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БГТУ\2 семестр\ТЦ\ЛР 6\"/>
    </mc:Choice>
  </mc:AlternateContent>
  <xr:revisionPtr revIDLastSave="0" documentId="13_ncr:1_{BAD807A5-D353-4428-BE4F-93227936C043}" xr6:coauthVersionLast="47" xr6:coauthVersionMax="47" xr10:uidLastSave="{00000000-0000-0000-0000-000000000000}"/>
  <bookViews>
    <workbookView xWindow="12855" yWindow="915" windowWidth="15945" windowHeight="11385" xr2:uid="{DE947E84-76C3-4B6F-A48A-D8ECA415DE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9" i="1" l="1"/>
  <c r="AL59" i="1"/>
  <c r="AK59" i="1"/>
  <c r="AJ59" i="1"/>
  <c r="AI59" i="1"/>
  <c r="AH59" i="1"/>
  <c r="AG59" i="1"/>
  <c r="AF59" i="1"/>
  <c r="AF8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E81" i="1"/>
  <c r="AE63" i="1"/>
  <c r="AE64" i="1"/>
  <c r="AE65" i="1"/>
  <c r="AE66" i="1"/>
  <c r="AE67" i="1"/>
  <c r="AE68" i="1"/>
  <c r="AE69" i="1"/>
  <c r="AE75" i="1"/>
  <c r="AE76" i="1"/>
  <c r="AE77" i="1"/>
  <c r="AE78" i="1"/>
  <c r="AE79" i="1"/>
  <c r="AE80" i="1"/>
  <c r="AE82" i="1"/>
  <c r="AE88" i="1"/>
  <c r="AE89" i="1"/>
  <c r="AD75" i="1"/>
  <c r="AD60" i="1"/>
  <c r="AD61" i="1"/>
  <c r="AD63" i="1"/>
  <c r="AD64" i="1"/>
  <c r="AD65" i="1"/>
  <c r="AD66" i="1"/>
  <c r="AD67" i="1"/>
  <c r="AD68" i="1"/>
  <c r="AD69" i="1"/>
  <c r="AD70" i="1"/>
  <c r="AD71" i="1"/>
  <c r="AD72" i="1"/>
  <c r="AD73" i="1"/>
  <c r="AD85" i="1"/>
  <c r="AC89" i="1"/>
  <c r="AC88" i="1"/>
  <c r="AC82" i="1"/>
  <c r="AC81" i="1"/>
  <c r="AC80" i="1"/>
  <c r="AC76" i="1"/>
  <c r="AC75" i="1"/>
  <c r="AC70" i="1"/>
  <c r="AC69" i="1"/>
  <c r="AC68" i="1"/>
  <c r="AC64" i="1"/>
  <c r="AC63" i="1"/>
  <c r="Q84" i="1"/>
  <c r="Q85" i="1"/>
  <c r="Q86" i="1"/>
  <c r="Q87" i="1"/>
  <c r="Q88" i="1"/>
  <c r="Q89" i="1"/>
  <c r="Q80" i="1"/>
  <c r="Q79" i="1"/>
  <c r="Q78" i="1"/>
  <c r="Q77" i="1"/>
  <c r="Q75" i="1"/>
  <c r="Q68" i="1"/>
  <c r="Q67" i="1"/>
  <c r="Q66" i="1"/>
  <c r="Q65" i="1"/>
  <c r="Q64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AN29" i="1"/>
  <c r="AE85" i="1" s="1"/>
  <c r="N29" i="1"/>
  <c r="AE59" i="1" s="1"/>
  <c r="O29" i="1"/>
  <c r="S60" i="1" s="1"/>
  <c r="P29" i="1"/>
  <c r="Q61" i="1" s="1"/>
  <c r="Q29" i="1"/>
  <c r="AD62" i="1" s="1"/>
  <c r="R29" i="1"/>
  <c r="Q63" i="1" s="1"/>
  <c r="S29" i="1"/>
  <c r="T29" i="1"/>
  <c r="AC65" i="1" s="1"/>
  <c r="U29" i="1"/>
  <c r="AC66" i="1" s="1"/>
  <c r="V29" i="1"/>
  <c r="AC67" i="1" s="1"/>
  <c r="W29" i="1"/>
  <c r="X29" i="1"/>
  <c r="Q69" i="1" s="1"/>
  <c r="Y29" i="1"/>
  <c r="AE70" i="1" s="1"/>
  <c r="Z29" i="1"/>
  <c r="AE71" i="1" s="1"/>
  <c r="AA29" i="1"/>
  <c r="AE72" i="1" s="1"/>
  <c r="AB29" i="1"/>
  <c r="Q73" i="1" s="1"/>
  <c r="AC29" i="1"/>
  <c r="AD74" i="1" s="1"/>
  <c r="AD29" i="1"/>
  <c r="AE29" i="1"/>
  <c r="Q76" i="1" s="1"/>
  <c r="AF29" i="1"/>
  <c r="AD77" i="1" s="1"/>
  <c r="AG29" i="1"/>
  <c r="AC78" i="1" s="1"/>
  <c r="AH29" i="1"/>
  <c r="AC79" i="1" s="1"/>
  <c r="AI29" i="1"/>
  <c r="AD80" i="1" s="1"/>
  <c r="AJ29" i="1"/>
  <c r="AK29" i="1"/>
  <c r="Q82" i="1" s="1"/>
  <c r="AL29" i="1"/>
  <c r="AE83" i="1" s="1"/>
  <c r="AM29" i="1"/>
  <c r="AE84" i="1" s="1"/>
  <c r="AO29" i="1"/>
  <c r="AE86" i="1" s="1"/>
  <c r="AP29" i="1"/>
  <c r="AE87" i="1" s="1"/>
  <c r="AQ29" i="1"/>
  <c r="AD88" i="1" s="1"/>
  <c r="AR29" i="1"/>
  <c r="AD89" i="1" s="1"/>
  <c r="K29" i="1"/>
  <c r="F29" i="1"/>
  <c r="G29" i="1"/>
  <c r="H29" i="1"/>
  <c r="I29" i="1"/>
  <c r="J29" i="1"/>
  <c r="L29" i="1"/>
  <c r="M29" i="1"/>
  <c r="E29" i="1"/>
  <c r="D29" i="1"/>
  <c r="C29" i="1"/>
  <c r="R61" i="1" l="1"/>
  <c r="AD87" i="1"/>
  <c r="AD84" i="1"/>
  <c r="AC59" i="1"/>
  <c r="AC71" i="1"/>
  <c r="AC83" i="1"/>
  <c r="AD83" i="1"/>
  <c r="AD86" i="1"/>
  <c r="AC60" i="1"/>
  <c r="AC72" i="1"/>
  <c r="AC84" i="1"/>
  <c r="AD82" i="1"/>
  <c r="AD59" i="1"/>
  <c r="Q59" i="1"/>
  <c r="Q81" i="1"/>
  <c r="AC61" i="1"/>
  <c r="AC73" i="1"/>
  <c r="AC85" i="1"/>
  <c r="AD81" i="1"/>
  <c r="R59" i="1"/>
  <c r="Q70" i="1"/>
  <c r="AC62" i="1"/>
  <c r="AC74" i="1"/>
  <c r="AC86" i="1"/>
  <c r="S59" i="1"/>
  <c r="Q71" i="1"/>
  <c r="Q83" i="1"/>
  <c r="AC87" i="1"/>
  <c r="AD79" i="1"/>
  <c r="AE74" i="1"/>
  <c r="AE62" i="1"/>
  <c r="Q60" i="1"/>
  <c r="Q72" i="1"/>
  <c r="AD78" i="1"/>
  <c r="AE73" i="1"/>
  <c r="AE61" i="1"/>
  <c r="R60" i="1"/>
  <c r="S61" i="1"/>
  <c r="AC77" i="1"/>
  <c r="AE60" i="1"/>
  <c r="Q62" i="1"/>
  <c r="Q74" i="1"/>
  <c r="AD76" i="1"/>
</calcChain>
</file>

<file path=xl/sharedStrings.xml><?xml version="1.0" encoding="utf-8"?>
<sst xmlns="http://schemas.openxmlformats.org/spreadsheetml/2006/main" count="111" uniqueCount="97">
  <si>
    <t>CGATS.17</t>
  </si>
  <si>
    <t>ORIGINATOR</t>
  </si>
  <si>
    <t>i1Profiler - X-Rite, Inc.</t>
  </si>
  <si>
    <t>INSTRUMENTATION</t>
  </si>
  <si>
    <t>i1Pro 2 ; Serial number 1075702</t>
  </si>
  <si>
    <t>DESCRIPTOR</t>
  </si>
  <si>
    <t>ukrainskiy</t>
  </si>
  <si>
    <t>MEASUREMENT_SOURCE</t>
  </si>
  <si>
    <t>MeasurementCondition=M1	Filter=D50</t>
  </si>
  <si>
    <t>ILLUMINATION_NAME</t>
  </si>
  <si>
    <t>D50</t>
  </si>
  <si>
    <t>OBSERVER_ANGLE</t>
  </si>
  <si>
    <t>FILTER</t>
  </si>
  <si>
    <t>WEIGHTING_FUNCTION</t>
  </si>
  <si>
    <t>ILLUMINANT,	D50</t>
  </si>
  <si>
    <t>OBSERVER,	2 degree</t>
  </si>
  <si>
    <t>KEYWORD</t>
  </si>
  <si>
    <t>DEVCALSTD</t>
  </si>
  <si>
    <t>XRGA</t>
  </si>
  <si>
    <t>CREATED</t>
  </si>
  <si>
    <t>2024-03-12T17:01:26</t>
  </si>
  <si>
    <t>NUMBER_OF_FIELDS</t>
  </si>
  <si>
    <t>BEGIN_DATA_FORMAT</t>
  </si>
  <si>
    <t>SAMPLE_ID</t>
  </si>
  <si>
    <t>SAMPLE_NAME</t>
  </si>
  <si>
    <t>XYZ_X</t>
  </si>
  <si>
    <t>XYZ_Y</t>
  </si>
  <si>
    <t>XYZ_Z</t>
  </si>
  <si>
    <t>XYY_X</t>
  </si>
  <si>
    <t>XYY_Y</t>
  </si>
  <si>
    <t>XYY_CAPY</t>
  </si>
  <si>
    <t>LAB_L</t>
  </si>
  <si>
    <t>LAB_A</t>
  </si>
  <si>
    <t>LAB_B</t>
  </si>
  <si>
    <t>LAB_C</t>
  </si>
  <si>
    <t>LAB_H</t>
  </si>
  <si>
    <t>SPECTRAL_NM400</t>
  </si>
  <si>
    <t>SPECTRAL_NM410</t>
  </si>
  <si>
    <t>SPECTRAL_NM420</t>
  </si>
  <si>
    <t>END_DATA_FORMAT</t>
  </si>
  <si>
    <t>SPECTRAL_NM430</t>
  </si>
  <si>
    <t>SPECTRAL_NM440</t>
  </si>
  <si>
    <t>SPECTRAL_NM450</t>
  </si>
  <si>
    <t>SPECTRAL_NM460</t>
  </si>
  <si>
    <t>SPECTRAL_NM470</t>
  </si>
  <si>
    <t>NUMBER_OF_SETS</t>
  </si>
  <si>
    <t>BEGIN_DATA</t>
  </si>
  <si>
    <t>A1</t>
  </si>
  <si>
    <t>A2</t>
  </si>
  <si>
    <t>A3</t>
  </si>
  <si>
    <t>A4</t>
  </si>
  <si>
    <t>A5</t>
  </si>
  <si>
    <t>END_DATA</t>
  </si>
  <si>
    <t>SPECTRAL_NM480</t>
  </si>
  <si>
    <t>SPECTRAL_NM490</t>
  </si>
  <si>
    <t>SPECTRAL_NM500</t>
  </si>
  <si>
    <t>SPECTRAL_NM510</t>
  </si>
  <si>
    <t>SPECTRAL_NM520</t>
  </si>
  <si>
    <t>SPECTRAL_NM530</t>
  </si>
  <si>
    <t>SPECTRAL_NM540</t>
  </si>
  <si>
    <t>SPECTRAL_NM550</t>
  </si>
  <si>
    <t>SPECTRAL_NM560</t>
  </si>
  <si>
    <t>SPECTRAL_NM570</t>
  </si>
  <si>
    <t>SPECTRAL_NM580</t>
  </si>
  <si>
    <t>SPECTRAL_NM590</t>
  </si>
  <si>
    <t>SPECTRAL_NM600</t>
  </si>
  <si>
    <t>SPECTRAL_NM610</t>
  </si>
  <si>
    <t>SPECTRAL_NM620</t>
  </si>
  <si>
    <t>SPECTRAL_NM630</t>
  </si>
  <si>
    <t>SPECTRAL_NM640</t>
  </si>
  <si>
    <t>SPECTRAL_NM650</t>
  </si>
  <si>
    <t>SPECTRAL_NM660</t>
  </si>
  <si>
    <t>SPECTRAL_NM670</t>
  </si>
  <si>
    <t>SPECTRAL_NM680</t>
  </si>
  <si>
    <t>SPECTRAL_NM690</t>
  </si>
  <si>
    <t>SPECTRAL_NM700</t>
  </si>
  <si>
    <t>среднее значение</t>
  </si>
  <si>
    <t>x()</t>
  </si>
  <si>
    <t>y()</t>
  </si>
  <si>
    <t>z()</t>
  </si>
  <si>
    <t>A</t>
  </si>
  <si>
    <t>B</t>
  </si>
  <si>
    <t>C</t>
  </si>
  <si>
    <t>D55</t>
  </si>
  <si>
    <t>D65</t>
  </si>
  <si>
    <t>D75</t>
  </si>
  <si>
    <t>Xm</t>
  </si>
  <si>
    <t>Ym</t>
  </si>
  <si>
    <t>Zm</t>
  </si>
  <si>
    <t>F</t>
  </si>
  <si>
    <t>X</t>
  </si>
  <si>
    <t>Y</t>
  </si>
  <si>
    <t>Z</t>
  </si>
  <si>
    <t>m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</si>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</sst>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en-US"/>
              <a:t> </a:t>
            </a:r>
            <a:r>
              <a:rPr lang="ru-RU"/>
              <a:t>зональных спектров</a:t>
            </a:r>
            <a:r>
              <a:rPr lang="ru-RU" baseline="0"/>
              <a:t> отражения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Лист1!$N$19:$AR$19</c:f>
              <c:numCache>
                <c:formatCode>General</c:formatCode>
                <c:ptCount val="3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</c:numCache>
            </c:numRef>
          </c:cat>
          <c:val>
            <c:numRef>
              <c:f>Лист1!$N$29:$AR$29</c:f>
              <c:numCache>
                <c:formatCode>General</c:formatCode>
                <c:ptCount val="31"/>
                <c:pt idx="0">
                  <c:v>0.22350000000000003</c:v>
                </c:pt>
                <c:pt idx="1">
                  <c:v>0.43224000000000001</c:v>
                </c:pt>
                <c:pt idx="2">
                  <c:v>0.70296000000000003</c:v>
                </c:pt>
                <c:pt idx="3">
                  <c:v>0.78973999999999989</c:v>
                </c:pt>
                <c:pt idx="4">
                  <c:v>0.79881999999999997</c:v>
                </c:pt>
                <c:pt idx="5">
                  <c:v>0.79398000000000002</c:v>
                </c:pt>
                <c:pt idx="6">
                  <c:v>0.80367999999999995</c:v>
                </c:pt>
                <c:pt idx="7">
                  <c:v>0.81899999999999995</c:v>
                </c:pt>
                <c:pt idx="8">
                  <c:v>0.82694000000000012</c:v>
                </c:pt>
                <c:pt idx="9">
                  <c:v>0.84248000000000012</c:v>
                </c:pt>
                <c:pt idx="10">
                  <c:v>0.8535600000000001</c:v>
                </c:pt>
                <c:pt idx="11">
                  <c:v>0.85021999999999998</c:v>
                </c:pt>
                <c:pt idx="12">
                  <c:v>0.83413999999999999</c:v>
                </c:pt>
                <c:pt idx="13">
                  <c:v>0.81096000000000001</c:v>
                </c:pt>
                <c:pt idx="14">
                  <c:v>0.7827400000000001</c:v>
                </c:pt>
                <c:pt idx="15">
                  <c:v>0.74199999999999999</c:v>
                </c:pt>
                <c:pt idx="16">
                  <c:v>0.69024000000000008</c:v>
                </c:pt>
                <c:pt idx="17">
                  <c:v>0.64300000000000002</c:v>
                </c:pt>
                <c:pt idx="18">
                  <c:v>0.60062000000000004</c:v>
                </c:pt>
                <c:pt idx="19">
                  <c:v>0.56337999999999999</c:v>
                </c:pt>
                <c:pt idx="20">
                  <c:v>0.52505999999999997</c:v>
                </c:pt>
                <c:pt idx="21">
                  <c:v>0.49830000000000008</c:v>
                </c:pt>
                <c:pt idx="22">
                  <c:v>0.48952000000000001</c:v>
                </c:pt>
                <c:pt idx="23">
                  <c:v>0.49124000000000001</c:v>
                </c:pt>
                <c:pt idx="24">
                  <c:v>0.49846000000000001</c:v>
                </c:pt>
                <c:pt idx="25">
                  <c:v>0.51332</c:v>
                </c:pt>
                <c:pt idx="26">
                  <c:v>0.53695999999999999</c:v>
                </c:pt>
                <c:pt idx="27">
                  <c:v>0.55793999999999999</c:v>
                </c:pt>
                <c:pt idx="28">
                  <c:v>0.56869999999999998</c:v>
                </c:pt>
                <c:pt idx="29">
                  <c:v>0.57041999999999993</c:v>
                </c:pt>
                <c:pt idx="30">
                  <c:v>0.56330000000000002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3-4697-876B-1DC70CA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214864"/>
        <c:axId val="1822215280"/>
      </c:barChart>
      <c:catAx>
        <c:axId val="1822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215280"/>
        <c:crosses val="autoZero"/>
        <c:auto val="1"/>
        <c:lblAlgn val="ctr"/>
        <c:lblOffset val="100"/>
        <c:noMultiLvlLbl val="0"/>
      </c:catAx>
      <c:valAx>
        <c:axId val="18222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21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325244</xdr:colOff>
      <xdr:row>32</xdr:row>
      <xdr:rowOff>75866</xdr:rowOff>
    </xdr:from>
    <xdr:to>
      <xdr:col>36</xdr:col>
      <xdr:colOff>418171</xdr:colOff>
      <xdr:row>53</xdr:row>
      <xdr:rowOff>135946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F4038D-E679-4F35-951A-D416C5B1E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A33F-0A0E-435C-BAE8-C7A91F4B9732}">
  <dimension ref="A1:AR89"/>
  <sheetViews>
    <sheetView tabSelected="1" topLeftCell="Z55" zoomScale="74" zoomScaleNormal="70" workbookViewId="0">
      <selection activeCell="AM68" sqref="AM68"/>
    </sheetView>
  </sheetViews>
  <sheetFormatPr defaultRowHeight="15" x14ac:dyDescent="0.25"/>
  <cols>
    <col min="2" max="2" width="36.85546875" bestFit="1" customWidth="1"/>
    <col min="18" max="18" width="10.57031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</row>
    <row r="6" spans="1:3" x14ac:dyDescent="0.25">
      <c r="A6" t="s">
        <v>7</v>
      </c>
      <c r="B6" t="s">
        <v>8</v>
      </c>
    </row>
    <row r="7" spans="1:3" x14ac:dyDescent="0.25">
      <c r="A7" t="s">
        <v>9</v>
      </c>
      <c r="B7" t="s">
        <v>10</v>
      </c>
    </row>
    <row r="8" spans="1:3" x14ac:dyDescent="0.25">
      <c r="A8" t="s">
        <v>11</v>
      </c>
      <c r="B8">
        <v>2</v>
      </c>
    </row>
    <row r="9" spans="1:3" x14ac:dyDescent="0.25">
      <c r="A9" t="s">
        <v>12</v>
      </c>
      <c r="B9" t="s">
        <v>10</v>
      </c>
    </row>
    <row r="10" spans="1:3" x14ac:dyDescent="0.25">
      <c r="A10" t="s">
        <v>13</v>
      </c>
      <c r="B10" t="s">
        <v>14</v>
      </c>
    </row>
    <row r="11" spans="1:3" x14ac:dyDescent="0.25">
      <c r="A11" t="s">
        <v>13</v>
      </c>
      <c r="B11" t="s">
        <v>15</v>
      </c>
    </row>
    <row r="12" spans="1:3" x14ac:dyDescent="0.25">
      <c r="A12" t="s">
        <v>16</v>
      </c>
      <c r="B12" t="s">
        <v>17</v>
      </c>
    </row>
    <row r="13" spans="1:3" x14ac:dyDescent="0.25">
      <c r="A13" t="s">
        <v>17</v>
      </c>
      <c r="B13" t="s">
        <v>18</v>
      </c>
    </row>
    <row r="14" spans="1:3" x14ac:dyDescent="0.25">
      <c r="A14" t="s">
        <v>19</v>
      </c>
      <c r="C14" t="s">
        <v>20</v>
      </c>
    </row>
    <row r="16" spans="1:3" x14ac:dyDescent="0.25">
      <c r="A16" t="s">
        <v>21</v>
      </c>
      <c r="B16">
        <v>44</v>
      </c>
    </row>
    <row r="17" spans="1:44" x14ac:dyDescent="0.25">
      <c r="A17" t="s">
        <v>22</v>
      </c>
    </row>
    <row r="18" spans="1:44" x14ac:dyDescent="0.25">
      <c r="A18" t="s">
        <v>23</v>
      </c>
      <c r="B18" t="s">
        <v>24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30</v>
      </c>
      <c r="I18" t="s">
        <v>31</v>
      </c>
      <c r="J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  <c r="Q18" t="s">
        <v>40</v>
      </c>
      <c r="R18" t="s">
        <v>41</v>
      </c>
      <c r="S18" t="s">
        <v>42</v>
      </c>
      <c r="T18" t="s">
        <v>43</v>
      </c>
      <c r="U18" t="s">
        <v>44</v>
      </c>
      <c r="V18" t="s">
        <v>53</v>
      </c>
      <c r="W18" t="s">
        <v>54</v>
      </c>
      <c r="X18" t="s">
        <v>55</v>
      </c>
      <c r="Y18" t="s">
        <v>56</v>
      </c>
      <c r="Z18" t="s">
        <v>57</v>
      </c>
      <c r="AA18" t="s">
        <v>58</v>
      </c>
      <c r="AB18" t="s">
        <v>59</v>
      </c>
      <c r="AC18" t="s">
        <v>60</v>
      </c>
      <c r="AD18" t="s">
        <v>61</v>
      </c>
      <c r="AE18" t="s">
        <v>62</v>
      </c>
      <c r="AF18" t="s">
        <v>63</v>
      </c>
      <c r="AG18" t="s">
        <v>64</v>
      </c>
      <c r="AH18" t="s">
        <v>65</v>
      </c>
      <c r="AI18" t="s">
        <v>66</v>
      </c>
      <c r="AJ18" t="s">
        <v>67</v>
      </c>
      <c r="AK18" t="s">
        <v>68</v>
      </c>
      <c r="AL18" t="s">
        <v>69</v>
      </c>
      <c r="AM18" t="s">
        <v>70</v>
      </c>
      <c r="AN18" t="s">
        <v>71</v>
      </c>
      <c r="AO18" t="s">
        <v>72</v>
      </c>
      <c r="AP18" t="s">
        <v>73</v>
      </c>
      <c r="AQ18" t="s">
        <v>74</v>
      </c>
      <c r="AR18" t="s">
        <v>75</v>
      </c>
    </row>
    <row r="19" spans="1:44" x14ac:dyDescent="0.25">
      <c r="A19" t="s">
        <v>39</v>
      </c>
      <c r="N19">
        <v>400</v>
      </c>
      <c r="O19">
        <v>410</v>
      </c>
      <c r="P19">
        <v>420</v>
      </c>
      <c r="Q19">
        <v>430</v>
      </c>
      <c r="R19">
        <v>440</v>
      </c>
      <c r="S19">
        <v>450</v>
      </c>
      <c r="T19">
        <v>460</v>
      </c>
      <c r="U19">
        <v>470</v>
      </c>
      <c r="V19">
        <v>480</v>
      </c>
      <c r="W19">
        <v>490</v>
      </c>
      <c r="X19">
        <v>500</v>
      </c>
      <c r="Y19">
        <v>510</v>
      </c>
      <c r="Z19">
        <v>520</v>
      </c>
      <c r="AA19">
        <v>530</v>
      </c>
      <c r="AB19">
        <v>540</v>
      </c>
      <c r="AC19">
        <v>550</v>
      </c>
      <c r="AD19">
        <v>560</v>
      </c>
      <c r="AE19">
        <v>570</v>
      </c>
      <c r="AF19">
        <v>580</v>
      </c>
      <c r="AG19">
        <v>590</v>
      </c>
      <c r="AH19">
        <v>600</v>
      </c>
      <c r="AI19">
        <v>610</v>
      </c>
      <c r="AJ19">
        <v>620</v>
      </c>
      <c r="AK19">
        <v>630</v>
      </c>
      <c r="AL19">
        <v>640</v>
      </c>
      <c r="AM19">
        <v>650</v>
      </c>
      <c r="AN19">
        <v>660</v>
      </c>
      <c r="AO19">
        <v>670</v>
      </c>
      <c r="AP19">
        <v>680</v>
      </c>
      <c r="AQ19">
        <v>690</v>
      </c>
      <c r="AR19">
        <v>700</v>
      </c>
    </row>
    <row r="21" spans="1:44" x14ac:dyDescent="0.25">
      <c r="A21" t="s">
        <v>45</v>
      </c>
      <c r="B21">
        <v>5</v>
      </c>
    </row>
    <row r="22" spans="1:44" x14ac:dyDescent="0.25">
      <c r="A22" t="s">
        <v>46</v>
      </c>
    </row>
    <row r="23" spans="1:44" x14ac:dyDescent="0.25">
      <c r="A23">
        <v>1</v>
      </c>
      <c r="B23" t="s">
        <v>47</v>
      </c>
      <c r="C23">
        <v>0.58687999999999996</v>
      </c>
      <c r="D23">
        <v>0.68705000000000005</v>
      </c>
      <c r="E23">
        <v>0.65764</v>
      </c>
      <c r="F23">
        <v>0.30384</v>
      </c>
      <c r="G23">
        <v>0.35570000000000002</v>
      </c>
      <c r="H23">
        <v>0.68705000000000005</v>
      </c>
      <c r="I23">
        <v>86.36</v>
      </c>
      <c r="J23">
        <v>-17.46</v>
      </c>
      <c r="K23">
        <v>-8.9499999999999993</v>
      </c>
      <c r="L23">
        <v>19.62</v>
      </c>
      <c r="M23">
        <v>207.13</v>
      </c>
      <c r="N23">
        <v>0.2281</v>
      </c>
      <c r="O23">
        <v>0.43790000000000001</v>
      </c>
      <c r="P23">
        <v>0.70509999999999995</v>
      </c>
      <c r="Q23">
        <v>0.79039999999999999</v>
      </c>
      <c r="R23">
        <v>0.7994</v>
      </c>
      <c r="S23">
        <v>0.79469999999999996</v>
      </c>
      <c r="T23">
        <v>0.80430000000000001</v>
      </c>
      <c r="U23">
        <v>0.8196</v>
      </c>
      <c r="V23">
        <v>0.8276</v>
      </c>
      <c r="W23">
        <v>0.84319999999999995</v>
      </c>
      <c r="X23">
        <v>0.85429999999999995</v>
      </c>
      <c r="Y23">
        <v>0.85089999999999999</v>
      </c>
      <c r="Z23">
        <v>0.83509999999999995</v>
      </c>
      <c r="AA23">
        <v>0.81220000000000003</v>
      </c>
      <c r="AB23">
        <v>0.78449999999999998</v>
      </c>
      <c r="AC23">
        <v>0.74399999999999999</v>
      </c>
      <c r="AD23">
        <v>0.69279999999999997</v>
      </c>
      <c r="AE23">
        <v>0.64610000000000001</v>
      </c>
      <c r="AF23">
        <v>0.60399999999999998</v>
      </c>
      <c r="AG23">
        <v>0.56679999999999997</v>
      </c>
      <c r="AH23">
        <v>0.52849999999999997</v>
      </c>
      <c r="AI23">
        <v>0.502</v>
      </c>
      <c r="AJ23">
        <v>0.49320000000000003</v>
      </c>
      <c r="AK23">
        <v>0.495</v>
      </c>
      <c r="AL23">
        <v>0.50229999999999997</v>
      </c>
      <c r="AM23">
        <v>0.5171</v>
      </c>
      <c r="AN23">
        <v>0.54079999999999995</v>
      </c>
      <c r="AO23">
        <v>0.56189999999999996</v>
      </c>
      <c r="AP23">
        <v>0.5726</v>
      </c>
      <c r="AQ23">
        <v>0.57440000000000002</v>
      </c>
      <c r="AR23">
        <v>0.56730000000000003</v>
      </c>
    </row>
    <row r="24" spans="1:44" x14ac:dyDescent="0.25">
      <c r="A24">
        <v>2</v>
      </c>
      <c r="B24" t="s">
        <v>48</v>
      </c>
      <c r="C24">
        <v>0.58142000000000005</v>
      </c>
      <c r="D24">
        <v>0.6825</v>
      </c>
      <c r="E24">
        <v>0.65383000000000002</v>
      </c>
      <c r="F24">
        <v>0.30318000000000001</v>
      </c>
      <c r="G24">
        <v>0.35588999999999998</v>
      </c>
      <c r="H24">
        <v>0.6825</v>
      </c>
      <c r="I24">
        <v>86.13</v>
      </c>
      <c r="J24">
        <v>-17.8</v>
      </c>
      <c r="K24">
        <v>-8.98</v>
      </c>
      <c r="L24">
        <v>19.940000000000001</v>
      </c>
      <c r="M24">
        <v>206.76</v>
      </c>
      <c r="N24">
        <v>0.2235</v>
      </c>
      <c r="O24">
        <v>0.43140000000000001</v>
      </c>
      <c r="P24">
        <v>0.69820000000000004</v>
      </c>
      <c r="Q24">
        <v>0.78359999999999996</v>
      </c>
      <c r="R24">
        <v>0.79330000000000001</v>
      </c>
      <c r="S24">
        <v>0.78969999999999996</v>
      </c>
      <c r="T24">
        <v>0.80010000000000003</v>
      </c>
      <c r="U24">
        <v>0.81610000000000005</v>
      </c>
      <c r="V24">
        <v>0.82469999999999999</v>
      </c>
      <c r="W24">
        <v>0.84050000000000002</v>
      </c>
      <c r="X24">
        <v>0.85189999999999999</v>
      </c>
      <c r="Y24">
        <v>0.84870000000000001</v>
      </c>
      <c r="Z24">
        <v>0.83260000000000001</v>
      </c>
      <c r="AA24">
        <v>0.80940000000000001</v>
      </c>
      <c r="AB24">
        <v>0.78090000000000004</v>
      </c>
      <c r="AC24">
        <v>0.74</v>
      </c>
      <c r="AD24">
        <v>0.68810000000000004</v>
      </c>
      <c r="AE24">
        <v>0.64070000000000005</v>
      </c>
      <c r="AF24">
        <v>0.59830000000000005</v>
      </c>
      <c r="AG24">
        <v>0.56100000000000005</v>
      </c>
      <c r="AH24">
        <v>0.52249999999999996</v>
      </c>
      <c r="AI24">
        <v>0.49559999999999998</v>
      </c>
      <c r="AJ24">
        <v>0.48670000000000002</v>
      </c>
      <c r="AK24">
        <v>0.48830000000000001</v>
      </c>
      <c r="AL24">
        <v>0.49540000000000001</v>
      </c>
      <c r="AM24">
        <v>0.51049999999999995</v>
      </c>
      <c r="AN24">
        <v>0.53420000000000001</v>
      </c>
      <c r="AO24">
        <v>0.5554</v>
      </c>
      <c r="AP24">
        <v>0.56640000000000001</v>
      </c>
      <c r="AQ24">
        <v>0.56799999999999995</v>
      </c>
      <c r="AR24">
        <v>0.56059999999999999</v>
      </c>
    </row>
    <row r="25" spans="1:44" x14ac:dyDescent="0.25">
      <c r="A25">
        <v>3</v>
      </c>
      <c r="B25" t="s">
        <v>49</v>
      </c>
      <c r="C25">
        <v>0.58301999999999998</v>
      </c>
      <c r="D25">
        <v>0.68411</v>
      </c>
      <c r="E25">
        <v>0.65668000000000004</v>
      </c>
      <c r="F25">
        <v>0.30306</v>
      </c>
      <c r="G25">
        <v>0.35560000000000003</v>
      </c>
      <c r="H25">
        <v>0.68411</v>
      </c>
      <c r="I25">
        <v>86.21</v>
      </c>
      <c r="J25">
        <v>-17.760000000000002</v>
      </c>
      <c r="K25">
        <v>-9.11</v>
      </c>
      <c r="L25">
        <v>19.96</v>
      </c>
      <c r="M25">
        <v>207.15</v>
      </c>
      <c r="N25">
        <v>0.22370000000000001</v>
      </c>
      <c r="O25">
        <v>0.43120000000000003</v>
      </c>
      <c r="P25">
        <v>0.70250000000000001</v>
      </c>
      <c r="Q25">
        <v>0.78939999999999999</v>
      </c>
      <c r="R25">
        <v>0.79849999999999999</v>
      </c>
      <c r="S25">
        <v>0.79359999999999997</v>
      </c>
      <c r="T25">
        <v>0.80320000000000003</v>
      </c>
      <c r="U25">
        <v>0.81859999999999999</v>
      </c>
      <c r="V25">
        <v>0.8266</v>
      </c>
      <c r="W25">
        <v>0.84219999999999995</v>
      </c>
      <c r="X25">
        <v>0.85350000000000004</v>
      </c>
      <c r="Y25">
        <v>0.85029999999999994</v>
      </c>
      <c r="Z25">
        <v>0.83420000000000005</v>
      </c>
      <c r="AA25">
        <v>0.81130000000000002</v>
      </c>
      <c r="AB25">
        <v>0.78290000000000004</v>
      </c>
      <c r="AC25">
        <v>0.74199999999999999</v>
      </c>
      <c r="AD25">
        <v>0.68989999999999996</v>
      </c>
      <c r="AE25">
        <v>0.64239999999999997</v>
      </c>
      <c r="AF25">
        <v>0.59970000000000001</v>
      </c>
      <c r="AG25">
        <v>0.56220000000000003</v>
      </c>
      <c r="AH25">
        <v>0.52359999999999995</v>
      </c>
      <c r="AI25">
        <v>0.49669999999999997</v>
      </c>
      <c r="AJ25">
        <v>0.4879</v>
      </c>
      <c r="AK25">
        <v>0.48949999999999999</v>
      </c>
      <c r="AL25">
        <v>0.49669999999999997</v>
      </c>
      <c r="AM25">
        <v>0.51129999999999998</v>
      </c>
      <c r="AN25">
        <v>0.53500000000000003</v>
      </c>
      <c r="AO25">
        <v>0.55589999999999995</v>
      </c>
      <c r="AP25">
        <v>0.56679999999999997</v>
      </c>
      <c r="AQ25">
        <v>0.56869999999999998</v>
      </c>
      <c r="AR25">
        <v>0.56140000000000001</v>
      </c>
    </row>
    <row r="26" spans="1:44" x14ac:dyDescent="0.25">
      <c r="A26">
        <v>4</v>
      </c>
      <c r="B26" t="s">
        <v>50</v>
      </c>
      <c r="C26">
        <v>0.58482000000000001</v>
      </c>
      <c r="D26">
        <v>0.68483000000000005</v>
      </c>
      <c r="E26">
        <v>0.65932000000000002</v>
      </c>
      <c r="F26">
        <v>0.30318000000000001</v>
      </c>
      <c r="G26">
        <v>0.35502</v>
      </c>
      <c r="H26">
        <v>0.68483000000000005</v>
      </c>
      <c r="I26">
        <v>86.25</v>
      </c>
      <c r="J26">
        <v>-17.48</v>
      </c>
      <c r="K26">
        <v>-9.3000000000000007</v>
      </c>
      <c r="L26">
        <v>19.8</v>
      </c>
      <c r="M26">
        <v>208</v>
      </c>
      <c r="N26">
        <v>0.21740000000000001</v>
      </c>
      <c r="O26">
        <v>0.42870000000000003</v>
      </c>
      <c r="P26">
        <v>0.70579999999999998</v>
      </c>
      <c r="Q26">
        <v>0.79500000000000004</v>
      </c>
      <c r="R26">
        <v>0.80349999999999999</v>
      </c>
      <c r="S26">
        <v>0.79749999999999999</v>
      </c>
      <c r="T26">
        <v>0.80659999999999998</v>
      </c>
      <c r="U26">
        <v>0.82110000000000005</v>
      </c>
      <c r="V26">
        <v>0.82820000000000005</v>
      </c>
      <c r="W26">
        <v>0.84330000000000005</v>
      </c>
      <c r="X26">
        <v>0.85399999999999998</v>
      </c>
      <c r="Y26">
        <v>0.85029999999999994</v>
      </c>
      <c r="Z26">
        <v>0.83399999999999996</v>
      </c>
      <c r="AA26">
        <v>0.8105</v>
      </c>
      <c r="AB26">
        <v>0.7823</v>
      </c>
      <c r="AC26">
        <v>0.74180000000000001</v>
      </c>
      <c r="AD26">
        <v>0.69010000000000005</v>
      </c>
      <c r="AE26">
        <v>0.64300000000000002</v>
      </c>
      <c r="AF26">
        <v>0.60070000000000001</v>
      </c>
      <c r="AG26">
        <v>0.56359999999999999</v>
      </c>
      <c r="AH26">
        <v>0.52559999999999996</v>
      </c>
      <c r="AI26">
        <v>0.499</v>
      </c>
      <c r="AJ26">
        <v>0.4904</v>
      </c>
      <c r="AK26">
        <v>0.49220000000000003</v>
      </c>
      <c r="AL26">
        <v>0.4995</v>
      </c>
      <c r="AM26">
        <v>0.51449999999999996</v>
      </c>
      <c r="AN26">
        <v>0.53820000000000001</v>
      </c>
      <c r="AO26">
        <v>0.55930000000000002</v>
      </c>
      <c r="AP26">
        <v>0.56989999999999996</v>
      </c>
      <c r="AQ26">
        <v>0.57140000000000002</v>
      </c>
      <c r="AR26">
        <v>0.5645</v>
      </c>
    </row>
    <row r="27" spans="1:44" x14ac:dyDescent="0.25">
      <c r="A27">
        <v>5</v>
      </c>
      <c r="B27" t="s">
        <v>51</v>
      </c>
      <c r="C27">
        <v>0.58406999999999998</v>
      </c>
      <c r="D27">
        <v>0.68484</v>
      </c>
      <c r="E27">
        <v>0.65739999999999998</v>
      </c>
      <c r="F27">
        <v>0.30320999999999998</v>
      </c>
      <c r="G27">
        <v>0.35552</v>
      </c>
      <c r="H27">
        <v>0.68484</v>
      </c>
      <c r="I27">
        <v>86.25</v>
      </c>
      <c r="J27">
        <v>-17.670000000000002</v>
      </c>
      <c r="K27">
        <v>-9.11</v>
      </c>
      <c r="L27">
        <v>19.88</v>
      </c>
      <c r="M27">
        <v>207.29</v>
      </c>
      <c r="N27">
        <v>0.2248</v>
      </c>
      <c r="O27">
        <v>0.432</v>
      </c>
      <c r="P27">
        <v>0.70320000000000005</v>
      </c>
      <c r="Q27">
        <v>0.7903</v>
      </c>
      <c r="R27">
        <v>0.7994</v>
      </c>
      <c r="S27">
        <v>0.7944</v>
      </c>
      <c r="T27">
        <v>0.80420000000000003</v>
      </c>
      <c r="U27">
        <v>0.8196</v>
      </c>
      <c r="V27">
        <v>0.8276</v>
      </c>
      <c r="W27">
        <v>0.84319999999999995</v>
      </c>
      <c r="X27">
        <v>0.85409999999999997</v>
      </c>
      <c r="Y27">
        <v>0.85089999999999999</v>
      </c>
      <c r="Z27">
        <v>0.83479999999999999</v>
      </c>
      <c r="AA27">
        <v>0.81140000000000001</v>
      </c>
      <c r="AB27">
        <v>0.78310000000000002</v>
      </c>
      <c r="AC27">
        <v>0.74219999999999997</v>
      </c>
      <c r="AD27">
        <v>0.69030000000000002</v>
      </c>
      <c r="AE27">
        <v>0.64280000000000004</v>
      </c>
      <c r="AF27">
        <v>0.60040000000000004</v>
      </c>
      <c r="AG27">
        <v>0.56330000000000002</v>
      </c>
      <c r="AH27">
        <v>0.52510000000000001</v>
      </c>
      <c r="AI27">
        <v>0.49819999999999998</v>
      </c>
      <c r="AJ27">
        <v>0.4894</v>
      </c>
      <c r="AK27">
        <v>0.49120000000000003</v>
      </c>
      <c r="AL27">
        <v>0.49840000000000001</v>
      </c>
      <c r="AM27">
        <v>0.51319999999999999</v>
      </c>
      <c r="AN27">
        <v>0.53659999999999997</v>
      </c>
      <c r="AO27">
        <v>0.55720000000000003</v>
      </c>
      <c r="AP27">
        <v>0.56779999999999997</v>
      </c>
      <c r="AQ27">
        <v>0.5696</v>
      </c>
      <c r="AR27">
        <v>0.56269999999999998</v>
      </c>
    </row>
    <row r="28" spans="1:44" x14ac:dyDescent="0.25">
      <c r="A28" t="s">
        <v>52</v>
      </c>
    </row>
    <row r="29" spans="1:44" x14ac:dyDescent="0.25">
      <c r="B29" t="s">
        <v>76</v>
      </c>
      <c r="C29">
        <f>AVERAGE(C23:C27)</f>
        <v>0.58404199999999995</v>
      </c>
      <c r="D29">
        <f>AVERAGE(D23:D27)</f>
        <v>0.68466599999999989</v>
      </c>
      <c r="E29">
        <f>AVERAGE(E23:E27)</f>
        <v>0.65697400000000006</v>
      </c>
      <c r="F29">
        <f t="shared" ref="F29:AR29" si="0">AVERAGE(F23:F27)</f>
        <v>0.30329400000000001</v>
      </c>
      <c r="G29">
        <f t="shared" si="0"/>
        <v>0.35554600000000003</v>
      </c>
      <c r="H29">
        <f t="shared" si="0"/>
        <v>0.68466599999999989</v>
      </c>
      <c r="I29">
        <f t="shared" si="0"/>
        <v>86.24</v>
      </c>
      <c r="J29">
        <f t="shared" si="0"/>
        <v>-17.634000000000004</v>
      </c>
      <c r="K29">
        <f>AVERAGE(K23:K27)</f>
        <v>-9.09</v>
      </c>
      <c r="L29">
        <f t="shared" si="0"/>
        <v>19.84</v>
      </c>
      <c r="M29">
        <f t="shared" si="0"/>
        <v>207.26599999999999</v>
      </c>
      <c r="N29">
        <f t="shared" si="0"/>
        <v>0.22350000000000003</v>
      </c>
      <c r="O29">
        <f t="shared" si="0"/>
        <v>0.43224000000000001</v>
      </c>
      <c r="P29">
        <f t="shared" si="0"/>
        <v>0.70296000000000003</v>
      </c>
      <c r="Q29">
        <f t="shared" si="0"/>
        <v>0.78973999999999989</v>
      </c>
      <c r="R29">
        <f t="shared" si="0"/>
        <v>0.79881999999999997</v>
      </c>
      <c r="S29">
        <f t="shared" si="0"/>
        <v>0.79398000000000002</v>
      </c>
      <c r="T29">
        <f t="shared" si="0"/>
        <v>0.80367999999999995</v>
      </c>
      <c r="U29">
        <f t="shared" si="0"/>
        <v>0.81899999999999995</v>
      </c>
      <c r="V29">
        <f t="shared" si="0"/>
        <v>0.82694000000000012</v>
      </c>
      <c r="W29">
        <f t="shared" si="0"/>
        <v>0.84248000000000012</v>
      </c>
      <c r="X29">
        <f t="shared" si="0"/>
        <v>0.8535600000000001</v>
      </c>
      <c r="Y29">
        <f t="shared" si="0"/>
        <v>0.85021999999999998</v>
      </c>
      <c r="Z29">
        <f t="shared" si="0"/>
        <v>0.83413999999999999</v>
      </c>
      <c r="AA29">
        <f t="shared" si="0"/>
        <v>0.81096000000000001</v>
      </c>
      <c r="AB29">
        <f t="shared" si="0"/>
        <v>0.7827400000000001</v>
      </c>
      <c r="AC29">
        <f t="shared" si="0"/>
        <v>0.74199999999999999</v>
      </c>
      <c r="AD29">
        <f t="shared" si="0"/>
        <v>0.69024000000000008</v>
      </c>
      <c r="AE29">
        <f t="shared" si="0"/>
        <v>0.64300000000000002</v>
      </c>
      <c r="AF29">
        <f t="shared" si="0"/>
        <v>0.60062000000000004</v>
      </c>
      <c r="AG29">
        <f t="shared" si="0"/>
        <v>0.56337999999999999</v>
      </c>
      <c r="AH29">
        <f t="shared" si="0"/>
        <v>0.52505999999999997</v>
      </c>
      <c r="AI29">
        <f t="shared" si="0"/>
        <v>0.49830000000000008</v>
      </c>
      <c r="AJ29">
        <f t="shared" si="0"/>
        <v>0.48952000000000001</v>
      </c>
      <c r="AK29">
        <f t="shared" si="0"/>
        <v>0.49124000000000001</v>
      </c>
      <c r="AL29">
        <f t="shared" si="0"/>
        <v>0.49846000000000001</v>
      </c>
      <c r="AM29">
        <f t="shared" si="0"/>
        <v>0.51332</v>
      </c>
      <c r="AN29">
        <f>AVERAGE(AN23:AN27)</f>
        <v>0.53695999999999999</v>
      </c>
      <c r="AO29">
        <f t="shared" si="0"/>
        <v>0.55793999999999999</v>
      </c>
      <c r="AP29">
        <f t="shared" si="0"/>
        <v>0.56869999999999998</v>
      </c>
      <c r="AQ29">
        <f t="shared" si="0"/>
        <v>0.57041999999999993</v>
      </c>
      <c r="AR29">
        <f t="shared" si="0"/>
        <v>0.56330000000000002</v>
      </c>
    </row>
    <row r="58" spans="2:39" x14ac:dyDescent="0.25">
      <c r="B58" s="1"/>
      <c r="C58" s="1"/>
      <c r="D58" s="1" t="s">
        <v>77</v>
      </c>
      <c r="E58" s="1" t="s">
        <v>78</v>
      </c>
      <c r="F58" s="1" t="s">
        <v>79</v>
      </c>
      <c r="G58" s="1"/>
      <c r="H58" s="1" t="s">
        <v>80</v>
      </c>
      <c r="I58" s="1" t="s">
        <v>81</v>
      </c>
      <c r="J58" s="1" t="s">
        <v>82</v>
      </c>
      <c r="K58" s="1" t="s">
        <v>10</v>
      </c>
      <c r="L58" s="1" t="s">
        <v>83</v>
      </c>
      <c r="M58" s="1" t="s">
        <v>84</v>
      </c>
      <c r="N58" s="1" t="s">
        <v>85</v>
      </c>
      <c r="P58" s="1"/>
      <c r="Q58" s="1" t="s">
        <v>77</v>
      </c>
      <c r="R58" s="1" t="s">
        <v>78</v>
      </c>
      <c r="S58" s="1" t="s">
        <v>79</v>
      </c>
      <c r="T58" s="1"/>
      <c r="U58" s="1" t="s">
        <v>80</v>
      </c>
      <c r="V58" s="1" t="s">
        <v>81</v>
      </c>
      <c r="W58" s="1" t="s">
        <v>82</v>
      </c>
      <c r="X58" s="1" t="s">
        <v>10</v>
      </c>
      <c r="Y58" s="1" t="s">
        <v>83</v>
      </c>
      <c r="Z58" s="1" t="s">
        <v>84</v>
      </c>
      <c r="AA58" s="1" t="s">
        <v>85</v>
      </c>
      <c r="AC58" t="s">
        <v>86</v>
      </c>
      <c r="AD58" t="s">
        <v>87</v>
      </c>
      <c r="AE58" t="s">
        <v>88</v>
      </c>
      <c r="AF58" t="s">
        <v>89</v>
      </c>
      <c r="AG58" t="s">
        <v>90</v>
      </c>
      <c r="AH58" t="s">
        <v>91</v>
      </c>
      <c r="AI58" t="s">
        <v>92</v>
      </c>
      <c r="AJ58" t="s">
        <v>93</v>
      </c>
      <c r="AK58" t="s">
        <v>94</v>
      </c>
      <c r="AL58" t="s">
        <v>95</v>
      </c>
      <c r="AM58" t="s">
        <v>96</v>
      </c>
    </row>
    <row r="59" spans="2:39" x14ac:dyDescent="0.25">
      <c r="B59" s="1">
        <v>400</v>
      </c>
      <c r="C59" s="1"/>
      <c r="D59" s="1">
        <v>1.43E-2</v>
      </c>
      <c r="E59" s="1">
        <v>4.0000000000000002E-4</v>
      </c>
      <c r="F59" s="1">
        <v>6.7900000000000002E-2</v>
      </c>
      <c r="G59" s="1"/>
      <c r="H59" s="1">
        <v>14.71</v>
      </c>
      <c r="I59" s="1">
        <v>41.3</v>
      </c>
      <c r="J59" s="1">
        <v>63.3</v>
      </c>
      <c r="K59" s="1">
        <v>49.31</v>
      </c>
      <c r="L59" s="1">
        <v>60.95</v>
      </c>
      <c r="M59" s="1">
        <v>82.75</v>
      </c>
      <c r="N59" s="1">
        <v>101.93</v>
      </c>
      <c r="P59" s="1"/>
      <c r="Q59" s="1">
        <f>D59*N29</f>
        <v>3.1960500000000006E-3</v>
      </c>
      <c r="R59" s="1">
        <f>E59*N29</f>
        <v>8.9400000000000018E-5</v>
      </c>
      <c r="S59" s="1">
        <f>F59*N29</f>
        <v>1.5175650000000002E-2</v>
      </c>
      <c r="T59" s="1"/>
      <c r="U59" s="1">
        <v>14.71</v>
      </c>
      <c r="V59" s="1">
        <v>41.3</v>
      </c>
      <c r="W59" s="1">
        <v>63.3</v>
      </c>
      <c r="X59" s="1">
        <v>49.31</v>
      </c>
      <c r="Y59" s="1">
        <v>60.95</v>
      </c>
      <c r="Z59" s="1">
        <v>82.75</v>
      </c>
      <c r="AA59" s="1">
        <v>101.93</v>
      </c>
      <c r="AC59">
        <f>SUM((D59*$K59*$N$29))</f>
        <v>0.15759722550000002</v>
      </c>
      <c r="AD59" s="1">
        <f>SUM((E59*$K59*$N$29))</f>
        <v>4.4083140000000008E-3</v>
      </c>
      <c r="AE59" s="1">
        <f>SUM((F59*$K59*$N$29))</f>
        <v>0.74831130150000014</v>
      </c>
      <c r="AF59" s="1">
        <f>SUM((E59*$K59))</f>
        <v>1.9724000000000002E-2</v>
      </c>
      <c r="AG59">
        <f>SUM(AC59:AC89)/SUM($AF59:$AF89)*100</f>
        <v>58.347592074944465</v>
      </c>
      <c r="AH59" s="1">
        <f>SUM(AD59:AD89)/SUM($AF59:$AF89)*100</f>
        <v>68.473226723552642</v>
      </c>
      <c r="AI59" s="1">
        <f>SUM(AE59:AE89)/SUM($AF59:$AF89)*100</f>
        <v>65.638113384373781</v>
      </c>
      <c r="AJ59">
        <f>SUM(AG59:AI59)</f>
        <v>192.45893218287088</v>
      </c>
      <c r="AK59">
        <f>AG59/$AJ$59</f>
        <v>0.30316905229165292</v>
      </c>
      <c r="AL59" s="1">
        <f>AH59/$AJ$59</f>
        <v>0.35578097595642205</v>
      </c>
      <c r="AM59" s="1">
        <f>AI59/$AJ$59</f>
        <v>0.34104997175192509</v>
      </c>
    </row>
    <row r="60" spans="2:39" x14ac:dyDescent="0.25">
      <c r="B60" s="1">
        <v>410</v>
      </c>
      <c r="C60" s="1"/>
      <c r="D60" s="1">
        <v>4.3499999999999997E-2</v>
      </c>
      <c r="E60" s="1">
        <v>1.1999999999999999E-3</v>
      </c>
      <c r="F60" s="1">
        <v>0.2074</v>
      </c>
      <c r="G60" s="1"/>
      <c r="H60" s="1">
        <v>17.68</v>
      </c>
      <c r="I60" s="1">
        <v>52.1</v>
      </c>
      <c r="J60" s="1">
        <v>80.599999999999994</v>
      </c>
      <c r="K60" s="1">
        <v>56.51</v>
      </c>
      <c r="L60" s="1">
        <v>68.55</v>
      </c>
      <c r="M60" s="1">
        <v>91.49</v>
      </c>
      <c r="N60" s="1">
        <v>111.89</v>
      </c>
      <c r="P60" s="1"/>
      <c r="Q60" s="1">
        <f>D60*O29</f>
        <v>1.880244E-2</v>
      </c>
      <c r="R60" s="1">
        <f>E60*O29</f>
        <v>5.18688E-4</v>
      </c>
      <c r="S60" s="1">
        <f>F60*O29</f>
        <v>8.9646576000000006E-2</v>
      </c>
      <c r="T60" s="1"/>
      <c r="U60" s="1">
        <v>17.68</v>
      </c>
      <c r="V60" s="1">
        <v>52.1</v>
      </c>
      <c r="W60" s="1">
        <v>80.599999999999994</v>
      </c>
      <c r="X60" s="1">
        <v>56.51</v>
      </c>
      <c r="Y60" s="1">
        <v>68.55</v>
      </c>
      <c r="Z60" s="1">
        <v>91.49</v>
      </c>
      <c r="AA60" s="1">
        <v>111.89</v>
      </c>
      <c r="AC60" s="1">
        <f>SUM((D60*$K60*$O$29))</f>
        <v>1.0625258844000001</v>
      </c>
      <c r="AD60" s="1">
        <f>SUM((E60*$K60*$O$29))</f>
        <v>2.9311058880000001E-2</v>
      </c>
      <c r="AE60" s="1">
        <f>SUM((F60*$K60*$O$29))</f>
        <v>5.0659280097600004</v>
      </c>
      <c r="AF60" s="1">
        <f t="shared" ref="AF60:AF88" si="1">SUM((E60*$K60))</f>
        <v>6.7811999999999997E-2</v>
      </c>
    </row>
    <row r="61" spans="2:39" x14ac:dyDescent="0.25">
      <c r="B61" s="1">
        <v>420</v>
      </c>
      <c r="C61" s="1"/>
      <c r="D61" s="1">
        <v>0.13439999999999999</v>
      </c>
      <c r="E61" s="1">
        <v>4.0000000000000001E-3</v>
      </c>
      <c r="F61" s="1">
        <v>0.64559999999999995</v>
      </c>
      <c r="G61" s="1"/>
      <c r="H61" s="1">
        <v>20.99</v>
      </c>
      <c r="I61" s="1">
        <v>63.2</v>
      </c>
      <c r="J61" s="1">
        <v>98.1</v>
      </c>
      <c r="K61" s="1">
        <v>60.03</v>
      </c>
      <c r="L61" s="1">
        <v>71.58</v>
      </c>
      <c r="M61" s="1">
        <v>93.43</v>
      </c>
      <c r="N61" s="1">
        <v>112.8</v>
      </c>
      <c r="P61" s="1"/>
      <c r="Q61" s="1">
        <f>D61*P29</f>
        <v>9.4477824000000002E-2</v>
      </c>
      <c r="R61" s="1">
        <f t="shared" ref="R61:S61" si="2">E61*Q29</f>
        <v>3.1589599999999997E-3</v>
      </c>
      <c r="S61" s="1">
        <f>F61*P29</f>
        <v>0.453830976</v>
      </c>
      <c r="T61" s="1"/>
      <c r="U61" s="1">
        <v>20.99</v>
      </c>
      <c r="V61" s="1">
        <v>63.2</v>
      </c>
      <c r="W61" s="1">
        <v>98.1</v>
      </c>
      <c r="X61" s="1">
        <v>60.03</v>
      </c>
      <c r="Y61" s="1">
        <v>71.58</v>
      </c>
      <c r="Z61" s="1">
        <v>93.43</v>
      </c>
      <c r="AA61" s="1">
        <v>112.8</v>
      </c>
      <c r="AC61" s="1">
        <f>SUM((D61*$K61*$P$29))</f>
        <v>5.6715037747200006</v>
      </c>
      <c r="AD61" s="1">
        <f>SUM((E61*$K61*$P$29))</f>
        <v>0.16879475520000001</v>
      </c>
      <c r="AE61" s="1">
        <f>SUM((F61*$K61*$P$29))</f>
        <v>27.243473489279999</v>
      </c>
      <c r="AF61" s="1">
        <f t="shared" si="1"/>
        <v>0.24012</v>
      </c>
    </row>
    <row r="62" spans="2:39" x14ac:dyDescent="0.25">
      <c r="B62" s="1">
        <v>430</v>
      </c>
      <c r="C62" s="1"/>
      <c r="D62" s="1">
        <v>0.28389999999999999</v>
      </c>
      <c r="E62" s="1">
        <v>1.1599999999999999E-2</v>
      </c>
      <c r="F62" s="1">
        <v>1.3855999999999999</v>
      </c>
      <c r="G62" s="1"/>
      <c r="H62" s="1">
        <v>24.67</v>
      </c>
      <c r="I62" s="1">
        <v>73.099999999999994</v>
      </c>
      <c r="J62" s="1">
        <v>112.4</v>
      </c>
      <c r="K62" s="1">
        <v>57.82</v>
      </c>
      <c r="L62" s="1">
        <v>67.91</v>
      </c>
      <c r="M62" s="1">
        <v>86.68</v>
      </c>
      <c r="N62" s="1">
        <v>103.09</v>
      </c>
      <c r="P62" s="1"/>
      <c r="Q62" s="1">
        <f>D62*Q29</f>
        <v>0.22420718599999995</v>
      </c>
      <c r="R62" s="1">
        <f t="shared" ref="R62" si="3">E62*N32</f>
        <v>0</v>
      </c>
      <c r="S62" s="1">
        <f t="shared" ref="S62" si="4">F62*N32</f>
        <v>0</v>
      </c>
      <c r="T62" s="1"/>
      <c r="U62" s="1">
        <v>24.67</v>
      </c>
      <c r="V62" s="1">
        <v>73.099999999999994</v>
      </c>
      <c r="W62" s="1">
        <v>112.4</v>
      </c>
      <c r="X62" s="1">
        <v>57.82</v>
      </c>
      <c r="Y62" s="1">
        <v>67.91</v>
      </c>
      <c r="Z62" s="1">
        <v>86.68</v>
      </c>
      <c r="AA62" s="1">
        <v>103.09</v>
      </c>
      <c r="AC62" s="1">
        <f>SUM((D62*$K62*$Q$29))</f>
        <v>12.963659494519998</v>
      </c>
      <c r="AD62" s="1">
        <f>SUM((E62*$K62*$Q$29))</f>
        <v>0.5296880948799999</v>
      </c>
      <c r="AE62" s="1">
        <f>SUM((F62*$K62*$Q$29))</f>
        <v>63.270329678079989</v>
      </c>
      <c r="AF62" s="1">
        <f t="shared" si="1"/>
        <v>0.67071199999999997</v>
      </c>
    </row>
    <row r="63" spans="2:39" x14ac:dyDescent="0.25">
      <c r="B63" s="1">
        <v>440</v>
      </c>
      <c r="C63" s="1"/>
      <c r="D63" s="1">
        <v>0.3483</v>
      </c>
      <c r="E63" s="1">
        <v>2.3E-2</v>
      </c>
      <c r="F63" s="1">
        <v>1.7471000000000001</v>
      </c>
      <c r="G63" s="1"/>
      <c r="H63" s="1">
        <v>28.7</v>
      </c>
      <c r="I63" s="1">
        <v>80.8</v>
      </c>
      <c r="J63" s="1">
        <v>121.5</v>
      </c>
      <c r="K63" s="1">
        <v>74.819999999999993</v>
      </c>
      <c r="L63" s="1">
        <v>85.61</v>
      </c>
      <c r="M63" s="1">
        <v>104.86</v>
      </c>
      <c r="N63" s="1">
        <v>121.2</v>
      </c>
      <c r="P63" s="1"/>
      <c r="Q63" s="1">
        <f>D63*R29</f>
        <v>0.278229006</v>
      </c>
      <c r="R63" s="1">
        <f t="shared" ref="R63" si="5">E63*O32</f>
        <v>0</v>
      </c>
      <c r="S63" s="1">
        <f t="shared" ref="S63" si="6">F63*O32</f>
        <v>0</v>
      </c>
      <c r="T63" s="1"/>
      <c r="U63" s="1">
        <v>28.7</v>
      </c>
      <c r="V63" s="1">
        <v>80.8</v>
      </c>
      <c r="W63" s="1">
        <v>121.5</v>
      </c>
      <c r="X63" s="1">
        <v>74.819999999999993</v>
      </c>
      <c r="Y63" s="1">
        <v>85.61</v>
      </c>
      <c r="Z63" s="1">
        <v>104.86</v>
      </c>
      <c r="AA63" s="1">
        <v>121.2</v>
      </c>
      <c r="AC63" s="1">
        <f>SUM((D63*$K63*$R$29))</f>
        <v>20.817094228919998</v>
      </c>
      <c r="AD63" s="1">
        <f>SUM((E63*$K63*$R$29))</f>
        <v>1.3746573851999999</v>
      </c>
      <c r="AE63" s="1">
        <f>SUM((F63*$K63*$R$29))</f>
        <v>104.42017033403999</v>
      </c>
      <c r="AF63" s="1">
        <f t="shared" si="1"/>
        <v>1.7208599999999998</v>
      </c>
    </row>
    <row r="64" spans="2:39" x14ac:dyDescent="0.25">
      <c r="B64" s="1">
        <v>450</v>
      </c>
      <c r="C64" s="1"/>
      <c r="D64" s="1">
        <v>0.3362</v>
      </c>
      <c r="E64" s="1">
        <v>3.7999999999999999E-2</v>
      </c>
      <c r="F64" s="1">
        <v>1.7721</v>
      </c>
      <c r="G64" s="1"/>
      <c r="H64" s="1">
        <v>33.090000000000003</v>
      </c>
      <c r="I64" s="1">
        <v>85.4</v>
      </c>
      <c r="J64" s="1">
        <v>124</v>
      </c>
      <c r="K64" s="1">
        <v>87.25</v>
      </c>
      <c r="L64" s="1">
        <v>97.99</v>
      </c>
      <c r="M64" s="1">
        <v>117.01</v>
      </c>
      <c r="N64" s="1">
        <v>133.01</v>
      </c>
      <c r="P64" s="1"/>
      <c r="Q64" s="1">
        <f>D64*S29</f>
        <v>0.26693607600000002</v>
      </c>
      <c r="R64" s="1">
        <f t="shared" ref="R64" si="7">E64*Q32</f>
        <v>0</v>
      </c>
      <c r="S64" s="1">
        <f t="shared" ref="S64" si="8">F64*P32</f>
        <v>0</v>
      </c>
      <c r="T64" s="1"/>
      <c r="U64" s="1">
        <v>33.090000000000003</v>
      </c>
      <c r="V64" s="1">
        <v>85.4</v>
      </c>
      <c r="W64" s="1">
        <v>124</v>
      </c>
      <c r="X64" s="1">
        <v>87.25</v>
      </c>
      <c r="Y64" s="1">
        <v>97.99</v>
      </c>
      <c r="Z64" s="1">
        <v>117.01</v>
      </c>
      <c r="AA64" s="1">
        <v>133.01</v>
      </c>
      <c r="AC64" s="1">
        <f>SUM((D64*$K64*$S$29))</f>
        <v>23.290172631000001</v>
      </c>
      <c r="AD64" s="1">
        <f>SUM((E64*$K64*$S$29))</f>
        <v>2.6324406900000001</v>
      </c>
      <c r="AE64" s="1">
        <f>SUM((F64*$K64*$S$29))</f>
        <v>122.7617933355</v>
      </c>
      <c r="AF64" s="1">
        <f t="shared" si="1"/>
        <v>3.3155000000000001</v>
      </c>
    </row>
    <row r="65" spans="2:32" x14ac:dyDescent="0.25">
      <c r="B65" s="1">
        <v>460</v>
      </c>
      <c r="C65" s="1"/>
      <c r="D65" s="1">
        <v>0.2908</v>
      </c>
      <c r="E65" s="1">
        <v>0.06</v>
      </c>
      <c r="F65" s="1">
        <v>1.6692</v>
      </c>
      <c r="G65" s="1"/>
      <c r="H65" s="1">
        <v>37.81</v>
      </c>
      <c r="I65" s="1">
        <v>88.3</v>
      </c>
      <c r="J65" s="1">
        <v>123.1</v>
      </c>
      <c r="K65" s="1">
        <v>90.61</v>
      </c>
      <c r="L65" s="1">
        <v>100.46</v>
      </c>
      <c r="M65" s="1">
        <v>117.81</v>
      </c>
      <c r="N65" s="1">
        <v>132.36000000000001</v>
      </c>
      <c r="P65" s="1"/>
      <c r="Q65" s="1">
        <f>D65*T29</f>
        <v>0.23371014399999998</v>
      </c>
      <c r="R65" s="1">
        <f t="shared" ref="R65" si="9">E65*N35</f>
        <v>0</v>
      </c>
      <c r="S65" s="1">
        <f t="shared" ref="S65" si="10">F65*N35</f>
        <v>0</v>
      </c>
      <c r="T65" s="1"/>
      <c r="U65" s="1">
        <v>37.81</v>
      </c>
      <c r="V65" s="1">
        <v>88.3</v>
      </c>
      <c r="W65" s="1">
        <v>123.1</v>
      </c>
      <c r="X65" s="1">
        <v>90.61</v>
      </c>
      <c r="Y65" s="1">
        <v>100.46</v>
      </c>
      <c r="Z65" s="1">
        <v>117.81</v>
      </c>
      <c r="AA65" s="1">
        <v>132.36000000000001</v>
      </c>
      <c r="AC65" s="1">
        <f>SUM((D65*$K65*$T$29))</f>
        <v>21.176476147839999</v>
      </c>
      <c r="AD65" s="1">
        <f>SUM((E65*$K65*$T$29))</f>
        <v>4.369286687999999</v>
      </c>
      <c r="AE65" s="1">
        <f>SUM((F65*$K65*$T$29))</f>
        <v>121.55355566016</v>
      </c>
      <c r="AF65" s="1">
        <f t="shared" si="1"/>
        <v>5.4365999999999994</v>
      </c>
    </row>
    <row r="66" spans="2:32" x14ac:dyDescent="0.25">
      <c r="B66" s="1">
        <v>470</v>
      </c>
      <c r="C66" s="1"/>
      <c r="D66" s="1">
        <v>0.19539999999999999</v>
      </c>
      <c r="E66" s="1">
        <v>9.0999999999999998E-2</v>
      </c>
      <c r="F66" s="1">
        <v>1.2876000000000001</v>
      </c>
      <c r="G66" s="1"/>
      <c r="H66" s="1">
        <v>42.87</v>
      </c>
      <c r="I66" s="1">
        <v>92</v>
      </c>
      <c r="J66" s="1">
        <v>123.8</v>
      </c>
      <c r="K66" s="1">
        <v>91.37</v>
      </c>
      <c r="L66" s="1">
        <v>99.91</v>
      </c>
      <c r="M66" s="1">
        <v>114.86</v>
      </c>
      <c r="N66" s="1">
        <v>127.32</v>
      </c>
      <c r="P66" s="1"/>
      <c r="Q66" s="1">
        <f>D66*U29</f>
        <v>0.16003259999999997</v>
      </c>
      <c r="R66" s="1">
        <f t="shared" ref="R66" si="11">E66*O35</f>
        <v>0</v>
      </c>
      <c r="S66" s="1">
        <f t="shared" ref="S66" si="12">F66*O35</f>
        <v>0</v>
      </c>
      <c r="T66" s="1"/>
      <c r="U66" s="1">
        <v>42.87</v>
      </c>
      <c r="V66" s="1">
        <v>92</v>
      </c>
      <c r="W66" s="1">
        <v>123.8</v>
      </c>
      <c r="X66" s="1">
        <v>91.37</v>
      </c>
      <c r="Y66" s="1">
        <v>99.91</v>
      </c>
      <c r="Z66" s="1">
        <v>114.86</v>
      </c>
      <c r="AA66" s="1">
        <v>127.32</v>
      </c>
      <c r="AC66" s="1">
        <f>SUM((D66*$K66*$U$29))</f>
        <v>14.622178662</v>
      </c>
      <c r="AD66" s="1">
        <f>SUM((E66*$K66*$U$29))</f>
        <v>6.8097147299999996</v>
      </c>
      <c r="AE66" s="1">
        <f>SUM((F66*$K66*$U$29))</f>
        <v>96.353721828000005</v>
      </c>
      <c r="AF66" s="1">
        <f t="shared" si="1"/>
        <v>8.3146699999999996</v>
      </c>
    </row>
    <row r="67" spans="2:32" x14ac:dyDescent="0.25">
      <c r="B67" s="1">
        <v>480</v>
      </c>
      <c r="C67" s="1"/>
      <c r="D67" s="1">
        <v>9.5600000000000004E-2</v>
      </c>
      <c r="E67" s="1">
        <v>0.13900000000000001</v>
      </c>
      <c r="F67" s="1">
        <v>0.81299999999999994</v>
      </c>
      <c r="G67" s="1"/>
      <c r="H67" s="1">
        <v>48.24</v>
      </c>
      <c r="I67" s="1">
        <v>95.2</v>
      </c>
      <c r="J67" s="1">
        <v>123.9</v>
      </c>
      <c r="K67" s="1">
        <v>95.11</v>
      </c>
      <c r="L67" s="1">
        <v>102.74</v>
      </c>
      <c r="M67" s="1">
        <v>115.92</v>
      </c>
      <c r="N67" s="1">
        <v>126.8</v>
      </c>
      <c r="P67" s="1"/>
      <c r="Q67" s="1">
        <f>D67*V29</f>
        <v>7.905546400000002E-2</v>
      </c>
      <c r="R67" s="1">
        <f t="shared" ref="R67" si="13">E67*Q35</f>
        <v>0</v>
      </c>
      <c r="S67" s="1">
        <f t="shared" ref="S67" si="14">F67*P35</f>
        <v>0</v>
      </c>
      <c r="T67" s="1"/>
      <c r="U67" s="1">
        <v>48.24</v>
      </c>
      <c r="V67" s="1">
        <v>95.2</v>
      </c>
      <c r="W67" s="1">
        <v>123.9</v>
      </c>
      <c r="X67" s="1">
        <v>95.11</v>
      </c>
      <c r="Y67" s="1">
        <v>102.74</v>
      </c>
      <c r="Z67" s="1">
        <v>115.92</v>
      </c>
      <c r="AA67" s="1">
        <v>126.8</v>
      </c>
      <c r="AC67" s="1">
        <f>SUM((D67*$K67*$V$29))</f>
        <v>7.5189651810400013</v>
      </c>
      <c r="AD67" s="1">
        <f>SUM((E67*$K67*$V$29))</f>
        <v>10.932386612600002</v>
      </c>
      <c r="AE67" s="1">
        <f>SUM((F67*$K67*$V$29))</f>
        <v>63.942664144200002</v>
      </c>
      <c r="AF67" s="1">
        <f t="shared" si="1"/>
        <v>13.22029</v>
      </c>
    </row>
    <row r="68" spans="2:32" x14ac:dyDescent="0.25">
      <c r="B68" s="1">
        <v>490</v>
      </c>
      <c r="C68" s="1"/>
      <c r="D68" s="1">
        <v>3.2000000000000001E-2</v>
      </c>
      <c r="E68" s="1">
        <v>0.20799999999999999</v>
      </c>
      <c r="F68" s="1">
        <v>0.4652</v>
      </c>
      <c r="G68" s="1"/>
      <c r="H68" s="1">
        <v>53.91</v>
      </c>
      <c r="I68" s="1">
        <v>96.5</v>
      </c>
      <c r="J68" s="1">
        <v>120.7</v>
      </c>
      <c r="K68" s="1">
        <v>91.96</v>
      </c>
      <c r="L68" s="1">
        <v>98.08</v>
      </c>
      <c r="M68" s="1">
        <v>108.81</v>
      </c>
      <c r="N68" s="1">
        <v>117.78</v>
      </c>
      <c r="P68" s="1"/>
      <c r="Q68" s="1">
        <f>D68*W29</f>
        <v>2.6959360000000005E-2</v>
      </c>
      <c r="R68" s="1">
        <f t="shared" ref="R68" si="15">E68*N38</f>
        <v>0</v>
      </c>
      <c r="S68" s="1">
        <f t="shared" ref="S68" si="16">F68*N38</f>
        <v>0</v>
      </c>
      <c r="T68" s="1"/>
      <c r="U68" s="1">
        <v>53.91</v>
      </c>
      <c r="V68" s="1">
        <v>96.5</v>
      </c>
      <c r="W68" s="1">
        <v>120.7</v>
      </c>
      <c r="X68" s="1">
        <v>91.96</v>
      </c>
      <c r="Y68" s="1">
        <v>98.08</v>
      </c>
      <c r="Z68" s="1">
        <v>108.81</v>
      </c>
      <c r="AA68" s="1">
        <v>117.78</v>
      </c>
      <c r="AC68" s="1">
        <f>SUM((D68*$K68*$W$29))</f>
        <v>2.4791827456000002</v>
      </c>
      <c r="AD68" s="1">
        <f>SUM((E68*$K68*$W$29))</f>
        <v>16.114687846399999</v>
      </c>
      <c r="AE68" s="1">
        <f>SUM((F68*$K68*$W$29))</f>
        <v>36.041119164160008</v>
      </c>
      <c r="AF68" s="1">
        <f t="shared" si="1"/>
        <v>19.127679999999998</v>
      </c>
    </row>
    <row r="69" spans="2:32" x14ac:dyDescent="0.25">
      <c r="B69" s="1">
        <v>500</v>
      </c>
      <c r="C69" s="1"/>
      <c r="D69" s="1">
        <v>4.8999999999999998E-3</v>
      </c>
      <c r="E69" s="1">
        <v>0.32300000000000001</v>
      </c>
      <c r="F69" s="1">
        <v>0.27200000000000002</v>
      </c>
      <c r="G69" s="1"/>
      <c r="H69" s="1">
        <v>59.86</v>
      </c>
      <c r="I69" s="1">
        <v>94.2</v>
      </c>
      <c r="J69" s="1">
        <v>112.1</v>
      </c>
      <c r="K69" s="1">
        <v>95.72</v>
      </c>
      <c r="L69" s="1">
        <v>100.68</v>
      </c>
      <c r="M69" s="1">
        <v>109.35</v>
      </c>
      <c r="N69" s="1">
        <v>116.59</v>
      </c>
      <c r="P69" s="1"/>
      <c r="Q69" s="1">
        <f>D69*X29</f>
        <v>4.1824440000000004E-3</v>
      </c>
      <c r="R69" s="1">
        <f t="shared" ref="R69" si="17">E69*O38</f>
        <v>0</v>
      </c>
      <c r="S69" s="1">
        <f t="shared" ref="S69" si="18">F69*O38</f>
        <v>0</v>
      </c>
      <c r="T69" s="1"/>
      <c r="U69" s="1">
        <v>59.86</v>
      </c>
      <c r="V69" s="1">
        <v>94.2</v>
      </c>
      <c r="W69" s="1">
        <v>112.1</v>
      </c>
      <c r="X69" s="1">
        <v>95.72</v>
      </c>
      <c r="Y69" s="1">
        <v>100.68</v>
      </c>
      <c r="Z69" s="1">
        <v>109.35</v>
      </c>
      <c r="AA69" s="1">
        <v>116.59</v>
      </c>
      <c r="AC69" s="1">
        <f>SUM((D69*$K69*$X$29))</f>
        <v>0.40034353968000003</v>
      </c>
      <c r="AD69" s="1">
        <f>SUM((E69*$K69*$X$29))</f>
        <v>26.389992513600003</v>
      </c>
      <c r="AE69" s="1">
        <f>SUM((F69*$K69*$X$29))</f>
        <v>22.223151590400004</v>
      </c>
      <c r="AF69" s="1">
        <f t="shared" si="1"/>
        <v>30.917560000000002</v>
      </c>
    </row>
    <row r="70" spans="2:32" x14ac:dyDescent="0.25">
      <c r="B70" s="1">
        <v>510</v>
      </c>
      <c r="C70" s="1"/>
      <c r="D70" s="1">
        <v>9.2999999999999992E-3</v>
      </c>
      <c r="E70" s="1">
        <v>0.503</v>
      </c>
      <c r="F70" s="1">
        <v>0.15820000000000001</v>
      </c>
      <c r="G70" s="1"/>
      <c r="H70" s="1">
        <v>66.06</v>
      </c>
      <c r="I70" s="1">
        <v>90.7</v>
      </c>
      <c r="J70" s="1">
        <v>102.3</v>
      </c>
      <c r="K70" s="1">
        <v>96.61</v>
      </c>
      <c r="L70" s="1">
        <v>100.7</v>
      </c>
      <c r="M70" s="1">
        <v>107.8</v>
      </c>
      <c r="N70" s="1">
        <v>113.7</v>
      </c>
      <c r="P70" s="1"/>
      <c r="Q70" s="1">
        <f>D70*Y29</f>
        <v>7.9070459999999992E-3</v>
      </c>
      <c r="R70" s="1">
        <f t="shared" ref="R70" si="19">E70*Q38</f>
        <v>0</v>
      </c>
      <c r="S70" s="1">
        <f t="shared" ref="S70" si="20">F70*P38</f>
        <v>0</v>
      </c>
      <c r="T70" s="1"/>
      <c r="U70" s="1">
        <v>66.06</v>
      </c>
      <c r="V70" s="1">
        <v>90.7</v>
      </c>
      <c r="W70" s="1">
        <v>102.3</v>
      </c>
      <c r="X70" s="1">
        <v>96.61</v>
      </c>
      <c r="Y70" s="1">
        <v>100.7</v>
      </c>
      <c r="Z70" s="1">
        <v>107.8</v>
      </c>
      <c r="AA70" s="1">
        <v>113.7</v>
      </c>
      <c r="AC70" s="1">
        <f>SUM((D70*$K70*$Y$29))</f>
        <v>0.7638997140599999</v>
      </c>
      <c r="AD70" s="1">
        <f>SUM((E70*$K70*$Y$29))</f>
        <v>41.316296362599999</v>
      </c>
      <c r="AE70" s="1">
        <f>SUM((F70*$K70*$Y$29))</f>
        <v>12.99450911444</v>
      </c>
      <c r="AF70" s="1">
        <f t="shared" si="1"/>
        <v>48.594830000000002</v>
      </c>
    </row>
    <row r="71" spans="2:32" x14ac:dyDescent="0.25">
      <c r="B71" s="1">
        <v>520</v>
      </c>
      <c r="C71" s="1"/>
      <c r="D71" s="1">
        <v>6.3299999999999995E-2</v>
      </c>
      <c r="E71" s="1">
        <v>0.71</v>
      </c>
      <c r="F71" s="1">
        <v>7.8200000000000006E-2</v>
      </c>
      <c r="G71" s="1"/>
      <c r="H71" s="1">
        <v>72.5</v>
      </c>
      <c r="I71" s="1">
        <v>89.5</v>
      </c>
      <c r="J71" s="1">
        <v>96.9</v>
      </c>
      <c r="K71" s="1">
        <v>97.13</v>
      </c>
      <c r="L71" s="1">
        <v>99.99</v>
      </c>
      <c r="M71" s="1">
        <v>104.79</v>
      </c>
      <c r="N71" s="1">
        <v>108.66</v>
      </c>
      <c r="P71" s="1"/>
      <c r="Q71" s="1">
        <f>D71*Z29</f>
        <v>5.2801061999999996E-2</v>
      </c>
      <c r="R71" s="1">
        <f t="shared" ref="R71" si="21">E71*N41</f>
        <v>0</v>
      </c>
      <c r="S71" s="1">
        <f t="shared" ref="S71" si="22">F71*N41</f>
        <v>0</v>
      </c>
      <c r="T71" s="1"/>
      <c r="U71" s="1">
        <v>72.5</v>
      </c>
      <c r="V71" s="1">
        <v>89.5</v>
      </c>
      <c r="W71" s="1">
        <v>96.9</v>
      </c>
      <c r="X71" s="1">
        <v>97.13</v>
      </c>
      <c r="Y71" s="1">
        <v>99.99</v>
      </c>
      <c r="Z71" s="1">
        <v>104.79</v>
      </c>
      <c r="AA71" s="1">
        <v>108.66</v>
      </c>
      <c r="AC71" s="1">
        <f>SUM((D71*$K71*$Z$29))</f>
        <v>5.1285671520599996</v>
      </c>
      <c r="AD71" s="1">
        <f>SUM((E71*$K71*$Z$29))</f>
        <v>57.524212921999997</v>
      </c>
      <c r="AE71" s="1">
        <f>SUM((F71*$K71*$Z$29))</f>
        <v>6.3357654232399998</v>
      </c>
      <c r="AF71" s="1">
        <f t="shared" si="1"/>
        <v>68.962299999999999</v>
      </c>
    </row>
    <row r="72" spans="2:32" x14ac:dyDescent="0.25">
      <c r="B72" s="1">
        <v>530</v>
      </c>
      <c r="C72" s="1"/>
      <c r="D72" s="1">
        <v>0.16550000000000001</v>
      </c>
      <c r="E72" s="1">
        <v>0.86199999999999999</v>
      </c>
      <c r="F72" s="1">
        <v>4.2200000000000001E-2</v>
      </c>
      <c r="G72" s="1"/>
      <c r="H72" s="1">
        <v>79.13</v>
      </c>
      <c r="I72" s="1">
        <v>92.2</v>
      </c>
      <c r="J72" s="1">
        <v>98</v>
      </c>
      <c r="K72" s="1">
        <v>102.1</v>
      </c>
      <c r="L72" s="1">
        <v>104.21</v>
      </c>
      <c r="M72" s="1">
        <v>107.69</v>
      </c>
      <c r="N72" s="1">
        <v>110.44</v>
      </c>
      <c r="P72" s="1"/>
      <c r="Q72" s="1">
        <f>D72*AA29</f>
        <v>0.13421388000000001</v>
      </c>
      <c r="R72" s="1">
        <f t="shared" ref="R72" si="23">E72*O41</f>
        <v>0</v>
      </c>
      <c r="S72" s="1">
        <f t="shared" ref="S72" si="24">F72*O41</f>
        <v>0</v>
      </c>
      <c r="T72" s="1"/>
      <c r="U72" s="1">
        <v>79.13</v>
      </c>
      <c r="V72" s="1">
        <v>92.2</v>
      </c>
      <c r="W72" s="1">
        <v>98</v>
      </c>
      <c r="X72" s="1">
        <v>102.1</v>
      </c>
      <c r="Y72" s="1">
        <v>104.21</v>
      </c>
      <c r="Z72" s="1">
        <v>107.69</v>
      </c>
      <c r="AA72" s="1">
        <v>110.44</v>
      </c>
      <c r="AC72" s="1">
        <f>SUM((D72*$K72*$AA$29))</f>
        <v>13.703237147999999</v>
      </c>
      <c r="AD72" s="1">
        <f>SUM((E72*$K72*$AA$29))</f>
        <v>71.372751792000003</v>
      </c>
      <c r="AE72" s="1">
        <f>SUM((F72*$K72*$AA$29))</f>
        <v>3.4941184752000005</v>
      </c>
      <c r="AF72" s="1">
        <f t="shared" si="1"/>
        <v>88.010199999999998</v>
      </c>
    </row>
    <row r="73" spans="2:32" x14ac:dyDescent="0.25">
      <c r="B73" s="1">
        <v>540</v>
      </c>
      <c r="C73" s="1"/>
      <c r="D73" s="1">
        <v>0.29039999999999999</v>
      </c>
      <c r="E73" s="1">
        <v>0.95399999999999996</v>
      </c>
      <c r="F73" s="1">
        <v>2.0299999999999999E-2</v>
      </c>
      <c r="G73" s="1"/>
      <c r="H73" s="1">
        <v>85.95</v>
      </c>
      <c r="I73" s="1">
        <v>96.9</v>
      </c>
      <c r="J73" s="1">
        <v>102.1</v>
      </c>
      <c r="K73" s="1">
        <v>100.75</v>
      </c>
      <c r="L73" s="1">
        <v>102.1</v>
      </c>
      <c r="M73" s="1">
        <v>104.41</v>
      </c>
      <c r="N73" s="1">
        <v>106.29</v>
      </c>
      <c r="P73" s="1"/>
      <c r="Q73" s="1">
        <f>D73*AB29</f>
        <v>0.22730769600000003</v>
      </c>
      <c r="R73" s="1">
        <f t="shared" ref="R73" si="25">E73*Q41</f>
        <v>0</v>
      </c>
      <c r="S73" s="1">
        <f t="shared" ref="S73" si="26">F73*P41</f>
        <v>0</v>
      </c>
      <c r="T73" s="1"/>
      <c r="U73" s="1">
        <v>85.95</v>
      </c>
      <c r="V73" s="1">
        <v>96.9</v>
      </c>
      <c r="W73" s="1">
        <v>102.1</v>
      </c>
      <c r="X73" s="1">
        <v>100.75</v>
      </c>
      <c r="Y73" s="1">
        <v>102.1</v>
      </c>
      <c r="Z73" s="1">
        <v>104.41</v>
      </c>
      <c r="AA73" s="1">
        <v>106.29</v>
      </c>
      <c r="AC73" s="1">
        <f>SUM((D73*$K73*$AB$29))</f>
        <v>22.901250372000003</v>
      </c>
      <c r="AD73" s="1">
        <f>SUM((E73*$K73*$AB$29))</f>
        <v>75.233446470000004</v>
      </c>
      <c r="AE73" s="1">
        <f>SUM((F73*$K73*$AB$29))</f>
        <v>1.6008794165</v>
      </c>
      <c r="AF73" s="1">
        <f t="shared" si="1"/>
        <v>96.115499999999997</v>
      </c>
    </row>
    <row r="74" spans="2:32" x14ac:dyDescent="0.25">
      <c r="B74" s="1">
        <v>550</v>
      </c>
      <c r="C74" s="1"/>
      <c r="D74" s="1">
        <v>0.43340000000000001</v>
      </c>
      <c r="E74" s="1">
        <v>0.995</v>
      </c>
      <c r="F74" s="1">
        <v>8.6999999999999994E-3</v>
      </c>
      <c r="G74" s="1"/>
      <c r="H74" s="1">
        <v>92.91</v>
      </c>
      <c r="I74" s="1">
        <v>101</v>
      </c>
      <c r="J74" s="1">
        <v>105.2</v>
      </c>
      <c r="K74" s="1">
        <v>102.32</v>
      </c>
      <c r="L74" s="1">
        <v>102.97</v>
      </c>
      <c r="M74" s="1">
        <v>104.05</v>
      </c>
      <c r="N74" s="1">
        <v>104.9</v>
      </c>
      <c r="P74" s="1"/>
      <c r="Q74" s="1">
        <f>D74*AC29</f>
        <v>0.3215828</v>
      </c>
      <c r="R74" s="1">
        <f t="shared" ref="R74" si="27">E74*N44</f>
        <v>0</v>
      </c>
      <c r="S74" s="1">
        <f t="shared" ref="S74" si="28">F74*N44</f>
        <v>0</v>
      </c>
      <c r="T74" s="1"/>
      <c r="U74" s="1">
        <v>92.91</v>
      </c>
      <c r="V74" s="1">
        <v>101</v>
      </c>
      <c r="W74" s="1">
        <v>105.2</v>
      </c>
      <c r="X74" s="1">
        <v>102.32</v>
      </c>
      <c r="Y74" s="1">
        <v>102.97</v>
      </c>
      <c r="Z74" s="1">
        <v>104.05</v>
      </c>
      <c r="AA74" s="1">
        <v>104.9</v>
      </c>
      <c r="AC74" s="1">
        <f>SUM((D74*$K74*$AC$29))</f>
        <v>32.904352095999997</v>
      </c>
      <c r="AD74" s="1">
        <f>SUM((E74*$K74*$AC$29))</f>
        <v>75.541832799999995</v>
      </c>
      <c r="AE74" s="1">
        <f>SUM((F74*$K74*$AC$29))</f>
        <v>0.66051652799999994</v>
      </c>
      <c r="AF74" s="1">
        <f t="shared" si="1"/>
        <v>101.80839999999999</v>
      </c>
    </row>
    <row r="75" spans="2:32" x14ac:dyDescent="0.25">
      <c r="B75" s="1">
        <v>560</v>
      </c>
      <c r="C75" s="1"/>
      <c r="D75" s="1">
        <v>0.59450000000000003</v>
      </c>
      <c r="E75" s="1">
        <v>0.995</v>
      </c>
      <c r="F75" s="1">
        <v>3.8999999999999998E-3</v>
      </c>
      <c r="G75" s="1"/>
      <c r="H75" s="1">
        <v>100</v>
      </c>
      <c r="I75" s="1">
        <v>102.8</v>
      </c>
      <c r="J75" s="1">
        <v>105.3</v>
      </c>
      <c r="K75" s="1">
        <v>100</v>
      </c>
      <c r="L75" s="1">
        <v>100</v>
      </c>
      <c r="M75" s="1">
        <v>100</v>
      </c>
      <c r="N75" s="1">
        <v>100</v>
      </c>
      <c r="P75" s="1"/>
      <c r="Q75" s="1">
        <f>D75*AD29</f>
        <v>0.41034768000000005</v>
      </c>
      <c r="R75" s="1">
        <f t="shared" ref="R75" si="29">E75*O44</f>
        <v>0</v>
      </c>
      <c r="S75" s="1">
        <f t="shared" ref="S75" si="30">F75*O44</f>
        <v>0</v>
      </c>
      <c r="T75" s="1"/>
      <c r="U75" s="1">
        <v>100</v>
      </c>
      <c r="V75" s="1">
        <v>102.8</v>
      </c>
      <c r="W75" s="1">
        <v>105.3</v>
      </c>
      <c r="X75" s="1">
        <v>100</v>
      </c>
      <c r="Y75" s="1">
        <v>100</v>
      </c>
      <c r="Z75" s="1">
        <v>100</v>
      </c>
      <c r="AA75" s="1">
        <v>100</v>
      </c>
      <c r="AC75" s="1">
        <f>SUM((D75*$K75*$AD$29))</f>
        <v>41.034768000000007</v>
      </c>
      <c r="AD75" s="1">
        <f>SUM((E75*$K75*$AD$29))</f>
        <v>68.678880000000007</v>
      </c>
      <c r="AE75" s="1">
        <f>SUM((F75*$K75*$AD$29))</f>
        <v>0.26919359999999998</v>
      </c>
      <c r="AF75" s="1">
        <f t="shared" si="1"/>
        <v>99.5</v>
      </c>
    </row>
    <row r="76" spans="2:32" x14ac:dyDescent="0.25">
      <c r="B76" s="1">
        <v>570</v>
      </c>
      <c r="C76" s="1"/>
      <c r="D76" s="1">
        <v>0.7621</v>
      </c>
      <c r="E76" s="1">
        <v>0.95199999999999996</v>
      </c>
      <c r="F76" s="1">
        <v>2.0999999999999999E-3</v>
      </c>
      <c r="G76" s="1"/>
      <c r="H76" s="1">
        <v>107.18</v>
      </c>
      <c r="I76" s="1">
        <v>102.6</v>
      </c>
      <c r="J76" s="1">
        <v>102.3</v>
      </c>
      <c r="K76" s="1">
        <v>97.74</v>
      </c>
      <c r="L76" s="1">
        <v>97.22</v>
      </c>
      <c r="M76" s="1">
        <v>96.33</v>
      </c>
      <c r="N76" s="1">
        <v>95.62</v>
      </c>
      <c r="P76" s="1"/>
      <c r="Q76" s="1">
        <f>D76*AE29</f>
        <v>0.49003030000000003</v>
      </c>
      <c r="R76" s="1">
        <f t="shared" ref="R76" si="31">E76*Q44</f>
        <v>0</v>
      </c>
      <c r="S76" s="1">
        <f t="shared" ref="S76" si="32">F76*P44</f>
        <v>0</v>
      </c>
      <c r="T76" s="1"/>
      <c r="U76" s="1">
        <v>107.18</v>
      </c>
      <c r="V76" s="1">
        <v>102.6</v>
      </c>
      <c r="W76" s="1">
        <v>102.3</v>
      </c>
      <c r="X76" s="1">
        <v>97.74</v>
      </c>
      <c r="Y76" s="1">
        <v>97.22</v>
      </c>
      <c r="Z76" s="1">
        <v>96.33</v>
      </c>
      <c r="AA76" s="1">
        <v>95.62</v>
      </c>
      <c r="AC76" s="1">
        <f>SUM((D76*$K76*$AE$29))</f>
        <v>47.895561521999994</v>
      </c>
      <c r="AD76" s="1">
        <f>SUM((E76*$K76*$AE$29))</f>
        <v>59.830172640000001</v>
      </c>
      <c r="AE76" s="1">
        <f>SUM((F76*$K76*$AE$29))</f>
        <v>0.13197832199999998</v>
      </c>
      <c r="AF76" s="1">
        <f t="shared" si="1"/>
        <v>93.048479999999998</v>
      </c>
    </row>
    <row r="77" spans="2:32" x14ac:dyDescent="0.25">
      <c r="B77" s="1">
        <v>580</v>
      </c>
      <c r="C77" s="1"/>
      <c r="D77" s="1">
        <v>0.9163</v>
      </c>
      <c r="E77" s="1">
        <v>0.87</v>
      </c>
      <c r="F77" s="1">
        <v>1.6999999999999999E-3</v>
      </c>
      <c r="G77" s="1"/>
      <c r="H77" s="1">
        <v>114.44</v>
      </c>
      <c r="I77" s="1">
        <v>101</v>
      </c>
      <c r="J77" s="1">
        <v>97.8</v>
      </c>
      <c r="K77" s="1">
        <v>98.92</v>
      </c>
      <c r="L77" s="1">
        <v>97.75</v>
      </c>
      <c r="M77" s="1">
        <v>95.79</v>
      </c>
      <c r="N77" s="1">
        <v>94.21</v>
      </c>
      <c r="P77" s="1"/>
      <c r="Q77" s="1">
        <f>D77*AF29</f>
        <v>0.55034810600000006</v>
      </c>
      <c r="R77" s="1">
        <f t="shared" ref="R77" si="33">E77*N47</f>
        <v>0</v>
      </c>
      <c r="S77" s="1">
        <f t="shared" ref="S77" si="34">F77*N47</f>
        <v>0</v>
      </c>
      <c r="T77" s="1"/>
      <c r="U77" s="1">
        <v>114.44</v>
      </c>
      <c r="V77" s="1">
        <v>101</v>
      </c>
      <c r="W77" s="1">
        <v>97.8</v>
      </c>
      <c r="X77" s="1">
        <v>98.92</v>
      </c>
      <c r="Y77" s="1">
        <v>97.75</v>
      </c>
      <c r="Z77" s="1">
        <v>95.79</v>
      </c>
      <c r="AA77" s="1">
        <v>94.21</v>
      </c>
      <c r="AC77" s="1">
        <f>SUM((D77*$K77*$AF$29))</f>
        <v>54.44043464552</v>
      </c>
      <c r="AD77" s="1">
        <f>SUM((E77*$K77*$AF$29))</f>
        <v>51.689597448000008</v>
      </c>
      <c r="AE77" s="1">
        <f>SUM((F77*$K77*$AF$29))</f>
        <v>0.10100266167999999</v>
      </c>
      <c r="AF77" s="1">
        <f t="shared" si="1"/>
        <v>86.060400000000001</v>
      </c>
    </row>
    <row r="78" spans="2:32" x14ac:dyDescent="0.25">
      <c r="B78" s="1">
        <v>590</v>
      </c>
      <c r="C78" s="1"/>
      <c r="D78" s="1">
        <v>1.0263</v>
      </c>
      <c r="E78" s="1">
        <v>0.75700000000000001</v>
      </c>
      <c r="F78" s="1">
        <v>1.1000000000000001E-3</v>
      </c>
      <c r="G78" s="1"/>
      <c r="H78" s="1">
        <v>121.73</v>
      </c>
      <c r="I78" s="1">
        <v>99.2</v>
      </c>
      <c r="J78" s="1">
        <v>93.2</v>
      </c>
      <c r="K78" s="1">
        <v>93.5</v>
      </c>
      <c r="L78" s="1">
        <v>91.43</v>
      </c>
      <c r="M78" s="1">
        <v>88.69</v>
      </c>
      <c r="N78" s="1">
        <v>87</v>
      </c>
      <c r="P78" s="1"/>
      <c r="Q78" s="1">
        <f>D78*AG29</f>
        <v>0.57819689399999996</v>
      </c>
      <c r="R78" s="1">
        <f t="shared" ref="R78" si="35">E78*O47</f>
        <v>0</v>
      </c>
      <c r="S78" s="1">
        <f t="shared" ref="S78" si="36">F78*O47</f>
        <v>0</v>
      </c>
      <c r="T78" s="1"/>
      <c r="U78" s="1">
        <v>121.73</v>
      </c>
      <c r="V78" s="1">
        <v>99.2</v>
      </c>
      <c r="W78" s="1">
        <v>93.2</v>
      </c>
      <c r="X78" s="1">
        <v>93.5</v>
      </c>
      <c r="Y78" s="1">
        <v>91.43</v>
      </c>
      <c r="Z78" s="1">
        <v>88.69</v>
      </c>
      <c r="AA78" s="1">
        <v>87</v>
      </c>
      <c r="AC78" s="1">
        <f>SUM((D78*$K78*$AG$29))</f>
        <v>54.061409589</v>
      </c>
      <c r="AD78" s="1">
        <f>SUM((E78*$K78*$AG$29))</f>
        <v>39.875754709999995</v>
      </c>
      <c r="AE78" s="1">
        <f>SUM((F78*$K78*$AG$29))</f>
        <v>5.7943633000000008E-2</v>
      </c>
      <c r="AF78" s="1">
        <f t="shared" si="1"/>
        <v>70.779499999999999</v>
      </c>
    </row>
    <row r="79" spans="2:32" x14ac:dyDescent="0.25">
      <c r="B79" s="1">
        <v>600</v>
      </c>
      <c r="C79" s="1"/>
      <c r="D79" s="1">
        <v>1.0622</v>
      </c>
      <c r="E79" s="1">
        <v>0.63100000000000001</v>
      </c>
      <c r="F79" s="1">
        <v>8.0000000000000004E-4</v>
      </c>
      <c r="G79" s="1"/>
      <c r="H79" s="1">
        <v>129.04</v>
      </c>
      <c r="I79" s="1">
        <v>98</v>
      </c>
      <c r="J79" s="1">
        <v>89.7</v>
      </c>
      <c r="K79" s="1">
        <v>97.69</v>
      </c>
      <c r="L79" s="1">
        <v>94.42</v>
      </c>
      <c r="M79" s="1">
        <v>90.01</v>
      </c>
      <c r="N79" s="1">
        <v>87.23</v>
      </c>
      <c r="P79" s="1"/>
      <c r="Q79" s="1">
        <f>D79*AH29</f>
        <v>0.55771873199999999</v>
      </c>
      <c r="R79" s="1">
        <f t="shared" ref="R79" si="37">E79*Q47</f>
        <v>0</v>
      </c>
      <c r="S79" s="1">
        <f t="shared" ref="S79" si="38">F79*P47</f>
        <v>0</v>
      </c>
      <c r="T79" s="1"/>
      <c r="U79" s="1">
        <v>129.04</v>
      </c>
      <c r="V79" s="1">
        <v>98</v>
      </c>
      <c r="W79" s="1">
        <v>89.7</v>
      </c>
      <c r="X79" s="1">
        <v>97.69</v>
      </c>
      <c r="Y79" s="1">
        <v>94.42</v>
      </c>
      <c r="Z79" s="1">
        <v>90.01</v>
      </c>
      <c r="AA79" s="1">
        <v>87.23</v>
      </c>
      <c r="AC79" s="1">
        <f>SUM((D79*$K79*$AH$29))</f>
        <v>54.483542929079995</v>
      </c>
      <c r="AD79" s="1">
        <f>SUM((E79*$K79*$AH$29))</f>
        <v>32.365953293399997</v>
      </c>
      <c r="AE79" s="1">
        <f>SUM((F79*$K79*$AH$29))</f>
        <v>4.1034489119999996E-2</v>
      </c>
      <c r="AF79" s="1">
        <f t="shared" si="1"/>
        <v>61.642389999999999</v>
      </c>
    </row>
    <row r="80" spans="2:32" x14ac:dyDescent="0.25">
      <c r="B80" s="1">
        <v>610</v>
      </c>
      <c r="C80" s="1"/>
      <c r="D80" s="1">
        <v>1.0025999999999999</v>
      </c>
      <c r="E80" s="1">
        <v>0.503</v>
      </c>
      <c r="F80" s="1">
        <v>2.9999999999999997E-4</v>
      </c>
      <c r="G80" s="1"/>
      <c r="H80" s="1">
        <v>136.35</v>
      </c>
      <c r="I80" s="1">
        <v>98.5</v>
      </c>
      <c r="J80" s="1">
        <v>88.4</v>
      </c>
      <c r="K80" s="1">
        <v>99.27</v>
      </c>
      <c r="L80" s="1">
        <v>95.14</v>
      </c>
      <c r="M80" s="1">
        <v>89.6</v>
      </c>
      <c r="N80" s="1">
        <v>86.14</v>
      </c>
      <c r="P80" s="1"/>
      <c r="Q80" s="1">
        <f>D80*AI29</f>
        <v>0.49959558000000004</v>
      </c>
      <c r="R80" s="1">
        <f t="shared" ref="R80" si="39">E80*N50</f>
        <v>0</v>
      </c>
      <c r="S80" s="1">
        <f t="shared" ref="S80" si="40">F80*N50</f>
        <v>0</v>
      </c>
      <c r="T80" s="1"/>
      <c r="U80" s="1">
        <v>136.35</v>
      </c>
      <c r="V80" s="1">
        <v>98.5</v>
      </c>
      <c r="W80" s="1">
        <v>88.4</v>
      </c>
      <c r="X80" s="1">
        <v>99.27</v>
      </c>
      <c r="Y80" s="1">
        <v>95.14</v>
      </c>
      <c r="Z80" s="1">
        <v>89.6</v>
      </c>
      <c r="AA80" s="1">
        <v>86.14</v>
      </c>
      <c r="AC80" s="1">
        <f>SUM((D80*$K80*$AI$29))</f>
        <v>49.594853226600002</v>
      </c>
      <c r="AD80" s="1">
        <f>SUM((E80*$K80*$AI$29))</f>
        <v>24.881519223000002</v>
      </c>
      <c r="AE80" s="1">
        <f>SUM((F80*$K80*$AI$29))</f>
        <v>1.4839872299999999E-2</v>
      </c>
      <c r="AF80" s="1">
        <f t="shared" si="1"/>
        <v>49.932809999999996</v>
      </c>
    </row>
    <row r="81" spans="2:32" x14ac:dyDescent="0.25">
      <c r="B81" s="1">
        <v>620</v>
      </c>
      <c r="C81" s="1"/>
      <c r="D81" s="1">
        <v>0.85440000000000005</v>
      </c>
      <c r="E81" s="1">
        <v>0.38100000000000001</v>
      </c>
      <c r="F81" s="1">
        <v>2.0000000000000001E-4</v>
      </c>
      <c r="G81" s="1"/>
      <c r="H81" s="1">
        <v>143.62</v>
      </c>
      <c r="I81" s="1">
        <v>99.7</v>
      </c>
      <c r="J81" s="1">
        <v>88.1</v>
      </c>
      <c r="K81" s="1">
        <v>99.04</v>
      </c>
      <c r="L81" s="1">
        <v>94.22</v>
      </c>
      <c r="M81" s="1">
        <v>87.7</v>
      </c>
      <c r="N81" s="1">
        <v>83.58</v>
      </c>
      <c r="P81" s="1"/>
      <c r="Q81" s="1">
        <f>D81*AJ29</f>
        <v>0.41824588800000001</v>
      </c>
      <c r="R81" s="1">
        <f t="shared" ref="R81" si="41">E81*O50</f>
        <v>0</v>
      </c>
      <c r="S81" s="1">
        <f t="shared" ref="S81" si="42">F81*O50</f>
        <v>0</v>
      </c>
      <c r="T81" s="1"/>
      <c r="U81" s="1">
        <v>143.62</v>
      </c>
      <c r="V81" s="1">
        <v>99.7</v>
      </c>
      <c r="W81" s="1">
        <v>88.1</v>
      </c>
      <c r="X81" s="1">
        <v>99.04</v>
      </c>
      <c r="Y81" s="1">
        <v>94.22</v>
      </c>
      <c r="Z81" s="1">
        <v>87.7</v>
      </c>
      <c r="AA81" s="1">
        <v>83.58</v>
      </c>
      <c r="AC81" s="1">
        <f>SUM((D81*$K81*$AJ$29))</f>
        <v>41.42307274752001</v>
      </c>
      <c r="AD81" s="1">
        <f>SUM((E81*$K81*$AJ$29))</f>
        <v>18.471665164800001</v>
      </c>
      <c r="AE81" s="1">
        <f>SUM((F81*$K81*$AJ$29))</f>
        <v>9.6964121600000008E-3</v>
      </c>
      <c r="AF81" s="1">
        <f t="shared" si="1"/>
        <v>37.73424</v>
      </c>
    </row>
    <row r="82" spans="2:32" x14ac:dyDescent="0.25">
      <c r="B82" s="1">
        <v>630</v>
      </c>
      <c r="C82" s="1"/>
      <c r="D82" s="1">
        <v>0.64239999999999997</v>
      </c>
      <c r="E82" s="1">
        <v>0.26500000000000001</v>
      </c>
      <c r="F82" s="1">
        <v>0</v>
      </c>
      <c r="G82" s="1"/>
      <c r="H82" s="1">
        <v>150.84</v>
      </c>
      <c r="I82" s="1">
        <v>101</v>
      </c>
      <c r="J82" s="1">
        <v>88</v>
      </c>
      <c r="K82" s="1">
        <v>95.72</v>
      </c>
      <c r="L82" s="1">
        <v>90.45</v>
      </c>
      <c r="M82" s="1">
        <v>83.29</v>
      </c>
      <c r="N82" s="1">
        <v>78.75</v>
      </c>
      <c r="P82" s="1"/>
      <c r="Q82" s="1">
        <f>D82*AK29</f>
        <v>0.31557257599999999</v>
      </c>
      <c r="R82" s="1">
        <f t="shared" ref="R82" si="43">E82*Q50</f>
        <v>0</v>
      </c>
      <c r="S82" s="1">
        <f t="shared" ref="S82" si="44">F82*P50</f>
        <v>0</v>
      </c>
      <c r="T82" s="1"/>
      <c r="U82" s="1">
        <v>150.84</v>
      </c>
      <c r="V82" s="1">
        <v>101</v>
      </c>
      <c r="W82" s="1">
        <v>88</v>
      </c>
      <c r="X82" s="1">
        <v>95.72</v>
      </c>
      <c r="Y82" s="1">
        <v>90.45</v>
      </c>
      <c r="Z82" s="1">
        <v>83.29</v>
      </c>
      <c r="AA82" s="1">
        <v>78.75</v>
      </c>
      <c r="AC82" s="1">
        <f>SUM((D82*$K82*$AK$29))</f>
        <v>30.20660697472</v>
      </c>
      <c r="AD82" s="1">
        <f>SUM((E82*$K82*$AK$29))</f>
        <v>12.460695592</v>
      </c>
      <c r="AE82" s="1">
        <f>SUM((F82*$K82*$AK$29))</f>
        <v>0</v>
      </c>
      <c r="AF82" s="1">
        <f t="shared" si="1"/>
        <v>25.3658</v>
      </c>
    </row>
    <row r="83" spans="2:32" x14ac:dyDescent="0.25">
      <c r="B83" s="1">
        <v>640</v>
      </c>
      <c r="C83" s="1"/>
      <c r="D83" s="1">
        <v>0.44790000000000002</v>
      </c>
      <c r="E83" s="1">
        <v>0.17499999999999999</v>
      </c>
      <c r="F83" s="1">
        <v>0</v>
      </c>
      <c r="G83" s="1"/>
      <c r="H83" s="1">
        <v>157.97999999999999</v>
      </c>
      <c r="I83" s="1">
        <v>102.2</v>
      </c>
      <c r="J83" s="1">
        <v>87.8</v>
      </c>
      <c r="K83" s="1">
        <v>98.86</v>
      </c>
      <c r="L83" s="1">
        <v>92.33</v>
      </c>
      <c r="M83" s="1">
        <v>83.7</v>
      </c>
      <c r="N83" s="1">
        <v>78.430000000000007</v>
      </c>
      <c r="P83" s="1"/>
      <c r="Q83" s="1">
        <f>D83*AL29</f>
        <v>0.22326023400000003</v>
      </c>
      <c r="R83" s="1">
        <f t="shared" ref="R83" si="45">E83*N53</f>
        <v>0</v>
      </c>
      <c r="S83" s="1">
        <f t="shared" ref="S83" si="46">F83*N53</f>
        <v>0</v>
      </c>
      <c r="T83" s="1"/>
      <c r="U83" s="1">
        <v>157.97999999999999</v>
      </c>
      <c r="V83" s="1">
        <v>102.2</v>
      </c>
      <c r="W83" s="1">
        <v>87.8</v>
      </c>
      <c r="X83" s="1">
        <v>98.86</v>
      </c>
      <c r="Y83" s="1">
        <v>92.33</v>
      </c>
      <c r="Z83" s="1">
        <v>83.7</v>
      </c>
      <c r="AA83" s="1">
        <v>78.430000000000007</v>
      </c>
      <c r="AC83" s="1">
        <f>SUM((D83*$K83*$AL$29))</f>
        <v>22.071506733240003</v>
      </c>
      <c r="AD83" s="1">
        <f>SUM((E83*$K83*$AL$29))</f>
        <v>8.6236072299999993</v>
      </c>
      <c r="AE83" s="1">
        <f>SUM((F83*$K83*$AL$29))</f>
        <v>0</v>
      </c>
      <c r="AF83" s="1">
        <f t="shared" si="1"/>
        <v>17.3005</v>
      </c>
    </row>
    <row r="84" spans="2:32" x14ac:dyDescent="0.25">
      <c r="B84" s="1">
        <v>650</v>
      </c>
      <c r="C84" s="1"/>
      <c r="D84" s="1">
        <v>0.28349999999999997</v>
      </c>
      <c r="E84" s="1">
        <v>0.107</v>
      </c>
      <c r="F84" s="1">
        <v>0</v>
      </c>
      <c r="G84" s="1"/>
      <c r="H84" s="1">
        <v>165.03</v>
      </c>
      <c r="I84" s="1">
        <v>103.9</v>
      </c>
      <c r="J84" s="1">
        <v>88.2</v>
      </c>
      <c r="K84" s="1">
        <v>95.67</v>
      </c>
      <c r="L84" s="1">
        <v>88.85</v>
      </c>
      <c r="M84" s="1">
        <v>80.03</v>
      </c>
      <c r="N84" s="1">
        <v>74.8</v>
      </c>
      <c r="P84" s="1"/>
      <c r="Q84" s="1">
        <f t="shared" ref="Q84" si="47">D84*AJ32</f>
        <v>0</v>
      </c>
      <c r="R84" s="1">
        <f t="shared" ref="R84" si="48">E84*O53</f>
        <v>0</v>
      </c>
      <c r="S84" s="1">
        <f t="shared" ref="S84" si="49">F84*O53</f>
        <v>0</v>
      </c>
      <c r="T84" s="1"/>
      <c r="U84" s="1">
        <v>165.03</v>
      </c>
      <c r="V84" s="1">
        <v>103.9</v>
      </c>
      <c r="W84" s="1">
        <v>88.2</v>
      </c>
      <c r="X84" s="1">
        <v>95.67</v>
      </c>
      <c r="Y84" s="1">
        <v>88.85</v>
      </c>
      <c r="Z84" s="1">
        <v>80.03</v>
      </c>
      <c r="AA84" s="1">
        <v>74.8</v>
      </c>
      <c r="AC84" s="1">
        <f>SUM((D84*$K84*$AM$29))</f>
        <v>13.922493467399999</v>
      </c>
      <c r="AD84" s="1">
        <f>SUM((E84*$K84*$AM$29))</f>
        <v>5.2546977107999995</v>
      </c>
      <c r="AE84" s="1">
        <f>SUM((F84*$K84*$AM$29))</f>
        <v>0</v>
      </c>
      <c r="AF84" s="1">
        <f t="shared" si="1"/>
        <v>10.236689999999999</v>
      </c>
    </row>
    <row r="85" spans="2:32" x14ac:dyDescent="0.25">
      <c r="B85" s="1">
        <v>660</v>
      </c>
      <c r="C85" s="1"/>
      <c r="D85" s="1">
        <v>0.16489999999999999</v>
      </c>
      <c r="E85" s="1">
        <v>6.0999999999999999E-2</v>
      </c>
      <c r="F85" s="1">
        <v>0</v>
      </c>
      <c r="G85" s="1"/>
      <c r="H85" s="1">
        <v>171.96</v>
      </c>
      <c r="I85" s="1">
        <v>105</v>
      </c>
      <c r="J85" s="1">
        <v>87.9</v>
      </c>
      <c r="K85" s="1">
        <v>98.19</v>
      </c>
      <c r="L85" s="1">
        <v>90.32</v>
      </c>
      <c r="M85" s="1">
        <v>80.209999999999994</v>
      </c>
      <c r="N85" s="1">
        <v>74.319999999999993</v>
      </c>
      <c r="P85" s="1"/>
      <c r="Q85" s="1">
        <f t="shared" ref="Q85" si="50">D85*AK32</f>
        <v>0</v>
      </c>
      <c r="R85" s="1">
        <f t="shared" ref="R85" si="51">E85*Q53</f>
        <v>0</v>
      </c>
      <c r="S85" s="1">
        <f t="shared" ref="S85" si="52">F85*P53</f>
        <v>0</v>
      </c>
      <c r="T85" s="1"/>
      <c r="U85" s="1">
        <v>171.96</v>
      </c>
      <c r="V85" s="1">
        <v>105</v>
      </c>
      <c r="W85" s="1">
        <v>87.9</v>
      </c>
      <c r="X85" s="1">
        <v>98.19</v>
      </c>
      <c r="Y85" s="1">
        <v>90.32</v>
      </c>
      <c r="Z85" s="1">
        <v>80.209999999999994</v>
      </c>
      <c r="AA85" s="1">
        <v>74.319999999999993</v>
      </c>
      <c r="AC85" s="1">
        <f>SUM((D85*$K85*$AN$29))</f>
        <v>8.6942044857599985</v>
      </c>
      <c r="AD85" s="1">
        <f>SUM((E85*$K85*$AN$29))</f>
        <v>3.2161702463999999</v>
      </c>
      <c r="AE85" s="1">
        <f>SUM((F85*$K85*$AN$29))</f>
        <v>0</v>
      </c>
      <c r="AF85" s="1">
        <f t="shared" si="1"/>
        <v>5.9895899999999997</v>
      </c>
    </row>
    <row r="86" spans="2:32" x14ac:dyDescent="0.25">
      <c r="B86" s="1">
        <v>670</v>
      </c>
      <c r="C86" s="1"/>
      <c r="D86" s="1">
        <v>8.7400000000000005E-2</v>
      </c>
      <c r="E86" s="1">
        <v>3.2000000000000001E-2</v>
      </c>
      <c r="F86" s="1">
        <v>0</v>
      </c>
      <c r="G86" s="1"/>
      <c r="H86" s="1">
        <v>178.77</v>
      </c>
      <c r="I86" s="1">
        <v>104.9</v>
      </c>
      <c r="J86" s="1">
        <v>86.3</v>
      </c>
      <c r="K86" s="1">
        <v>103</v>
      </c>
      <c r="L86" s="1">
        <v>93.95</v>
      </c>
      <c r="M86" s="1">
        <v>82.28</v>
      </c>
      <c r="N86" s="1">
        <v>75.42</v>
      </c>
      <c r="P86" s="1"/>
      <c r="Q86" s="1">
        <f t="shared" ref="Q86" si="53">D86*AL32</f>
        <v>0</v>
      </c>
      <c r="R86" s="1">
        <f t="shared" ref="R86" si="54">E86*N56</f>
        <v>0</v>
      </c>
      <c r="S86" s="1">
        <f t="shared" ref="S86" si="55">F86*N56</f>
        <v>0</v>
      </c>
      <c r="T86" s="1"/>
      <c r="U86" s="1">
        <v>178.77</v>
      </c>
      <c r="V86" s="1">
        <v>104.9</v>
      </c>
      <c r="W86" s="1">
        <v>86.3</v>
      </c>
      <c r="X86" s="1">
        <v>103</v>
      </c>
      <c r="Y86" s="1">
        <v>93.95</v>
      </c>
      <c r="Z86" s="1">
        <v>82.28</v>
      </c>
      <c r="AA86" s="1">
        <v>75.42</v>
      </c>
      <c r="AC86" s="1">
        <f>SUM((D86*$K86*$AO$29))</f>
        <v>5.022687468</v>
      </c>
      <c r="AD86" s="1">
        <f>SUM((E86*$K86*$AO$29))</f>
        <v>1.8389702400000001</v>
      </c>
      <c r="AE86" s="1">
        <f>SUM((F86*$K86*$AO$29))</f>
        <v>0</v>
      </c>
      <c r="AF86" s="1">
        <f t="shared" si="1"/>
        <v>3.2960000000000003</v>
      </c>
    </row>
    <row r="87" spans="2:32" x14ac:dyDescent="0.25">
      <c r="B87" s="1">
        <v>680</v>
      </c>
      <c r="C87" s="1"/>
      <c r="D87" s="1">
        <v>4.6800000000000001E-2</v>
      </c>
      <c r="E87" s="1">
        <v>1.7000000000000001E-2</v>
      </c>
      <c r="F87" s="1">
        <v>0</v>
      </c>
      <c r="G87" s="1"/>
      <c r="H87" s="1">
        <v>185.43</v>
      </c>
      <c r="I87" s="1">
        <v>103.9</v>
      </c>
      <c r="J87" s="1">
        <v>84</v>
      </c>
      <c r="K87" s="1">
        <v>99.13</v>
      </c>
      <c r="L87" s="1">
        <v>89.96</v>
      </c>
      <c r="M87" s="1">
        <v>78.28</v>
      </c>
      <c r="N87" s="1">
        <v>71.58</v>
      </c>
      <c r="P87" s="1"/>
      <c r="Q87" s="1">
        <f t="shared" ref="Q87" si="56">D87*AJ35</f>
        <v>0</v>
      </c>
      <c r="R87" s="1">
        <f t="shared" ref="R87" si="57">E87*O56</f>
        <v>0</v>
      </c>
      <c r="S87" s="1">
        <f t="shared" ref="S87" si="58">F87*O56</f>
        <v>0</v>
      </c>
      <c r="T87" s="1"/>
      <c r="U87" s="1">
        <v>185.43</v>
      </c>
      <c r="V87" s="1">
        <v>103.9</v>
      </c>
      <c r="W87" s="1">
        <v>84</v>
      </c>
      <c r="X87" s="1">
        <v>99.13</v>
      </c>
      <c r="Y87" s="1">
        <v>89.96</v>
      </c>
      <c r="Z87" s="1">
        <v>78.28</v>
      </c>
      <c r="AA87" s="1">
        <v>71.58</v>
      </c>
      <c r="AC87" s="1">
        <f>SUM((D87*$K87*$AP$29))</f>
        <v>2.6383608108000001</v>
      </c>
      <c r="AD87" s="1">
        <f>SUM((E87*$K87*$AP$29))</f>
        <v>0.95837892700000005</v>
      </c>
      <c r="AE87" s="1">
        <f>SUM((F87*$K87*$AP$29))</f>
        <v>0</v>
      </c>
      <c r="AF87" s="1">
        <f t="shared" si="1"/>
        <v>1.6852100000000001</v>
      </c>
    </row>
    <row r="88" spans="2:32" x14ac:dyDescent="0.25">
      <c r="B88" s="1">
        <v>690</v>
      </c>
      <c r="C88" s="1"/>
      <c r="D88" s="1">
        <v>2.2700000000000001E-2</v>
      </c>
      <c r="E88" s="1">
        <v>8.2000000000000007E-3</v>
      </c>
      <c r="F88" s="1">
        <v>0</v>
      </c>
      <c r="G88" s="1"/>
      <c r="H88" s="1">
        <v>191.93</v>
      </c>
      <c r="I88" s="1">
        <v>101.6</v>
      </c>
      <c r="J88" s="1">
        <v>80.2</v>
      </c>
      <c r="K88" s="1">
        <v>87.38</v>
      </c>
      <c r="L88" s="1">
        <v>79.680000000000007</v>
      </c>
      <c r="M88" s="1">
        <v>69.72</v>
      </c>
      <c r="N88" s="1">
        <v>63.85</v>
      </c>
      <c r="P88" s="1"/>
      <c r="Q88" s="1">
        <f t="shared" ref="Q88" si="59">D88*AK35</f>
        <v>0</v>
      </c>
      <c r="R88" s="1">
        <f t="shared" ref="R88" si="60">E88*Q56</f>
        <v>0</v>
      </c>
      <c r="S88" s="1">
        <f t="shared" ref="S88" si="61">F88*P56</f>
        <v>0</v>
      </c>
      <c r="T88" s="1"/>
      <c r="U88" s="1">
        <v>191.93</v>
      </c>
      <c r="V88" s="1">
        <v>101.6</v>
      </c>
      <c r="W88" s="1">
        <v>80.2</v>
      </c>
      <c r="X88" s="1">
        <v>87.38</v>
      </c>
      <c r="Y88" s="1">
        <v>79.680000000000007</v>
      </c>
      <c r="Z88" s="1">
        <v>69.72</v>
      </c>
      <c r="AA88" s="1">
        <v>63.85</v>
      </c>
      <c r="AC88" s="1">
        <f>SUM((D88*$K88*$AQ$29))</f>
        <v>1.13144290092</v>
      </c>
      <c r="AD88" s="1">
        <f>SUM((E88*$K88*$AQ$29))</f>
        <v>0.40871505671999997</v>
      </c>
      <c r="AE88" s="1">
        <f>SUM((F88*$K88*$AQ$29))</f>
        <v>0</v>
      </c>
      <c r="AF88" s="1">
        <f t="shared" si="1"/>
        <v>0.71651600000000004</v>
      </c>
    </row>
    <row r="89" spans="2:32" x14ac:dyDescent="0.25">
      <c r="B89" s="1">
        <v>700</v>
      </c>
      <c r="C89" s="1"/>
      <c r="D89" s="1">
        <v>1.14E-2</v>
      </c>
      <c r="E89" s="1">
        <v>4.1000000000000003E-3</v>
      </c>
      <c r="F89" s="1">
        <v>0</v>
      </c>
      <c r="G89" s="1"/>
      <c r="H89" s="1">
        <v>198.26</v>
      </c>
      <c r="I89" s="1">
        <v>99.1</v>
      </c>
      <c r="J89" s="1">
        <v>76.3</v>
      </c>
      <c r="K89" s="1">
        <v>91.6</v>
      </c>
      <c r="L89" s="1">
        <v>82.84</v>
      </c>
      <c r="M89" s="1">
        <v>71.61</v>
      </c>
      <c r="N89" s="1">
        <v>65.08</v>
      </c>
      <c r="P89" s="1"/>
      <c r="Q89" s="1">
        <f t="shared" ref="Q89" si="62">D89*AL35</f>
        <v>0</v>
      </c>
      <c r="R89" s="1">
        <f t="shared" ref="R89" si="63">E89*N59</f>
        <v>0.41791300000000009</v>
      </c>
      <c r="S89" s="1">
        <f t="shared" ref="S89" si="64">F89*N59</f>
        <v>0</v>
      </c>
      <c r="T89" s="1"/>
      <c r="U89" s="1">
        <v>198.26</v>
      </c>
      <c r="V89" s="1">
        <v>99.1</v>
      </c>
      <c r="W89" s="1">
        <v>76.3</v>
      </c>
      <c r="X89" s="1">
        <v>91.6</v>
      </c>
      <c r="Y89" s="1">
        <v>82.84</v>
      </c>
      <c r="Z89" s="1">
        <v>71.61</v>
      </c>
      <c r="AA89" s="1"/>
      <c r="AC89" s="1">
        <f>SUM((D89*$K89*$AR$29))</f>
        <v>0.58822039200000009</v>
      </c>
      <c r="AD89" s="1">
        <f>SUM((E89*$K89*$AR$29))</f>
        <v>0.21155294800000002</v>
      </c>
      <c r="AE89" s="1">
        <f>SUM((F89*$K89*$AR$29))</f>
        <v>0</v>
      </c>
      <c r="AF89" s="1">
        <f>SUM((E89*$K89))</f>
        <v>0.37556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Украинский</dc:creator>
  <cp:lastModifiedBy>Матвей Украинский</cp:lastModifiedBy>
  <dcterms:created xsi:type="dcterms:W3CDTF">2024-03-12T14:15:57Z</dcterms:created>
  <dcterms:modified xsi:type="dcterms:W3CDTF">2024-03-18T23:29:18Z</dcterms:modified>
</cp:coreProperties>
</file>