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ТУ\3 семестр\Тер Вер\"/>
    </mc:Choice>
  </mc:AlternateContent>
  <xr:revisionPtr revIDLastSave="0" documentId="13_ncr:1_{52CB1D12-0E11-49D9-8F1F-66679903BC65}" xr6:coauthVersionLast="47" xr6:coauthVersionMax="47" xr10:uidLastSave="{00000000-0000-0000-0000-000000000000}"/>
  <bookViews>
    <workbookView xWindow="-120" yWindow="-120" windowWidth="29040" windowHeight="15840" xr2:uid="{FCD1D116-0B5B-41F9-9F7A-6EA34B5D56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D17" i="1" s="1"/>
  <c r="F23" i="1"/>
  <c r="F24" i="1"/>
  <c r="B34" i="1"/>
  <c r="B28" i="1"/>
  <c r="B29" i="1"/>
  <c r="B30" i="1"/>
  <c r="B31" i="1"/>
  <c r="B32" i="1"/>
  <c r="B33" i="1"/>
  <c r="B27" i="1"/>
  <c r="H44" i="1"/>
  <c r="H37" i="1"/>
  <c r="G43" i="1"/>
  <c r="G37" i="1"/>
  <c r="G44" i="1"/>
  <c r="G27" i="1"/>
  <c r="D34" i="1"/>
  <c r="E34" i="1"/>
  <c r="C27" i="1"/>
  <c r="A27" i="1"/>
  <c r="D21" i="1"/>
  <c r="B21" i="1"/>
  <c r="A21" i="1"/>
  <c r="D20" i="1"/>
  <c r="B20" i="1"/>
  <c r="A20" i="1"/>
  <c r="F17" i="1"/>
  <c r="A14" i="1"/>
  <c r="B14" i="1"/>
  <c r="C14" i="1"/>
  <c r="D14" i="1"/>
  <c r="E14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B18" i="1" l="1"/>
  <c r="G38" i="1"/>
  <c r="G39" i="1"/>
  <c r="G40" i="1"/>
  <c r="G41" i="1"/>
  <c r="G42" i="1"/>
  <c r="G28" i="1"/>
  <c r="G29" i="1"/>
  <c r="G30" i="1"/>
  <c r="G31" i="1"/>
  <c r="G32" i="1"/>
  <c r="G33" i="1"/>
  <c r="G34" i="1"/>
  <c r="A28" i="1"/>
  <c r="H38" i="1" s="1"/>
  <c r="A29" i="1"/>
  <c r="H39" i="1" s="1"/>
  <c r="A30" i="1"/>
  <c r="H40" i="1" s="1"/>
  <c r="A31" i="1"/>
  <c r="H41" i="1" s="1"/>
  <c r="A32" i="1"/>
  <c r="H32" i="1" s="1"/>
  <c r="A33" i="1"/>
  <c r="H33" i="1" s="1"/>
  <c r="A34" i="1"/>
  <c r="H27" i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27" i="1"/>
  <c r="E27" i="1" s="1"/>
  <c r="H34" i="1" l="1"/>
  <c r="H30" i="1"/>
  <c r="H31" i="1"/>
  <c r="H29" i="1"/>
  <c r="H28" i="1"/>
  <c r="H43" i="1"/>
  <c r="H42" i="1"/>
  <c r="A23" i="1" a="1"/>
  <c r="A23" i="1" l="1"/>
  <c r="A24" i="1"/>
  <c r="B24" i="1"/>
  <c r="B23" i="1"/>
  <c r="D23" i="1" s="1" a="1"/>
  <c r="D24" i="1" s="1"/>
  <c r="D23" i="1" l="1"/>
</calcChain>
</file>

<file path=xl/sharedStrings.xml><?xml version="1.0" encoding="utf-8"?>
<sst xmlns="http://schemas.openxmlformats.org/spreadsheetml/2006/main" count="29" uniqueCount="25">
  <si>
    <t>xi</t>
  </si>
  <si>
    <t>yi</t>
  </si>
  <si>
    <t>xiyi</t>
  </si>
  <si>
    <t>xi^2</t>
  </si>
  <si>
    <t>yi^2</t>
  </si>
  <si>
    <t xml:space="preserve">n= </t>
  </si>
  <si>
    <t>r=</t>
  </si>
  <si>
    <t>Система нормальных уравнений</t>
  </si>
  <si>
    <t>1/yi</t>
  </si>
  <si>
    <t>Y</t>
  </si>
  <si>
    <t>|y|</t>
  </si>
  <si>
    <t>1/y</t>
  </si>
  <si>
    <t>X</t>
  </si>
  <si>
    <t>t табл=</t>
  </si>
  <si>
    <t>t расч=</t>
  </si>
  <si>
    <t>в</t>
  </si>
  <si>
    <t>ж</t>
  </si>
  <si>
    <t>Т,град С</t>
  </si>
  <si>
    <t>Ж,%</t>
  </si>
  <si>
    <t>исходные данные ВАРИАНТ 22</t>
  </si>
  <si>
    <t>R^2 =</t>
  </si>
  <si>
    <t>b0=</t>
  </si>
  <si>
    <t>b1=</t>
  </si>
  <si>
    <t>b=b1=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</si>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</sst>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A5F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FADE"/>
        <bgColor indexed="64"/>
      </patternFill>
    </fill>
    <fill>
      <patternFill patternType="solid">
        <fgColor rgb="FF7575FF"/>
        <bgColor indexed="64"/>
      </patternFill>
    </fill>
    <fill>
      <patternFill patternType="solid">
        <fgColor rgb="FFFE6A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1" fillId="0" borderId="0" xfId="6" applyFill="1" applyBorder="1"/>
    <xf numFmtId="0" fontId="1" fillId="7" borderId="2" xfId="6" applyFill="1" applyBorder="1"/>
    <xf numFmtId="0" fontId="3" fillId="0" borderId="0" xfId="2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5" fillId="0" borderId="1" xfId="3" applyFont="1"/>
    <xf numFmtId="0" fontId="1" fillId="0" borderId="0" xfId="5" applyFill="1"/>
    <xf numFmtId="0" fontId="1" fillId="0" borderId="0" xfId="4" applyFill="1"/>
    <xf numFmtId="0" fontId="0" fillId="10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5" fillId="8" borderId="2" xfId="2" applyFont="1" applyFill="1" applyBorder="1"/>
    <xf numFmtId="0" fontId="1" fillId="11" borderId="2" xfId="5" applyFill="1" applyBorder="1"/>
    <xf numFmtId="0" fontId="1" fillId="4" borderId="2" xfId="4" applyBorder="1"/>
    <xf numFmtId="0" fontId="5" fillId="12" borderId="2" xfId="0" applyFont="1" applyFill="1" applyBorder="1" applyAlignment="1">
      <alignment horizontal="right"/>
    </xf>
    <xf numFmtId="0" fontId="5" fillId="12" borderId="2" xfId="0" applyFont="1" applyFill="1" applyBorder="1"/>
    <xf numFmtId="0" fontId="5" fillId="13" borderId="2" xfId="1" applyFont="1" applyFill="1" applyBorder="1" applyAlignment="1">
      <alignment horizontal="right"/>
    </xf>
    <xf numFmtId="0" fontId="5" fillId="13" borderId="2" xfId="1" applyFont="1" applyFill="1" applyBorder="1" applyAlignment="1">
      <alignment horizontal="center"/>
    </xf>
  </cellXfs>
  <cellStyles count="7">
    <cellStyle name="20% — акцент1" xfId="4" builtinId="30"/>
    <cellStyle name="20% — акцент2" xfId="5" builtinId="34"/>
    <cellStyle name="40% — акцент5" xfId="6" builtinId="47"/>
    <cellStyle name="Нейтральный" xfId="2" builtinId="28"/>
    <cellStyle name="Обычный" xfId="0" builtinId="0"/>
    <cellStyle name="Связанная ячейка" xfId="3" builtinId="24"/>
    <cellStyle name="Хороший" xfId="1" builtinId="26"/>
  </cellStyles>
  <dxfs count="0"/>
  <tableStyles count="0" defaultTableStyle="TableStyleMedium2" defaultPivotStyle="PivotStyleLight16"/>
  <colors>
    <mruColors>
      <color rgb="FFFE6AF7"/>
      <color rgb="FF7575FF"/>
      <color rgb="FF2525FF"/>
      <color rgb="FFFD23F3"/>
      <color rgb="FF0000B8"/>
      <color rgb="FFD802CE"/>
      <color rgb="FFD8FADE"/>
      <color rgb="FF9900FF"/>
      <color rgb="FFEBA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393857044207968E-2"/>
          <c:y val="7.452908766615976E-2"/>
          <c:w val="0.87626194996048401"/>
          <c:h val="0.890690671422965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81364829396325"/>
                  <c:y val="-6.75415573053368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0602984771110865E-2"/>
                  <c:y val="-0.111397852980997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8560555002881557E-2"/>
                  <c:y val="0.386026703507952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1-4A93-946C-B7C54C1BC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272648"/>
        <c:axId val="367409824"/>
      </c:scatterChart>
      <c:valAx>
        <c:axId val="47627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409824"/>
        <c:crosses val="autoZero"/>
        <c:crossBetween val="midCat"/>
      </c:valAx>
      <c:valAx>
        <c:axId val="3674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272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Лист1!$H$26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796739832276"/>
                  <c:y val="-7.38503682122441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Лист1!$G$27:$G$34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xVal>
          <c:yVal>
            <c:numRef>
              <c:f>Лист1!$H$27:$H$34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D-4683-AE17-A3592846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96744"/>
        <c:axId val="475397072"/>
      </c:scatterChart>
      <c:valAx>
        <c:axId val="47539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97072"/>
        <c:crosses val="autoZero"/>
        <c:crossBetween val="midCat"/>
      </c:valAx>
      <c:valAx>
        <c:axId val="4753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39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072561825659363E-2"/>
          <c:y val="5.9924272560708258E-2"/>
          <c:w val="0.91343689987625076"/>
          <c:h val="0.8423610526346354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0646651355101"/>
                  <c:y val="-3.98326275577558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Лист1!$G$37:$G$44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xVal>
          <c:yVal>
            <c:numRef>
              <c:f>Лист1!$H$37:$H$44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F-404B-BF85-69A1FE347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272648"/>
        <c:axId val="476273632"/>
      </c:scatterChart>
      <c:valAx>
        <c:axId val="47627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273632"/>
        <c:crosses val="autoZero"/>
        <c:crossBetween val="midCat"/>
      </c:valAx>
      <c:valAx>
        <c:axId val="4762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272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07693286699823E-2"/>
          <c:y val="0.13324879464266515"/>
          <c:w val="0.88396062992125979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3506233595800524"/>
                  <c:y val="0.136971055701370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820166229221347E-2"/>
                  <c:y val="0.12925160396617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Лист1!$A$27:$A$34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Лист1!$D$27:$D$34</c:f>
              <c:numCache>
                <c:formatCode>General</c:formatCode>
                <c:ptCount val="8"/>
                <c:pt idx="0">
                  <c:v>-1.0498221244986778</c:v>
                </c:pt>
                <c:pt idx="1">
                  <c:v>-1.2039728043259361</c:v>
                </c:pt>
                <c:pt idx="2">
                  <c:v>-1.3862943611198906</c:v>
                </c:pt>
                <c:pt idx="3">
                  <c:v>-1.7147984280919266</c:v>
                </c:pt>
                <c:pt idx="4">
                  <c:v>-1.8971199848858813</c:v>
                </c:pt>
                <c:pt idx="5">
                  <c:v>-1.7147984280919266</c:v>
                </c:pt>
                <c:pt idx="6">
                  <c:v>-1.6094379124341003</c:v>
                </c:pt>
                <c:pt idx="7">
                  <c:v>-1.3862943611198906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3-452E-A485-83EC6794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9840"/>
        <c:axId val="554971808"/>
      </c:scatterChart>
      <c:valAx>
        <c:axId val="55496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971808"/>
        <c:crosses val="autoZero"/>
        <c:crossBetween val="midCat"/>
      </c:valAx>
      <c:valAx>
        <c:axId val="5549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96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327429</xdr:colOff>
      <xdr:row>4</xdr:row>
      <xdr:rowOff>56207</xdr:rowOff>
    </xdr:from>
    <xdr:to>
      <xdr:col>14</xdr:col>
      <xdr:colOff>20937</xdr:colOff>
      <xdr:row>18</xdr:row>
      <xdr:rowOff>23996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6DC593-3E7B-42B3-8F68-3588730DB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60580</xdr:colOff>
      <xdr:row>22</xdr:row>
      <xdr:rowOff>115453</xdr:rowOff>
    </xdr:from>
    <xdr:to>
      <xdr:col>15</xdr:col>
      <xdr:colOff>123152</xdr:colOff>
      <xdr:row>34</xdr:row>
      <xdr:rowOff>175515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7BB1F-224C-4BB1-B81E-2EB413351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70534</xdr:colOff>
      <xdr:row>34</xdr:row>
      <xdr:rowOff>183587</xdr:rowOff>
    </xdr:from>
    <xdr:to>
      <xdr:col>15</xdr:col>
      <xdr:colOff>138546</xdr:colOff>
      <xdr:row>44</xdr:row>
      <xdr:rowOff>177030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0793343-B7E3-48EA-BB05-15AE006A2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44</xdr:row>
      <xdr:rowOff>146675</xdr:rowOff>
    </xdr:from>
    <xdr:to>
      <xdr:col>6</xdr:col>
      <xdr:colOff>446062</xdr:colOff>
      <xdr:row>59</xdr:row>
      <xdr:rowOff>79219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68B30E-35FB-4830-A0FC-A18970322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65DB-95A8-4175-BCAF-FFD83117215B}">
  <dimension ref="A1:J45"/>
  <sheetViews>
    <sheetView tabSelected="1" topLeftCell="A10" zoomScale="90" zoomScaleNormal="100" workbookViewId="0">
      <selection activeCell="P18" sqref="P18"/>
    </sheetView>
  </sheetViews>
  <sheetFormatPr defaultRowHeight="15" x14ac:dyDescent="0.25"/>
  <cols>
    <col min="1" max="1" width="12.140625" bestFit="1" customWidth="1"/>
    <col min="2" max="2" width="12.7109375" bestFit="1" customWidth="1"/>
  </cols>
  <sheetData>
    <row r="1" spans="1:10" x14ac:dyDescent="0.25">
      <c r="A1" t="s">
        <v>19</v>
      </c>
    </row>
    <row r="2" spans="1:10" x14ac:dyDescent="0.25">
      <c r="A2" s="2" t="s">
        <v>17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  <c r="J2" s="1"/>
    </row>
    <row r="3" spans="1:10" x14ac:dyDescent="0.25">
      <c r="A3" s="2" t="s">
        <v>18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  <c r="J3" s="1"/>
    </row>
    <row r="5" spans="1:10" ht="15.75" thickBo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</row>
    <row r="6" spans="1:10" ht="15.75" thickTop="1" x14ac:dyDescent="0.25">
      <c r="A6">
        <v>10</v>
      </c>
      <c r="B6">
        <v>0.35</v>
      </c>
      <c r="C6">
        <f>A6*B6</f>
        <v>3.5</v>
      </c>
      <c r="D6">
        <f>A6^2</f>
        <v>100</v>
      </c>
      <c r="E6">
        <f>B6^2</f>
        <v>0.12249999999999998</v>
      </c>
    </row>
    <row r="7" spans="1:10" x14ac:dyDescent="0.25">
      <c r="A7">
        <v>18</v>
      </c>
      <c r="B7">
        <v>0.3</v>
      </c>
      <c r="C7">
        <f t="shared" ref="C7:C13" si="0">A7*B7</f>
        <v>5.3999999999999995</v>
      </c>
      <c r="D7">
        <f t="shared" ref="D7:D11" si="1">A7^2</f>
        <v>324</v>
      </c>
      <c r="E7">
        <f t="shared" ref="E7:E13" si="2">B7^2</f>
        <v>0.09</v>
      </c>
    </row>
    <row r="8" spans="1:10" x14ac:dyDescent="0.25">
      <c r="A8">
        <v>20</v>
      </c>
      <c r="B8">
        <v>0.25</v>
      </c>
      <c r="C8">
        <f t="shared" si="0"/>
        <v>5</v>
      </c>
      <c r="D8">
        <f t="shared" si="1"/>
        <v>400</v>
      </c>
      <c r="E8">
        <f t="shared" si="2"/>
        <v>6.25E-2</v>
      </c>
    </row>
    <row r="9" spans="1:10" x14ac:dyDescent="0.25">
      <c r="A9">
        <v>30</v>
      </c>
      <c r="B9">
        <v>0.18</v>
      </c>
      <c r="C9">
        <f t="shared" si="0"/>
        <v>5.3999999999999995</v>
      </c>
      <c r="D9">
        <f t="shared" si="1"/>
        <v>900</v>
      </c>
      <c r="E9">
        <f t="shared" si="2"/>
        <v>3.2399999999999998E-2</v>
      </c>
    </row>
    <row r="10" spans="1:10" x14ac:dyDescent="0.25">
      <c r="A10">
        <v>36</v>
      </c>
      <c r="B10">
        <v>0.15</v>
      </c>
      <c r="C10">
        <f t="shared" si="0"/>
        <v>5.3999999999999995</v>
      </c>
      <c r="D10">
        <f t="shared" si="1"/>
        <v>1296</v>
      </c>
      <c r="E10">
        <f t="shared" si="2"/>
        <v>2.2499999999999999E-2</v>
      </c>
    </row>
    <row r="11" spans="1:10" x14ac:dyDescent="0.25">
      <c r="A11">
        <v>40</v>
      </c>
      <c r="B11">
        <v>0.18</v>
      </c>
      <c r="C11">
        <f t="shared" si="0"/>
        <v>7.1999999999999993</v>
      </c>
      <c r="D11">
        <f t="shared" si="1"/>
        <v>1600</v>
      </c>
      <c r="E11">
        <f t="shared" si="2"/>
        <v>3.2399999999999998E-2</v>
      </c>
    </row>
    <row r="12" spans="1:10" x14ac:dyDescent="0.25">
      <c r="A12">
        <v>50</v>
      </c>
      <c r="B12">
        <v>0.2</v>
      </c>
      <c r="C12">
        <f t="shared" si="0"/>
        <v>10</v>
      </c>
      <c r="D12">
        <f>A12^2</f>
        <v>2500</v>
      </c>
      <c r="E12">
        <f t="shared" si="2"/>
        <v>4.0000000000000008E-2</v>
      </c>
    </row>
    <row r="13" spans="1:10" x14ac:dyDescent="0.25">
      <c r="A13">
        <v>60</v>
      </c>
      <c r="B13">
        <v>0.25</v>
      </c>
      <c r="C13">
        <f t="shared" si="0"/>
        <v>15</v>
      </c>
      <c r="D13">
        <f>A13^2</f>
        <v>3600</v>
      </c>
      <c r="E13">
        <f t="shared" si="2"/>
        <v>6.25E-2</v>
      </c>
    </row>
    <row r="14" spans="1:10" x14ac:dyDescent="0.25">
      <c r="A14" s="13">
        <f>SUM(A6:A13)</f>
        <v>264</v>
      </c>
      <c r="B14" s="13">
        <f>SUM(B6:B13)</f>
        <v>1.8599999999999997</v>
      </c>
      <c r="C14" s="13">
        <f>SUM(C6:C13)</f>
        <v>56.899999999999991</v>
      </c>
      <c r="D14" s="13">
        <f>SUM(D6:D13)</f>
        <v>10720</v>
      </c>
      <c r="E14" s="13">
        <f>SUM(E6:E13)</f>
        <v>0.46479999999999999</v>
      </c>
    </row>
    <row r="15" spans="1:10" x14ac:dyDescent="0.25">
      <c r="A15" s="3"/>
      <c r="B15" s="3"/>
      <c r="C15" s="3"/>
      <c r="D15" s="3"/>
      <c r="E15" s="3"/>
      <c r="F15" s="4"/>
    </row>
    <row r="16" spans="1:10" x14ac:dyDescent="0.25">
      <c r="A16" s="5" t="s">
        <v>5</v>
      </c>
      <c r="B16" s="6">
        <v>8</v>
      </c>
    </row>
    <row r="17" spans="1:8" x14ac:dyDescent="0.25">
      <c r="A17" s="5" t="s">
        <v>6</v>
      </c>
      <c r="B17" s="6">
        <f>CORREL(A6:A13,B6:B13)</f>
        <v>-0.55585180114658017</v>
      </c>
      <c r="C17" s="11" t="s">
        <v>14</v>
      </c>
      <c r="D17" s="12">
        <f>ABS(B17)*SQRT((B16-2)/(1-B17^2))</f>
        <v>1.6378969580891594</v>
      </c>
      <c r="E17" s="11" t="s">
        <v>13</v>
      </c>
      <c r="F17" s="12">
        <f>_xlfn.T.INV.2T(0.05,B16-2)</f>
        <v>2.4469118511449697</v>
      </c>
    </row>
    <row r="18" spans="1:8" x14ac:dyDescent="0.25">
      <c r="A18" s="5" t="s">
        <v>20</v>
      </c>
      <c r="B18" s="6">
        <f>B17^2</f>
        <v>0.3089712248378973</v>
      </c>
    </row>
    <row r="19" spans="1:8" x14ac:dyDescent="0.25">
      <c r="A19" t="s">
        <v>7</v>
      </c>
    </row>
    <row r="20" spans="1:8" x14ac:dyDescent="0.25">
      <c r="A20" s="10">
        <f>B16</f>
        <v>8</v>
      </c>
      <c r="B20" s="10">
        <f>A14</f>
        <v>264</v>
      </c>
      <c r="C20" s="4"/>
      <c r="D20" s="10">
        <f>B14</f>
        <v>1.8599999999999997</v>
      </c>
    </row>
    <row r="21" spans="1:8" x14ac:dyDescent="0.25">
      <c r="A21" s="10">
        <f>A14</f>
        <v>264</v>
      </c>
      <c r="B21" s="10">
        <f>D14</f>
        <v>10720</v>
      </c>
      <c r="C21" s="4"/>
      <c r="D21" s="10">
        <f>C14</f>
        <v>56.899999999999991</v>
      </c>
    </row>
    <row r="23" spans="1:8" x14ac:dyDescent="0.25">
      <c r="A23">
        <f t="array" ref="A23:B24">MINVERSE(A20:B21)</f>
        <v>0.66733067729083639</v>
      </c>
      <c r="B23">
        <v>-1.6434262948207164E-2</v>
      </c>
      <c r="C23" s="18" t="s">
        <v>21</v>
      </c>
      <c r="D23" s="19">
        <f t="array" ref="D23:D24">MMULT(A23:B24,D20:D21)</f>
        <v>0.30612549800796796</v>
      </c>
      <c r="E23" s="16" t="s">
        <v>24</v>
      </c>
      <c r="F23" s="17">
        <f>EXP(D23)</f>
        <v>1.3581527413166083</v>
      </c>
    </row>
    <row r="24" spans="1:8" x14ac:dyDescent="0.25">
      <c r="A24">
        <v>-1.6434262948207164E-2</v>
      </c>
      <c r="B24">
        <v>4.9800796812748981E-4</v>
      </c>
      <c r="C24" s="18" t="s">
        <v>22</v>
      </c>
      <c r="D24" s="19">
        <v>-2.2310756972111524E-3</v>
      </c>
      <c r="E24" s="16" t="s">
        <v>23</v>
      </c>
      <c r="F24" s="17">
        <f>D24</f>
        <v>-2.2310756972111524E-3</v>
      </c>
    </row>
    <row r="26" spans="1:8" x14ac:dyDescent="0.25">
      <c r="A26" t="s">
        <v>0</v>
      </c>
      <c r="B26" t="s">
        <v>8</v>
      </c>
      <c r="C26" t="s">
        <v>10</v>
      </c>
      <c r="D26" t="s">
        <v>9</v>
      </c>
      <c r="E26" t="s">
        <v>11</v>
      </c>
      <c r="F26" t="s">
        <v>15</v>
      </c>
      <c r="G26" s="14" t="s">
        <v>9</v>
      </c>
      <c r="H26" s="14" t="s">
        <v>12</v>
      </c>
    </row>
    <row r="27" spans="1:8" x14ac:dyDescent="0.25">
      <c r="A27">
        <f>A6</f>
        <v>10</v>
      </c>
      <c r="B27">
        <f>1/B6</f>
        <v>2.8571428571428572</v>
      </c>
      <c r="C27">
        <f>ABS(B6)</f>
        <v>0.35</v>
      </c>
      <c r="D27">
        <f>LN(C27)</f>
        <v>-1.0498221244986778</v>
      </c>
      <c r="E27">
        <f>1/D27</f>
        <v>-0.95254231804033518</v>
      </c>
      <c r="G27" s="14">
        <f>B6</f>
        <v>0.35</v>
      </c>
      <c r="H27" s="14">
        <f>1/A27</f>
        <v>0.1</v>
      </c>
    </row>
    <row r="28" spans="1:8" x14ac:dyDescent="0.25">
      <c r="A28">
        <f t="shared" ref="A28:A34" si="3">A7</f>
        <v>18</v>
      </c>
      <c r="B28">
        <f>1/B7</f>
        <v>3.3333333333333335</v>
      </c>
      <c r="C28">
        <f t="shared" ref="C28:C34" si="4">ABS(B7)</f>
        <v>0.3</v>
      </c>
      <c r="D28">
        <f t="shared" ref="D28:D33" si="5">LN(C28)</f>
        <v>-1.2039728043259361</v>
      </c>
      <c r="E28">
        <f t="shared" ref="E28:E33" si="6">1/D28</f>
        <v>-0.83058354508253729</v>
      </c>
      <c r="G28" s="14">
        <f t="shared" ref="G28:G34" si="7">B7</f>
        <v>0.3</v>
      </c>
      <c r="H28" s="14">
        <f t="shared" ref="H28:H34" si="8">1/A28</f>
        <v>5.5555555555555552E-2</v>
      </c>
    </row>
    <row r="29" spans="1:8" x14ac:dyDescent="0.25">
      <c r="A29">
        <f t="shared" si="3"/>
        <v>20</v>
      </c>
      <c r="B29">
        <f t="shared" ref="B29:B33" si="9">1/B8</f>
        <v>4</v>
      </c>
      <c r="C29">
        <f t="shared" si="4"/>
        <v>0.25</v>
      </c>
      <c r="D29">
        <f t="shared" si="5"/>
        <v>-1.3862943611198906</v>
      </c>
      <c r="E29">
        <f t="shared" si="6"/>
        <v>-0.72134752044448169</v>
      </c>
      <c r="G29" s="14">
        <f t="shared" si="7"/>
        <v>0.25</v>
      </c>
      <c r="H29" s="14">
        <f t="shared" si="8"/>
        <v>0.05</v>
      </c>
    </row>
    <row r="30" spans="1:8" x14ac:dyDescent="0.25">
      <c r="A30">
        <f t="shared" si="3"/>
        <v>30</v>
      </c>
      <c r="B30">
        <f t="shared" si="9"/>
        <v>5.5555555555555554</v>
      </c>
      <c r="C30">
        <f t="shared" si="4"/>
        <v>0.18</v>
      </c>
      <c r="D30">
        <f t="shared" si="5"/>
        <v>-1.7147984280919266</v>
      </c>
      <c r="E30">
        <f t="shared" si="6"/>
        <v>-0.58315892038267725</v>
      </c>
      <c r="G30" s="14">
        <f t="shared" si="7"/>
        <v>0.18</v>
      </c>
      <c r="H30" s="14">
        <f t="shared" si="8"/>
        <v>3.3333333333333333E-2</v>
      </c>
    </row>
    <row r="31" spans="1:8" x14ac:dyDescent="0.25">
      <c r="A31">
        <f t="shared" si="3"/>
        <v>36</v>
      </c>
      <c r="B31">
        <f t="shared" si="9"/>
        <v>6.666666666666667</v>
      </c>
      <c r="C31">
        <f t="shared" si="4"/>
        <v>0.15</v>
      </c>
      <c r="D31">
        <f t="shared" si="5"/>
        <v>-1.8971199848858813</v>
      </c>
      <c r="E31">
        <f t="shared" si="6"/>
        <v>-0.527114788714934</v>
      </c>
      <c r="G31" s="14">
        <f t="shared" si="7"/>
        <v>0.15</v>
      </c>
      <c r="H31" s="14">
        <f t="shared" si="8"/>
        <v>2.7777777777777776E-2</v>
      </c>
    </row>
    <row r="32" spans="1:8" x14ac:dyDescent="0.25">
      <c r="A32">
        <f t="shared" si="3"/>
        <v>40</v>
      </c>
      <c r="B32">
        <f t="shared" si="9"/>
        <v>5.5555555555555554</v>
      </c>
      <c r="C32">
        <f t="shared" si="4"/>
        <v>0.18</v>
      </c>
      <c r="D32">
        <f t="shared" si="5"/>
        <v>-1.7147984280919266</v>
      </c>
      <c r="E32">
        <f t="shared" si="6"/>
        <v>-0.58315892038267725</v>
      </c>
      <c r="G32" s="14">
        <f t="shared" si="7"/>
        <v>0.18</v>
      </c>
      <c r="H32" s="14">
        <f t="shared" si="8"/>
        <v>2.5000000000000001E-2</v>
      </c>
    </row>
    <row r="33" spans="1:8" x14ac:dyDescent="0.25">
      <c r="A33">
        <f t="shared" si="3"/>
        <v>50</v>
      </c>
      <c r="B33">
        <f t="shared" si="9"/>
        <v>5</v>
      </c>
      <c r="C33">
        <f t="shared" si="4"/>
        <v>0.2</v>
      </c>
      <c r="D33">
        <f t="shared" si="5"/>
        <v>-1.6094379124341003</v>
      </c>
      <c r="E33">
        <f t="shared" si="6"/>
        <v>-0.62133493455961186</v>
      </c>
      <c r="G33" s="14">
        <f t="shared" si="7"/>
        <v>0.2</v>
      </c>
      <c r="H33" s="14">
        <f t="shared" si="8"/>
        <v>0.02</v>
      </c>
    </row>
    <row r="34" spans="1:8" x14ac:dyDescent="0.25">
      <c r="A34">
        <f t="shared" si="3"/>
        <v>60</v>
      </c>
      <c r="B34">
        <f>1/B13</f>
        <v>4</v>
      </c>
      <c r="C34">
        <f t="shared" si="4"/>
        <v>0.25</v>
      </c>
      <c r="D34">
        <f>LN(C34)</f>
        <v>-1.3862943611198906</v>
      </c>
      <c r="E34">
        <f>1/D34</f>
        <v>-0.72134752044448169</v>
      </c>
      <c r="G34" s="14">
        <f t="shared" si="7"/>
        <v>0.25</v>
      </c>
      <c r="H34" s="14">
        <f t="shared" si="8"/>
        <v>1.6666666666666666E-2</v>
      </c>
    </row>
    <row r="35" spans="1:8" x14ac:dyDescent="0.25">
      <c r="F35" s="4"/>
      <c r="G35" s="8"/>
      <c r="H35" s="8"/>
    </row>
    <row r="36" spans="1:8" x14ac:dyDescent="0.25">
      <c r="F36" t="s">
        <v>16</v>
      </c>
      <c r="G36" s="15" t="s">
        <v>9</v>
      </c>
      <c r="H36" s="15" t="s">
        <v>12</v>
      </c>
    </row>
    <row r="37" spans="1:8" x14ac:dyDescent="0.25">
      <c r="G37" s="15">
        <f>1/B6</f>
        <v>2.8571428571428572</v>
      </c>
      <c r="H37" s="15">
        <f>A27</f>
        <v>10</v>
      </c>
    </row>
    <row r="38" spans="1:8" x14ac:dyDescent="0.25">
      <c r="G38" s="15">
        <f t="shared" ref="G38:G43" si="10">1/B7</f>
        <v>3.3333333333333335</v>
      </c>
      <c r="H38" s="15">
        <f t="shared" ref="H38:H43" si="11">A28</f>
        <v>18</v>
      </c>
    </row>
    <row r="39" spans="1:8" x14ac:dyDescent="0.25">
      <c r="G39" s="15">
        <f t="shared" si="10"/>
        <v>4</v>
      </c>
      <c r="H39" s="15">
        <f t="shared" si="11"/>
        <v>20</v>
      </c>
    </row>
    <row r="40" spans="1:8" x14ac:dyDescent="0.25">
      <c r="G40" s="15">
        <f t="shared" si="10"/>
        <v>5.5555555555555554</v>
      </c>
      <c r="H40" s="15">
        <f t="shared" si="11"/>
        <v>30</v>
      </c>
    </row>
    <row r="41" spans="1:8" x14ac:dyDescent="0.25">
      <c r="G41" s="15">
        <f t="shared" si="10"/>
        <v>6.666666666666667</v>
      </c>
      <c r="H41" s="15">
        <f t="shared" si="11"/>
        <v>36</v>
      </c>
    </row>
    <row r="42" spans="1:8" x14ac:dyDescent="0.25">
      <c r="G42" s="15">
        <f t="shared" si="10"/>
        <v>5.5555555555555554</v>
      </c>
      <c r="H42" s="15">
        <f t="shared" si="11"/>
        <v>40</v>
      </c>
    </row>
    <row r="43" spans="1:8" x14ac:dyDescent="0.25">
      <c r="G43" s="15">
        <f t="shared" si="10"/>
        <v>5</v>
      </c>
      <c r="H43" s="15">
        <f t="shared" si="11"/>
        <v>50</v>
      </c>
    </row>
    <row r="44" spans="1:8" x14ac:dyDescent="0.25">
      <c r="G44" s="15">
        <f>1/B13</f>
        <v>4</v>
      </c>
      <c r="H44" s="15">
        <f>A34</f>
        <v>60</v>
      </c>
    </row>
    <row r="45" spans="1:8" x14ac:dyDescent="0.25">
      <c r="G45" s="9"/>
      <c r="H4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прибыток</dc:creator>
  <cp:lastModifiedBy>Матвей Украинский</cp:lastModifiedBy>
  <dcterms:created xsi:type="dcterms:W3CDTF">2023-12-07T14:17:44Z</dcterms:created>
  <dcterms:modified xsi:type="dcterms:W3CDTF">2024-12-04T14:00:32Z</dcterms:modified>
</cp:coreProperties>
</file>