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БГТУ\3 семестр\Тер Вер\"/>
    </mc:Choice>
  </mc:AlternateContent>
  <xr:revisionPtr revIDLastSave="0" documentId="13_ncr:1_{152D207B-20A6-4952-BAC8-781AE842567F}" xr6:coauthVersionLast="47" xr6:coauthVersionMax="47" xr10:uidLastSave="{00000000-0000-0000-0000-000000000000}"/>
  <bookViews>
    <workbookView xWindow="-120" yWindow="-120" windowWidth="29040" windowHeight="15840" xr2:uid="{C33A5DFD-608B-4C06-864F-50FE35C40D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I7" i="1"/>
  <c r="I20" i="1"/>
  <c r="F20" i="1"/>
  <c r="F21" i="1"/>
  <c r="D21" i="1"/>
  <c r="D20" i="1"/>
  <c r="J6" i="1"/>
  <c r="I6" i="1"/>
  <c r="H6" i="1"/>
  <c r="G6" i="1"/>
  <c r="F6" i="1"/>
  <c r="E6" i="1"/>
  <c r="D6" i="1"/>
  <c r="B10" i="1"/>
  <c r="L2" i="1"/>
  <c r="J2" i="1"/>
  <c r="K2" i="1"/>
  <c r="G2" i="1"/>
  <c r="F2" i="1"/>
  <c r="E2" i="1"/>
</calcChain>
</file>

<file path=xl/sharedStrings.xml><?xml version="1.0" encoding="utf-8"?>
<sst xmlns="http://schemas.openxmlformats.org/spreadsheetml/2006/main" count="34" uniqueCount="34">
  <si>
    <t>n1</t>
  </si>
  <si>
    <t>s1</t>
  </si>
  <si>
    <t>n2</t>
  </si>
  <si>
    <t>s2</t>
  </si>
  <si>
    <t>D1</t>
  </si>
  <si>
    <t>D2</t>
  </si>
  <si>
    <t>D1/D2</t>
  </si>
  <si>
    <t>F(0.975)</t>
  </si>
  <si>
    <t>F(0.025)</t>
  </si>
  <si>
    <t>крит знач 1</t>
  </si>
  <si>
    <t>крит знач 2</t>
  </si>
  <si>
    <t>результат</t>
  </si>
  <si>
    <t>Задание 1</t>
  </si>
  <si>
    <t>Снотворное А</t>
  </si>
  <si>
    <t>Снотворное B</t>
  </si>
  <si>
    <t>ВАР 22</t>
  </si>
  <si>
    <t>Ср знач А</t>
  </si>
  <si>
    <t>Ср знач B</t>
  </si>
  <si>
    <t>Выб дисп А</t>
  </si>
  <si>
    <t>Выю дисп B</t>
  </si>
  <si>
    <t>Сравнение дисп</t>
  </si>
  <si>
    <t>Крит значения</t>
  </si>
  <si>
    <t>Количество А и В</t>
  </si>
  <si>
    <t>t-tect</t>
  </si>
  <si>
    <t>задание 2</t>
  </si>
  <si>
    <t xml:space="preserve"> </t>
  </si>
  <si>
    <t>Стаж до 10 лет</t>
  </si>
  <si>
    <t>Стаж от 10 до 15 лет</t>
  </si>
  <si>
    <t xml:space="preserve">среднее значение </t>
  </si>
  <si>
    <t>выборочные дисперсии</t>
  </si>
  <si>
    <t>Критерий фишера</t>
  </si>
  <si>
    <t>Количество</t>
  </si>
  <si>
    <t>тест</t>
  </si>
  <si>
    <t>задание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</si>
</sst>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2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4219-9998-4F26-85AD-F17F047EB9CE}">
  <dimension ref="A1:O28"/>
  <sheetViews>
    <sheetView tabSelected="1" zoomScale="84" workbookViewId="0">
      <selection activeCell="F14" sqref="F14"/>
    </sheetView>
  </sheetViews>
  <sheetFormatPr defaultRowHeight="14.25" x14ac:dyDescent="0.2"/>
  <cols>
    <col min="1" max="1" width="16.42578125" style="3" customWidth="1"/>
    <col min="2" max="2" width="19.85546875" style="3" customWidth="1"/>
    <col min="3" max="3" width="18.28515625" style="3" customWidth="1"/>
    <col min="4" max="5" width="9.140625" style="3"/>
    <col min="6" max="6" width="10.28515625" style="3" customWidth="1"/>
    <col min="7" max="7" width="10.85546875" style="3" customWidth="1"/>
    <col min="8" max="8" width="15.42578125" style="3" customWidth="1"/>
    <col min="9" max="9" width="14" style="3" customWidth="1"/>
    <col min="10" max="10" width="9.7109375" style="3" customWidth="1"/>
    <col min="11" max="11" width="9.140625" style="3"/>
    <col min="12" max="12" width="20.5703125" style="3" customWidth="1"/>
    <col min="13" max="13" width="9.140625" style="3" customWidth="1"/>
    <col min="14" max="16384" width="9.140625" style="3"/>
  </cols>
  <sheetData>
    <row r="1" spans="1:15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9</v>
      </c>
      <c r="I1" s="1" t="s">
        <v>10</v>
      </c>
      <c r="J1" s="2" t="s">
        <v>7</v>
      </c>
      <c r="K1" s="1" t="s">
        <v>8</v>
      </c>
      <c r="L1" s="1" t="s">
        <v>11</v>
      </c>
    </row>
    <row r="2" spans="1:15" x14ac:dyDescent="0.2">
      <c r="A2" s="4">
        <v>16</v>
      </c>
      <c r="B2" s="5">
        <v>15.6</v>
      </c>
      <c r="C2" s="4">
        <v>21</v>
      </c>
      <c r="D2" s="5">
        <v>9.8000000000000007</v>
      </c>
      <c r="E2" s="4">
        <f>B2^2</f>
        <v>243.35999999999999</v>
      </c>
      <c r="F2" s="4">
        <f>D2^2</f>
        <v>96.04000000000002</v>
      </c>
      <c r="G2" s="4">
        <f>E2/F2</f>
        <v>2.5339441899208657</v>
      </c>
      <c r="H2" s="4">
        <v>0.97499999999999998</v>
      </c>
      <c r="I2" s="4">
        <v>2.5000000000000001E-2</v>
      </c>
      <c r="J2" s="4">
        <f>_xlfn.F.DIST.RT(H2,C2-1,A2-1)</f>
        <v>0.52984514994342979</v>
      </c>
      <c r="K2" s="4">
        <f>_xlfn.F.DIST.RT(I2,C2-1,A2-1)</f>
        <v>0.99999999998731837</v>
      </c>
      <c r="L2" s="4" t="str">
        <f>IF(OR(G2&lt;J2, G2&gt;K2), "Дисперсии различны", "Дисперсии однородны")</f>
        <v>Дисперсии различны</v>
      </c>
    </row>
    <row r="3" spans="1:15" ht="15" x14ac:dyDescent="0.25">
      <c r="A3" s="6" t="s">
        <v>12</v>
      </c>
    </row>
    <row r="4" spans="1:15" ht="27" x14ac:dyDescent="0.35">
      <c r="A4" s="7" t="s">
        <v>15</v>
      </c>
    </row>
    <row r="5" spans="1:15" x14ac:dyDescent="0.2">
      <c r="A5" s="8" t="s">
        <v>13</v>
      </c>
      <c r="B5" s="8" t="s">
        <v>14</v>
      </c>
      <c r="C5" s="9" t="s">
        <v>22</v>
      </c>
      <c r="D5" s="8" t="s">
        <v>16</v>
      </c>
      <c r="E5" s="8" t="s">
        <v>17</v>
      </c>
      <c r="F5" s="8" t="s">
        <v>18</v>
      </c>
      <c r="G5" s="8" t="s">
        <v>19</v>
      </c>
      <c r="H5" s="8" t="s">
        <v>20</v>
      </c>
      <c r="I5" s="8" t="s">
        <v>21</v>
      </c>
      <c r="J5" s="8" t="s">
        <v>23</v>
      </c>
      <c r="O5" s="3">
        <v>2</v>
      </c>
    </row>
    <row r="6" spans="1:15" x14ac:dyDescent="0.2">
      <c r="A6" s="5">
        <v>1.9</v>
      </c>
      <c r="B6" s="4">
        <v>0.7</v>
      </c>
      <c r="C6" s="10">
        <v>10</v>
      </c>
      <c r="D6" s="4">
        <f>AVERAGE(A6:A15)</f>
        <v>2.3299999999999996</v>
      </c>
      <c r="E6" s="4">
        <f>AVERAGE(B6:B15)</f>
        <v>0.75</v>
      </c>
      <c r="F6" s="4">
        <f>VAR(A6:A15)</f>
        <v>4.0090000000000021</v>
      </c>
      <c r="G6" s="4">
        <f>VAR(B6:B15)</f>
        <v>3.2005555555555554</v>
      </c>
      <c r="H6" s="4">
        <f>F6/G6</f>
        <v>1.2525950355841007</v>
      </c>
      <c r="I6" s="4">
        <f>_xlfn.F.DIST.RT(H2,C6-1,C7-1)</f>
        <v>0.51473274860573581</v>
      </c>
      <c r="J6" s="4">
        <f>TTEST(A6:A15, B6:B15, O5, O6)</f>
        <v>7.9394140187358131E-2</v>
      </c>
      <c r="O6" s="3">
        <v>3</v>
      </c>
    </row>
    <row r="7" spans="1:15" x14ac:dyDescent="0.2">
      <c r="A7" s="5">
        <v>0.8</v>
      </c>
      <c r="B7" s="4">
        <v>-1.6</v>
      </c>
      <c r="C7" s="10">
        <v>10</v>
      </c>
      <c r="D7" s="4"/>
      <c r="E7" s="4"/>
      <c r="F7" s="4"/>
      <c r="G7" s="4"/>
      <c r="H7" s="4"/>
      <c r="I7" s="4">
        <f>_xlfn.F.DIST.RT(I2,C6-1,C7-1)</f>
        <v>0.99999658901991573</v>
      </c>
      <c r="J7" s="4"/>
    </row>
    <row r="8" spans="1:15" x14ac:dyDescent="0.2">
      <c r="A8" s="5">
        <v>1.1000000000000001</v>
      </c>
      <c r="B8" s="4">
        <v>-0.2</v>
      </c>
    </row>
    <row r="9" spans="1:15" x14ac:dyDescent="0.2">
      <c r="A9" s="5">
        <v>0.1</v>
      </c>
      <c r="B9" s="4">
        <v>-1.2</v>
      </c>
    </row>
    <row r="10" spans="1:15" x14ac:dyDescent="0.2">
      <c r="A10" s="5">
        <v>-0.1</v>
      </c>
      <c r="B10" s="4">
        <f>-0.1</f>
        <v>-0.1</v>
      </c>
    </row>
    <row r="11" spans="1:15" x14ac:dyDescent="0.2">
      <c r="A11" s="5">
        <v>4.4000000000000004</v>
      </c>
      <c r="B11" s="4">
        <v>3.4</v>
      </c>
    </row>
    <row r="12" spans="1:15" x14ac:dyDescent="0.2">
      <c r="A12" s="5">
        <v>5.5</v>
      </c>
      <c r="B12" s="4">
        <v>3.7</v>
      </c>
    </row>
    <row r="13" spans="1:15" x14ac:dyDescent="0.2">
      <c r="A13" s="5">
        <v>1.6</v>
      </c>
      <c r="B13" s="4">
        <v>0.8</v>
      </c>
    </row>
    <row r="14" spans="1:15" x14ac:dyDescent="0.2">
      <c r="A14" s="5">
        <v>4.5999999999999996</v>
      </c>
      <c r="B14" s="4">
        <v>0</v>
      </c>
    </row>
    <row r="15" spans="1:15" x14ac:dyDescent="0.2">
      <c r="A15" s="5">
        <v>3.4</v>
      </c>
      <c r="B15" s="4">
        <v>2</v>
      </c>
    </row>
    <row r="16" spans="1:15" ht="15" x14ac:dyDescent="0.25">
      <c r="A16" s="6" t="s">
        <v>24</v>
      </c>
    </row>
    <row r="17" spans="1:12" x14ac:dyDescent="0.2">
      <c r="L17" s="3" t="s">
        <v>25</v>
      </c>
    </row>
    <row r="19" spans="1:12" x14ac:dyDescent="0.2">
      <c r="A19" s="8" t="s">
        <v>26</v>
      </c>
      <c r="B19" s="8" t="s">
        <v>27</v>
      </c>
      <c r="C19" s="8" t="s">
        <v>31</v>
      </c>
      <c r="D19" s="8" t="s">
        <v>28</v>
      </c>
      <c r="E19" s="8"/>
      <c r="F19" s="8" t="s">
        <v>29</v>
      </c>
      <c r="G19" s="9"/>
      <c r="H19" s="8"/>
      <c r="I19" s="8" t="s">
        <v>30</v>
      </c>
      <c r="J19" s="8"/>
      <c r="K19" s="8" t="s">
        <v>32</v>
      </c>
    </row>
    <row r="20" spans="1:12" x14ac:dyDescent="0.2">
      <c r="A20" s="4">
        <v>135</v>
      </c>
      <c r="B20" s="4">
        <v>176</v>
      </c>
      <c r="C20" s="4">
        <v>4</v>
      </c>
      <c r="D20" s="4">
        <f>AVERAGE(A20:A23)</f>
        <v>152</v>
      </c>
      <c r="E20" s="4"/>
      <c r="F20" s="4">
        <f>VAR(A20:A23)</f>
        <v>237</v>
      </c>
      <c r="G20" s="10"/>
      <c r="H20" s="4"/>
      <c r="I20" s="4">
        <f>F20/F21</f>
        <v>1.3568702290076338</v>
      </c>
      <c r="J20" s="4"/>
      <c r="K20" s="4">
        <f>TTEST(A20:A23, B20:B23, O5, O6)</f>
        <v>2.8750818652880296E-2</v>
      </c>
    </row>
    <row r="21" spans="1:12" x14ac:dyDescent="0.2">
      <c r="A21" s="11">
        <v>156</v>
      </c>
      <c r="B21" s="11">
        <v>196</v>
      </c>
      <c r="C21" s="4">
        <v>4</v>
      </c>
      <c r="D21" s="4">
        <f>AVERAGE(B20:B23)</f>
        <v>189</v>
      </c>
      <c r="E21" s="4"/>
      <c r="F21" s="4">
        <f>VAR(B20:B23)</f>
        <v>174.66666666666666</v>
      </c>
      <c r="G21" s="12"/>
      <c r="H21" s="12"/>
      <c r="I21" s="12"/>
      <c r="J21" s="12"/>
      <c r="K21" s="12"/>
      <c r="L21" s="12"/>
    </row>
    <row r="22" spans="1:12" x14ac:dyDescent="0.2">
      <c r="A22" s="4">
        <v>165</v>
      </c>
      <c r="B22" s="4">
        <v>204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">
      <c r="A23" s="4"/>
      <c r="B23" s="4">
        <v>180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ht="15" x14ac:dyDescent="0.25">
      <c r="A24" s="13" t="s">
        <v>33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">
      <c r="A27" s="12"/>
      <c r="B27" s="12"/>
    </row>
    <row r="28" spans="1:12" x14ac:dyDescent="0.2">
      <c r="A28" s="12"/>
      <c r="B28" s="12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Украинский</dc:creator>
  <cp:lastModifiedBy>Матвей Украинский</cp:lastModifiedBy>
  <dcterms:created xsi:type="dcterms:W3CDTF">2024-12-17T12:16:36Z</dcterms:created>
  <dcterms:modified xsi:type="dcterms:W3CDTF">2024-12-18T13:36:57Z</dcterms:modified>
</cp:coreProperties>
</file>