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rices Matrix" sheetId="1" r:id="rId1"/>
    <sheet name="Package Prices" sheetId="4" r:id="rId2"/>
    <sheet name="Credits Per Country" sheetId="2" r:id="rId3"/>
    <sheet name="Sheet1" sheetId="3" r:id="rId4"/>
  </sheets>
  <definedNames>
    <definedName name="CreditsAngola">'Credits Per Country'!$B$3</definedName>
    <definedName name="CreditsBrazil">'Credits Per Country'!$B$5</definedName>
    <definedName name="CreditsMocambique">'Credits Per Country'!$B$4</definedName>
    <definedName name="CreditsPortugal">'Credits Per Country'!$B$2</definedName>
    <definedName name="CreditsSpain">'Credits Per Country'!$B$6</definedName>
    <definedName name="VAT">'Prices Matrix'!$B$1</definedName>
  </definedNames>
  <calcPr calcId="152511"/>
</workbook>
</file>

<file path=xl/calcChain.xml><?xml version="1.0" encoding="utf-8"?>
<calcChain xmlns="http://schemas.openxmlformats.org/spreadsheetml/2006/main">
  <c r="C18" i="1" l="1"/>
  <c r="H18" i="1"/>
  <c r="G18" i="1"/>
  <c r="F18" i="1"/>
  <c r="E18" i="1"/>
  <c r="J18" i="1" s="1"/>
  <c r="D18" i="1"/>
  <c r="I18" i="1" s="1"/>
  <c r="R18" i="1" l="1"/>
  <c r="P18" i="1"/>
  <c r="Q18" i="1"/>
  <c r="K18" i="1"/>
  <c r="L18" i="1"/>
  <c r="M18" i="1"/>
  <c r="N18" i="1"/>
  <c r="O18" i="1"/>
  <c r="G111" i="3"/>
  <c r="E111" i="3"/>
  <c r="H111" i="3" s="1"/>
  <c r="G110" i="3"/>
  <c r="E110" i="3"/>
  <c r="H110" i="3" s="1"/>
  <c r="G109" i="3"/>
  <c r="E109" i="3"/>
  <c r="H109" i="3" s="1"/>
  <c r="G108" i="3"/>
  <c r="E108" i="3"/>
  <c r="H108" i="3" s="1"/>
  <c r="H107" i="3"/>
  <c r="G107" i="3"/>
  <c r="E107" i="3"/>
  <c r="H106" i="3"/>
  <c r="G106" i="3"/>
  <c r="E106" i="3"/>
  <c r="G105" i="3"/>
  <c r="E105" i="3"/>
  <c r="H105" i="3" s="1"/>
  <c r="G104" i="3"/>
  <c r="E104" i="3"/>
  <c r="H104" i="3" s="1"/>
  <c r="G103" i="3"/>
  <c r="E103" i="3"/>
  <c r="H103" i="3" s="1"/>
  <c r="G102" i="3"/>
  <c r="E102" i="3"/>
  <c r="H102" i="3" s="1"/>
  <c r="G101" i="3"/>
  <c r="E101" i="3"/>
  <c r="H101" i="3" s="1"/>
  <c r="G100" i="3"/>
  <c r="H100" i="3" s="1"/>
  <c r="E100" i="3"/>
  <c r="G99" i="3"/>
  <c r="E99" i="3"/>
  <c r="H99" i="3" s="1"/>
  <c r="G98" i="3"/>
  <c r="E98" i="3"/>
  <c r="H98" i="3" s="1"/>
  <c r="G97" i="3"/>
  <c r="E97" i="3"/>
  <c r="H97" i="3" s="1"/>
  <c r="G96" i="3"/>
  <c r="E96" i="3"/>
  <c r="H96" i="3" s="1"/>
  <c r="G95" i="3"/>
  <c r="H95" i="3" s="1"/>
  <c r="E95" i="3"/>
  <c r="G94" i="3"/>
  <c r="E94" i="3"/>
  <c r="G93" i="3"/>
  <c r="H93" i="3" s="1"/>
  <c r="E93" i="3"/>
  <c r="G92" i="3"/>
  <c r="E92" i="3"/>
  <c r="H91" i="3"/>
  <c r="G91" i="3"/>
  <c r="E91" i="3"/>
  <c r="G90" i="3"/>
  <c r="E90" i="3"/>
  <c r="H90" i="3" s="1"/>
  <c r="G89" i="3"/>
  <c r="E89" i="3"/>
  <c r="H89" i="3" s="1"/>
  <c r="G88" i="3"/>
  <c r="E88" i="3"/>
  <c r="H88" i="3" s="1"/>
  <c r="G87" i="3"/>
  <c r="E87" i="3"/>
  <c r="H87" i="3" s="1"/>
  <c r="H86" i="3"/>
  <c r="G86" i="3"/>
  <c r="E86" i="3"/>
  <c r="H85" i="3"/>
  <c r="G85" i="3"/>
  <c r="E85" i="3"/>
  <c r="G84" i="3"/>
  <c r="E84" i="3"/>
  <c r="H84" i="3" s="1"/>
  <c r="G83" i="3"/>
  <c r="E83" i="3"/>
  <c r="H83" i="3" s="1"/>
  <c r="G82" i="3"/>
  <c r="E82" i="3"/>
  <c r="H82" i="3" s="1"/>
  <c r="G81" i="3"/>
  <c r="E81" i="3"/>
  <c r="H81" i="3" s="1"/>
  <c r="G80" i="3"/>
  <c r="E80" i="3"/>
  <c r="H80" i="3" s="1"/>
  <c r="G79" i="3"/>
  <c r="E79" i="3"/>
  <c r="H79" i="3" s="1"/>
  <c r="H78" i="3"/>
  <c r="G78" i="3"/>
  <c r="E78" i="3"/>
  <c r="G77" i="3"/>
  <c r="E77" i="3"/>
  <c r="H77" i="3" s="1"/>
  <c r="G76" i="3"/>
  <c r="E76" i="3"/>
  <c r="H76" i="3" s="1"/>
  <c r="G75" i="3"/>
  <c r="E75" i="3"/>
  <c r="H75" i="3" s="1"/>
  <c r="G74" i="3"/>
  <c r="E74" i="3"/>
  <c r="H74" i="3" s="1"/>
  <c r="G73" i="3"/>
  <c r="H73" i="3" s="1"/>
  <c r="E73" i="3"/>
  <c r="G72" i="3"/>
  <c r="E72" i="3"/>
  <c r="G71" i="3"/>
  <c r="E71" i="3"/>
  <c r="G70" i="3"/>
  <c r="E70" i="3"/>
  <c r="H70" i="3" s="1"/>
  <c r="G69" i="3"/>
  <c r="E69" i="3"/>
  <c r="H69" i="3" s="1"/>
  <c r="G68" i="3"/>
  <c r="E68" i="3"/>
  <c r="H68" i="3" s="1"/>
  <c r="H4" i="3"/>
  <c r="H9" i="3"/>
  <c r="H12" i="3"/>
  <c r="H17" i="3"/>
  <c r="H20" i="3"/>
  <c r="H35" i="3"/>
  <c r="H36" i="3"/>
  <c r="H41" i="3"/>
  <c r="H43" i="3"/>
  <c r="H44" i="3"/>
  <c r="H52" i="3"/>
  <c r="H57" i="3"/>
  <c r="H59" i="3"/>
  <c r="H60" i="3"/>
  <c r="H2" i="3"/>
  <c r="G67" i="3"/>
  <c r="E67" i="3"/>
  <c r="H67" i="3" s="1"/>
  <c r="G66" i="3"/>
  <c r="E66" i="3"/>
  <c r="H66" i="3" s="1"/>
  <c r="G65" i="3"/>
  <c r="E65" i="3"/>
  <c r="H65" i="3" s="1"/>
  <c r="G64" i="3"/>
  <c r="E64" i="3"/>
  <c r="H64" i="3" s="1"/>
  <c r="G63" i="3"/>
  <c r="E63" i="3"/>
  <c r="H63" i="3" s="1"/>
  <c r="G62" i="3"/>
  <c r="E62" i="3"/>
  <c r="H62" i="3" s="1"/>
  <c r="G61" i="3"/>
  <c r="E61" i="3"/>
  <c r="H61" i="3" s="1"/>
  <c r="G60" i="3"/>
  <c r="E60" i="3"/>
  <c r="G59" i="3"/>
  <c r="E59" i="3"/>
  <c r="G58" i="3"/>
  <c r="E58" i="3"/>
  <c r="H58" i="3" s="1"/>
  <c r="G57" i="3"/>
  <c r="E57" i="3"/>
  <c r="G56" i="3"/>
  <c r="H56" i="3" s="1"/>
  <c r="E56" i="3"/>
  <c r="G55" i="3"/>
  <c r="H55" i="3" s="1"/>
  <c r="E55" i="3"/>
  <c r="G54" i="3"/>
  <c r="H54" i="3" s="1"/>
  <c r="E54" i="3"/>
  <c r="G53" i="3"/>
  <c r="H53" i="3" s="1"/>
  <c r="E53" i="3"/>
  <c r="G52" i="3"/>
  <c r="E52" i="3"/>
  <c r="G51" i="3"/>
  <c r="H51" i="3" s="1"/>
  <c r="E51" i="3"/>
  <c r="G50" i="3"/>
  <c r="H50" i="3" s="1"/>
  <c r="E50" i="3"/>
  <c r="G49" i="3"/>
  <c r="E49" i="3"/>
  <c r="H49" i="3" s="1"/>
  <c r="G48" i="3"/>
  <c r="H48" i="3" s="1"/>
  <c r="E48" i="3"/>
  <c r="G47" i="3"/>
  <c r="H47" i="3" s="1"/>
  <c r="E47" i="3"/>
  <c r="G46" i="3"/>
  <c r="H46" i="3" s="1"/>
  <c r="E46" i="3"/>
  <c r="G24" i="3"/>
  <c r="H24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G36" i="3"/>
  <c r="G37" i="3"/>
  <c r="G38" i="3"/>
  <c r="G39" i="3"/>
  <c r="G40" i="3"/>
  <c r="G41" i="3"/>
  <c r="G42" i="3"/>
  <c r="G43" i="3"/>
  <c r="G44" i="3"/>
  <c r="G45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H37" i="3" s="1"/>
  <c r="E38" i="3"/>
  <c r="H38" i="3" s="1"/>
  <c r="E39" i="3"/>
  <c r="H39" i="3" s="1"/>
  <c r="E40" i="3"/>
  <c r="H40" i="3" s="1"/>
  <c r="E41" i="3"/>
  <c r="E42" i="3"/>
  <c r="H42" i="3" s="1"/>
  <c r="E43" i="3"/>
  <c r="E44" i="3"/>
  <c r="E45" i="3"/>
  <c r="H45" i="3" s="1"/>
  <c r="E24" i="3"/>
  <c r="E3" i="3"/>
  <c r="H3" i="3" s="1"/>
  <c r="E4" i="3"/>
  <c r="E5" i="3"/>
  <c r="E6" i="3"/>
  <c r="E7" i="3"/>
  <c r="E8" i="3"/>
  <c r="E9" i="3"/>
  <c r="E10" i="3"/>
  <c r="E11" i="3"/>
  <c r="H11" i="3" s="1"/>
  <c r="E12" i="3"/>
  <c r="E13" i="3"/>
  <c r="H13" i="3" s="1"/>
  <c r="E14" i="3"/>
  <c r="H14" i="3" s="1"/>
  <c r="E15" i="3"/>
  <c r="H15" i="3" s="1"/>
  <c r="E16" i="3"/>
  <c r="H16" i="3" s="1"/>
  <c r="E17" i="3"/>
  <c r="E18" i="3"/>
  <c r="H18" i="3" s="1"/>
  <c r="E19" i="3"/>
  <c r="H19" i="3" s="1"/>
  <c r="E20" i="3"/>
  <c r="E21" i="3"/>
  <c r="H21" i="3" s="1"/>
  <c r="E22" i="3"/>
  <c r="H22" i="3" s="1"/>
  <c r="E23" i="3"/>
  <c r="H23" i="3" s="1"/>
  <c r="E2" i="3"/>
  <c r="G3" i="3"/>
  <c r="G4" i="3"/>
  <c r="G5" i="3"/>
  <c r="H5" i="3" s="1"/>
  <c r="G6" i="3"/>
  <c r="H6" i="3" s="1"/>
  <c r="G7" i="3"/>
  <c r="H7" i="3" s="1"/>
  <c r="G8" i="3"/>
  <c r="H8" i="3" s="1"/>
  <c r="G9" i="3"/>
  <c r="G10" i="3"/>
  <c r="H10" i="3" s="1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" i="3"/>
  <c r="C16" i="4"/>
  <c r="C15" i="4"/>
  <c r="C14" i="4"/>
  <c r="C13" i="4"/>
  <c r="C12" i="4"/>
  <c r="C11" i="4"/>
  <c r="C10" i="4"/>
  <c r="C9" i="4"/>
  <c r="C8" i="4"/>
  <c r="C7" i="4"/>
  <c r="C6" i="4"/>
  <c r="H94" i="3" l="1"/>
  <c r="H92" i="3"/>
  <c r="H71" i="3"/>
  <c r="H72" i="3"/>
  <c r="M9" i="1"/>
  <c r="M10" i="1"/>
  <c r="L14" i="1"/>
  <c r="L15" i="1"/>
  <c r="K11" i="1"/>
  <c r="J8" i="1"/>
  <c r="J9" i="1"/>
  <c r="I13" i="1"/>
  <c r="I14" i="1"/>
  <c r="C7" i="1"/>
  <c r="P7" i="1" s="1"/>
  <c r="C8" i="1"/>
  <c r="R8" i="1" s="1"/>
  <c r="C9" i="1"/>
  <c r="N9" i="1" s="1"/>
  <c r="C10" i="1"/>
  <c r="Q10" i="1" s="1"/>
  <c r="C11" i="1"/>
  <c r="P11" i="1" s="1"/>
  <c r="C12" i="1"/>
  <c r="O12" i="1" s="1"/>
  <c r="C13" i="1"/>
  <c r="R13" i="1" s="1"/>
  <c r="C14" i="1"/>
  <c r="R14" i="1" s="1"/>
  <c r="C15" i="1"/>
  <c r="P15" i="1" s="1"/>
  <c r="C16" i="1"/>
  <c r="R16" i="1" s="1"/>
  <c r="C6" i="1"/>
  <c r="N6" i="1" s="1"/>
  <c r="H7" i="1"/>
  <c r="M7" i="1" s="1"/>
  <c r="H8" i="1"/>
  <c r="M8" i="1" s="1"/>
  <c r="H9" i="1"/>
  <c r="H10" i="1"/>
  <c r="H11" i="1"/>
  <c r="M11" i="1" s="1"/>
  <c r="H12" i="1"/>
  <c r="M12" i="1" s="1"/>
  <c r="H13" i="1"/>
  <c r="M13" i="1" s="1"/>
  <c r="H14" i="1"/>
  <c r="M14" i="1" s="1"/>
  <c r="H15" i="1"/>
  <c r="M15" i="1" s="1"/>
  <c r="H16" i="1"/>
  <c r="M16" i="1" s="1"/>
  <c r="H6" i="1"/>
  <c r="M6" i="1" s="1"/>
  <c r="G7" i="1"/>
  <c r="L7" i="1" s="1"/>
  <c r="G8" i="1"/>
  <c r="L8" i="1" s="1"/>
  <c r="G9" i="1"/>
  <c r="L9" i="1" s="1"/>
  <c r="G10" i="1"/>
  <c r="L10" i="1" s="1"/>
  <c r="G11" i="1"/>
  <c r="L11" i="1" s="1"/>
  <c r="G12" i="1"/>
  <c r="L12" i="1" s="1"/>
  <c r="G13" i="1"/>
  <c r="L13" i="1" s="1"/>
  <c r="G14" i="1"/>
  <c r="G15" i="1"/>
  <c r="G16" i="1"/>
  <c r="L16" i="1" s="1"/>
  <c r="G6" i="1"/>
  <c r="L6" i="1" s="1"/>
  <c r="F7" i="1"/>
  <c r="K7" i="1" s="1"/>
  <c r="F8" i="1"/>
  <c r="K8" i="1" s="1"/>
  <c r="F9" i="1"/>
  <c r="K9" i="1" s="1"/>
  <c r="F10" i="1"/>
  <c r="K10" i="1" s="1"/>
  <c r="F11" i="1"/>
  <c r="F12" i="1"/>
  <c r="K12" i="1" s="1"/>
  <c r="F13" i="1"/>
  <c r="K13" i="1" s="1"/>
  <c r="F14" i="1"/>
  <c r="K14" i="1" s="1"/>
  <c r="F15" i="1"/>
  <c r="K15" i="1" s="1"/>
  <c r="F16" i="1"/>
  <c r="K16" i="1" s="1"/>
  <c r="F6" i="1"/>
  <c r="K6" i="1" s="1"/>
  <c r="E7" i="1"/>
  <c r="J7" i="1" s="1"/>
  <c r="E8" i="1"/>
  <c r="E9" i="1"/>
  <c r="E10" i="1"/>
  <c r="J10" i="1" s="1"/>
  <c r="E11" i="1"/>
  <c r="J11" i="1" s="1"/>
  <c r="E12" i="1"/>
  <c r="J12" i="1" s="1"/>
  <c r="E13" i="1"/>
  <c r="J13" i="1" s="1"/>
  <c r="E14" i="1"/>
  <c r="J14" i="1" s="1"/>
  <c r="E15" i="1"/>
  <c r="J15" i="1" s="1"/>
  <c r="E16" i="1"/>
  <c r="J16" i="1" s="1"/>
  <c r="E6" i="1"/>
  <c r="J6" i="1" s="1"/>
  <c r="D7" i="1"/>
  <c r="I7" i="1" s="1"/>
  <c r="D8" i="1"/>
  <c r="I8" i="1" s="1"/>
  <c r="D9" i="1"/>
  <c r="I9" i="1" s="1"/>
  <c r="D10" i="1"/>
  <c r="I10" i="1" s="1"/>
  <c r="D11" i="1"/>
  <c r="I11" i="1" s="1"/>
  <c r="D12" i="1"/>
  <c r="I12" i="1" s="1"/>
  <c r="D13" i="1"/>
  <c r="D14" i="1"/>
  <c r="D15" i="1"/>
  <c r="I15" i="1" s="1"/>
  <c r="D16" i="1"/>
  <c r="I16" i="1" s="1"/>
  <c r="D6" i="1"/>
  <c r="I6" i="1" s="1"/>
  <c r="N16" i="1" l="1"/>
  <c r="N8" i="1"/>
  <c r="P14" i="1"/>
  <c r="Q6" i="1"/>
  <c r="Q9" i="1"/>
  <c r="R12" i="1"/>
  <c r="N15" i="1"/>
  <c r="O10" i="1"/>
  <c r="Q16" i="1"/>
  <c r="Q8" i="1"/>
  <c r="R11" i="1"/>
  <c r="N14" i="1"/>
  <c r="O6" i="1"/>
  <c r="O9" i="1"/>
  <c r="P12" i="1"/>
  <c r="Q15" i="1"/>
  <c r="Q7" i="1"/>
  <c r="R10" i="1"/>
  <c r="N13" i="1"/>
  <c r="O16" i="1"/>
  <c r="O8" i="1"/>
  <c r="Q14" i="1"/>
  <c r="R6" i="1"/>
  <c r="R9" i="1"/>
  <c r="O11" i="1"/>
  <c r="N7" i="1"/>
  <c r="P13" i="1"/>
  <c r="N12" i="1"/>
  <c r="O15" i="1"/>
  <c r="O7" i="1"/>
  <c r="P10" i="1"/>
  <c r="Q13" i="1"/>
  <c r="N11" i="1"/>
  <c r="O14" i="1"/>
  <c r="P6" i="1"/>
  <c r="P9" i="1"/>
  <c r="Q12" i="1"/>
  <c r="R15" i="1"/>
  <c r="R7" i="1"/>
  <c r="N10" i="1"/>
  <c r="O13" i="1"/>
  <c r="P16" i="1"/>
  <c r="P8" i="1"/>
  <c r="Q11" i="1"/>
</calcChain>
</file>

<file path=xl/sharedStrings.xml><?xml version="1.0" encoding="utf-8"?>
<sst xmlns="http://schemas.openxmlformats.org/spreadsheetml/2006/main" count="156" uniqueCount="22">
  <si>
    <t>Créditos</t>
  </si>
  <si>
    <t>Preço Pacote</t>
  </si>
  <si>
    <t>Preço Por SMS</t>
  </si>
  <si>
    <t>Country</t>
  </si>
  <si>
    <t>Credits</t>
  </si>
  <si>
    <t>Portugal</t>
  </si>
  <si>
    <t>Angola</t>
  </si>
  <si>
    <t>Moçambique</t>
  </si>
  <si>
    <t>Spain</t>
  </si>
  <si>
    <t>Brazil</t>
  </si>
  <si>
    <t>Número SMS</t>
  </si>
  <si>
    <t>VAT</t>
  </si>
  <si>
    <t>Sem VAT</t>
  </si>
  <si>
    <t>Com VAT</t>
  </si>
  <si>
    <t>Indicative</t>
  </si>
  <si>
    <t>IncludeVat</t>
  </si>
  <si>
    <t>CreditsPerSms</t>
  </si>
  <si>
    <t>Package Without VAT</t>
  </si>
  <si>
    <t>Package Price With VAT</t>
  </si>
  <si>
    <t>Number SMS</t>
  </si>
  <si>
    <t>Price Per SMS</t>
  </si>
  <si>
    <t>Promotional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</si>
</sst>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£&quot;* #,##0.00_-;\-&quot;£&quot;* #,##0.00_-;_-&quot;£&quot;* &quot;-&quot;??_-;_-@_-"/>
    <numFmt numFmtId="164" formatCode="_-[$€-2]\ * #,##0.00_-;\-[$€-2]\ * #,##0.00_-;_-[$€-2]\ * &quot;-&quot;??_-;_-@_-"/>
    <numFmt numFmtId="165" formatCode="#,##0.00_ ;\-#,##0.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D24" sqref="D24"/>
    </sheetView>
  </sheetViews>
  <sheetFormatPr defaultRowHeight="14.4" x14ac:dyDescent="0.3"/>
  <cols>
    <col min="1" max="1" width="7.77734375" style="1" bestFit="1" customWidth="1"/>
    <col min="2" max="3" width="9.33203125" style="1" bestFit="1" customWidth="1"/>
    <col min="4" max="5" width="9.44140625" style="1" bestFit="1" customWidth="1"/>
    <col min="6" max="6" width="11.6640625" style="1" customWidth="1"/>
    <col min="7" max="7" width="9.44140625" style="1" bestFit="1" customWidth="1"/>
    <col min="8" max="8" width="9.44140625" style="1" customWidth="1"/>
    <col min="9" max="9" width="7.77734375" style="1" bestFit="1" customWidth="1"/>
    <col min="10" max="10" width="7.33203125" style="1" bestFit="1" customWidth="1"/>
    <col min="11" max="11" width="11.6640625" style="1" bestFit="1" customWidth="1"/>
    <col min="12" max="13" width="7.33203125" style="1" bestFit="1" customWidth="1"/>
    <col min="14" max="14" width="7.77734375" style="1" bestFit="1" customWidth="1"/>
    <col min="15" max="15" width="7.33203125" style="1" bestFit="1" customWidth="1"/>
    <col min="16" max="16" width="11.6640625" style="1" bestFit="1" customWidth="1"/>
    <col min="17" max="18" width="7.33203125" style="1" bestFit="1" customWidth="1"/>
    <col min="19" max="16384" width="8.88671875" style="1"/>
  </cols>
  <sheetData>
    <row r="1" spans="1:18" x14ac:dyDescent="0.3">
      <c r="A1" s="1" t="s">
        <v>11</v>
      </c>
      <c r="B1" s="2">
        <v>0.23</v>
      </c>
    </row>
    <row r="3" spans="1:18" x14ac:dyDescent="0.3">
      <c r="A3" s="6" t="s">
        <v>0</v>
      </c>
      <c r="B3" s="6" t="s">
        <v>1</v>
      </c>
      <c r="C3" s="6"/>
      <c r="D3" s="6" t="s">
        <v>10</v>
      </c>
      <c r="E3" s="6"/>
      <c r="F3" s="6"/>
      <c r="G3" s="6"/>
      <c r="H3" s="6"/>
      <c r="I3" s="6" t="s">
        <v>2</v>
      </c>
      <c r="J3" s="6"/>
      <c r="K3" s="6"/>
      <c r="L3" s="6"/>
      <c r="M3" s="6"/>
      <c r="N3" s="6"/>
      <c r="O3" s="6"/>
      <c r="P3" s="6"/>
      <c r="Q3" s="6"/>
      <c r="R3" s="6"/>
    </row>
    <row r="4" spans="1:18" x14ac:dyDescent="0.3">
      <c r="A4" s="6"/>
      <c r="B4" s="6"/>
      <c r="C4" s="6"/>
      <c r="D4" s="6"/>
      <c r="E4" s="6"/>
      <c r="F4" s="6"/>
      <c r="G4" s="6"/>
      <c r="H4" s="6"/>
      <c r="I4" s="6" t="s">
        <v>12</v>
      </c>
      <c r="J4" s="6"/>
      <c r="K4" s="6"/>
      <c r="L4" s="6"/>
      <c r="M4" s="6"/>
      <c r="N4" s="6" t="s">
        <v>13</v>
      </c>
      <c r="O4" s="6"/>
      <c r="P4" s="6"/>
      <c r="Q4" s="6"/>
      <c r="R4" s="6"/>
    </row>
    <row r="5" spans="1:18" x14ac:dyDescent="0.3">
      <c r="A5" s="6"/>
      <c r="B5" s="1" t="s">
        <v>12</v>
      </c>
      <c r="C5" s="1" t="s">
        <v>13</v>
      </c>
      <c r="D5" s="1" t="s">
        <v>5</v>
      </c>
      <c r="E5" s="1" t="s">
        <v>6</v>
      </c>
      <c r="F5" s="1" t="s">
        <v>7</v>
      </c>
      <c r="G5" s="1" t="s">
        <v>9</v>
      </c>
      <c r="H5" s="1" t="s">
        <v>8</v>
      </c>
      <c r="I5" s="1" t="s">
        <v>5</v>
      </c>
      <c r="J5" s="1" t="s">
        <v>6</v>
      </c>
      <c r="K5" s="1" t="s">
        <v>7</v>
      </c>
      <c r="L5" s="1" t="s">
        <v>9</v>
      </c>
      <c r="M5" s="1" t="s">
        <v>8</v>
      </c>
      <c r="N5" s="1" t="s">
        <v>5</v>
      </c>
      <c r="O5" s="1" t="s">
        <v>6</v>
      </c>
      <c r="P5" s="1" t="s">
        <v>7</v>
      </c>
      <c r="Q5" s="1" t="s">
        <v>9</v>
      </c>
      <c r="R5" s="1" t="s">
        <v>8</v>
      </c>
    </row>
    <row r="6" spans="1:18" x14ac:dyDescent="0.3">
      <c r="A6" s="3">
        <v>20</v>
      </c>
      <c r="B6" s="4">
        <v>1.9</v>
      </c>
      <c r="C6" s="4">
        <f t="shared" ref="C6:C16" si="0">$B6*(1+VAT)</f>
        <v>2.3369999999999997</v>
      </c>
      <c r="D6" s="5">
        <f t="shared" ref="D6:D16" si="1">$A6/CreditsPortugal</f>
        <v>20</v>
      </c>
      <c r="E6" s="5">
        <f t="shared" ref="E6:E16" si="2">$A6/CreditsAngola</f>
        <v>20</v>
      </c>
      <c r="F6" s="5">
        <f t="shared" ref="F6:F16" si="3">$A6/CreditsMocambique</f>
        <v>28.011204481792717</v>
      </c>
      <c r="G6" s="5">
        <f t="shared" ref="G6:G16" si="4">$A6/CreditsBrazil</f>
        <v>23.337222870478413</v>
      </c>
      <c r="H6" s="5">
        <f t="shared" ref="H6:H16" si="5">$A6/CreditsSpain</f>
        <v>16.474464579901152</v>
      </c>
      <c r="I6" s="4">
        <f>$B6/$D6</f>
        <v>9.5000000000000001E-2</v>
      </c>
      <c r="J6" s="4">
        <f>$B6/$E6</f>
        <v>9.5000000000000001E-2</v>
      </c>
      <c r="K6" s="4">
        <f>$B6/$F6</f>
        <v>6.7830000000000001E-2</v>
      </c>
      <c r="L6" s="4">
        <f>$B6/$G6</f>
        <v>8.1415000000000001E-2</v>
      </c>
      <c r="M6" s="4">
        <f>$B6/$H6</f>
        <v>0.11533</v>
      </c>
      <c r="N6" s="4">
        <f>$C6/$D6</f>
        <v>0.11684999999999998</v>
      </c>
      <c r="O6" s="4">
        <f>$C6/$E6</f>
        <v>0.11684999999999998</v>
      </c>
      <c r="P6" s="4">
        <f>$C6/$F6</f>
        <v>8.3430899999999988E-2</v>
      </c>
      <c r="Q6" s="4">
        <f>$C6/$G6</f>
        <v>0.10014044999999999</v>
      </c>
      <c r="R6" s="4">
        <f>$C6/$H6</f>
        <v>0.14185590000000001</v>
      </c>
    </row>
    <row r="7" spans="1:18" x14ac:dyDescent="0.3">
      <c r="A7" s="3">
        <v>50</v>
      </c>
      <c r="B7" s="4">
        <v>4.2</v>
      </c>
      <c r="C7" s="4">
        <f t="shared" si="0"/>
        <v>5.1660000000000004</v>
      </c>
      <c r="D7" s="5">
        <f t="shared" si="1"/>
        <v>50</v>
      </c>
      <c r="E7" s="5">
        <f t="shared" si="2"/>
        <v>50</v>
      </c>
      <c r="F7" s="5">
        <f t="shared" si="3"/>
        <v>70.0280112044818</v>
      </c>
      <c r="G7" s="5">
        <f t="shared" si="4"/>
        <v>58.343057176196034</v>
      </c>
      <c r="H7" s="5">
        <f t="shared" si="5"/>
        <v>41.186161449752888</v>
      </c>
      <c r="I7" s="4">
        <f t="shared" ref="I7:I16" si="6">$B7/$D7</f>
        <v>8.4000000000000005E-2</v>
      </c>
      <c r="J7" s="4">
        <f t="shared" ref="J7:J16" si="7">$B7/$E7</f>
        <v>8.4000000000000005E-2</v>
      </c>
      <c r="K7" s="4">
        <f t="shared" ref="K7:K16" si="8">$B7/$F7</f>
        <v>5.9975999999999995E-2</v>
      </c>
      <c r="L7" s="4">
        <f t="shared" ref="L7:L16" si="9">$B7/$G7</f>
        <v>7.1987999999999996E-2</v>
      </c>
      <c r="M7" s="4">
        <f t="shared" ref="M7:M16" si="10">$B7/$H7</f>
        <v>0.101976</v>
      </c>
      <c r="N7" s="4">
        <f t="shared" ref="N7:N16" si="11">$C7/$D7</f>
        <v>0.10332000000000001</v>
      </c>
      <c r="O7" s="4">
        <f t="shared" ref="O7:O16" si="12">$C7/$E7</f>
        <v>0.10332000000000001</v>
      </c>
      <c r="P7" s="4">
        <f t="shared" ref="P7:P16" si="13">$C7/$F7</f>
        <v>7.3770479999999999E-2</v>
      </c>
      <c r="Q7" s="4">
        <f t="shared" ref="Q7:Q16" si="14">$C7/$G7</f>
        <v>8.8545240000000011E-2</v>
      </c>
      <c r="R7" s="4">
        <f t="shared" ref="R7:R16" si="15">$C7/$H7</f>
        <v>0.12543047999999998</v>
      </c>
    </row>
    <row r="8" spans="1:18" x14ac:dyDescent="0.3">
      <c r="A8" s="3">
        <v>100</v>
      </c>
      <c r="B8" s="4">
        <v>8.1999999999999993</v>
      </c>
      <c r="C8" s="4">
        <f t="shared" si="0"/>
        <v>10.085999999999999</v>
      </c>
      <c r="D8" s="5">
        <f t="shared" si="1"/>
        <v>100</v>
      </c>
      <c r="E8" s="5">
        <f t="shared" si="2"/>
        <v>100</v>
      </c>
      <c r="F8" s="5">
        <f t="shared" si="3"/>
        <v>140.0560224089636</v>
      </c>
      <c r="G8" s="5">
        <f t="shared" si="4"/>
        <v>116.68611435239207</v>
      </c>
      <c r="H8" s="5">
        <f t="shared" si="5"/>
        <v>82.372322899505775</v>
      </c>
      <c r="I8" s="4">
        <f t="shared" si="6"/>
        <v>8.199999999999999E-2</v>
      </c>
      <c r="J8" s="4">
        <f t="shared" si="7"/>
        <v>8.199999999999999E-2</v>
      </c>
      <c r="K8" s="4">
        <f t="shared" si="8"/>
        <v>5.8547999999999989E-2</v>
      </c>
      <c r="L8" s="4">
        <f t="shared" si="9"/>
        <v>7.0273999999999989E-2</v>
      </c>
      <c r="M8" s="4">
        <f t="shared" si="10"/>
        <v>9.9547999999999984E-2</v>
      </c>
      <c r="N8" s="4">
        <f t="shared" si="11"/>
        <v>0.10085999999999999</v>
      </c>
      <c r="O8" s="4">
        <f t="shared" si="12"/>
        <v>0.10085999999999999</v>
      </c>
      <c r="P8" s="4">
        <f t="shared" si="13"/>
        <v>7.2014039999999988E-2</v>
      </c>
      <c r="Q8" s="4">
        <f t="shared" si="14"/>
        <v>8.6437019999999989E-2</v>
      </c>
      <c r="R8" s="4">
        <f t="shared" si="15"/>
        <v>0.12244403999999996</v>
      </c>
    </row>
    <row r="9" spans="1:18" x14ac:dyDescent="0.3">
      <c r="A9" s="3">
        <v>200</v>
      </c>
      <c r="B9" s="4">
        <v>16</v>
      </c>
      <c r="C9" s="4">
        <f t="shared" si="0"/>
        <v>19.68</v>
      </c>
      <c r="D9" s="5">
        <f t="shared" si="1"/>
        <v>200</v>
      </c>
      <c r="E9" s="5">
        <f t="shared" si="2"/>
        <v>200</v>
      </c>
      <c r="F9" s="5">
        <f t="shared" si="3"/>
        <v>280.1120448179272</v>
      </c>
      <c r="G9" s="5">
        <f t="shared" si="4"/>
        <v>233.37222870478413</v>
      </c>
      <c r="H9" s="5">
        <f t="shared" si="5"/>
        <v>164.74464579901155</v>
      </c>
      <c r="I9" s="4">
        <f t="shared" si="6"/>
        <v>0.08</v>
      </c>
      <c r="J9" s="4">
        <f t="shared" si="7"/>
        <v>0.08</v>
      </c>
      <c r="K9" s="4">
        <f t="shared" si="8"/>
        <v>5.7119999999999997E-2</v>
      </c>
      <c r="L9" s="4">
        <f t="shared" si="9"/>
        <v>6.8559999999999996E-2</v>
      </c>
      <c r="M9" s="4">
        <f t="shared" si="10"/>
        <v>9.7119999999999984E-2</v>
      </c>
      <c r="N9" s="4">
        <f t="shared" si="11"/>
        <v>9.8400000000000001E-2</v>
      </c>
      <c r="O9" s="4">
        <f t="shared" si="12"/>
        <v>9.8400000000000001E-2</v>
      </c>
      <c r="P9" s="4">
        <f t="shared" si="13"/>
        <v>7.025759999999999E-2</v>
      </c>
      <c r="Q9" s="4">
        <f t="shared" si="14"/>
        <v>8.4328799999999995E-2</v>
      </c>
      <c r="R9" s="4">
        <f t="shared" si="15"/>
        <v>0.11945759999999998</v>
      </c>
    </row>
    <row r="10" spans="1:18" x14ac:dyDescent="0.3">
      <c r="A10" s="3">
        <v>400</v>
      </c>
      <c r="B10" s="4">
        <v>29</v>
      </c>
      <c r="C10" s="4">
        <f t="shared" si="0"/>
        <v>35.67</v>
      </c>
      <c r="D10" s="5">
        <f t="shared" si="1"/>
        <v>400</v>
      </c>
      <c r="E10" s="5">
        <f t="shared" si="2"/>
        <v>400</v>
      </c>
      <c r="F10" s="5">
        <f t="shared" si="3"/>
        <v>560.2240896358544</v>
      </c>
      <c r="G10" s="5">
        <f t="shared" si="4"/>
        <v>466.74445740956827</v>
      </c>
      <c r="H10" s="5">
        <f t="shared" si="5"/>
        <v>329.4892915980231</v>
      </c>
      <c r="I10" s="4">
        <f t="shared" si="6"/>
        <v>7.2499999999999995E-2</v>
      </c>
      <c r="J10" s="4">
        <f t="shared" si="7"/>
        <v>7.2499999999999995E-2</v>
      </c>
      <c r="K10" s="4">
        <f t="shared" si="8"/>
        <v>5.1764999999999992E-2</v>
      </c>
      <c r="L10" s="4">
        <f t="shared" si="9"/>
        <v>6.21325E-2</v>
      </c>
      <c r="M10" s="4">
        <f t="shared" si="10"/>
        <v>8.8014999999999996E-2</v>
      </c>
      <c r="N10" s="4">
        <f t="shared" si="11"/>
        <v>8.9175000000000004E-2</v>
      </c>
      <c r="O10" s="4">
        <f t="shared" si="12"/>
        <v>8.9175000000000004E-2</v>
      </c>
      <c r="P10" s="4">
        <f t="shared" si="13"/>
        <v>6.367094999999999E-2</v>
      </c>
      <c r="Q10" s="4">
        <f t="shared" si="14"/>
        <v>7.6422975000000004E-2</v>
      </c>
      <c r="R10" s="4">
        <f t="shared" si="15"/>
        <v>0.10825844999999999</v>
      </c>
    </row>
    <row r="11" spans="1:18" x14ac:dyDescent="0.3">
      <c r="A11" s="3">
        <v>1000</v>
      </c>
      <c r="B11" s="4">
        <v>70</v>
      </c>
      <c r="C11" s="4">
        <f t="shared" si="0"/>
        <v>86.1</v>
      </c>
      <c r="D11" s="5">
        <f t="shared" si="1"/>
        <v>1000</v>
      </c>
      <c r="E11" s="5">
        <f t="shared" si="2"/>
        <v>1000</v>
      </c>
      <c r="F11" s="5">
        <f t="shared" si="3"/>
        <v>1400.560224089636</v>
      </c>
      <c r="G11" s="5">
        <f t="shared" si="4"/>
        <v>1166.8611435239206</v>
      </c>
      <c r="H11" s="5">
        <f t="shared" si="5"/>
        <v>823.72322899505764</v>
      </c>
      <c r="I11" s="4">
        <f t="shared" si="6"/>
        <v>7.0000000000000007E-2</v>
      </c>
      <c r="J11" s="4">
        <f t="shared" si="7"/>
        <v>7.0000000000000007E-2</v>
      </c>
      <c r="K11" s="4">
        <f t="shared" si="8"/>
        <v>4.9979999999999997E-2</v>
      </c>
      <c r="L11" s="4">
        <f t="shared" si="9"/>
        <v>5.9990000000000002E-2</v>
      </c>
      <c r="M11" s="4">
        <f t="shared" si="10"/>
        <v>8.498E-2</v>
      </c>
      <c r="N11" s="4">
        <f t="shared" si="11"/>
        <v>8.6099999999999996E-2</v>
      </c>
      <c r="O11" s="4">
        <f t="shared" si="12"/>
        <v>8.6099999999999996E-2</v>
      </c>
      <c r="P11" s="4">
        <f t="shared" si="13"/>
        <v>6.1475399999999993E-2</v>
      </c>
      <c r="Q11" s="4">
        <f t="shared" si="14"/>
        <v>7.3787699999999998E-2</v>
      </c>
      <c r="R11" s="4">
        <f t="shared" si="15"/>
        <v>0.10452539999999999</v>
      </c>
    </row>
    <row r="12" spans="1:18" x14ac:dyDescent="0.3">
      <c r="A12" s="3">
        <v>2000</v>
      </c>
      <c r="B12" s="4">
        <v>140</v>
      </c>
      <c r="C12" s="4">
        <f t="shared" si="0"/>
        <v>172.2</v>
      </c>
      <c r="D12" s="5">
        <f t="shared" si="1"/>
        <v>2000</v>
      </c>
      <c r="E12" s="5">
        <f t="shared" si="2"/>
        <v>2000</v>
      </c>
      <c r="F12" s="5">
        <f t="shared" si="3"/>
        <v>2801.120448179272</v>
      </c>
      <c r="G12" s="5">
        <f t="shared" si="4"/>
        <v>2333.7222870478413</v>
      </c>
      <c r="H12" s="5">
        <f t="shared" si="5"/>
        <v>1647.4464579901153</v>
      </c>
      <c r="I12" s="4">
        <f t="shared" si="6"/>
        <v>7.0000000000000007E-2</v>
      </c>
      <c r="J12" s="4">
        <f t="shared" si="7"/>
        <v>7.0000000000000007E-2</v>
      </c>
      <c r="K12" s="4">
        <f t="shared" si="8"/>
        <v>4.9979999999999997E-2</v>
      </c>
      <c r="L12" s="4">
        <f t="shared" si="9"/>
        <v>5.9990000000000002E-2</v>
      </c>
      <c r="M12" s="4">
        <f t="shared" si="10"/>
        <v>8.498E-2</v>
      </c>
      <c r="N12" s="4">
        <f t="shared" si="11"/>
        <v>8.6099999999999996E-2</v>
      </c>
      <c r="O12" s="4">
        <f t="shared" si="12"/>
        <v>8.6099999999999996E-2</v>
      </c>
      <c r="P12" s="4">
        <f t="shared" si="13"/>
        <v>6.1475399999999993E-2</v>
      </c>
      <c r="Q12" s="4">
        <f t="shared" si="14"/>
        <v>7.3787699999999998E-2</v>
      </c>
      <c r="R12" s="4">
        <f t="shared" si="15"/>
        <v>0.10452539999999999</v>
      </c>
    </row>
    <row r="13" spans="1:18" x14ac:dyDescent="0.3">
      <c r="A13" s="3">
        <v>3000</v>
      </c>
      <c r="B13" s="4">
        <v>210</v>
      </c>
      <c r="C13" s="4">
        <f t="shared" si="0"/>
        <v>258.3</v>
      </c>
      <c r="D13" s="5">
        <f t="shared" si="1"/>
        <v>3000</v>
      </c>
      <c r="E13" s="5">
        <f t="shared" si="2"/>
        <v>3000</v>
      </c>
      <c r="F13" s="5">
        <f t="shared" si="3"/>
        <v>4201.680672268908</v>
      </c>
      <c r="G13" s="5">
        <f t="shared" si="4"/>
        <v>3500.5834305717622</v>
      </c>
      <c r="H13" s="5">
        <f t="shared" si="5"/>
        <v>2471.169686985173</v>
      </c>
      <c r="I13" s="4">
        <f t="shared" si="6"/>
        <v>7.0000000000000007E-2</v>
      </c>
      <c r="J13" s="4">
        <f t="shared" si="7"/>
        <v>7.0000000000000007E-2</v>
      </c>
      <c r="K13" s="4">
        <f t="shared" si="8"/>
        <v>4.9979999999999997E-2</v>
      </c>
      <c r="L13" s="4">
        <f t="shared" si="9"/>
        <v>5.9989999999999995E-2</v>
      </c>
      <c r="M13" s="4">
        <f t="shared" si="10"/>
        <v>8.498E-2</v>
      </c>
      <c r="N13" s="4">
        <f t="shared" si="11"/>
        <v>8.610000000000001E-2</v>
      </c>
      <c r="O13" s="4">
        <f t="shared" si="12"/>
        <v>8.610000000000001E-2</v>
      </c>
      <c r="P13" s="4">
        <f t="shared" si="13"/>
        <v>6.1475399999999999E-2</v>
      </c>
      <c r="Q13" s="4">
        <f t="shared" si="14"/>
        <v>7.3787699999999998E-2</v>
      </c>
      <c r="R13" s="4">
        <f t="shared" si="15"/>
        <v>0.1045254</v>
      </c>
    </row>
    <row r="14" spans="1:18" x14ac:dyDescent="0.3">
      <c r="A14" s="3">
        <v>5000</v>
      </c>
      <c r="B14" s="4">
        <v>350</v>
      </c>
      <c r="C14" s="4">
        <f t="shared" si="0"/>
        <v>430.5</v>
      </c>
      <c r="D14" s="5">
        <f t="shared" si="1"/>
        <v>5000</v>
      </c>
      <c r="E14" s="5">
        <f t="shared" si="2"/>
        <v>5000</v>
      </c>
      <c r="F14" s="5">
        <f t="shared" si="3"/>
        <v>7002.80112044818</v>
      </c>
      <c r="G14" s="5">
        <f t="shared" si="4"/>
        <v>5834.3057176196035</v>
      </c>
      <c r="H14" s="5">
        <f t="shared" si="5"/>
        <v>4118.6161449752881</v>
      </c>
      <c r="I14" s="4">
        <f t="shared" si="6"/>
        <v>7.0000000000000007E-2</v>
      </c>
      <c r="J14" s="4">
        <f t="shared" si="7"/>
        <v>7.0000000000000007E-2</v>
      </c>
      <c r="K14" s="4">
        <f t="shared" si="8"/>
        <v>4.9979999999999997E-2</v>
      </c>
      <c r="L14" s="4">
        <f t="shared" si="9"/>
        <v>5.9989999999999995E-2</v>
      </c>
      <c r="M14" s="4">
        <f t="shared" si="10"/>
        <v>8.498E-2</v>
      </c>
      <c r="N14" s="4">
        <f t="shared" si="11"/>
        <v>8.6099999999999996E-2</v>
      </c>
      <c r="O14" s="4">
        <f t="shared" si="12"/>
        <v>8.6099999999999996E-2</v>
      </c>
      <c r="P14" s="4">
        <f t="shared" si="13"/>
        <v>6.1475399999999993E-2</v>
      </c>
      <c r="Q14" s="4">
        <f t="shared" si="14"/>
        <v>7.3787699999999998E-2</v>
      </c>
      <c r="R14" s="4">
        <f t="shared" si="15"/>
        <v>0.1045254</v>
      </c>
    </row>
    <row r="15" spans="1:18" x14ac:dyDescent="0.3">
      <c r="A15" s="3">
        <v>10000</v>
      </c>
      <c r="B15" s="4">
        <v>500</v>
      </c>
      <c r="C15" s="4">
        <f t="shared" si="0"/>
        <v>615</v>
      </c>
      <c r="D15" s="5">
        <f t="shared" si="1"/>
        <v>10000</v>
      </c>
      <c r="E15" s="5">
        <f t="shared" si="2"/>
        <v>10000</v>
      </c>
      <c r="F15" s="5">
        <f t="shared" si="3"/>
        <v>14005.60224089636</v>
      </c>
      <c r="G15" s="5">
        <f t="shared" si="4"/>
        <v>11668.611435239207</v>
      </c>
      <c r="H15" s="5">
        <f t="shared" si="5"/>
        <v>8237.2322899505762</v>
      </c>
      <c r="I15" s="4">
        <f t="shared" si="6"/>
        <v>0.05</v>
      </c>
      <c r="J15" s="4">
        <f t="shared" si="7"/>
        <v>0.05</v>
      </c>
      <c r="K15" s="4">
        <f t="shared" si="8"/>
        <v>3.5699999999999996E-2</v>
      </c>
      <c r="L15" s="4">
        <f t="shared" si="9"/>
        <v>4.2849999999999999E-2</v>
      </c>
      <c r="M15" s="4">
        <f t="shared" si="10"/>
        <v>6.0700000000000004E-2</v>
      </c>
      <c r="N15" s="4">
        <f t="shared" si="11"/>
        <v>6.1499999999999999E-2</v>
      </c>
      <c r="O15" s="4">
        <f t="shared" si="12"/>
        <v>6.1499999999999999E-2</v>
      </c>
      <c r="P15" s="4">
        <f t="shared" si="13"/>
        <v>4.3910999999999999E-2</v>
      </c>
      <c r="Q15" s="4">
        <f t="shared" si="14"/>
        <v>5.2705499999999995E-2</v>
      </c>
      <c r="R15" s="4">
        <f t="shared" si="15"/>
        <v>7.4661000000000005E-2</v>
      </c>
    </row>
    <row r="16" spans="1:18" x14ac:dyDescent="0.3">
      <c r="A16" s="3">
        <v>20000</v>
      </c>
      <c r="B16" s="4">
        <v>800</v>
      </c>
      <c r="C16" s="4">
        <f t="shared" si="0"/>
        <v>984</v>
      </c>
      <c r="D16" s="5">
        <f t="shared" si="1"/>
        <v>20000</v>
      </c>
      <c r="E16" s="5">
        <f t="shared" si="2"/>
        <v>20000</v>
      </c>
      <c r="F16" s="5">
        <f t="shared" si="3"/>
        <v>28011.20448179272</v>
      </c>
      <c r="G16" s="5">
        <f t="shared" si="4"/>
        <v>23337.222870478414</v>
      </c>
      <c r="H16" s="5">
        <f t="shared" si="5"/>
        <v>16474.464579901152</v>
      </c>
      <c r="I16" s="4">
        <f t="shared" si="6"/>
        <v>0.04</v>
      </c>
      <c r="J16" s="4">
        <f t="shared" si="7"/>
        <v>0.04</v>
      </c>
      <c r="K16" s="4">
        <f t="shared" si="8"/>
        <v>2.8559999999999999E-2</v>
      </c>
      <c r="L16" s="4">
        <f t="shared" si="9"/>
        <v>3.4279999999999998E-2</v>
      </c>
      <c r="M16" s="4">
        <f t="shared" si="10"/>
        <v>4.8560000000000006E-2</v>
      </c>
      <c r="N16" s="4">
        <f t="shared" si="11"/>
        <v>4.9200000000000001E-2</v>
      </c>
      <c r="O16" s="4">
        <f t="shared" si="12"/>
        <v>4.9200000000000001E-2</v>
      </c>
      <c r="P16" s="4">
        <f t="shared" si="13"/>
        <v>3.5128799999999995E-2</v>
      </c>
      <c r="Q16" s="4">
        <f t="shared" si="14"/>
        <v>4.2164399999999998E-2</v>
      </c>
      <c r="R16" s="4">
        <f t="shared" si="15"/>
        <v>5.9728800000000005E-2</v>
      </c>
    </row>
    <row r="17" spans="1:18" x14ac:dyDescent="0.3">
      <c r="A17" s="6" t="s">
        <v>21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3">
      <c r="A18" s="1">
        <v>1000</v>
      </c>
      <c r="B18" s="7">
        <v>40</v>
      </c>
      <c r="C18" s="7">
        <f>B18*(1+VAT)</f>
        <v>49.2</v>
      </c>
      <c r="D18" s="5">
        <f t="shared" ref="D18" si="16">$A18/CreditsPortugal</f>
        <v>1000</v>
      </c>
      <c r="E18" s="5">
        <f t="shared" ref="E18" si="17">$A18/CreditsAngola</f>
        <v>1000</v>
      </c>
      <c r="F18" s="5">
        <f t="shared" ref="F18" si="18">$A18/CreditsMocambique</f>
        <v>1400.560224089636</v>
      </c>
      <c r="G18" s="5">
        <f t="shared" ref="G18" si="19">$A18/CreditsBrazil</f>
        <v>1166.8611435239206</v>
      </c>
      <c r="H18" s="5">
        <f t="shared" ref="H18" si="20">$A18/CreditsSpain</f>
        <v>823.72322899505764</v>
      </c>
      <c r="I18" s="4">
        <f>$B18/$D18</f>
        <v>0.04</v>
      </c>
      <c r="J18" s="4">
        <f>$B18/$E18</f>
        <v>0.04</v>
      </c>
      <c r="K18" s="4">
        <f>$B18/$F18</f>
        <v>2.8559999999999999E-2</v>
      </c>
      <c r="L18" s="4">
        <f>$B18/$G18</f>
        <v>3.4279999999999998E-2</v>
      </c>
      <c r="M18" s="4">
        <f>$B18/$H18</f>
        <v>4.8559999999999999E-2</v>
      </c>
      <c r="N18" s="4">
        <f>$C18/$D18</f>
        <v>4.9200000000000001E-2</v>
      </c>
      <c r="O18" s="4">
        <f>$C18/$E18</f>
        <v>4.9200000000000001E-2</v>
      </c>
      <c r="P18" s="4">
        <f>$C18/$F18</f>
        <v>3.5128800000000002E-2</v>
      </c>
      <c r="Q18" s="4">
        <f>$C18/$G18</f>
        <v>4.2164400000000005E-2</v>
      </c>
      <c r="R18" s="4">
        <f>$C18/$H18</f>
        <v>5.9728800000000005E-2</v>
      </c>
    </row>
  </sheetData>
  <mergeCells count="7">
    <mergeCell ref="A17:R17"/>
    <mergeCell ref="A3:A5"/>
    <mergeCell ref="B3:C4"/>
    <mergeCell ref="D3:H4"/>
    <mergeCell ref="I4:M4"/>
    <mergeCell ref="N4:R4"/>
    <mergeCell ref="I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20" sqref="E20"/>
    </sheetView>
  </sheetViews>
  <sheetFormatPr defaultRowHeight="14.4" x14ac:dyDescent="0.3"/>
  <cols>
    <col min="1" max="1" width="7.77734375" bestFit="1" customWidth="1"/>
    <col min="2" max="2" width="9.109375" customWidth="1"/>
    <col min="3" max="3" width="9.33203125" bestFit="1" customWidth="1"/>
  </cols>
  <sheetData>
    <row r="1" spans="1:3" x14ac:dyDescent="0.3">
      <c r="A1" s="1" t="s">
        <v>11</v>
      </c>
      <c r="B1" s="2">
        <v>0.23</v>
      </c>
      <c r="C1" s="1"/>
    </row>
    <row r="2" spans="1:3" x14ac:dyDescent="0.3">
      <c r="A2" s="1"/>
      <c r="B2" s="1"/>
      <c r="C2" s="1"/>
    </row>
    <row r="3" spans="1:3" x14ac:dyDescent="0.3">
      <c r="A3" s="6" t="s">
        <v>0</v>
      </c>
      <c r="B3" s="6" t="s">
        <v>1</v>
      </c>
      <c r="C3" s="6"/>
    </row>
    <row r="4" spans="1:3" x14ac:dyDescent="0.3">
      <c r="A4" s="6"/>
      <c r="B4" s="6"/>
      <c r="C4" s="6"/>
    </row>
    <row r="5" spans="1:3" x14ac:dyDescent="0.3">
      <c r="A5" s="6"/>
      <c r="B5" s="1" t="s">
        <v>12</v>
      </c>
      <c r="C5" s="1" t="s">
        <v>13</v>
      </c>
    </row>
    <row r="6" spans="1:3" x14ac:dyDescent="0.3">
      <c r="A6" s="3">
        <v>20</v>
      </c>
      <c r="B6" s="4">
        <v>1.9</v>
      </c>
      <c r="C6" s="4">
        <f t="shared" ref="C6:C16" si="0">$B6*(1+VAT)</f>
        <v>2.3369999999999997</v>
      </c>
    </row>
    <row r="7" spans="1:3" x14ac:dyDescent="0.3">
      <c r="A7" s="3">
        <v>50</v>
      </c>
      <c r="B7" s="4">
        <v>4.2</v>
      </c>
      <c r="C7" s="4">
        <f t="shared" si="0"/>
        <v>5.1660000000000004</v>
      </c>
    </row>
    <row r="8" spans="1:3" x14ac:dyDescent="0.3">
      <c r="A8" s="3">
        <v>100</v>
      </c>
      <c r="B8" s="4">
        <v>8.1999999999999993</v>
      </c>
      <c r="C8" s="4">
        <f t="shared" si="0"/>
        <v>10.085999999999999</v>
      </c>
    </row>
    <row r="9" spans="1:3" x14ac:dyDescent="0.3">
      <c r="A9" s="3">
        <v>200</v>
      </c>
      <c r="B9" s="4">
        <v>16</v>
      </c>
      <c r="C9" s="4">
        <f t="shared" si="0"/>
        <v>19.68</v>
      </c>
    </row>
    <row r="10" spans="1:3" x14ac:dyDescent="0.3">
      <c r="A10" s="3">
        <v>400</v>
      </c>
      <c r="B10" s="4">
        <v>29</v>
      </c>
      <c r="C10" s="4">
        <f t="shared" si="0"/>
        <v>35.67</v>
      </c>
    </row>
    <row r="11" spans="1:3" x14ac:dyDescent="0.3">
      <c r="A11" s="3">
        <v>1000</v>
      </c>
      <c r="B11" s="4">
        <v>70</v>
      </c>
      <c r="C11" s="4">
        <f t="shared" si="0"/>
        <v>86.1</v>
      </c>
    </row>
    <row r="12" spans="1:3" x14ac:dyDescent="0.3">
      <c r="A12" s="3">
        <v>2000</v>
      </c>
      <c r="B12" s="4">
        <v>140</v>
      </c>
      <c r="C12" s="4">
        <f t="shared" si="0"/>
        <v>172.2</v>
      </c>
    </row>
    <row r="13" spans="1:3" x14ac:dyDescent="0.3">
      <c r="A13" s="3">
        <v>3000</v>
      </c>
      <c r="B13" s="4">
        <v>210</v>
      </c>
      <c r="C13" s="4">
        <f t="shared" si="0"/>
        <v>258.3</v>
      </c>
    </row>
    <row r="14" spans="1:3" x14ac:dyDescent="0.3">
      <c r="A14" s="3">
        <v>5000</v>
      </c>
      <c r="B14" s="4">
        <v>350</v>
      </c>
      <c r="C14" s="4">
        <f t="shared" si="0"/>
        <v>430.5</v>
      </c>
    </row>
    <row r="15" spans="1:3" x14ac:dyDescent="0.3">
      <c r="A15" s="3">
        <v>10000</v>
      </c>
      <c r="B15" s="4">
        <v>500</v>
      </c>
      <c r="C15" s="4">
        <f t="shared" si="0"/>
        <v>615</v>
      </c>
    </row>
    <row r="16" spans="1:3" x14ac:dyDescent="0.3">
      <c r="A16" s="3">
        <v>20000</v>
      </c>
      <c r="B16" s="4">
        <v>800</v>
      </c>
      <c r="C16" s="4">
        <f t="shared" si="0"/>
        <v>984</v>
      </c>
    </row>
  </sheetData>
  <mergeCells count="2">
    <mergeCell ref="A3:A5"/>
    <mergeCell ref="B3:C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4.4" x14ac:dyDescent="0.3"/>
  <cols>
    <col min="1" max="1" width="11.6640625" style="1" bestFit="1" customWidth="1"/>
    <col min="2" max="2" width="6.6640625" style="1" bestFit="1" customWidth="1"/>
    <col min="3" max="16384" width="8.88671875" style="1"/>
  </cols>
  <sheetData>
    <row r="1" spans="1:3" x14ac:dyDescent="0.3">
      <c r="A1" s="1" t="s">
        <v>3</v>
      </c>
      <c r="B1" s="1" t="s">
        <v>4</v>
      </c>
      <c r="C1" s="1" t="s">
        <v>14</v>
      </c>
    </row>
    <row r="2" spans="1:3" x14ac:dyDescent="0.3">
      <c r="A2" s="1" t="s">
        <v>5</v>
      </c>
      <c r="B2" s="1">
        <v>1</v>
      </c>
      <c r="C2" s="1">
        <v>351</v>
      </c>
    </row>
    <row r="3" spans="1:3" x14ac:dyDescent="0.3">
      <c r="A3" s="1" t="s">
        <v>6</v>
      </c>
      <c r="B3" s="1">
        <v>1</v>
      </c>
      <c r="C3" s="1">
        <v>244</v>
      </c>
    </row>
    <row r="4" spans="1:3" x14ac:dyDescent="0.3">
      <c r="A4" s="1" t="s">
        <v>7</v>
      </c>
      <c r="B4" s="1">
        <v>0.71399999999999997</v>
      </c>
      <c r="C4" s="1">
        <v>258</v>
      </c>
    </row>
    <row r="5" spans="1:3" x14ac:dyDescent="0.3">
      <c r="A5" s="1" t="s">
        <v>9</v>
      </c>
      <c r="B5" s="1">
        <v>0.85699999999999998</v>
      </c>
      <c r="C5" s="1">
        <v>55</v>
      </c>
    </row>
    <row r="6" spans="1:3" x14ac:dyDescent="0.3">
      <c r="A6" s="1" t="s">
        <v>8</v>
      </c>
      <c r="B6" s="1">
        <v>1.214</v>
      </c>
      <c r="C6" s="1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workbookViewId="0">
      <selection activeCell="L14" sqref="L14"/>
    </sheetView>
  </sheetViews>
  <sheetFormatPr defaultRowHeight="14.4" x14ac:dyDescent="0.3"/>
  <cols>
    <col min="1" max="1" width="6.6640625" style="1" bestFit="1" customWidth="1"/>
    <col min="2" max="2" width="11.6640625" style="1" bestFit="1" customWidth="1"/>
    <col min="3" max="3" width="9.6640625" style="1" bestFit="1" customWidth="1"/>
    <col min="4" max="4" width="12.5546875" style="1" bestFit="1" customWidth="1"/>
    <col min="5" max="5" width="12" style="1" bestFit="1" customWidth="1"/>
    <col min="6" max="6" width="18.6640625" style="1" bestFit="1" customWidth="1"/>
    <col min="7" max="7" width="20.33203125" style="1" bestFit="1" customWidth="1"/>
    <col min="8" max="8" width="12" style="1" bestFit="1" customWidth="1"/>
    <col min="9" max="16384" width="8.88671875" style="1"/>
  </cols>
  <sheetData>
    <row r="1" spans="1:8" x14ac:dyDescent="0.3">
      <c r="A1" s="1" t="s">
        <v>4</v>
      </c>
      <c r="B1" s="1" t="s">
        <v>3</v>
      </c>
      <c r="C1" s="1" t="s">
        <v>15</v>
      </c>
      <c r="D1" s="1" t="s">
        <v>16</v>
      </c>
      <c r="E1" s="1" t="s">
        <v>19</v>
      </c>
      <c r="F1" s="1" t="s">
        <v>17</v>
      </c>
      <c r="G1" s="1" t="s">
        <v>18</v>
      </c>
      <c r="H1" s="1" t="s">
        <v>20</v>
      </c>
    </row>
    <row r="2" spans="1:8" x14ac:dyDescent="0.3">
      <c r="A2" s="3">
        <v>20</v>
      </c>
      <c r="B2" s="1" t="s">
        <v>5</v>
      </c>
      <c r="C2" s="1" t="b">
        <v>1</v>
      </c>
      <c r="D2" s="1">
        <v>1</v>
      </c>
      <c r="E2" s="1">
        <f>A2/D2</f>
        <v>20</v>
      </c>
      <c r="F2" s="4">
        <v>1.9</v>
      </c>
      <c r="G2" s="4">
        <f>$F2*(1+'Package Prices'!$B$1)</f>
        <v>2.3369999999999997</v>
      </c>
      <c r="H2" s="4">
        <f>IF(C2,G2/E2,F2/E2)</f>
        <v>0.11684999999999998</v>
      </c>
    </row>
    <row r="3" spans="1:8" x14ac:dyDescent="0.3">
      <c r="A3" s="3">
        <v>50</v>
      </c>
      <c r="B3" s="1" t="s">
        <v>5</v>
      </c>
      <c r="C3" s="1" t="b">
        <v>1</v>
      </c>
      <c r="D3" s="1">
        <v>1</v>
      </c>
      <c r="E3" s="1">
        <f t="shared" ref="E3:E45" si="0">A3/D3</f>
        <v>50</v>
      </c>
      <c r="F3" s="4">
        <v>4.2</v>
      </c>
      <c r="G3" s="4">
        <f>$F3*(1+'Package Prices'!$B$1)</f>
        <v>5.1660000000000004</v>
      </c>
      <c r="H3" s="4">
        <f t="shared" ref="H3:H67" si="1">IF(C3,G3/E3,F3/E3)</f>
        <v>0.10332000000000001</v>
      </c>
    </row>
    <row r="4" spans="1:8" x14ac:dyDescent="0.3">
      <c r="A4" s="3">
        <v>100</v>
      </c>
      <c r="B4" s="1" t="s">
        <v>5</v>
      </c>
      <c r="C4" s="1" t="b">
        <v>1</v>
      </c>
      <c r="D4" s="1">
        <v>1</v>
      </c>
      <c r="E4" s="1">
        <f t="shared" si="0"/>
        <v>100</v>
      </c>
      <c r="F4" s="4">
        <v>8.1999999999999993</v>
      </c>
      <c r="G4" s="4">
        <f>$F4*(1+'Package Prices'!$B$1)</f>
        <v>10.085999999999999</v>
      </c>
      <c r="H4" s="4">
        <f t="shared" si="1"/>
        <v>0.10085999999999999</v>
      </c>
    </row>
    <row r="5" spans="1:8" x14ac:dyDescent="0.3">
      <c r="A5" s="3">
        <v>200</v>
      </c>
      <c r="B5" s="1" t="s">
        <v>5</v>
      </c>
      <c r="C5" s="1" t="b">
        <v>1</v>
      </c>
      <c r="D5" s="1">
        <v>1</v>
      </c>
      <c r="E5" s="1">
        <f t="shared" si="0"/>
        <v>200</v>
      </c>
      <c r="F5" s="4">
        <v>16</v>
      </c>
      <c r="G5" s="4">
        <f>$F5*(1+'Package Prices'!$B$1)</f>
        <v>19.68</v>
      </c>
      <c r="H5" s="4">
        <f t="shared" si="1"/>
        <v>9.8400000000000001E-2</v>
      </c>
    </row>
    <row r="6" spans="1:8" x14ac:dyDescent="0.3">
      <c r="A6" s="3">
        <v>400</v>
      </c>
      <c r="B6" s="1" t="s">
        <v>5</v>
      </c>
      <c r="C6" s="1" t="b">
        <v>1</v>
      </c>
      <c r="D6" s="1">
        <v>1</v>
      </c>
      <c r="E6" s="1">
        <f t="shared" si="0"/>
        <v>400</v>
      </c>
      <c r="F6" s="4">
        <v>29</v>
      </c>
      <c r="G6" s="4">
        <f>$F6*(1+'Package Prices'!$B$1)</f>
        <v>35.67</v>
      </c>
      <c r="H6" s="4">
        <f t="shared" si="1"/>
        <v>8.9175000000000004E-2</v>
      </c>
    </row>
    <row r="7" spans="1:8" x14ac:dyDescent="0.3">
      <c r="A7" s="3">
        <v>1000</v>
      </c>
      <c r="B7" s="1" t="s">
        <v>5</v>
      </c>
      <c r="C7" s="1" t="b">
        <v>1</v>
      </c>
      <c r="D7" s="1">
        <v>1</v>
      </c>
      <c r="E7" s="1">
        <f t="shared" si="0"/>
        <v>1000</v>
      </c>
      <c r="F7" s="4">
        <v>70</v>
      </c>
      <c r="G7" s="4">
        <f>$F7*(1+'Package Prices'!$B$1)</f>
        <v>86.1</v>
      </c>
      <c r="H7" s="4">
        <f t="shared" si="1"/>
        <v>8.6099999999999996E-2</v>
      </c>
    </row>
    <row r="8" spans="1:8" x14ac:dyDescent="0.3">
      <c r="A8" s="3">
        <v>2000</v>
      </c>
      <c r="B8" s="1" t="s">
        <v>5</v>
      </c>
      <c r="C8" s="1" t="b">
        <v>1</v>
      </c>
      <c r="D8" s="1">
        <v>1</v>
      </c>
      <c r="E8" s="1">
        <f t="shared" si="0"/>
        <v>2000</v>
      </c>
      <c r="F8" s="4">
        <v>140</v>
      </c>
      <c r="G8" s="4">
        <f>$F8*(1+'Package Prices'!$B$1)</f>
        <v>172.2</v>
      </c>
      <c r="H8" s="4">
        <f t="shared" si="1"/>
        <v>8.6099999999999996E-2</v>
      </c>
    </row>
    <row r="9" spans="1:8" x14ac:dyDescent="0.3">
      <c r="A9" s="3">
        <v>3000</v>
      </c>
      <c r="B9" s="1" t="s">
        <v>5</v>
      </c>
      <c r="C9" s="1" t="b">
        <v>1</v>
      </c>
      <c r="D9" s="1">
        <v>1</v>
      </c>
      <c r="E9" s="1">
        <f t="shared" si="0"/>
        <v>3000</v>
      </c>
      <c r="F9" s="4">
        <v>210</v>
      </c>
      <c r="G9" s="4">
        <f>$F9*(1+'Package Prices'!$B$1)</f>
        <v>258.3</v>
      </c>
      <c r="H9" s="4">
        <f t="shared" si="1"/>
        <v>8.610000000000001E-2</v>
      </c>
    </row>
    <row r="10" spans="1:8" x14ac:dyDescent="0.3">
      <c r="A10" s="3">
        <v>5000</v>
      </c>
      <c r="B10" s="1" t="s">
        <v>5</v>
      </c>
      <c r="C10" s="1" t="b">
        <v>1</v>
      </c>
      <c r="D10" s="1">
        <v>1</v>
      </c>
      <c r="E10" s="1">
        <f t="shared" si="0"/>
        <v>5000</v>
      </c>
      <c r="F10" s="4">
        <v>350</v>
      </c>
      <c r="G10" s="4">
        <f>$F10*(1+'Package Prices'!$B$1)</f>
        <v>430.5</v>
      </c>
      <c r="H10" s="4">
        <f t="shared" si="1"/>
        <v>8.6099999999999996E-2</v>
      </c>
    </row>
    <row r="11" spans="1:8" x14ac:dyDescent="0.3">
      <c r="A11" s="3">
        <v>10000</v>
      </c>
      <c r="B11" s="1" t="s">
        <v>5</v>
      </c>
      <c r="C11" s="1" t="b">
        <v>1</v>
      </c>
      <c r="D11" s="1">
        <v>1</v>
      </c>
      <c r="E11" s="1">
        <f t="shared" si="0"/>
        <v>10000</v>
      </c>
      <c r="F11" s="4">
        <v>500</v>
      </c>
      <c r="G11" s="4">
        <f>$F11*(1+'Package Prices'!$B$1)</f>
        <v>615</v>
      </c>
      <c r="H11" s="4">
        <f t="shared" si="1"/>
        <v>6.1499999999999999E-2</v>
      </c>
    </row>
    <row r="12" spans="1:8" x14ac:dyDescent="0.3">
      <c r="A12" s="3">
        <v>20000</v>
      </c>
      <c r="B12" s="1" t="s">
        <v>5</v>
      </c>
      <c r="C12" s="1" t="b">
        <v>1</v>
      </c>
      <c r="D12" s="1">
        <v>1</v>
      </c>
      <c r="E12" s="1">
        <f t="shared" si="0"/>
        <v>20000</v>
      </c>
      <c r="F12" s="4">
        <v>800</v>
      </c>
      <c r="G12" s="4">
        <f>$F12*(1+'Package Prices'!$B$1)</f>
        <v>984</v>
      </c>
      <c r="H12" s="4">
        <f t="shared" si="1"/>
        <v>4.9200000000000001E-2</v>
      </c>
    </row>
    <row r="13" spans="1:8" x14ac:dyDescent="0.3">
      <c r="A13" s="3">
        <v>20</v>
      </c>
      <c r="B13" s="1" t="s">
        <v>5</v>
      </c>
      <c r="C13" s="1" t="b">
        <v>0</v>
      </c>
      <c r="D13" s="1">
        <v>1</v>
      </c>
      <c r="E13" s="1">
        <f t="shared" si="0"/>
        <v>20</v>
      </c>
      <c r="F13" s="4">
        <v>1.9</v>
      </c>
      <c r="G13" s="4">
        <f>$F13*(1+'Package Prices'!$B$1)</f>
        <v>2.3369999999999997</v>
      </c>
      <c r="H13" s="4">
        <f t="shared" si="1"/>
        <v>9.5000000000000001E-2</v>
      </c>
    </row>
    <row r="14" spans="1:8" x14ac:dyDescent="0.3">
      <c r="A14" s="3">
        <v>50</v>
      </c>
      <c r="B14" s="1" t="s">
        <v>5</v>
      </c>
      <c r="C14" s="1" t="b">
        <v>0</v>
      </c>
      <c r="D14" s="1">
        <v>1</v>
      </c>
      <c r="E14" s="1">
        <f t="shared" si="0"/>
        <v>50</v>
      </c>
      <c r="F14" s="4">
        <v>4.2</v>
      </c>
      <c r="G14" s="4">
        <f>$F14*(1+'Package Prices'!$B$1)</f>
        <v>5.1660000000000004</v>
      </c>
      <c r="H14" s="4">
        <f t="shared" si="1"/>
        <v>8.4000000000000005E-2</v>
      </c>
    </row>
    <row r="15" spans="1:8" x14ac:dyDescent="0.3">
      <c r="A15" s="3">
        <v>100</v>
      </c>
      <c r="B15" s="1" t="s">
        <v>5</v>
      </c>
      <c r="C15" s="1" t="b">
        <v>0</v>
      </c>
      <c r="D15" s="1">
        <v>1</v>
      </c>
      <c r="E15" s="1">
        <f t="shared" si="0"/>
        <v>100</v>
      </c>
      <c r="F15" s="4">
        <v>8.1999999999999993</v>
      </c>
      <c r="G15" s="4">
        <f>$F15*(1+'Package Prices'!$B$1)</f>
        <v>10.085999999999999</v>
      </c>
      <c r="H15" s="4">
        <f t="shared" si="1"/>
        <v>8.199999999999999E-2</v>
      </c>
    </row>
    <row r="16" spans="1:8" x14ac:dyDescent="0.3">
      <c r="A16" s="3">
        <v>200</v>
      </c>
      <c r="B16" s="1" t="s">
        <v>5</v>
      </c>
      <c r="C16" s="1" t="b">
        <v>0</v>
      </c>
      <c r="D16" s="1">
        <v>1</v>
      </c>
      <c r="E16" s="1">
        <f t="shared" si="0"/>
        <v>200</v>
      </c>
      <c r="F16" s="4">
        <v>16</v>
      </c>
      <c r="G16" s="4">
        <f>$F16*(1+'Package Prices'!$B$1)</f>
        <v>19.68</v>
      </c>
      <c r="H16" s="4">
        <f t="shared" si="1"/>
        <v>0.08</v>
      </c>
    </row>
    <row r="17" spans="1:8" x14ac:dyDescent="0.3">
      <c r="A17" s="3">
        <v>400</v>
      </c>
      <c r="B17" s="1" t="s">
        <v>5</v>
      </c>
      <c r="C17" s="1" t="b">
        <v>0</v>
      </c>
      <c r="D17" s="1">
        <v>1</v>
      </c>
      <c r="E17" s="1">
        <f t="shared" si="0"/>
        <v>400</v>
      </c>
      <c r="F17" s="4">
        <v>29</v>
      </c>
      <c r="G17" s="4">
        <f>$F17*(1+'Package Prices'!$B$1)</f>
        <v>35.67</v>
      </c>
      <c r="H17" s="4">
        <f t="shared" si="1"/>
        <v>7.2499999999999995E-2</v>
      </c>
    </row>
    <row r="18" spans="1:8" x14ac:dyDescent="0.3">
      <c r="A18" s="3">
        <v>1000</v>
      </c>
      <c r="B18" s="1" t="s">
        <v>5</v>
      </c>
      <c r="C18" s="1" t="b">
        <v>0</v>
      </c>
      <c r="D18" s="1">
        <v>1</v>
      </c>
      <c r="E18" s="1">
        <f t="shared" si="0"/>
        <v>1000</v>
      </c>
      <c r="F18" s="4">
        <v>70</v>
      </c>
      <c r="G18" s="4">
        <f>$F18*(1+'Package Prices'!$B$1)</f>
        <v>86.1</v>
      </c>
      <c r="H18" s="4">
        <f t="shared" si="1"/>
        <v>7.0000000000000007E-2</v>
      </c>
    </row>
    <row r="19" spans="1:8" x14ac:dyDescent="0.3">
      <c r="A19" s="3">
        <v>2000</v>
      </c>
      <c r="B19" s="1" t="s">
        <v>5</v>
      </c>
      <c r="C19" s="1" t="b">
        <v>0</v>
      </c>
      <c r="D19" s="1">
        <v>1</v>
      </c>
      <c r="E19" s="1">
        <f t="shared" si="0"/>
        <v>2000</v>
      </c>
      <c r="F19" s="4">
        <v>140</v>
      </c>
      <c r="G19" s="4">
        <f>$F19*(1+'Package Prices'!$B$1)</f>
        <v>172.2</v>
      </c>
      <c r="H19" s="4">
        <f t="shared" si="1"/>
        <v>7.0000000000000007E-2</v>
      </c>
    </row>
    <row r="20" spans="1:8" x14ac:dyDescent="0.3">
      <c r="A20" s="3">
        <v>3000</v>
      </c>
      <c r="B20" s="1" t="s">
        <v>5</v>
      </c>
      <c r="C20" s="1" t="b">
        <v>0</v>
      </c>
      <c r="D20" s="1">
        <v>1</v>
      </c>
      <c r="E20" s="1">
        <f t="shared" si="0"/>
        <v>3000</v>
      </c>
      <c r="F20" s="4">
        <v>210</v>
      </c>
      <c r="G20" s="4">
        <f>$F20*(1+'Package Prices'!$B$1)</f>
        <v>258.3</v>
      </c>
      <c r="H20" s="4">
        <f t="shared" si="1"/>
        <v>7.0000000000000007E-2</v>
      </c>
    </row>
    <row r="21" spans="1:8" x14ac:dyDescent="0.3">
      <c r="A21" s="3">
        <v>5000</v>
      </c>
      <c r="B21" s="1" t="s">
        <v>5</v>
      </c>
      <c r="C21" s="1" t="b">
        <v>0</v>
      </c>
      <c r="D21" s="1">
        <v>1</v>
      </c>
      <c r="E21" s="1">
        <f t="shared" si="0"/>
        <v>5000</v>
      </c>
      <c r="F21" s="4">
        <v>350</v>
      </c>
      <c r="G21" s="4">
        <f>$F21*(1+'Package Prices'!$B$1)</f>
        <v>430.5</v>
      </c>
      <c r="H21" s="4">
        <f t="shared" si="1"/>
        <v>7.0000000000000007E-2</v>
      </c>
    </row>
    <row r="22" spans="1:8" x14ac:dyDescent="0.3">
      <c r="A22" s="3">
        <v>10000</v>
      </c>
      <c r="B22" s="1" t="s">
        <v>5</v>
      </c>
      <c r="C22" s="1" t="b">
        <v>0</v>
      </c>
      <c r="D22" s="1">
        <v>1</v>
      </c>
      <c r="E22" s="1">
        <f t="shared" si="0"/>
        <v>10000</v>
      </c>
      <c r="F22" s="4">
        <v>500</v>
      </c>
      <c r="G22" s="4">
        <f>$F22*(1+'Package Prices'!$B$1)</f>
        <v>615</v>
      </c>
      <c r="H22" s="4">
        <f t="shared" si="1"/>
        <v>0.05</v>
      </c>
    </row>
    <row r="23" spans="1:8" x14ac:dyDescent="0.3">
      <c r="A23" s="3">
        <v>20000</v>
      </c>
      <c r="B23" s="1" t="s">
        <v>5</v>
      </c>
      <c r="C23" s="1" t="b">
        <v>0</v>
      </c>
      <c r="D23" s="1">
        <v>1</v>
      </c>
      <c r="E23" s="1">
        <f t="shared" si="0"/>
        <v>20000</v>
      </c>
      <c r="F23" s="4">
        <v>800</v>
      </c>
      <c r="G23" s="4">
        <f>$F23*(1+'Package Prices'!$B$1)</f>
        <v>984</v>
      </c>
      <c r="H23" s="4">
        <f t="shared" si="1"/>
        <v>0.04</v>
      </c>
    </row>
    <row r="24" spans="1:8" x14ac:dyDescent="0.3">
      <c r="A24" s="3">
        <v>20</v>
      </c>
      <c r="B24" s="1" t="s">
        <v>6</v>
      </c>
      <c r="C24" s="1" t="b">
        <v>1</v>
      </c>
      <c r="D24" s="1">
        <v>1</v>
      </c>
      <c r="E24" s="1">
        <f t="shared" si="0"/>
        <v>20</v>
      </c>
      <c r="F24" s="4">
        <v>1.9</v>
      </c>
      <c r="G24" s="4">
        <f>$F24*(1+'Package Prices'!$B$1)</f>
        <v>2.3369999999999997</v>
      </c>
      <c r="H24" s="4">
        <f t="shared" si="1"/>
        <v>0.11684999999999998</v>
      </c>
    </row>
    <row r="25" spans="1:8" x14ac:dyDescent="0.3">
      <c r="A25" s="3">
        <v>50</v>
      </c>
      <c r="B25" s="1" t="s">
        <v>6</v>
      </c>
      <c r="C25" s="1" t="b">
        <v>1</v>
      </c>
      <c r="D25" s="1">
        <v>1</v>
      </c>
      <c r="E25" s="1">
        <f t="shared" si="0"/>
        <v>50</v>
      </c>
      <c r="F25" s="4">
        <v>4.2</v>
      </c>
      <c r="G25" s="4">
        <f>$F25*(1+'Package Prices'!$B$1)</f>
        <v>5.1660000000000004</v>
      </c>
      <c r="H25" s="4">
        <f t="shared" si="1"/>
        <v>0.10332000000000001</v>
      </c>
    </row>
    <row r="26" spans="1:8" x14ac:dyDescent="0.3">
      <c r="A26" s="3">
        <v>100</v>
      </c>
      <c r="B26" s="1" t="s">
        <v>6</v>
      </c>
      <c r="C26" s="1" t="b">
        <v>1</v>
      </c>
      <c r="D26" s="1">
        <v>1</v>
      </c>
      <c r="E26" s="1">
        <f t="shared" si="0"/>
        <v>100</v>
      </c>
      <c r="F26" s="4">
        <v>8.1999999999999993</v>
      </c>
      <c r="G26" s="4">
        <f>$F26*(1+'Package Prices'!$B$1)</f>
        <v>10.085999999999999</v>
      </c>
      <c r="H26" s="4">
        <f t="shared" si="1"/>
        <v>0.10085999999999999</v>
      </c>
    </row>
    <row r="27" spans="1:8" x14ac:dyDescent="0.3">
      <c r="A27" s="3">
        <v>200</v>
      </c>
      <c r="B27" s="1" t="s">
        <v>6</v>
      </c>
      <c r="C27" s="1" t="b">
        <v>1</v>
      </c>
      <c r="D27" s="1">
        <v>1</v>
      </c>
      <c r="E27" s="1">
        <f t="shared" si="0"/>
        <v>200</v>
      </c>
      <c r="F27" s="4">
        <v>16</v>
      </c>
      <c r="G27" s="4">
        <f>$F27*(1+'Package Prices'!$B$1)</f>
        <v>19.68</v>
      </c>
      <c r="H27" s="4">
        <f t="shared" si="1"/>
        <v>9.8400000000000001E-2</v>
      </c>
    </row>
    <row r="28" spans="1:8" x14ac:dyDescent="0.3">
      <c r="A28" s="3">
        <v>400</v>
      </c>
      <c r="B28" s="1" t="s">
        <v>6</v>
      </c>
      <c r="C28" s="1" t="b">
        <v>1</v>
      </c>
      <c r="D28" s="1">
        <v>1</v>
      </c>
      <c r="E28" s="1">
        <f t="shared" si="0"/>
        <v>400</v>
      </c>
      <c r="F28" s="4">
        <v>29</v>
      </c>
      <c r="G28" s="4">
        <f>$F28*(1+'Package Prices'!$B$1)</f>
        <v>35.67</v>
      </c>
      <c r="H28" s="4">
        <f t="shared" si="1"/>
        <v>8.9175000000000004E-2</v>
      </c>
    </row>
    <row r="29" spans="1:8" x14ac:dyDescent="0.3">
      <c r="A29" s="3">
        <v>1000</v>
      </c>
      <c r="B29" s="1" t="s">
        <v>6</v>
      </c>
      <c r="C29" s="1" t="b">
        <v>1</v>
      </c>
      <c r="D29" s="1">
        <v>1</v>
      </c>
      <c r="E29" s="1">
        <f t="shared" si="0"/>
        <v>1000</v>
      </c>
      <c r="F29" s="4">
        <v>70</v>
      </c>
      <c r="G29" s="4">
        <f>$F29*(1+'Package Prices'!$B$1)</f>
        <v>86.1</v>
      </c>
      <c r="H29" s="4">
        <f t="shared" si="1"/>
        <v>8.6099999999999996E-2</v>
      </c>
    </row>
    <row r="30" spans="1:8" x14ac:dyDescent="0.3">
      <c r="A30" s="3">
        <v>2000</v>
      </c>
      <c r="B30" s="1" t="s">
        <v>6</v>
      </c>
      <c r="C30" s="1" t="b">
        <v>1</v>
      </c>
      <c r="D30" s="1">
        <v>1</v>
      </c>
      <c r="E30" s="1">
        <f t="shared" si="0"/>
        <v>2000</v>
      </c>
      <c r="F30" s="4">
        <v>140</v>
      </c>
      <c r="G30" s="4">
        <f>$F30*(1+'Package Prices'!$B$1)</f>
        <v>172.2</v>
      </c>
      <c r="H30" s="4">
        <f t="shared" si="1"/>
        <v>8.6099999999999996E-2</v>
      </c>
    </row>
    <row r="31" spans="1:8" x14ac:dyDescent="0.3">
      <c r="A31" s="3">
        <v>3000</v>
      </c>
      <c r="B31" s="1" t="s">
        <v>6</v>
      </c>
      <c r="C31" s="1" t="b">
        <v>1</v>
      </c>
      <c r="D31" s="1">
        <v>1</v>
      </c>
      <c r="E31" s="1">
        <f t="shared" si="0"/>
        <v>3000</v>
      </c>
      <c r="F31" s="4">
        <v>210</v>
      </c>
      <c r="G31" s="4">
        <f>$F31*(1+'Package Prices'!$B$1)</f>
        <v>258.3</v>
      </c>
      <c r="H31" s="4">
        <f t="shared" si="1"/>
        <v>8.610000000000001E-2</v>
      </c>
    </row>
    <row r="32" spans="1:8" x14ac:dyDescent="0.3">
      <c r="A32" s="3">
        <v>5000</v>
      </c>
      <c r="B32" s="1" t="s">
        <v>6</v>
      </c>
      <c r="C32" s="1" t="b">
        <v>1</v>
      </c>
      <c r="D32" s="1">
        <v>1</v>
      </c>
      <c r="E32" s="1">
        <f t="shared" si="0"/>
        <v>5000</v>
      </c>
      <c r="F32" s="4">
        <v>350</v>
      </c>
      <c r="G32" s="4">
        <f>$F32*(1+'Package Prices'!$B$1)</f>
        <v>430.5</v>
      </c>
      <c r="H32" s="4">
        <f t="shared" si="1"/>
        <v>8.6099999999999996E-2</v>
      </c>
    </row>
    <row r="33" spans="1:8" x14ac:dyDescent="0.3">
      <c r="A33" s="3">
        <v>10000</v>
      </c>
      <c r="B33" s="1" t="s">
        <v>6</v>
      </c>
      <c r="C33" s="1" t="b">
        <v>1</v>
      </c>
      <c r="D33" s="1">
        <v>1</v>
      </c>
      <c r="E33" s="1">
        <f t="shared" si="0"/>
        <v>10000</v>
      </c>
      <c r="F33" s="4">
        <v>500</v>
      </c>
      <c r="G33" s="4">
        <f>$F33*(1+'Package Prices'!$B$1)</f>
        <v>615</v>
      </c>
      <c r="H33" s="4">
        <f t="shared" si="1"/>
        <v>6.1499999999999999E-2</v>
      </c>
    </row>
    <row r="34" spans="1:8" x14ac:dyDescent="0.3">
      <c r="A34" s="3">
        <v>20000</v>
      </c>
      <c r="B34" s="1" t="s">
        <v>6</v>
      </c>
      <c r="C34" s="1" t="b">
        <v>1</v>
      </c>
      <c r="D34" s="1">
        <v>1</v>
      </c>
      <c r="E34" s="1">
        <f t="shared" si="0"/>
        <v>20000</v>
      </c>
      <c r="F34" s="4">
        <v>800</v>
      </c>
      <c r="G34" s="4">
        <f>$F34*(1+'Package Prices'!$B$1)</f>
        <v>984</v>
      </c>
      <c r="H34" s="4">
        <f t="shared" si="1"/>
        <v>4.9200000000000001E-2</v>
      </c>
    </row>
    <row r="35" spans="1:8" x14ac:dyDescent="0.3">
      <c r="A35" s="3">
        <v>20</v>
      </c>
      <c r="B35" s="1" t="s">
        <v>6</v>
      </c>
      <c r="C35" s="1" t="b">
        <v>0</v>
      </c>
      <c r="D35" s="1">
        <v>1</v>
      </c>
      <c r="E35" s="1">
        <f t="shared" si="0"/>
        <v>20</v>
      </c>
      <c r="F35" s="4">
        <v>1.9</v>
      </c>
      <c r="G35" s="4">
        <f>$F35*(1+'Package Prices'!$B$1)</f>
        <v>2.3369999999999997</v>
      </c>
      <c r="H35" s="4">
        <f t="shared" si="1"/>
        <v>9.5000000000000001E-2</v>
      </c>
    </row>
    <row r="36" spans="1:8" x14ac:dyDescent="0.3">
      <c r="A36" s="3">
        <v>50</v>
      </c>
      <c r="B36" s="1" t="s">
        <v>6</v>
      </c>
      <c r="C36" s="1" t="b">
        <v>0</v>
      </c>
      <c r="D36" s="1">
        <v>1</v>
      </c>
      <c r="E36" s="1">
        <f t="shared" si="0"/>
        <v>50</v>
      </c>
      <c r="F36" s="4">
        <v>4.2</v>
      </c>
      <c r="G36" s="4">
        <f>$F36*(1+'Package Prices'!$B$1)</f>
        <v>5.1660000000000004</v>
      </c>
      <c r="H36" s="4">
        <f t="shared" si="1"/>
        <v>8.4000000000000005E-2</v>
      </c>
    </row>
    <row r="37" spans="1:8" x14ac:dyDescent="0.3">
      <c r="A37" s="3">
        <v>100</v>
      </c>
      <c r="B37" s="1" t="s">
        <v>6</v>
      </c>
      <c r="C37" s="1" t="b">
        <v>0</v>
      </c>
      <c r="D37" s="1">
        <v>1</v>
      </c>
      <c r="E37" s="1">
        <f t="shared" si="0"/>
        <v>100</v>
      </c>
      <c r="F37" s="4">
        <v>8.1999999999999993</v>
      </c>
      <c r="G37" s="4">
        <f>$F37*(1+'Package Prices'!$B$1)</f>
        <v>10.085999999999999</v>
      </c>
      <c r="H37" s="4">
        <f t="shared" si="1"/>
        <v>8.199999999999999E-2</v>
      </c>
    </row>
    <row r="38" spans="1:8" x14ac:dyDescent="0.3">
      <c r="A38" s="3">
        <v>200</v>
      </c>
      <c r="B38" s="1" t="s">
        <v>6</v>
      </c>
      <c r="C38" s="1" t="b">
        <v>0</v>
      </c>
      <c r="D38" s="1">
        <v>1</v>
      </c>
      <c r="E38" s="1">
        <f t="shared" si="0"/>
        <v>200</v>
      </c>
      <c r="F38" s="4">
        <v>16</v>
      </c>
      <c r="G38" s="4">
        <f>$F38*(1+'Package Prices'!$B$1)</f>
        <v>19.68</v>
      </c>
      <c r="H38" s="4">
        <f t="shared" si="1"/>
        <v>0.08</v>
      </c>
    </row>
    <row r="39" spans="1:8" x14ac:dyDescent="0.3">
      <c r="A39" s="3">
        <v>400</v>
      </c>
      <c r="B39" s="1" t="s">
        <v>6</v>
      </c>
      <c r="C39" s="1" t="b">
        <v>0</v>
      </c>
      <c r="D39" s="1">
        <v>1</v>
      </c>
      <c r="E39" s="1">
        <f t="shared" si="0"/>
        <v>400</v>
      </c>
      <c r="F39" s="4">
        <v>29</v>
      </c>
      <c r="G39" s="4">
        <f>$F39*(1+'Package Prices'!$B$1)</f>
        <v>35.67</v>
      </c>
      <c r="H39" s="4">
        <f t="shared" si="1"/>
        <v>7.2499999999999995E-2</v>
      </c>
    </row>
    <row r="40" spans="1:8" x14ac:dyDescent="0.3">
      <c r="A40" s="3">
        <v>1000</v>
      </c>
      <c r="B40" s="1" t="s">
        <v>6</v>
      </c>
      <c r="C40" s="1" t="b">
        <v>0</v>
      </c>
      <c r="D40" s="1">
        <v>1</v>
      </c>
      <c r="E40" s="1">
        <f t="shared" si="0"/>
        <v>1000</v>
      </c>
      <c r="F40" s="4">
        <v>70</v>
      </c>
      <c r="G40" s="4">
        <f>$F40*(1+'Package Prices'!$B$1)</f>
        <v>86.1</v>
      </c>
      <c r="H40" s="4">
        <f t="shared" si="1"/>
        <v>7.0000000000000007E-2</v>
      </c>
    </row>
    <row r="41" spans="1:8" x14ac:dyDescent="0.3">
      <c r="A41" s="3">
        <v>2000</v>
      </c>
      <c r="B41" s="1" t="s">
        <v>6</v>
      </c>
      <c r="C41" s="1" t="b">
        <v>0</v>
      </c>
      <c r="D41" s="1">
        <v>1</v>
      </c>
      <c r="E41" s="1">
        <f t="shared" si="0"/>
        <v>2000</v>
      </c>
      <c r="F41" s="4">
        <v>140</v>
      </c>
      <c r="G41" s="4">
        <f>$F41*(1+'Package Prices'!$B$1)</f>
        <v>172.2</v>
      </c>
      <c r="H41" s="4">
        <f t="shared" si="1"/>
        <v>7.0000000000000007E-2</v>
      </c>
    </row>
    <row r="42" spans="1:8" x14ac:dyDescent="0.3">
      <c r="A42" s="3">
        <v>3000</v>
      </c>
      <c r="B42" s="1" t="s">
        <v>6</v>
      </c>
      <c r="C42" s="1" t="b">
        <v>0</v>
      </c>
      <c r="D42" s="1">
        <v>1</v>
      </c>
      <c r="E42" s="1">
        <f t="shared" si="0"/>
        <v>3000</v>
      </c>
      <c r="F42" s="4">
        <v>210</v>
      </c>
      <c r="G42" s="4">
        <f>$F42*(1+'Package Prices'!$B$1)</f>
        <v>258.3</v>
      </c>
      <c r="H42" s="4">
        <f t="shared" si="1"/>
        <v>7.0000000000000007E-2</v>
      </c>
    </row>
    <row r="43" spans="1:8" x14ac:dyDescent="0.3">
      <c r="A43" s="3">
        <v>5000</v>
      </c>
      <c r="B43" s="1" t="s">
        <v>6</v>
      </c>
      <c r="C43" s="1" t="b">
        <v>0</v>
      </c>
      <c r="D43" s="1">
        <v>1</v>
      </c>
      <c r="E43" s="1">
        <f t="shared" si="0"/>
        <v>5000</v>
      </c>
      <c r="F43" s="4">
        <v>350</v>
      </c>
      <c r="G43" s="4">
        <f>$F43*(1+'Package Prices'!$B$1)</f>
        <v>430.5</v>
      </c>
      <c r="H43" s="4">
        <f t="shared" si="1"/>
        <v>7.0000000000000007E-2</v>
      </c>
    </row>
    <row r="44" spans="1:8" x14ac:dyDescent="0.3">
      <c r="A44" s="3">
        <v>10000</v>
      </c>
      <c r="B44" s="1" t="s">
        <v>6</v>
      </c>
      <c r="C44" s="1" t="b">
        <v>0</v>
      </c>
      <c r="D44" s="1">
        <v>1</v>
      </c>
      <c r="E44" s="1">
        <f t="shared" si="0"/>
        <v>10000</v>
      </c>
      <c r="F44" s="4">
        <v>500</v>
      </c>
      <c r="G44" s="4">
        <f>$F44*(1+'Package Prices'!$B$1)</f>
        <v>615</v>
      </c>
      <c r="H44" s="4">
        <f t="shared" si="1"/>
        <v>0.05</v>
      </c>
    </row>
    <row r="45" spans="1:8" x14ac:dyDescent="0.3">
      <c r="A45" s="3">
        <v>20000</v>
      </c>
      <c r="B45" s="1" t="s">
        <v>6</v>
      </c>
      <c r="C45" s="1" t="b">
        <v>0</v>
      </c>
      <c r="D45" s="1">
        <v>1</v>
      </c>
      <c r="E45" s="1">
        <f t="shared" si="0"/>
        <v>20000</v>
      </c>
      <c r="F45" s="4">
        <v>800</v>
      </c>
      <c r="G45" s="4">
        <f>$F45*(1+'Package Prices'!$B$1)</f>
        <v>984</v>
      </c>
      <c r="H45" s="4">
        <f t="shared" si="1"/>
        <v>0.04</v>
      </c>
    </row>
    <row r="46" spans="1:8" x14ac:dyDescent="0.3">
      <c r="A46" s="3">
        <v>20</v>
      </c>
      <c r="B46" s="1" t="s">
        <v>7</v>
      </c>
      <c r="C46" s="1" t="b">
        <v>1</v>
      </c>
      <c r="D46" s="1">
        <v>0.71399999999999997</v>
      </c>
      <c r="E46" s="1">
        <f t="shared" ref="E46:E67" si="2">A46/D46</f>
        <v>28.011204481792717</v>
      </c>
      <c r="F46" s="4">
        <v>1.9</v>
      </c>
      <c r="G46" s="4">
        <f>$F46*(1+'Package Prices'!$B$1)</f>
        <v>2.3369999999999997</v>
      </c>
      <c r="H46" s="4">
        <f t="shared" si="1"/>
        <v>8.3430899999999988E-2</v>
      </c>
    </row>
    <row r="47" spans="1:8" x14ac:dyDescent="0.3">
      <c r="A47" s="3">
        <v>50</v>
      </c>
      <c r="B47" s="1" t="s">
        <v>7</v>
      </c>
      <c r="C47" s="1" t="b">
        <v>1</v>
      </c>
      <c r="D47" s="1">
        <v>0.71399999999999997</v>
      </c>
      <c r="E47" s="1">
        <f t="shared" si="2"/>
        <v>70.0280112044818</v>
      </c>
      <c r="F47" s="4">
        <v>4.2</v>
      </c>
      <c r="G47" s="4">
        <f>$F47*(1+'Package Prices'!$B$1)</f>
        <v>5.1660000000000004</v>
      </c>
      <c r="H47" s="4">
        <f t="shared" si="1"/>
        <v>7.3770479999999999E-2</v>
      </c>
    </row>
    <row r="48" spans="1:8" x14ac:dyDescent="0.3">
      <c r="A48" s="3">
        <v>100</v>
      </c>
      <c r="B48" s="1" t="s">
        <v>7</v>
      </c>
      <c r="C48" s="1" t="b">
        <v>1</v>
      </c>
      <c r="D48" s="1">
        <v>0.71399999999999997</v>
      </c>
      <c r="E48" s="1">
        <f t="shared" si="2"/>
        <v>140.0560224089636</v>
      </c>
      <c r="F48" s="4">
        <v>8.1999999999999993</v>
      </c>
      <c r="G48" s="4">
        <f>$F48*(1+'Package Prices'!$B$1)</f>
        <v>10.085999999999999</v>
      </c>
      <c r="H48" s="4">
        <f t="shared" si="1"/>
        <v>7.2014039999999988E-2</v>
      </c>
    </row>
    <row r="49" spans="1:8" x14ac:dyDescent="0.3">
      <c r="A49" s="3">
        <v>200</v>
      </c>
      <c r="B49" s="1" t="s">
        <v>7</v>
      </c>
      <c r="C49" s="1" t="b">
        <v>1</v>
      </c>
      <c r="D49" s="1">
        <v>0.71399999999999997</v>
      </c>
      <c r="E49" s="1">
        <f t="shared" si="2"/>
        <v>280.1120448179272</v>
      </c>
      <c r="F49" s="4">
        <v>16</v>
      </c>
      <c r="G49" s="4">
        <f>$F49*(1+'Package Prices'!$B$1)</f>
        <v>19.68</v>
      </c>
      <c r="H49" s="4">
        <f t="shared" si="1"/>
        <v>7.025759999999999E-2</v>
      </c>
    </row>
    <row r="50" spans="1:8" x14ac:dyDescent="0.3">
      <c r="A50" s="3">
        <v>400</v>
      </c>
      <c r="B50" s="1" t="s">
        <v>7</v>
      </c>
      <c r="C50" s="1" t="b">
        <v>1</v>
      </c>
      <c r="D50" s="1">
        <v>0.71399999999999997</v>
      </c>
      <c r="E50" s="1">
        <f t="shared" si="2"/>
        <v>560.2240896358544</v>
      </c>
      <c r="F50" s="4">
        <v>29</v>
      </c>
      <c r="G50" s="4">
        <f>$F50*(1+'Package Prices'!$B$1)</f>
        <v>35.67</v>
      </c>
      <c r="H50" s="4">
        <f t="shared" si="1"/>
        <v>6.367094999999999E-2</v>
      </c>
    </row>
    <row r="51" spans="1:8" x14ac:dyDescent="0.3">
      <c r="A51" s="3">
        <v>1000</v>
      </c>
      <c r="B51" s="1" t="s">
        <v>7</v>
      </c>
      <c r="C51" s="1" t="b">
        <v>1</v>
      </c>
      <c r="D51" s="1">
        <v>0.71399999999999997</v>
      </c>
      <c r="E51" s="1">
        <f t="shared" si="2"/>
        <v>1400.560224089636</v>
      </c>
      <c r="F51" s="4">
        <v>70</v>
      </c>
      <c r="G51" s="4">
        <f>$F51*(1+'Package Prices'!$B$1)</f>
        <v>86.1</v>
      </c>
      <c r="H51" s="4">
        <f t="shared" si="1"/>
        <v>6.1475399999999993E-2</v>
      </c>
    </row>
    <row r="52" spans="1:8" x14ac:dyDescent="0.3">
      <c r="A52" s="3">
        <v>2000</v>
      </c>
      <c r="B52" s="1" t="s">
        <v>7</v>
      </c>
      <c r="C52" s="1" t="b">
        <v>1</v>
      </c>
      <c r="D52" s="1">
        <v>0.71399999999999997</v>
      </c>
      <c r="E52" s="1">
        <f t="shared" si="2"/>
        <v>2801.120448179272</v>
      </c>
      <c r="F52" s="4">
        <v>140</v>
      </c>
      <c r="G52" s="4">
        <f>$F52*(1+'Package Prices'!$B$1)</f>
        <v>172.2</v>
      </c>
      <c r="H52" s="4">
        <f t="shared" si="1"/>
        <v>6.1475399999999993E-2</v>
      </c>
    </row>
    <row r="53" spans="1:8" x14ac:dyDescent="0.3">
      <c r="A53" s="3">
        <v>3000</v>
      </c>
      <c r="B53" s="1" t="s">
        <v>7</v>
      </c>
      <c r="C53" s="1" t="b">
        <v>1</v>
      </c>
      <c r="D53" s="1">
        <v>0.71399999999999997</v>
      </c>
      <c r="E53" s="1">
        <f t="shared" si="2"/>
        <v>4201.680672268908</v>
      </c>
      <c r="F53" s="4">
        <v>210</v>
      </c>
      <c r="G53" s="4">
        <f>$F53*(1+'Package Prices'!$B$1)</f>
        <v>258.3</v>
      </c>
      <c r="H53" s="4">
        <f t="shared" si="1"/>
        <v>6.1475399999999999E-2</v>
      </c>
    </row>
    <row r="54" spans="1:8" x14ac:dyDescent="0.3">
      <c r="A54" s="3">
        <v>5000</v>
      </c>
      <c r="B54" s="1" t="s">
        <v>7</v>
      </c>
      <c r="C54" s="1" t="b">
        <v>1</v>
      </c>
      <c r="D54" s="1">
        <v>0.71399999999999997</v>
      </c>
      <c r="E54" s="1">
        <f t="shared" si="2"/>
        <v>7002.80112044818</v>
      </c>
      <c r="F54" s="4">
        <v>350</v>
      </c>
      <c r="G54" s="4">
        <f>$F54*(1+'Package Prices'!$B$1)</f>
        <v>430.5</v>
      </c>
      <c r="H54" s="4">
        <f t="shared" si="1"/>
        <v>6.1475399999999993E-2</v>
      </c>
    </row>
    <row r="55" spans="1:8" x14ac:dyDescent="0.3">
      <c r="A55" s="3">
        <v>10000</v>
      </c>
      <c r="B55" s="1" t="s">
        <v>7</v>
      </c>
      <c r="C55" s="1" t="b">
        <v>1</v>
      </c>
      <c r="D55" s="1">
        <v>0.71399999999999997</v>
      </c>
      <c r="E55" s="1">
        <f t="shared" si="2"/>
        <v>14005.60224089636</v>
      </c>
      <c r="F55" s="4">
        <v>500</v>
      </c>
      <c r="G55" s="4">
        <f>$F55*(1+'Package Prices'!$B$1)</f>
        <v>615</v>
      </c>
      <c r="H55" s="4">
        <f t="shared" si="1"/>
        <v>4.3910999999999999E-2</v>
      </c>
    </row>
    <row r="56" spans="1:8" x14ac:dyDescent="0.3">
      <c r="A56" s="3">
        <v>20000</v>
      </c>
      <c r="B56" s="1" t="s">
        <v>7</v>
      </c>
      <c r="C56" s="1" t="b">
        <v>1</v>
      </c>
      <c r="D56" s="1">
        <v>0.71399999999999997</v>
      </c>
      <c r="E56" s="1">
        <f t="shared" si="2"/>
        <v>28011.20448179272</v>
      </c>
      <c r="F56" s="4">
        <v>800</v>
      </c>
      <c r="G56" s="4">
        <f>$F56*(1+'Package Prices'!$B$1)</f>
        <v>984</v>
      </c>
      <c r="H56" s="4">
        <f t="shared" si="1"/>
        <v>3.5128799999999995E-2</v>
      </c>
    </row>
    <row r="57" spans="1:8" x14ac:dyDescent="0.3">
      <c r="A57" s="3">
        <v>20</v>
      </c>
      <c r="B57" s="1" t="s">
        <v>7</v>
      </c>
      <c r="C57" s="1" t="b">
        <v>0</v>
      </c>
      <c r="D57" s="1">
        <v>0.71399999999999997</v>
      </c>
      <c r="E57" s="1">
        <f t="shared" si="2"/>
        <v>28.011204481792717</v>
      </c>
      <c r="F57" s="4">
        <v>1.9</v>
      </c>
      <c r="G57" s="4">
        <f>$F57*(1+'Package Prices'!$B$1)</f>
        <v>2.3369999999999997</v>
      </c>
      <c r="H57" s="4">
        <f t="shared" si="1"/>
        <v>6.7830000000000001E-2</v>
      </c>
    </row>
    <row r="58" spans="1:8" x14ac:dyDescent="0.3">
      <c r="A58" s="3">
        <v>50</v>
      </c>
      <c r="B58" s="1" t="s">
        <v>7</v>
      </c>
      <c r="C58" s="1" t="b">
        <v>0</v>
      </c>
      <c r="D58" s="1">
        <v>0.71399999999999997</v>
      </c>
      <c r="E58" s="1">
        <f t="shared" si="2"/>
        <v>70.0280112044818</v>
      </c>
      <c r="F58" s="4">
        <v>4.2</v>
      </c>
      <c r="G58" s="4">
        <f>$F58*(1+'Package Prices'!$B$1)</f>
        <v>5.1660000000000004</v>
      </c>
      <c r="H58" s="4">
        <f t="shared" si="1"/>
        <v>5.9975999999999995E-2</v>
      </c>
    </row>
    <row r="59" spans="1:8" x14ac:dyDescent="0.3">
      <c r="A59" s="3">
        <v>100</v>
      </c>
      <c r="B59" s="1" t="s">
        <v>7</v>
      </c>
      <c r="C59" s="1" t="b">
        <v>0</v>
      </c>
      <c r="D59" s="1">
        <v>0.71399999999999997</v>
      </c>
      <c r="E59" s="1">
        <f t="shared" si="2"/>
        <v>140.0560224089636</v>
      </c>
      <c r="F59" s="4">
        <v>8.1999999999999993</v>
      </c>
      <c r="G59" s="4">
        <f>$F59*(1+'Package Prices'!$B$1)</f>
        <v>10.085999999999999</v>
      </c>
      <c r="H59" s="4">
        <f t="shared" si="1"/>
        <v>5.8547999999999989E-2</v>
      </c>
    </row>
    <row r="60" spans="1:8" x14ac:dyDescent="0.3">
      <c r="A60" s="3">
        <v>200</v>
      </c>
      <c r="B60" s="1" t="s">
        <v>7</v>
      </c>
      <c r="C60" s="1" t="b">
        <v>0</v>
      </c>
      <c r="D60" s="1">
        <v>0.71399999999999997</v>
      </c>
      <c r="E60" s="1">
        <f t="shared" si="2"/>
        <v>280.1120448179272</v>
      </c>
      <c r="F60" s="4">
        <v>16</v>
      </c>
      <c r="G60" s="4">
        <f>$F60*(1+'Package Prices'!$B$1)</f>
        <v>19.68</v>
      </c>
      <c r="H60" s="4">
        <f t="shared" si="1"/>
        <v>5.7119999999999997E-2</v>
      </c>
    </row>
    <row r="61" spans="1:8" x14ac:dyDescent="0.3">
      <c r="A61" s="3">
        <v>400</v>
      </c>
      <c r="B61" s="1" t="s">
        <v>7</v>
      </c>
      <c r="C61" s="1" t="b">
        <v>0</v>
      </c>
      <c r="D61" s="1">
        <v>0.71399999999999997</v>
      </c>
      <c r="E61" s="1">
        <f t="shared" si="2"/>
        <v>560.2240896358544</v>
      </c>
      <c r="F61" s="4">
        <v>29</v>
      </c>
      <c r="G61" s="4">
        <f>$F61*(1+'Package Prices'!$B$1)</f>
        <v>35.67</v>
      </c>
      <c r="H61" s="4">
        <f t="shared" si="1"/>
        <v>5.1764999999999992E-2</v>
      </c>
    </row>
    <row r="62" spans="1:8" x14ac:dyDescent="0.3">
      <c r="A62" s="3">
        <v>1000</v>
      </c>
      <c r="B62" s="1" t="s">
        <v>7</v>
      </c>
      <c r="C62" s="1" t="b">
        <v>0</v>
      </c>
      <c r="D62" s="1">
        <v>0.71399999999999997</v>
      </c>
      <c r="E62" s="1">
        <f t="shared" si="2"/>
        <v>1400.560224089636</v>
      </c>
      <c r="F62" s="4">
        <v>70</v>
      </c>
      <c r="G62" s="4">
        <f>$F62*(1+'Package Prices'!$B$1)</f>
        <v>86.1</v>
      </c>
      <c r="H62" s="4">
        <f t="shared" si="1"/>
        <v>4.9979999999999997E-2</v>
      </c>
    </row>
    <row r="63" spans="1:8" x14ac:dyDescent="0.3">
      <c r="A63" s="3">
        <v>2000</v>
      </c>
      <c r="B63" s="1" t="s">
        <v>7</v>
      </c>
      <c r="C63" s="1" t="b">
        <v>0</v>
      </c>
      <c r="D63" s="1">
        <v>0.71399999999999997</v>
      </c>
      <c r="E63" s="1">
        <f t="shared" si="2"/>
        <v>2801.120448179272</v>
      </c>
      <c r="F63" s="4">
        <v>140</v>
      </c>
      <c r="G63" s="4">
        <f>$F63*(1+'Package Prices'!$B$1)</f>
        <v>172.2</v>
      </c>
      <c r="H63" s="4">
        <f t="shared" si="1"/>
        <v>4.9979999999999997E-2</v>
      </c>
    </row>
    <row r="64" spans="1:8" x14ac:dyDescent="0.3">
      <c r="A64" s="3">
        <v>3000</v>
      </c>
      <c r="B64" s="1" t="s">
        <v>7</v>
      </c>
      <c r="C64" s="1" t="b">
        <v>0</v>
      </c>
      <c r="D64" s="1">
        <v>0.71399999999999997</v>
      </c>
      <c r="E64" s="1">
        <f t="shared" si="2"/>
        <v>4201.680672268908</v>
      </c>
      <c r="F64" s="4">
        <v>210</v>
      </c>
      <c r="G64" s="4">
        <f>$F64*(1+'Package Prices'!$B$1)</f>
        <v>258.3</v>
      </c>
      <c r="H64" s="4">
        <f t="shared" si="1"/>
        <v>4.9979999999999997E-2</v>
      </c>
    </row>
    <row r="65" spans="1:8" x14ac:dyDescent="0.3">
      <c r="A65" s="3">
        <v>5000</v>
      </c>
      <c r="B65" s="1" t="s">
        <v>7</v>
      </c>
      <c r="C65" s="1" t="b">
        <v>0</v>
      </c>
      <c r="D65" s="1">
        <v>0.71399999999999997</v>
      </c>
      <c r="E65" s="1">
        <f t="shared" si="2"/>
        <v>7002.80112044818</v>
      </c>
      <c r="F65" s="4">
        <v>350</v>
      </c>
      <c r="G65" s="4">
        <f>$F65*(1+'Package Prices'!$B$1)</f>
        <v>430.5</v>
      </c>
      <c r="H65" s="4">
        <f t="shared" si="1"/>
        <v>4.9979999999999997E-2</v>
      </c>
    </row>
    <row r="66" spans="1:8" x14ac:dyDescent="0.3">
      <c r="A66" s="3">
        <v>10000</v>
      </c>
      <c r="B66" s="1" t="s">
        <v>7</v>
      </c>
      <c r="C66" s="1" t="b">
        <v>0</v>
      </c>
      <c r="D66" s="1">
        <v>0.71399999999999997</v>
      </c>
      <c r="E66" s="1">
        <f t="shared" si="2"/>
        <v>14005.60224089636</v>
      </c>
      <c r="F66" s="4">
        <v>500</v>
      </c>
      <c r="G66" s="4">
        <f>$F66*(1+'Package Prices'!$B$1)</f>
        <v>615</v>
      </c>
      <c r="H66" s="4">
        <f t="shared" si="1"/>
        <v>3.5699999999999996E-2</v>
      </c>
    </row>
    <row r="67" spans="1:8" x14ac:dyDescent="0.3">
      <c r="A67" s="3">
        <v>20000</v>
      </c>
      <c r="B67" s="1" t="s">
        <v>7</v>
      </c>
      <c r="C67" s="1" t="b">
        <v>0</v>
      </c>
      <c r="D67" s="1">
        <v>0.71399999999999997</v>
      </c>
      <c r="E67" s="1">
        <f t="shared" si="2"/>
        <v>28011.20448179272</v>
      </c>
      <c r="F67" s="4">
        <v>800</v>
      </c>
      <c r="G67" s="4">
        <f>$F67*(1+'Package Prices'!$B$1)</f>
        <v>984</v>
      </c>
      <c r="H67" s="4">
        <f t="shared" si="1"/>
        <v>2.8559999999999999E-2</v>
      </c>
    </row>
    <row r="68" spans="1:8" x14ac:dyDescent="0.3">
      <c r="A68" s="3">
        <v>20</v>
      </c>
      <c r="B68" s="1" t="s">
        <v>9</v>
      </c>
      <c r="C68" s="1" t="b">
        <v>1</v>
      </c>
      <c r="D68" s="1">
        <v>0.85699999999999998</v>
      </c>
      <c r="E68" s="1">
        <f t="shared" ref="E68:E89" si="3">A68/D68</f>
        <v>23.337222870478413</v>
      </c>
      <c r="F68" s="4">
        <v>1.9</v>
      </c>
      <c r="G68" s="4">
        <f>$F68*(1+'Package Prices'!$B$1)</f>
        <v>2.3369999999999997</v>
      </c>
      <c r="H68" s="4">
        <f t="shared" ref="H68:H89" si="4">IF(C68,G68/E68,F68/E68)</f>
        <v>0.10014044999999999</v>
      </c>
    </row>
    <row r="69" spans="1:8" x14ac:dyDescent="0.3">
      <c r="A69" s="3">
        <v>50</v>
      </c>
      <c r="B69" s="1" t="s">
        <v>9</v>
      </c>
      <c r="C69" s="1" t="b">
        <v>1</v>
      </c>
      <c r="D69" s="1">
        <v>0.85699999999999998</v>
      </c>
      <c r="E69" s="1">
        <f t="shared" si="3"/>
        <v>58.343057176196034</v>
      </c>
      <c r="F69" s="4">
        <v>4.2</v>
      </c>
      <c r="G69" s="4">
        <f>$F69*(1+'Package Prices'!$B$1)</f>
        <v>5.1660000000000004</v>
      </c>
      <c r="H69" s="4">
        <f t="shared" si="4"/>
        <v>8.8545240000000011E-2</v>
      </c>
    </row>
    <row r="70" spans="1:8" x14ac:dyDescent="0.3">
      <c r="A70" s="3">
        <v>100</v>
      </c>
      <c r="B70" s="1" t="s">
        <v>9</v>
      </c>
      <c r="C70" s="1" t="b">
        <v>1</v>
      </c>
      <c r="D70" s="1">
        <v>0.85699999999999998</v>
      </c>
      <c r="E70" s="1">
        <f t="shared" si="3"/>
        <v>116.68611435239207</v>
      </c>
      <c r="F70" s="4">
        <v>8.1999999999999993</v>
      </c>
      <c r="G70" s="4">
        <f>$F70*(1+'Package Prices'!$B$1)</f>
        <v>10.085999999999999</v>
      </c>
      <c r="H70" s="4">
        <f t="shared" si="4"/>
        <v>8.6437019999999989E-2</v>
      </c>
    </row>
    <row r="71" spans="1:8" x14ac:dyDescent="0.3">
      <c r="A71" s="3">
        <v>200</v>
      </c>
      <c r="B71" s="1" t="s">
        <v>9</v>
      </c>
      <c r="C71" s="1" t="b">
        <v>1</v>
      </c>
      <c r="D71" s="1">
        <v>0.85699999999999998</v>
      </c>
      <c r="E71" s="1">
        <f t="shared" si="3"/>
        <v>233.37222870478413</v>
      </c>
      <c r="F71" s="4">
        <v>16</v>
      </c>
      <c r="G71" s="4">
        <f>$F71*(1+'Package Prices'!$B$1)</f>
        <v>19.68</v>
      </c>
      <c r="H71" s="4">
        <f t="shared" si="4"/>
        <v>8.4328799999999995E-2</v>
      </c>
    </row>
    <row r="72" spans="1:8" x14ac:dyDescent="0.3">
      <c r="A72" s="3">
        <v>400</v>
      </c>
      <c r="B72" s="1" t="s">
        <v>9</v>
      </c>
      <c r="C72" s="1" t="b">
        <v>1</v>
      </c>
      <c r="D72" s="1">
        <v>0.85699999999999998</v>
      </c>
      <c r="E72" s="1">
        <f t="shared" si="3"/>
        <v>466.74445740956827</v>
      </c>
      <c r="F72" s="4">
        <v>29</v>
      </c>
      <c r="G72" s="4">
        <f>$F72*(1+'Package Prices'!$B$1)</f>
        <v>35.67</v>
      </c>
      <c r="H72" s="4">
        <f t="shared" si="4"/>
        <v>7.6422975000000004E-2</v>
      </c>
    </row>
    <row r="73" spans="1:8" x14ac:dyDescent="0.3">
      <c r="A73" s="3">
        <v>1000</v>
      </c>
      <c r="B73" s="1" t="s">
        <v>9</v>
      </c>
      <c r="C73" s="1" t="b">
        <v>1</v>
      </c>
      <c r="D73" s="1">
        <v>0.85699999999999998</v>
      </c>
      <c r="E73" s="1">
        <f t="shared" si="3"/>
        <v>1166.8611435239206</v>
      </c>
      <c r="F73" s="4">
        <v>70</v>
      </c>
      <c r="G73" s="4">
        <f>$F73*(1+'Package Prices'!$B$1)</f>
        <v>86.1</v>
      </c>
      <c r="H73" s="4">
        <f t="shared" si="4"/>
        <v>7.3787699999999998E-2</v>
      </c>
    </row>
    <row r="74" spans="1:8" x14ac:dyDescent="0.3">
      <c r="A74" s="3">
        <v>2000</v>
      </c>
      <c r="B74" s="1" t="s">
        <v>9</v>
      </c>
      <c r="C74" s="1" t="b">
        <v>1</v>
      </c>
      <c r="D74" s="1">
        <v>0.85699999999999998</v>
      </c>
      <c r="E74" s="1">
        <f t="shared" si="3"/>
        <v>2333.7222870478413</v>
      </c>
      <c r="F74" s="4">
        <v>140</v>
      </c>
      <c r="G74" s="4">
        <f>$F74*(1+'Package Prices'!$B$1)</f>
        <v>172.2</v>
      </c>
      <c r="H74" s="4">
        <f t="shared" si="4"/>
        <v>7.3787699999999998E-2</v>
      </c>
    </row>
    <row r="75" spans="1:8" x14ac:dyDescent="0.3">
      <c r="A75" s="3">
        <v>3000</v>
      </c>
      <c r="B75" s="1" t="s">
        <v>9</v>
      </c>
      <c r="C75" s="1" t="b">
        <v>1</v>
      </c>
      <c r="D75" s="1">
        <v>0.85699999999999998</v>
      </c>
      <c r="E75" s="1">
        <f t="shared" si="3"/>
        <v>3500.5834305717622</v>
      </c>
      <c r="F75" s="4">
        <v>210</v>
      </c>
      <c r="G75" s="4">
        <f>$F75*(1+'Package Prices'!$B$1)</f>
        <v>258.3</v>
      </c>
      <c r="H75" s="4">
        <f t="shared" si="4"/>
        <v>7.3787699999999998E-2</v>
      </c>
    </row>
    <row r="76" spans="1:8" x14ac:dyDescent="0.3">
      <c r="A76" s="3">
        <v>5000</v>
      </c>
      <c r="B76" s="1" t="s">
        <v>9</v>
      </c>
      <c r="C76" s="1" t="b">
        <v>1</v>
      </c>
      <c r="D76" s="1">
        <v>0.85699999999999998</v>
      </c>
      <c r="E76" s="1">
        <f t="shared" si="3"/>
        <v>5834.3057176196035</v>
      </c>
      <c r="F76" s="4">
        <v>350</v>
      </c>
      <c r="G76" s="4">
        <f>$F76*(1+'Package Prices'!$B$1)</f>
        <v>430.5</v>
      </c>
      <c r="H76" s="4">
        <f t="shared" si="4"/>
        <v>7.3787699999999998E-2</v>
      </c>
    </row>
    <row r="77" spans="1:8" x14ac:dyDescent="0.3">
      <c r="A77" s="3">
        <v>10000</v>
      </c>
      <c r="B77" s="1" t="s">
        <v>9</v>
      </c>
      <c r="C77" s="1" t="b">
        <v>1</v>
      </c>
      <c r="D77" s="1">
        <v>0.85699999999999998</v>
      </c>
      <c r="E77" s="1">
        <f t="shared" si="3"/>
        <v>11668.611435239207</v>
      </c>
      <c r="F77" s="4">
        <v>500</v>
      </c>
      <c r="G77" s="4">
        <f>$F77*(1+'Package Prices'!$B$1)</f>
        <v>615</v>
      </c>
      <c r="H77" s="4">
        <f t="shared" si="4"/>
        <v>5.2705499999999995E-2</v>
      </c>
    </row>
    <row r="78" spans="1:8" x14ac:dyDescent="0.3">
      <c r="A78" s="3">
        <v>20000</v>
      </c>
      <c r="B78" s="1" t="s">
        <v>9</v>
      </c>
      <c r="C78" s="1" t="b">
        <v>1</v>
      </c>
      <c r="D78" s="1">
        <v>0.85699999999999998</v>
      </c>
      <c r="E78" s="1">
        <f t="shared" si="3"/>
        <v>23337.222870478414</v>
      </c>
      <c r="F78" s="4">
        <v>800</v>
      </c>
      <c r="G78" s="4">
        <f>$F78*(1+'Package Prices'!$B$1)</f>
        <v>984</v>
      </c>
      <c r="H78" s="4">
        <f t="shared" si="4"/>
        <v>4.2164399999999998E-2</v>
      </c>
    </row>
    <row r="79" spans="1:8" x14ac:dyDescent="0.3">
      <c r="A79" s="3">
        <v>20</v>
      </c>
      <c r="B79" s="1" t="s">
        <v>9</v>
      </c>
      <c r="C79" s="1" t="b">
        <v>0</v>
      </c>
      <c r="D79" s="1">
        <v>0.85699999999999998</v>
      </c>
      <c r="E79" s="1">
        <f t="shared" si="3"/>
        <v>23.337222870478413</v>
      </c>
      <c r="F79" s="4">
        <v>1.9</v>
      </c>
      <c r="G79" s="4">
        <f>$F79*(1+'Package Prices'!$B$1)</f>
        <v>2.3369999999999997</v>
      </c>
      <c r="H79" s="4">
        <f t="shared" si="4"/>
        <v>8.1415000000000001E-2</v>
      </c>
    </row>
    <row r="80" spans="1:8" x14ac:dyDescent="0.3">
      <c r="A80" s="3">
        <v>50</v>
      </c>
      <c r="B80" s="1" t="s">
        <v>9</v>
      </c>
      <c r="C80" s="1" t="b">
        <v>0</v>
      </c>
      <c r="D80" s="1">
        <v>0.85699999999999998</v>
      </c>
      <c r="E80" s="1">
        <f t="shared" si="3"/>
        <v>58.343057176196034</v>
      </c>
      <c r="F80" s="4">
        <v>4.2</v>
      </c>
      <c r="G80" s="4">
        <f>$F80*(1+'Package Prices'!$B$1)</f>
        <v>5.1660000000000004</v>
      </c>
      <c r="H80" s="4">
        <f t="shared" si="4"/>
        <v>7.1987999999999996E-2</v>
      </c>
    </row>
    <row r="81" spans="1:8" x14ac:dyDescent="0.3">
      <c r="A81" s="3">
        <v>100</v>
      </c>
      <c r="B81" s="1" t="s">
        <v>9</v>
      </c>
      <c r="C81" s="1" t="b">
        <v>0</v>
      </c>
      <c r="D81" s="1">
        <v>0.85699999999999998</v>
      </c>
      <c r="E81" s="1">
        <f t="shared" si="3"/>
        <v>116.68611435239207</v>
      </c>
      <c r="F81" s="4">
        <v>8.1999999999999993</v>
      </c>
      <c r="G81" s="4">
        <f>$F81*(1+'Package Prices'!$B$1)</f>
        <v>10.085999999999999</v>
      </c>
      <c r="H81" s="4">
        <f t="shared" si="4"/>
        <v>7.0273999999999989E-2</v>
      </c>
    </row>
    <row r="82" spans="1:8" x14ac:dyDescent="0.3">
      <c r="A82" s="3">
        <v>200</v>
      </c>
      <c r="B82" s="1" t="s">
        <v>9</v>
      </c>
      <c r="C82" s="1" t="b">
        <v>0</v>
      </c>
      <c r="D82" s="1">
        <v>0.85699999999999998</v>
      </c>
      <c r="E82" s="1">
        <f t="shared" si="3"/>
        <v>233.37222870478413</v>
      </c>
      <c r="F82" s="4">
        <v>16</v>
      </c>
      <c r="G82" s="4">
        <f>$F82*(1+'Package Prices'!$B$1)</f>
        <v>19.68</v>
      </c>
      <c r="H82" s="4">
        <f t="shared" si="4"/>
        <v>6.8559999999999996E-2</v>
      </c>
    </row>
    <row r="83" spans="1:8" x14ac:dyDescent="0.3">
      <c r="A83" s="3">
        <v>400</v>
      </c>
      <c r="B83" s="1" t="s">
        <v>9</v>
      </c>
      <c r="C83" s="1" t="b">
        <v>0</v>
      </c>
      <c r="D83" s="1">
        <v>0.85699999999999998</v>
      </c>
      <c r="E83" s="1">
        <f t="shared" si="3"/>
        <v>466.74445740956827</v>
      </c>
      <c r="F83" s="4">
        <v>29</v>
      </c>
      <c r="G83" s="4">
        <f>$F83*(1+'Package Prices'!$B$1)</f>
        <v>35.67</v>
      </c>
      <c r="H83" s="4">
        <f t="shared" si="4"/>
        <v>6.21325E-2</v>
      </c>
    </row>
    <row r="84" spans="1:8" x14ac:dyDescent="0.3">
      <c r="A84" s="3">
        <v>1000</v>
      </c>
      <c r="B84" s="1" t="s">
        <v>9</v>
      </c>
      <c r="C84" s="1" t="b">
        <v>0</v>
      </c>
      <c r="D84" s="1">
        <v>0.85699999999999998</v>
      </c>
      <c r="E84" s="1">
        <f t="shared" si="3"/>
        <v>1166.8611435239206</v>
      </c>
      <c r="F84" s="4">
        <v>70</v>
      </c>
      <c r="G84" s="4">
        <f>$F84*(1+'Package Prices'!$B$1)</f>
        <v>86.1</v>
      </c>
      <c r="H84" s="4">
        <f t="shared" si="4"/>
        <v>5.9990000000000002E-2</v>
      </c>
    </row>
    <row r="85" spans="1:8" x14ac:dyDescent="0.3">
      <c r="A85" s="3">
        <v>2000</v>
      </c>
      <c r="B85" s="1" t="s">
        <v>9</v>
      </c>
      <c r="C85" s="1" t="b">
        <v>0</v>
      </c>
      <c r="D85" s="1">
        <v>0.85699999999999998</v>
      </c>
      <c r="E85" s="1">
        <f t="shared" si="3"/>
        <v>2333.7222870478413</v>
      </c>
      <c r="F85" s="4">
        <v>140</v>
      </c>
      <c r="G85" s="4">
        <f>$F85*(1+'Package Prices'!$B$1)</f>
        <v>172.2</v>
      </c>
      <c r="H85" s="4">
        <f t="shared" si="4"/>
        <v>5.9990000000000002E-2</v>
      </c>
    </row>
    <row r="86" spans="1:8" x14ac:dyDescent="0.3">
      <c r="A86" s="3">
        <v>3000</v>
      </c>
      <c r="B86" s="1" t="s">
        <v>9</v>
      </c>
      <c r="C86" s="1" t="b">
        <v>0</v>
      </c>
      <c r="D86" s="1">
        <v>0.85699999999999998</v>
      </c>
      <c r="E86" s="1">
        <f t="shared" si="3"/>
        <v>3500.5834305717622</v>
      </c>
      <c r="F86" s="4">
        <v>210</v>
      </c>
      <c r="G86" s="4">
        <f>$F86*(1+'Package Prices'!$B$1)</f>
        <v>258.3</v>
      </c>
      <c r="H86" s="4">
        <f t="shared" si="4"/>
        <v>5.9989999999999995E-2</v>
      </c>
    </row>
    <row r="87" spans="1:8" x14ac:dyDescent="0.3">
      <c r="A87" s="3">
        <v>5000</v>
      </c>
      <c r="B87" s="1" t="s">
        <v>9</v>
      </c>
      <c r="C87" s="1" t="b">
        <v>0</v>
      </c>
      <c r="D87" s="1">
        <v>0.85699999999999998</v>
      </c>
      <c r="E87" s="1">
        <f t="shared" si="3"/>
        <v>5834.3057176196035</v>
      </c>
      <c r="F87" s="4">
        <v>350</v>
      </c>
      <c r="G87" s="4">
        <f>$F87*(1+'Package Prices'!$B$1)</f>
        <v>430.5</v>
      </c>
      <c r="H87" s="4">
        <f t="shared" si="4"/>
        <v>5.9989999999999995E-2</v>
      </c>
    </row>
    <row r="88" spans="1:8" x14ac:dyDescent="0.3">
      <c r="A88" s="3">
        <v>10000</v>
      </c>
      <c r="B88" s="1" t="s">
        <v>9</v>
      </c>
      <c r="C88" s="1" t="b">
        <v>0</v>
      </c>
      <c r="D88" s="1">
        <v>0.85699999999999998</v>
      </c>
      <c r="E88" s="1">
        <f t="shared" si="3"/>
        <v>11668.611435239207</v>
      </c>
      <c r="F88" s="4">
        <v>500</v>
      </c>
      <c r="G88" s="4">
        <f>$F88*(1+'Package Prices'!$B$1)</f>
        <v>615</v>
      </c>
      <c r="H88" s="4">
        <f t="shared" si="4"/>
        <v>4.2849999999999999E-2</v>
      </c>
    </row>
    <row r="89" spans="1:8" x14ac:dyDescent="0.3">
      <c r="A89" s="3">
        <v>20000</v>
      </c>
      <c r="B89" s="1" t="s">
        <v>9</v>
      </c>
      <c r="C89" s="1" t="b">
        <v>0</v>
      </c>
      <c r="D89" s="1">
        <v>0.85699999999999998</v>
      </c>
      <c r="E89" s="1">
        <f t="shared" si="3"/>
        <v>23337.222870478414</v>
      </c>
      <c r="F89" s="4">
        <v>800</v>
      </c>
      <c r="G89" s="4">
        <f>$F89*(1+'Package Prices'!$B$1)</f>
        <v>984</v>
      </c>
      <c r="H89" s="4">
        <f t="shared" si="4"/>
        <v>3.4279999999999998E-2</v>
      </c>
    </row>
    <row r="90" spans="1:8" x14ac:dyDescent="0.3">
      <c r="A90" s="3">
        <v>20</v>
      </c>
      <c r="B90" s="1" t="s">
        <v>8</v>
      </c>
      <c r="C90" s="1" t="b">
        <v>1</v>
      </c>
      <c r="D90" s="1">
        <v>1.214</v>
      </c>
      <c r="E90" s="1">
        <f t="shared" ref="E90:E111" si="5">A90/D90</f>
        <v>16.474464579901152</v>
      </c>
      <c r="F90" s="4">
        <v>1.9</v>
      </c>
      <c r="G90" s="4">
        <f>$F90*(1+'Package Prices'!$B$1)</f>
        <v>2.3369999999999997</v>
      </c>
      <c r="H90" s="4">
        <f t="shared" ref="H90:H111" si="6">IF(C90,G90/E90,F90/E90)</f>
        <v>0.14185590000000001</v>
      </c>
    </row>
    <row r="91" spans="1:8" x14ac:dyDescent="0.3">
      <c r="A91" s="3">
        <v>50</v>
      </c>
      <c r="B91" s="1" t="s">
        <v>8</v>
      </c>
      <c r="C91" s="1" t="b">
        <v>1</v>
      </c>
      <c r="D91" s="1">
        <v>1.214</v>
      </c>
      <c r="E91" s="1">
        <f t="shared" si="5"/>
        <v>41.186161449752888</v>
      </c>
      <c r="F91" s="4">
        <v>4.2</v>
      </c>
      <c r="G91" s="4">
        <f>$F91*(1+'Package Prices'!$B$1)</f>
        <v>5.1660000000000004</v>
      </c>
      <c r="H91" s="4">
        <f t="shared" si="6"/>
        <v>0.12543047999999998</v>
      </c>
    </row>
    <row r="92" spans="1:8" x14ac:dyDescent="0.3">
      <c r="A92" s="3">
        <v>100</v>
      </c>
      <c r="B92" s="1" t="s">
        <v>8</v>
      </c>
      <c r="C92" s="1" t="b">
        <v>1</v>
      </c>
      <c r="D92" s="1">
        <v>1.214</v>
      </c>
      <c r="E92" s="1">
        <f t="shared" si="5"/>
        <v>82.372322899505775</v>
      </c>
      <c r="F92" s="4">
        <v>8.1999999999999993</v>
      </c>
      <c r="G92" s="4">
        <f>$F92*(1+'Package Prices'!$B$1)</f>
        <v>10.085999999999999</v>
      </c>
      <c r="H92" s="4">
        <f t="shared" si="6"/>
        <v>0.12244403999999996</v>
      </c>
    </row>
    <row r="93" spans="1:8" x14ac:dyDescent="0.3">
      <c r="A93" s="3">
        <v>200</v>
      </c>
      <c r="B93" s="1" t="s">
        <v>8</v>
      </c>
      <c r="C93" s="1" t="b">
        <v>1</v>
      </c>
      <c r="D93" s="1">
        <v>1.214</v>
      </c>
      <c r="E93" s="1">
        <f t="shared" si="5"/>
        <v>164.74464579901155</v>
      </c>
      <c r="F93" s="4">
        <v>16</v>
      </c>
      <c r="G93" s="4">
        <f>$F93*(1+'Package Prices'!$B$1)</f>
        <v>19.68</v>
      </c>
      <c r="H93" s="4">
        <f t="shared" si="6"/>
        <v>0.11945759999999998</v>
      </c>
    </row>
    <row r="94" spans="1:8" x14ac:dyDescent="0.3">
      <c r="A94" s="3">
        <v>400</v>
      </c>
      <c r="B94" s="1" t="s">
        <v>8</v>
      </c>
      <c r="C94" s="1" t="b">
        <v>1</v>
      </c>
      <c r="D94" s="1">
        <v>1.214</v>
      </c>
      <c r="E94" s="1">
        <f t="shared" si="5"/>
        <v>329.4892915980231</v>
      </c>
      <c r="F94" s="4">
        <v>29</v>
      </c>
      <c r="G94" s="4">
        <f>$F94*(1+'Package Prices'!$B$1)</f>
        <v>35.67</v>
      </c>
      <c r="H94" s="4">
        <f t="shared" si="6"/>
        <v>0.10825844999999999</v>
      </c>
    </row>
    <row r="95" spans="1:8" x14ac:dyDescent="0.3">
      <c r="A95" s="3">
        <v>1000</v>
      </c>
      <c r="B95" s="1" t="s">
        <v>8</v>
      </c>
      <c r="C95" s="1" t="b">
        <v>1</v>
      </c>
      <c r="D95" s="1">
        <v>1.214</v>
      </c>
      <c r="E95" s="1">
        <f t="shared" si="5"/>
        <v>823.72322899505764</v>
      </c>
      <c r="F95" s="4">
        <v>70</v>
      </c>
      <c r="G95" s="4">
        <f>$F95*(1+'Package Prices'!$B$1)</f>
        <v>86.1</v>
      </c>
      <c r="H95" s="4">
        <f t="shared" si="6"/>
        <v>0.10452539999999999</v>
      </c>
    </row>
    <row r="96" spans="1:8" x14ac:dyDescent="0.3">
      <c r="A96" s="3">
        <v>2000</v>
      </c>
      <c r="B96" s="1" t="s">
        <v>8</v>
      </c>
      <c r="C96" s="1" t="b">
        <v>1</v>
      </c>
      <c r="D96" s="1">
        <v>1.214</v>
      </c>
      <c r="E96" s="1">
        <f t="shared" si="5"/>
        <v>1647.4464579901153</v>
      </c>
      <c r="F96" s="4">
        <v>140</v>
      </c>
      <c r="G96" s="4">
        <f>$F96*(1+'Package Prices'!$B$1)</f>
        <v>172.2</v>
      </c>
      <c r="H96" s="4">
        <f t="shared" si="6"/>
        <v>0.10452539999999999</v>
      </c>
    </row>
    <row r="97" spans="1:8" x14ac:dyDescent="0.3">
      <c r="A97" s="3">
        <v>3000</v>
      </c>
      <c r="B97" s="1" t="s">
        <v>8</v>
      </c>
      <c r="C97" s="1" t="b">
        <v>1</v>
      </c>
      <c r="D97" s="1">
        <v>1.214</v>
      </c>
      <c r="E97" s="1">
        <f t="shared" si="5"/>
        <v>2471.169686985173</v>
      </c>
      <c r="F97" s="4">
        <v>210</v>
      </c>
      <c r="G97" s="4">
        <f>$F97*(1+'Package Prices'!$B$1)</f>
        <v>258.3</v>
      </c>
      <c r="H97" s="4">
        <f t="shared" si="6"/>
        <v>0.1045254</v>
      </c>
    </row>
    <row r="98" spans="1:8" x14ac:dyDescent="0.3">
      <c r="A98" s="3">
        <v>5000</v>
      </c>
      <c r="B98" s="1" t="s">
        <v>8</v>
      </c>
      <c r="C98" s="1" t="b">
        <v>1</v>
      </c>
      <c r="D98" s="1">
        <v>1.214</v>
      </c>
      <c r="E98" s="1">
        <f t="shared" si="5"/>
        <v>4118.6161449752881</v>
      </c>
      <c r="F98" s="4">
        <v>350</v>
      </c>
      <c r="G98" s="4">
        <f>$F98*(1+'Package Prices'!$B$1)</f>
        <v>430.5</v>
      </c>
      <c r="H98" s="4">
        <f t="shared" si="6"/>
        <v>0.1045254</v>
      </c>
    </row>
    <row r="99" spans="1:8" x14ac:dyDescent="0.3">
      <c r="A99" s="3">
        <v>10000</v>
      </c>
      <c r="B99" s="1" t="s">
        <v>8</v>
      </c>
      <c r="C99" s="1" t="b">
        <v>1</v>
      </c>
      <c r="D99" s="1">
        <v>1.214</v>
      </c>
      <c r="E99" s="1">
        <f t="shared" si="5"/>
        <v>8237.2322899505762</v>
      </c>
      <c r="F99" s="4">
        <v>500</v>
      </c>
      <c r="G99" s="4">
        <f>$F99*(1+'Package Prices'!$B$1)</f>
        <v>615</v>
      </c>
      <c r="H99" s="4">
        <f t="shared" si="6"/>
        <v>7.4661000000000005E-2</v>
      </c>
    </row>
    <row r="100" spans="1:8" x14ac:dyDescent="0.3">
      <c r="A100" s="3">
        <v>20000</v>
      </c>
      <c r="B100" s="1" t="s">
        <v>8</v>
      </c>
      <c r="C100" s="1" t="b">
        <v>1</v>
      </c>
      <c r="D100" s="1">
        <v>1.214</v>
      </c>
      <c r="E100" s="1">
        <f t="shared" si="5"/>
        <v>16474.464579901152</v>
      </c>
      <c r="F100" s="4">
        <v>800</v>
      </c>
      <c r="G100" s="4">
        <f>$F100*(1+'Package Prices'!$B$1)</f>
        <v>984</v>
      </c>
      <c r="H100" s="4">
        <f t="shared" si="6"/>
        <v>5.9728800000000005E-2</v>
      </c>
    </row>
    <row r="101" spans="1:8" x14ac:dyDescent="0.3">
      <c r="A101" s="3">
        <v>20</v>
      </c>
      <c r="B101" s="1" t="s">
        <v>8</v>
      </c>
      <c r="C101" s="1" t="b">
        <v>0</v>
      </c>
      <c r="D101" s="1">
        <v>1.214</v>
      </c>
      <c r="E101" s="1">
        <f t="shared" si="5"/>
        <v>16.474464579901152</v>
      </c>
      <c r="F101" s="4">
        <v>1.9</v>
      </c>
      <c r="G101" s="4">
        <f>$F101*(1+'Package Prices'!$B$1)</f>
        <v>2.3369999999999997</v>
      </c>
      <c r="H101" s="4">
        <f t="shared" si="6"/>
        <v>0.11533</v>
      </c>
    </row>
    <row r="102" spans="1:8" x14ac:dyDescent="0.3">
      <c r="A102" s="3">
        <v>50</v>
      </c>
      <c r="B102" s="1" t="s">
        <v>8</v>
      </c>
      <c r="C102" s="1" t="b">
        <v>0</v>
      </c>
      <c r="D102" s="1">
        <v>1.214</v>
      </c>
      <c r="E102" s="1">
        <f t="shared" si="5"/>
        <v>41.186161449752888</v>
      </c>
      <c r="F102" s="4">
        <v>4.2</v>
      </c>
      <c r="G102" s="4">
        <f>$F102*(1+'Package Prices'!$B$1)</f>
        <v>5.1660000000000004</v>
      </c>
      <c r="H102" s="4">
        <f t="shared" si="6"/>
        <v>0.101976</v>
      </c>
    </row>
    <row r="103" spans="1:8" x14ac:dyDescent="0.3">
      <c r="A103" s="3">
        <v>100</v>
      </c>
      <c r="B103" s="1" t="s">
        <v>8</v>
      </c>
      <c r="C103" s="1" t="b">
        <v>0</v>
      </c>
      <c r="D103" s="1">
        <v>1.214</v>
      </c>
      <c r="E103" s="1">
        <f t="shared" si="5"/>
        <v>82.372322899505775</v>
      </c>
      <c r="F103" s="4">
        <v>8.1999999999999993</v>
      </c>
      <c r="G103" s="4">
        <f>$F103*(1+'Package Prices'!$B$1)</f>
        <v>10.085999999999999</v>
      </c>
      <c r="H103" s="4">
        <f t="shared" si="6"/>
        <v>9.9547999999999984E-2</v>
      </c>
    </row>
    <row r="104" spans="1:8" x14ac:dyDescent="0.3">
      <c r="A104" s="3">
        <v>200</v>
      </c>
      <c r="B104" s="1" t="s">
        <v>8</v>
      </c>
      <c r="C104" s="1" t="b">
        <v>0</v>
      </c>
      <c r="D104" s="1">
        <v>1.214</v>
      </c>
      <c r="E104" s="1">
        <f t="shared" si="5"/>
        <v>164.74464579901155</v>
      </c>
      <c r="F104" s="4">
        <v>16</v>
      </c>
      <c r="G104" s="4">
        <f>$F104*(1+'Package Prices'!$B$1)</f>
        <v>19.68</v>
      </c>
      <c r="H104" s="4">
        <f t="shared" si="6"/>
        <v>9.7119999999999984E-2</v>
      </c>
    </row>
    <row r="105" spans="1:8" x14ac:dyDescent="0.3">
      <c r="A105" s="3">
        <v>400</v>
      </c>
      <c r="B105" s="1" t="s">
        <v>8</v>
      </c>
      <c r="C105" s="1" t="b">
        <v>0</v>
      </c>
      <c r="D105" s="1">
        <v>1.214</v>
      </c>
      <c r="E105" s="1">
        <f t="shared" si="5"/>
        <v>329.4892915980231</v>
      </c>
      <c r="F105" s="4">
        <v>29</v>
      </c>
      <c r="G105" s="4">
        <f>$F105*(1+'Package Prices'!$B$1)</f>
        <v>35.67</v>
      </c>
      <c r="H105" s="4">
        <f t="shared" si="6"/>
        <v>8.8014999999999996E-2</v>
      </c>
    </row>
    <row r="106" spans="1:8" x14ac:dyDescent="0.3">
      <c r="A106" s="3">
        <v>1000</v>
      </c>
      <c r="B106" s="1" t="s">
        <v>8</v>
      </c>
      <c r="C106" s="1" t="b">
        <v>0</v>
      </c>
      <c r="D106" s="1">
        <v>1.214</v>
      </c>
      <c r="E106" s="1">
        <f t="shared" si="5"/>
        <v>823.72322899505764</v>
      </c>
      <c r="F106" s="4">
        <v>70</v>
      </c>
      <c r="G106" s="4">
        <f>$F106*(1+'Package Prices'!$B$1)</f>
        <v>86.1</v>
      </c>
      <c r="H106" s="4">
        <f t="shared" si="6"/>
        <v>8.498E-2</v>
      </c>
    </row>
    <row r="107" spans="1:8" x14ac:dyDescent="0.3">
      <c r="A107" s="3">
        <v>2000</v>
      </c>
      <c r="B107" s="1" t="s">
        <v>8</v>
      </c>
      <c r="C107" s="1" t="b">
        <v>0</v>
      </c>
      <c r="D107" s="1">
        <v>1.214</v>
      </c>
      <c r="E107" s="1">
        <f t="shared" si="5"/>
        <v>1647.4464579901153</v>
      </c>
      <c r="F107" s="4">
        <v>140</v>
      </c>
      <c r="G107" s="4">
        <f>$F107*(1+'Package Prices'!$B$1)</f>
        <v>172.2</v>
      </c>
      <c r="H107" s="4">
        <f t="shared" si="6"/>
        <v>8.498E-2</v>
      </c>
    </row>
    <row r="108" spans="1:8" x14ac:dyDescent="0.3">
      <c r="A108" s="3">
        <v>3000</v>
      </c>
      <c r="B108" s="1" t="s">
        <v>8</v>
      </c>
      <c r="C108" s="1" t="b">
        <v>0</v>
      </c>
      <c r="D108" s="1">
        <v>1.214</v>
      </c>
      <c r="E108" s="1">
        <f t="shared" si="5"/>
        <v>2471.169686985173</v>
      </c>
      <c r="F108" s="4">
        <v>210</v>
      </c>
      <c r="G108" s="4">
        <f>$F108*(1+'Package Prices'!$B$1)</f>
        <v>258.3</v>
      </c>
      <c r="H108" s="4">
        <f t="shared" si="6"/>
        <v>8.498E-2</v>
      </c>
    </row>
    <row r="109" spans="1:8" x14ac:dyDescent="0.3">
      <c r="A109" s="3">
        <v>5000</v>
      </c>
      <c r="B109" s="1" t="s">
        <v>8</v>
      </c>
      <c r="C109" s="1" t="b">
        <v>0</v>
      </c>
      <c r="D109" s="1">
        <v>1.214</v>
      </c>
      <c r="E109" s="1">
        <f t="shared" si="5"/>
        <v>4118.6161449752881</v>
      </c>
      <c r="F109" s="4">
        <v>350</v>
      </c>
      <c r="G109" s="4">
        <f>$F109*(1+'Package Prices'!$B$1)</f>
        <v>430.5</v>
      </c>
      <c r="H109" s="4">
        <f t="shared" si="6"/>
        <v>8.498E-2</v>
      </c>
    </row>
    <row r="110" spans="1:8" x14ac:dyDescent="0.3">
      <c r="A110" s="3">
        <v>10000</v>
      </c>
      <c r="B110" s="1" t="s">
        <v>8</v>
      </c>
      <c r="C110" s="1" t="b">
        <v>0</v>
      </c>
      <c r="D110" s="1">
        <v>1.214</v>
      </c>
      <c r="E110" s="1">
        <f t="shared" si="5"/>
        <v>8237.2322899505762</v>
      </c>
      <c r="F110" s="4">
        <v>500</v>
      </c>
      <c r="G110" s="4">
        <f>$F110*(1+'Package Prices'!$B$1)</f>
        <v>615</v>
      </c>
      <c r="H110" s="4">
        <f t="shared" si="6"/>
        <v>6.0700000000000004E-2</v>
      </c>
    </row>
    <row r="111" spans="1:8" x14ac:dyDescent="0.3">
      <c r="A111" s="3">
        <v>20000</v>
      </c>
      <c r="B111" s="1" t="s">
        <v>8</v>
      </c>
      <c r="C111" s="1" t="b">
        <v>0</v>
      </c>
      <c r="D111" s="1">
        <v>1.214</v>
      </c>
      <c r="E111" s="1">
        <f t="shared" si="5"/>
        <v>16474.464579901152</v>
      </c>
      <c r="F111" s="4">
        <v>800</v>
      </c>
      <c r="G111" s="4">
        <f>$F111*(1+'Package Prices'!$B$1)</f>
        <v>984</v>
      </c>
      <c r="H111" s="4">
        <f t="shared" si="6"/>
        <v>4.8560000000000006E-2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Prices Matrix</vt:lpstr>
      <vt:lpstr>Package Prices</vt:lpstr>
      <vt:lpstr>Credits Per Country</vt:lpstr>
      <vt:lpstr>Sheet1</vt:lpstr>
      <vt:lpstr>CreditsAngola</vt:lpstr>
      <vt:lpstr>CreditsBrazil</vt:lpstr>
      <vt:lpstr>CreditsMocambique</vt:lpstr>
      <vt:lpstr>CreditsPortugal</vt:lpstr>
      <vt:lpstr>CreditsSpain</vt:lpstr>
      <vt:lpstr>VAT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2017-10-02T10:22:30Z</dcterms:modified>
</cp:coreProperties>
</file>