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ayad\Documents\GitHub\stickModel\metadata\"/>
    </mc:Choice>
  </mc:AlternateContent>
  <xr:revisionPtr revIDLastSave="0" documentId="13_ncr:1_{C527FA74-22E5-4E8E-A505-046DFB3AC41B}" xr6:coauthVersionLast="47" xr6:coauthVersionMax="47" xr10:uidLastSave="{00000000-0000-0000-0000-000000000000}"/>
  <bookViews>
    <workbookView xWindow="-120" yWindow="-120" windowWidth="29040" windowHeight="15840" xr2:uid="{78A63118-4130-44CF-9CB6-3E1B93D54960}"/>
  </bookViews>
  <sheets>
    <sheet name="CR" sheetId="2" r:id="rId1"/>
    <sheet name="MCF" sheetId="7" r:id="rId2"/>
    <sheet name="URM" sheetId="3" r:id="rId3"/>
    <sheet name="S" sheetId="5" r:id="rId4"/>
    <sheet name="T" sheetId="4" r:id="rId5"/>
    <sheet name="AD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6" i="2"/>
  <c r="G7" i="2"/>
  <c r="G8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" i="2"/>
  <c r="AL7" i="2"/>
  <c r="AL6" i="2"/>
  <c r="L9" i="2" l="1"/>
  <c r="K9" i="2"/>
  <c r="J9" i="2"/>
  <c r="I9" i="2"/>
  <c r="G9" i="2" s="1"/>
  <c r="AM9" i="2"/>
  <c r="AN9" i="2"/>
  <c r="AO9" i="2"/>
  <c r="AM10" i="2"/>
  <c r="AM11" i="2"/>
  <c r="AN11" i="2"/>
  <c r="AM12" i="2"/>
  <c r="AN12" i="2"/>
  <c r="AM13" i="2"/>
  <c r="AN13" i="2"/>
  <c r="AM14" i="2"/>
  <c r="AN14" i="2"/>
  <c r="AM15" i="2"/>
  <c r="AN15" i="2"/>
  <c r="AM16" i="2"/>
  <c r="AN16" i="2"/>
  <c r="AO16" i="2"/>
  <c r="AP16" i="2"/>
  <c r="AM17" i="2"/>
  <c r="AM18" i="2"/>
  <c r="AM19" i="2"/>
  <c r="AM20" i="2"/>
  <c r="AM21" i="2"/>
  <c r="AM22" i="2"/>
  <c r="AM25" i="2"/>
  <c r="AM27" i="2"/>
  <c r="AM28" i="2"/>
  <c r="AM33" i="2"/>
  <c r="AM34" i="2"/>
  <c r="AM35" i="2"/>
  <c r="AM36" i="2"/>
  <c r="AM38" i="2"/>
  <c r="AM39" i="2"/>
  <c r="AM40" i="2"/>
  <c r="AM41" i="2"/>
  <c r="AM42" i="2"/>
  <c r="AM43" i="2"/>
  <c r="AN43" i="2"/>
  <c r="AO43" i="2"/>
  <c r="AM44" i="2"/>
  <c r="AM45" i="2"/>
  <c r="AM46" i="2"/>
  <c r="AN46" i="2"/>
  <c r="AO46" i="2"/>
  <c r="AM47" i="2"/>
  <c r="AN47" i="2"/>
  <c r="AO47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M8" i="2"/>
  <c r="AL8" i="2"/>
  <c r="AL5" i="2"/>
  <c r="AL4" i="2"/>
  <c r="AL3" i="2"/>
  <c r="AM3" i="2"/>
  <c r="AM2" i="2"/>
  <c r="AL2" i="2"/>
  <c r="I47" i="2"/>
  <c r="J47" i="2"/>
  <c r="K47" i="2"/>
  <c r="L47" i="2"/>
  <c r="L46" i="2"/>
  <c r="K46" i="2"/>
  <c r="J46" i="2"/>
  <c r="I46" i="2"/>
  <c r="I5" i="2"/>
  <c r="G5" i="2" s="1"/>
  <c r="I4" i="2"/>
  <c r="G4" i="2" s="1"/>
  <c r="G47" i="2" l="1"/>
  <c r="G46" i="2"/>
  <c r="F7" i="6" l="1"/>
  <c r="E7" i="6"/>
  <c r="D7" i="6"/>
</calcChain>
</file>

<file path=xl/sharedStrings.xml><?xml version="1.0" encoding="utf-8"?>
<sst xmlns="http://schemas.openxmlformats.org/spreadsheetml/2006/main" count="1271" uniqueCount="157">
  <si>
    <t>Components</t>
  </si>
  <si>
    <t xml:space="preserve"> Fragility Database Identifiers</t>
  </si>
  <si>
    <t>Damage States</t>
  </si>
  <si>
    <t>Performance Group</t>
  </si>
  <si>
    <t>Engineering Demand Parameter</t>
  </si>
  <si>
    <t>DS1, Median Demand</t>
  </si>
  <si>
    <t>DS2, Median Demand</t>
  </si>
  <si>
    <t>DS3, Median Demand</t>
  </si>
  <si>
    <t>DS4, Median Demand</t>
  </si>
  <si>
    <t>DS1, Total Dispersion (Beta)</t>
  </si>
  <si>
    <t>DS2, Total Dispersion (Beta)</t>
  </si>
  <si>
    <t>DS3, Total Dispersion (Beta)</t>
  </si>
  <si>
    <t>DS4, Total Dispersion (Beta)</t>
  </si>
  <si>
    <t>DS1, Repair COST</t>
  </si>
  <si>
    <t>DS2, Repair COST</t>
  </si>
  <si>
    <t>DS3, Repair COST</t>
  </si>
  <si>
    <t>DS4, Repair COST</t>
  </si>
  <si>
    <t>DS1, COST Dispersion (Beta)</t>
  </si>
  <si>
    <t>DS2, COST Dispersion (Beta)</t>
  </si>
  <si>
    <t>DS3, COST Dispersion (Beta)</t>
  </si>
  <si>
    <t>DS4, COST Dispersion (Beta)</t>
  </si>
  <si>
    <t>DS1, best fit</t>
  </si>
  <si>
    <t>DS2, best fit</t>
  </si>
  <si>
    <t>DS3, best fit</t>
  </si>
  <si>
    <t>DS4, best fit</t>
  </si>
  <si>
    <t>Cladding - Gross Wall Area</t>
  </si>
  <si>
    <t>B401 Exterior Finishes</t>
  </si>
  <si>
    <t>PSD</t>
  </si>
  <si>
    <t>Cladding - Windows &amp; Glazing Area</t>
  </si>
  <si>
    <t>B202 Exterior Window Systems</t>
  </si>
  <si>
    <t>Doors</t>
  </si>
  <si>
    <t>O'Reilly et al., Shahnazaryan et al.</t>
  </si>
  <si>
    <t>Windows</t>
  </si>
  <si>
    <t>Roofing</t>
  </si>
  <si>
    <t>B301 Roof Coverings</t>
  </si>
  <si>
    <t>PFA</t>
  </si>
  <si>
    <t>Gypsum Partitions</t>
  </si>
  <si>
    <t>Sassun et al.</t>
  </si>
  <si>
    <t>Ceramic tile walls</t>
  </si>
  <si>
    <t>C301 Wall Finishes</t>
  </si>
  <si>
    <t>Ceilings - Lay in Tile</t>
  </si>
  <si>
    <t>C303 Ceilings and Ceiling Lighting</t>
  </si>
  <si>
    <t>Ceilings - Gypsum board</t>
  </si>
  <si>
    <t>Ceilings - Other</t>
  </si>
  <si>
    <t>Ceilings - Other (high end)</t>
  </si>
  <si>
    <t>Stairs</t>
  </si>
  <si>
    <t>C201 Stairs</t>
  </si>
  <si>
    <t xml:space="preserve">Elevators </t>
  </si>
  <si>
    <t>D101 Elevators &amp; Lifts</t>
  </si>
  <si>
    <t>Piping - Cold Domestic Water Piping  - 2 ½ inch diameter or smaller</t>
  </si>
  <si>
    <t>D202 Domestic Water Distribution including hot water heaters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</si>
  <si>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</si>
  <si>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</si>
  <si>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</si>
  <si>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Gas supply piping</t>
  </si>
  <si>
    <t>D301 Energy Supply</t>
  </si>
  <si>
    <t>Piping - Sanitary Waste Piping</t>
  </si>
  <si>
    <t>D203 Sanitary Waste Piping System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</si>
  <si>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</si>
  <si>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</si>
  <si>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</si>
  <si>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</si>
  <si>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D303 Chillers, Cooling Towers and Compressors</t>
  </si>
  <si>
    <t>HVAC - Cooling Tower capacity</t>
  </si>
  <si>
    <t>HVAC - Air Handling Units</t>
  </si>
  <si>
    <t>D305 Control Panels</t>
  </si>
  <si>
    <t>HVAC - Fans</t>
  </si>
  <si>
    <t>D304 Distribution System including Fans, Drops &amp; Diffusers and VAV Boxes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</si>
  <si>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</si>
  <si>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</si>
  <si>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</si>
  <si>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</si>
  <si>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</si>
  <si>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</si>
  <si>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</si>
  <si>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D206 Steam Piping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</si>
  <si>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</si>
  <si>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</si>
  <si>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</si>
  <si>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Electrical Load</t>
  </si>
  <si>
    <t>D501 Electrical Service &amp; Distribution</t>
  </si>
  <si>
    <t>Electrical - Electrical Distribution  conduits</t>
  </si>
  <si>
    <t>D502 Lighting and Branch Wiring</t>
  </si>
  <si>
    <t>Electrical - Electrical Distribution – cable trays</t>
  </si>
  <si>
    <t>Electrical - Motor Control Centers</t>
  </si>
  <si>
    <t>Electrical - Transformers &lt; 100kVA</t>
  </si>
  <si>
    <t>Electrical - Distribution Panel</t>
  </si>
  <si>
    <t>Electrical - Wall mounted switchgear</t>
  </si>
  <si>
    <t xml:space="preserve">Electrical - Lighting Fixtures – Lay in fluorescent </t>
  </si>
  <si>
    <t>C303 Ceilings</t>
  </si>
  <si>
    <t>Electrical - Lighting Fixtures – Stem hung fluorescent</t>
  </si>
  <si>
    <t>Electrical - Standby generators</t>
  </si>
  <si>
    <t>D509 Other Electrical Systems</t>
  </si>
  <si>
    <t xml:space="preserve">Fire Protection - Sprinkler Piping  </t>
  </si>
  <si>
    <t>D401 Sprinkler Horizontal Distribution including Risers and Drops</t>
  </si>
  <si>
    <t>Fire Protection - Sprinkler Drops</t>
  </si>
  <si>
    <t>De Risi et al, Cardone and Perrone</t>
  </si>
  <si>
    <t>DS5, Median Demand</t>
  </si>
  <si>
    <t>DS5, Total Dispersion (Beta)</t>
  </si>
  <si>
    <t>DS5, Repair COST</t>
  </si>
  <si>
    <t>DS5, COST Dispersion (Beta)</t>
  </si>
  <si>
    <t>DS5, best fit</t>
  </si>
  <si>
    <t>Internal Partitioning - Masonry Infills</t>
  </si>
  <si>
    <t>External Partitioning - Masonry Infills</t>
  </si>
  <si>
    <t>HVAC - HVAC Ducts – 6 sq. feet or larger</t>
  </si>
  <si>
    <t>Residential</t>
  </si>
  <si>
    <t>Commercial</t>
  </si>
  <si>
    <t>Industrial</t>
  </si>
  <si>
    <t>Lognormal</t>
  </si>
  <si>
    <t>SF</t>
  </si>
  <si>
    <t>LF</t>
  </si>
  <si>
    <t>C3011.001a; C3011.002a</t>
  </si>
  <si>
    <t>Normal</t>
  </si>
  <si>
    <t>C3032.001a</t>
  </si>
  <si>
    <t>D1014.011</t>
  </si>
  <si>
    <t>D2021.011a</t>
  </si>
  <si>
    <t>D2031.011b</t>
  </si>
  <si>
    <t>D2061.021a</t>
  </si>
  <si>
    <t>B2022.001</t>
  </si>
  <si>
    <t>B3011.014</t>
  </si>
  <si>
    <t>D3031.011a</t>
  </si>
  <si>
    <t>D3031.021a</t>
  </si>
  <si>
    <t xml:space="preserve">D3052.011a </t>
  </si>
  <si>
    <t>D3041.101a</t>
  </si>
  <si>
    <t>D3041.011a</t>
  </si>
  <si>
    <t>D3041.012a</t>
  </si>
  <si>
    <t>D3041.031a</t>
  </si>
  <si>
    <t>D3041.041a</t>
  </si>
  <si>
    <t>D2051.011a</t>
  </si>
  <si>
    <t>D2051.021a</t>
  </si>
  <si>
    <t>D2022.011a</t>
  </si>
  <si>
    <t>D2022.021a</t>
  </si>
  <si>
    <t>D5012.013a</t>
  </si>
  <si>
    <t>D5011.011a</t>
  </si>
  <si>
    <t>D5012.031a</t>
  </si>
  <si>
    <t>D5012.021a</t>
  </si>
  <si>
    <t>C3034.001</t>
  </si>
  <si>
    <t>D5092.031a</t>
  </si>
  <si>
    <t>D4011.021a</t>
  </si>
  <si>
    <t>D4011.031a</t>
  </si>
  <si>
    <t>Unit Cost, DS1</t>
  </si>
  <si>
    <t>Unit Cost, DS2</t>
  </si>
  <si>
    <t>Unit Cost, DS3</t>
  </si>
  <si>
    <t>Unit Cost, DS4</t>
  </si>
  <si>
    <t>Unit Cost, DS5</t>
  </si>
  <si>
    <t>Cost Quantity (Imperial)</t>
  </si>
  <si>
    <t>Cost Quantity (Metric)</t>
  </si>
  <si>
    <t>SM</t>
  </si>
  <si>
    <t>EA</t>
  </si>
  <si>
    <t>C2011.021b</t>
  </si>
  <si>
    <t>LM</t>
  </si>
  <si>
    <t>D2021.021a</t>
  </si>
  <si>
    <t>Units</t>
  </si>
  <si>
    <t>C3021.001k</t>
  </si>
  <si>
    <t xml:space="preserve">C3027.001 </t>
  </si>
  <si>
    <t>Floor Finishes including Raised Access Floors</t>
  </si>
  <si>
    <t>Floor Finishes.  Raised Access Floors and Floor Flooding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</si>
</sst>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0000"/>
    <numFmt numFmtId="175" formatCode="0.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2" fontId="2" fillId="0" borderId="0" xfId="0" applyNumberFormat="1" applyFont="1" applyAlignment="1">
      <alignment horizontal="center"/>
    </xf>
    <xf numFmtId="0" fontId="2" fillId="0" borderId="0" xfId="0" applyFont="1"/>
    <xf numFmtId="2" fontId="3" fillId="2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0" borderId="0" xfId="0" applyFont="1"/>
    <xf numFmtId="11" fontId="3" fillId="0" borderId="0" xfId="0" applyNumberFormat="1" applyFont="1" applyFill="1" applyAlignment="1" applyProtection="1">
      <alignment horizontal="center"/>
      <protection locked="0"/>
    </xf>
    <xf numFmtId="2" fontId="4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0" borderId="0" xfId="0" applyNumberFormat="1" applyFont="1"/>
    <xf numFmtId="165" fontId="3" fillId="0" borderId="0" xfId="0" applyNumberFormat="1" applyFont="1" applyFill="1" applyAlignment="1" applyProtection="1">
      <alignment horizontal="center"/>
      <protection locked="0"/>
    </xf>
    <xf numFmtId="165" fontId="4" fillId="0" borderId="0" xfId="0" applyNumberFormat="1" applyFont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164" fontId="8" fillId="0" borderId="0" xfId="0" applyNumberFormat="1" applyFont="1" applyFill="1" applyAlignment="1">
      <alignment horizontal="center"/>
    </xf>
    <xf numFmtId="175" fontId="6" fillId="0" borderId="0" xfId="0" applyNumberFormat="1" applyFont="1" applyFill="1" applyAlignment="1">
      <alignment horizontal="center"/>
    </xf>
    <xf numFmtId="175" fontId="7" fillId="0" borderId="0" xfId="0" applyNumberFormat="1" applyFont="1" applyFill="1" applyAlignment="1">
      <alignment horizontal="center"/>
    </xf>
    <xf numFmtId="175" fontId="6" fillId="0" borderId="0" xfId="1" applyNumberFormat="1" applyFont="1" applyFill="1" applyAlignment="1">
      <alignment horizontal="center"/>
    </xf>
    <xf numFmtId="175" fontId="6" fillId="0" borderId="0" xfId="0" applyNumberFormat="1" applyFont="1" applyFill="1" applyAlignment="1" applyProtection="1">
      <alignment horizontal="center"/>
      <protection locked="0"/>
    </xf>
    <xf numFmtId="175" fontId="6" fillId="0" borderId="1" xfId="0" applyNumberFormat="1" applyFont="1" applyFill="1" applyBorder="1" applyAlignment="1">
      <alignment horizontal="center"/>
    </xf>
    <xf numFmtId="175" fontId="8" fillId="0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65"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AC6D-C839-47C9-972A-6F7BAFD4F81D}">
  <dimension ref="A1:AP49"/>
  <sheetViews>
    <sheetView tabSelected="1" topLeftCell="Z1" zoomScale="48" zoomScaleNormal="100" workbookViewId="0">
      <selection activeCell="AG16" sqref="AG16"/>
    </sheetView>
  </sheetViews>
  <sheetFormatPr defaultRowHeight="21" x14ac:dyDescent="0.35"/>
  <cols>
    <col min="1" max="1" width="87.140625" style="23" bestFit="1" customWidth="1"/>
    <col min="2" max="2" width="44.28515625" style="23" bestFit="1" customWidth="1"/>
    <col min="3" max="3" width="26.28515625" style="23" bestFit="1" customWidth="1"/>
    <col min="4" max="6" width="16.42578125" style="23" bestFit="1" customWidth="1"/>
    <col min="7" max="7" width="20.140625" style="23" bestFit="1" customWidth="1"/>
    <col min="8" max="8" width="41.7109375" style="23" bestFit="1" customWidth="1"/>
    <col min="9" max="12" width="28.85546875" style="23" bestFit="1" customWidth="1"/>
    <col min="13" max="13" width="28.7109375" style="23" bestFit="1" customWidth="1"/>
    <col min="14" max="17" width="36.7109375" style="23" bestFit="1" customWidth="1"/>
    <col min="18" max="18" width="36.5703125" style="24" bestFit="1" customWidth="1"/>
    <col min="19" max="22" width="23.28515625" style="23" bestFit="1" customWidth="1"/>
    <col min="23" max="23" width="23.140625" style="23" bestFit="1" customWidth="1"/>
    <col min="24" max="27" width="37" style="23" bestFit="1" customWidth="1"/>
    <col min="28" max="28" width="36.85546875" style="23" bestFit="1" customWidth="1"/>
    <col min="29" max="33" width="16.42578125" style="23" bestFit="1" customWidth="1"/>
    <col min="34" max="37" width="16.42578125" style="23" customWidth="1"/>
    <col min="38" max="40" width="22.85546875" style="23" bestFit="1" customWidth="1"/>
    <col min="41" max="41" width="21.140625" style="23" bestFit="1" customWidth="1"/>
    <col min="42" max="42" width="19.28515625" style="23" bestFit="1" customWidth="1"/>
    <col min="43" max="16384" width="9.140625" style="23"/>
  </cols>
  <sheetData>
    <row r="1" spans="1:42" x14ac:dyDescent="0.35">
      <c r="A1" s="27" t="s">
        <v>0</v>
      </c>
      <c r="B1" s="27" t="s">
        <v>1</v>
      </c>
      <c r="C1" s="27" t="s">
        <v>3</v>
      </c>
      <c r="D1" s="27" t="s">
        <v>105</v>
      </c>
      <c r="E1" s="27" t="s">
        <v>106</v>
      </c>
      <c r="F1" s="27" t="s">
        <v>107</v>
      </c>
      <c r="G1" s="27" t="s">
        <v>2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97</v>
      </c>
      <c r="N1" s="27" t="s">
        <v>9</v>
      </c>
      <c r="O1" s="27" t="s">
        <v>10</v>
      </c>
      <c r="P1" s="27" t="s">
        <v>11</v>
      </c>
      <c r="Q1" s="27" t="s">
        <v>12</v>
      </c>
      <c r="R1" s="27" t="s">
        <v>98</v>
      </c>
      <c r="S1" s="27" t="s">
        <v>13</v>
      </c>
      <c r="T1" s="27" t="s">
        <v>14</v>
      </c>
      <c r="U1" s="27" t="s">
        <v>15</v>
      </c>
      <c r="V1" s="27" t="s">
        <v>16</v>
      </c>
      <c r="W1" s="27" t="s">
        <v>99</v>
      </c>
      <c r="X1" s="27" t="s">
        <v>17</v>
      </c>
      <c r="Y1" s="27" t="s">
        <v>18</v>
      </c>
      <c r="Z1" s="27" t="s">
        <v>19</v>
      </c>
      <c r="AA1" s="27" t="s">
        <v>20</v>
      </c>
      <c r="AB1" s="27" t="s">
        <v>100</v>
      </c>
      <c r="AC1" s="27" t="s">
        <v>21</v>
      </c>
      <c r="AD1" s="27" t="s">
        <v>22</v>
      </c>
      <c r="AE1" s="27" t="s">
        <v>23</v>
      </c>
      <c r="AF1" s="27" t="s">
        <v>24</v>
      </c>
      <c r="AG1" s="27" t="s">
        <v>101</v>
      </c>
      <c r="AH1" s="27" t="s">
        <v>145</v>
      </c>
      <c r="AI1" s="27"/>
      <c r="AJ1" s="27" t="s">
        <v>146</v>
      </c>
      <c r="AK1" s="27"/>
      <c r="AL1" s="27" t="s">
        <v>140</v>
      </c>
      <c r="AM1" s="27" t="s">
        <v>141</v>
      </c>
      <c r="AN1" s="27" t="s">
        <v>142</v>
      </c>
      <c r="AO1" s="27" t="s">
        <v>143</v>
      </c>
      <c r="AP1" s="27" t="s">
        <v>144</v>
      </c>
    </row>
    <row r="2" spans="1:42" x14ac:dyDescent="0.35">
      <c r="A2" s="26" t="s">
        <v>25</v>
      </c>
      <c r="B2" s="26" t="s">
        <v>118</v>
      </c>
      <c r="C2" s="26">
        <v>2</v>
      </c>
      <c r="D2" s="26">
        <v>7.15353408E-2</v>
      </c>
      <c r="E2" s="26">
        <v>4.0103145600000001E-2</v>
      </c>
      <c r="F2" s="26">
        <v>2.04386688E-2</v>
      </c>
      <c r="G2" s="26">
        <f>COUNT(I2:M2)</f>
        <v>2</v>
      </c>
      <c r="H2" s="26" t="s">
        <v>27</v>
      </c>
      <c r="I2" s="28">
        <v>3.3799999999999997E-2</v>
      </c>
      <c r="J2" s="26">
        <v>3.8300000000000001E-2</v>
      </c>
      <c r="K2" s="26"/>
      <c r="L2" s="26"/>
      <c r="M2" s="26"/>
      <c r="N2" s="28">
        <v>0.4</v>
      </c>
      <c r="O2" s="26">
        <v>0.4</v>
      </c>
      <c r="P2" s="26"/>
      <c r="Q2" s="26"/>
      <c r="R2" s="27"/>
      <c r="S2" s="29">
        <v>1370</v>
      </c>
      <c r="T2" s="29">
        <v>1370</v>
      </c>
      <c r="U2" s="26"/>
      <c r="V2" s="26"/>
      <c r="W2" s="26"/>
      <c r="X2" s="26">
        <v>0.17</v>
      </c>
      <c r="Y2" s="26">
        <v>0.17</v>
      </c>
      <c r="Z2" s="26"/>
      <c r="AA2" s="26"/>
      <c r="AB2" s="26"/>
      <c r="AC2" s="26" t="s">
        <v>108</v>
      </c>
      <c r="AD2" s="26" t="s">
        <v>108</v>
      </c>
      <c r="AE2" s="26"/>
      <c r="AF2" s="26"/>
      <c r="AG2" s="26"/>
      <c r="AH2" s="26">
        <v>30</v>
      </c>
      <c r="AI2" s="26" t="s">
        <v>109</v>
      </c>
      <c r="AJ2" s="26">
        <v>2.7870911999999999</v>
      </c>
      <c r="AK2" s="26" t="s">
        <v>147</v>
      </c>
      <c r="AL2" s="26">
        <f>S2/$AJ2</f>
        <v>491.55190902974402</v>
      </c>
      <c r="AM2" s="26">
        <f>T2/$AJ2</f>
        <v>491.55190902974402</v>
      </c>
      <c r="AN2" s="26"/>
      <c r="AO2" s="26"/>
      <c r="AP2" s="26"/>
    </row>
    <row r="3" spans="1:42" x14ac:dyDescent="0.35">
      <c r="A3" s="26" t="s">
        <v>28</v>
      </c>
      <c r="B3" s="26" t="s">
        <v>118</v>
      </c>
      <c r="C3" s="26">
        <v>3</v>
      </c>
      <c r="D3" s="26">
        <v>1.3935456000000002E-2</v>
      </c>
      <c r="E3" s="26">
        <v>1.48644864E-2</v>
      </c>
      <c r="F3" s="26">
        <v>9.2903040000000018E-5</v>
      </c>
      <c r="G3" s="26">
        <f t="shared" ref="G3:G47" si="0">COUNT(I3:M3)</f>
        <v>2</v>
      </c>
      <c r="H3" s="26" t="s">
        <v>27</v>
      </c>
      <c r="I3" s="28">
        <v>3.3799999999999997E-2</v>
      </c>
      <c r="J3" s="26">
        <v>3.8300000000000001E-2</v>
      </c>
      <c r="K3" s="26"/>
      <c r="L3" s="26"/>
      <c r="M3" s="26"/>
      <c r="N3" s="28">
        <v>0.4</v>
      </c>
      <c r="O3" s="26">
        <v>0.4</v>
      </c>
      <c r="P3" s="26"/>
      <c r="Q3" s="26"/>
      <c r="R3" s="27"/>
      <c r="S3" s="29">
        <v>1370</v>
      </c>
      <c r="T3" s="29">
        <v>1370</v>
      </c>
      <c r="U3" s="26"/>
      <c r="V3" s="26"/>
      <c r="W3" s="26"/>
      <c r="X3" s="26">
        <v>0.17</v>
      </c>
      <c r="Y3" s="26">
        <v>0.17</v>
      </c>
      <c r="Z3" s="26"/>
      <c r="AA3" s="26"/>
      <c r="AB3" s="26"/>
      <c r="AC3" s="26" t="s">
        <v>108</v>
      </c>
      <c r="AD3" s="26" t="s">
        <v>108</v>
      </c>
      <c r="AE3" s="26"/>
      <c r="AF3" s="26"/>
      <c r="AG3" s="26"/>
      <c r="AH3" s="26">
        <v>30</v>
      </c>
      <c r="AI3" s="26" t="s">
        <v>109</v>
      </c>
      <c r="AJ3" s="26">
        <v>2.7870911999999999</v>
      </c>
      <c r="AK3" s="26" t="s">
        <v>147</v>
      </c>
      <c r="AL3" s="26">
        <f>S3/$AJ3</f>
        <v>491.55190902974402</v>
      </c>
      <c r="AM3" s="26">
        <f>T3/$AJ3</f>
        <v>491.55190902974402</v>
      </c>
      <c r="AN3" s="26"/>
      <c r="AO3" s="26"/>
      <c r="AP3" s="26"/>
    </row>
    <row r="4" spans="1:42" x14ac:dyDescent="0.35">
      <c r="A4" s="26" t="s">
        <v>30</v>
      </c>
      <c r="B4" s="26" t="s">
        <v>31</v>
      </c>
      <c r="C4" s="26">
        <v>3</v>
      </c>
      <c r="D4" s="26">
        <v>0.15</v>
      </c>
      <c r="E4" s="26">
        <v>0.15</v>
      </c>
      <c r="F4" s="26">
        <v>0.15</v>
      </c>
      <c r="G4" s="26">
        <f t="shared" si="0"/>
        <v>1</v>
      </c>
      <c r="H4" s="26" t="s">
        <v>27</v>
      </c>
      <c r="I4" s="26">
        <f>1.88/100</f>
        <v>1.8799999999999997E-2</v>
      </c>
      <c r="J4" s="26"/>
      <c r="K4" s="26"/>
      <c r="L4" s="26"/>
      <c r="M4" s="26"/>
      <c r="N4" s="26">
        <v>0.38</v>
      </c>
      <c r="O4" s="26"/>
      <c r="P4" s="26"/>
      <c r="Q4" s="26"/>
      <c r="R4" s="27"/>
      <c r="S4" s="26">
        <v>754</v>
      </c>
      <c r="T4" s="26"/>
      <c r="U4" s="26"/>
      <c r="V4" s="26"/>
      <c r="W4" s="26"/>
      <c r="X4" s="26">
        <v>0.3</v>
      </c>
      <c r="Y4" s="26"/>
      <c r="Z4" s="26"/>
      <c r="AA4" s="26"/>
      <c r="AB4" s="26"/>
      <c r="AC4" s="26" t="s">
        <v>108</v>
      </c>
      <c r="AD4" s="26"/>
      <c r="AE4" s="26"/>
      <c r="AF4" s="26"/>
      <c r="AG4" s="26"/>
      <c r="AH4" s="26">
        <v>1</v>
      </c>
      <c r="AI4" s="26" t="s">
        <v>148</v>
      </c>
      <c r="AJ4" s="26">
        <v>1</v>
      </c>
      <c r="AK4" s="26" t="s">
        <v>148</v>
      </c>
      <c r="AL4" s="26">
        <f>S4/$AJ4</f>
        <v>754</v>
      </c>
      <c r="AM4" s="26"/>
      <c r="AN4" s="26"/>
      <c r="AO4" s="26"/>
      <c r="AP4" s="26"/>
    </row>
    <row r="5" spans="1:42" x14ac:dyDescent="0.35">
      <c r="A5" s="26" t="s">
        <v>32</v>
      </c>
      <c r="B5" s="26" t="s">
        <v>31</v>
      </c>
      <c r="C5" s="26">
        <v>3</v>
      </c>
      <c r="D5" s="26">
        <v>0.22</v>
      </c>
      <c r="E5" s="26">
        <v>0.3</v>
      </c>
      <c r="F5" s="26">
        <v>0.15</v>
      </c>
      <c r="G5" s="26">
        <f t="shared" si="0"/>
        <v>1</v>
      </c>
      <c r="H5" s="26" t="s">
        <v>27</v>
      </c>
      <c r="I5" s="26">
        <f>1.88/100</f>
        <v>1.8799999999999997E-2</v>
      </c>
      <c r="J5" s="26"/>
      <c r="K5" s="26"/>
      <c r="L5" s="26"/>
      <c r="M5" s="26"/>
      <c r="N5" s="26">
        <v>0.38</v>
      </c>
      <c r="O5" s="26"/>
      <c r="P5" s="26"/>
      <c r="Q5" s="26"/>
      <c r="R5" s="27"/>
      <c r="S5" s="26">
        <v>347</v>
      </c>
      <c r="T5" s="26"/>
      <c r="U5" s="26"/>
      <c r="V5" s="26"/>
      <c r="W5" s="26"/>
      <c r="X5" s="26">
        <v>0.3</v>
      </c>
      <c r="Y5" s="26"/>
      <c r="Z5" s="26"/>
      <c r="AA5" s="26"/>
      <c r="AB5" s="26"/>
      <c r="AC5" s="26" t="s">
        <v>108</v>
      </c>
      <c r="AD5" s="26"/>
      <c r="AE5" s="26"/>
      <c r="AF5" s="26"/>
      <c r="AG5" s="26"/>
      <c r="AH5" s="26">
        <v>1</v>
      </c>
      <c r="AI5" s="26" t="s">
        <v>148</v>
      </c>
      <c r="AJ5" s="26">
        <v>1</v>
      </c>
      <c r="AK5" s="26" t="s">
        <v>148</v>
      </c>
      <c r="AL5" s="26">
        <f>S5/$AJ5</f>
        <v>347</v>
      </c>
      <c r="AM5" s="26"/>
      <c r="AN5" s="26"/>
      <c r="AO5" s="26"/>
      <c r="AP5" s="26"/>
    </row>
    <row r="6" spans="1:42" x14ac:dyDescent="0.35">
      <c r="A6" s="26" t="s">
        <v>155</v>
      </c>
      <c r="B6" s="26" t="s">
        <v>153</v>
      </c>
      <c r="C6" s="26">
        <v>8</v>
      </c>
      <c r="D6" s="26">
        <v>0.21199999999999999</v>
      </c>
      <c r="E6" s="26">
        <v>4.2000000000000003E-2</v>
      </c>
      <c r="F6" s="26">
        <v>2.3999999999999998E-3</v>
      </c>
      <c r="G6" s="26">
        <f t="shared" si="0"/>
        <v>1</v>
      </c>
      <c r="H6" s="26" t="s">
        <v>35</v>
      </c>
      <c r="I6" s="26">
        <v>0.5</v>
      </c>
      <c r="J6" s="26"/>
      <c r="K6" s="26"/>
      <c r="L6" s="26"/>
      <c r="M6" s="26"/>
      <c r="N6" s="26">
        <v>0.5</v>
      </c>
      <c r="O6" s="26"/>
      <c r="P6" s="26"/>
      <c r="Q6" s="26"/>
      <c r="R6" s="27"/>
      <c r="S6" s="29">
        <v>29.4</v>
      </c>
      <c r="T6" s="26"/>
      <c r="U6" s="26"/>
      <c r="V6" s="26"/>
      <c r="W6" s="26"/>
      <c r="X6" s="26">
        <v>0.35</v>
      </c>
      <c r="Y6" s="26"/>
      <c r="Z6" s="26"/>
      <c r="AA6" s="26"/>
      <c r="AB6" s="26"/>
      <c r="AC6" s="26" t="s">
        <v>112</v>
      </c>
      <c r="AD6" s="26"/>
      <c r="AE6" s="26"/>
      <c r="AF6" s="26"/>
      <c r="AG6" s="26"/>
      <c r="AH6" s="26">
        <v>1</v>
      </c>
      <c r="AI6" s="26" t="s">
        <v>109</v>
      </c>
      <c r="AJ6" s="26">
        <v>9.2903040000000006E-2</v>
      </c>
      <c r="AK6" s="26" t="s">
        <v>147</v>
      </c>
      <c r="AL6" s="26">
        <f>S6/$AJ6</f>
        <v>316.45896625126579</v>
      </c>
      <c r="AM6" s="26"/>
      <c r="AN6" s="26"/>
      <c r="AO6" s="26"/>
      <c r="AP6" s="26"/>
    </row>
    <row r="7" spans="1:42" x14ac:dyDescent="0.35">
      <c r="A7" s="30" t="s">
        <v>156</v>
      </c>
      <c r="B7" s="26" t="s">
        <v>154</v>
      </c>
      <c r="C7" s="26">
        <v>8</v>
      </c>
      <c r="D7" s="26">
        <v>0</v>
      </c>
      <c r="E7" s="26">
        <v>0.75</v>
      </c>
      <c r="F7" s="26">
        <v>0</v>
      </c>
      <c r="G7" s="26">
        <f t="shared" si="0"/>
        <v>1</v>
      </c>
      <c r="H7" s="26" t="s">
        <v>35</v>
      </c>
      <c r="I7" s="26">
        <v>0.5</v>
      </c>
      <c r="J7" s="26"/>
      <c r="K7" s="26"/>
      <c r="L7" s="26"/>
      <c r="M7" s="26"/>
      <c r="N7" s="26">
        <v>0.5</v>
      </c>
      <c r="O7" s="26"/>
      <c r="P7" s="26"/>
      <c r="Q7" s="26"/>
      <c r="R7" s="27"/>
      <c r="S7" s="29">
        <v>114.99999999999999</v>
      </c>
      <c r="T7" s="26"/>
      <c r="U7" s="26"/>
      <c r="V7" s="26"/>
      <c r="W7" s="26"/>
      <c r="X7" s="26">
        <v>1.28</v>
      </c>
      <c r="Y7" s="26"/>
      <c r="Z7" s="26"/>
      <c r="AA7" s="26"/>
      <c r="AB7" s="26"/>
      <c r="AC7" s="26" t="s">
        <v>108</v>
      </c>
      <c r="AD7" s="26"/>
      <c r="AE7" s="26"/>
      <c r="AF7" s="26"/>
      <c r="AG7" s="26"/>
      <c r="AH7" s="26">
        <v>100</v>
      </c>
      <c r="AI7" s="26" t="s">
        <v>109</v>
      </c>
      <c r="AJ7" s="26">
        <v>9.2903040000000008</v>
      </c>
      <c r="AK7" s="26" t="s">
        <v>147</v>
      </c>
      <c r="AL7" s="26">
        <f>S7/$AJ7</f>
        <v>12.378496979216179</v>
      </c>
      <c r="AM7" s="26"/>
      <c r="AN7" s="26"/>
      <c r="AO7" s="26"/>
      <c r="AP7" s="26"/>
    </row>
    <row r="8" spans="1:42" x14ac:dyDescent="0.35">
      <c r="A8" s="26" t="s">
        <v>33</v>
      </c>
      <c r="B8" s="26" t="s">
        <v>119</v>
      </c>
      <c r="C8" s="26">
        <v>8</v>
      </c>
      <c r="D8" s="26">
        <v>2.9728972800000003E-2</v>
      </c>
      <c r="E8" s="26">
        <v>3.0038649599999998E-2</v>
      </c>
      <c r="F8" s="26">
        <v>9.2903040000000006E-2</v>
      </c>
      <c r="G8" s="26">
        <f t="shared" si="0"/>
        <v>2</v>
      </c>
      <c r="H8" s="26" t="s">
        <v>35</v>
      </c>
      <c r="I8" s="26">
        <v>0.4</v>
      </c>
      <c r="J8" s="26">
        <v>0.5</v>
      </c>
      <c r="K8" s="26"/>
      <c r="L8" s="26"/>
      <c r="M8" s="26"/>
      <c r="N8" s="26">
        <v>0.3</v>
      </c>
      <c r="O8" s="26">
        <v>0.3</v>
      </c>
      <c r="P8" s="26"/>
      <c r="Q8" s="26"/>
      <c r="R8" s="27"/>
      <c r="S8" s="29">
        <v>625</v>
      </c>
      <c r="T8" s="29">
        <v>1030</v>
      </c>
      <c r="U8" s="26"/>
      <c r="V8" s="26"/>
      <c r="W8" s="26"/>
      <c r="X8" s="26">
        <v>0.64</v>
      </c>
      <c r="Y8" s="26">
        <v>0.43</v>
      </c>
      <c r="Z8" s="26"/>
      <c r="AA8" s="26"/>
      <c r="AB8" s="26"/>
      <c r="AC8" s="26" t="s">
        <v>108</v>
      </c>
      <c r="AD8" s="26" t="s">
        <v>108</v>
      </c>
      <c r="AE8" s="26"/>
      <c r="AF8" s="26"/>
      <c r="AG8" s="26"/>
      <c r="AH8" s="26">
        <v>100</v>
      </c>
      <c r="AI8" s="26" t="s">
        <v>109</v>
      </c>
      <c r="AJ8" s="26">
        <v>9.2903040000000008</v>
      </c>
      <c r="AK8" s="26" t="s">
        <v>147</v>
      </c>
      <c r="AL8" s="26">
        <f>S8/$AJ8</f>
        <v>67.274440104435755</v>
      </c>
      <c r="AM8" s="26">
        <f>T8/$AJ8</f>
        <v>110.86827729211014</v>
      </c>
      <c r="AN8" s="26"/>
      <c r="AO8" s="26"/>
      <c r="AP8" s="26"/>
    </row>
    <row r="9" spans="1:42" x14ac:dyDescent="0.35">
      <c r="A9" s="26" t="s">
        <v>36</v>
      </c>
      <c r="B9" s="26" t="s">
        <v>37</v>
      </c>
      <c r="C9" s="26">
        <v>1</v>
      </c>
      <c r="D9" s="26">
        <v>0.21</v>
      </c>
      <c r="E9" s="26">
        <v>0.18</v>
      </c>
      <c r="F9" s="26">
        <v>0.03</v>
      </c>
      <c r="G9" s="26">
        <f t="shared" si="0"/>
        <v>4</v>
      </c>
      <c r="H9" s="26" t="s">
        <v>27</v>
      </c>
      <c r="I9" s="26">
        <f>0.18/100</f>
        <v>1.8E-3</v>
      </c>
      <c r="J9" s="26">
        <f>0.46/100</f>
        <v>4.5999999999999999E-3</v>
      </c>
      <c r="K9" s="26">
        <f>1.05/100</f>
        <v>1.0500000000000001E-2</v>
      </c>
      <c r="L9" s="26">
        <f>1.88/100</f>
        <v>1.8799999999999997E-2</v>
      </c>
      <c r="M9" s="26"/>
      <c r="N9" s="26">
        <v>0.52</v>
      </c>
      <c r="O9" s="26">
        <v>0.54</v>
      </c>
      <c r="P9" s="26">
        <v>0.4</v>
      </c>
      <c r="Q9" s="26">
        <v>0.38</v>
      </c>
      <c r="R9" s="27"/>
      <c r="S9" s="26">
        <v>62</v>
      </c>
      <c r="T9" s="26">
        <v>117</v>
      </c>
      <c r="U9" s="26">
        <v>234</v>
      </c>
      <c r="V9" s="26">
        <v>234</v>
      </c>
      <c r="W9" s="26"/>
      <c r="X9" s="26">
        <v>0.48139999999999999</v>
      </c>
      <c r="Y9" s="26">
        <v>0.55589999999999995</v>
      </c>
      <c r="Z9" s="26">
        <v>0.19589999999999999</v>
      </c>
      <c r="AA9" s="26"/>
      <c r="AB9" s="26"/>
      <c r="AC9" s="26" t="s">
        <v>108</v>
      </c>
      <c r="AD9" s="26" t="s">
        <v>108</v>
      </c>
      <c r="AE9" s="26"/>
      <c r="AF9" s="26"/>
      <c r="AG9" s="26"/>
      <c r="AH9" s="26">
        <v>10.763910417</v>
      </c>
      <c r="AI9" s="26" t="s">
        <v>109</v>
      </c>
      <c r="AJ9" s="26">
        <v>1</v>
      </c>
      <c r="AK9" s="26" t="s">
        <v>147</v>
      </c>
      <c r="AL9" s="26">
        <f t="shared" ref="AL9:AL47" si="1">S9/$AJ9</f>
        <v>62</v>
      </c>
      <c r="AM9" s="26">
        <f t="shared" ref="AM9:AP21" si="2">T9/$AJ9</f>
        <v>117</v>
      </c>
      <c r="AN9" s="26">
        <f t="shared" si="2"/>
        <v>234</v>
      </c>
      <c r="AO9" s="26">
        <f t="shared" si="2"/>
        <v>234</v>
      </c>
      <c r="AP9" s="26"/>
    </row>
    <row r="10" spans="1:42" x14ac:dyDescent="0.35">
      <c r="A10" s="26" t="s">
        <v>38</v>
      </c>
      <c r="B10" s="26" t="s">
        <v>111</v>
      </c>
      <c r="C10" s="26">
        <v>2</v>
      </c>
      <c r="D10" s="26">
        <v>1.1631168000000001E-2</v>
      </c>
      <c r="E10" s="26">
        <v>4.7914560000000004E-3</v>
      </c>
      <c r="F10" s="26">
        <v>1.316736E-4</v>
      </c>
      <c r="G10" s="26">
        <f t="shared" si="0"/>
        <v>2</v>
      </c>
      <c r="H10" s="26" t="s">
        <v>27</v>
      </c>
      <c r="I10" s="26">
        <v>2.0999999999999999E-3</v>
      </c>
      <c r="J10" s="26">
        <v>7.1000000000000004E-3</v>
      </c>
      <c r="K10" s="26"/>
      <c r="L10" s="26"/>
      <c r="M10" s="26"/>
      <c r="N10" s="26">
        <v>0.6</v>
      </c>
      <c r="O10" s="26">
        <v>0.45</v>
      </c>
      <c r="P10" s="26"/>
      <c r="Q10" s="26"/>
      <c r="R10" s="27"/>
      <c r="S10" s="29">
        <v>7200</v>
      </c>
      <c r="T10" s="29">
        <v>29160</v>
      </c>
      <c r="U10" s="26"/>
      <c r="V10" s="26"/>
      <c r="W10" s="26"/>
      <c r="X10" s="26">
        <v>0.22</v>
      </c>
      <c r="Y10" s="26">
        <v>0.09</v>
      </c>
      <c r="Z10" s="26"/>
      <c r="AA10" s="26"/>
      <c r="AB10" s="26"/>
      <c r="AC10" s="26" t="s">
        <v>108</v>
      </c>
      <c r="AD10" s="26" t="s">
        <v>108</v>
      </c>
      <c r="AE10" s="26"/>
      <c r="AF10" s="26"/>
      <c r="AG10" s="26"/>
      <c r="AH10" s="26">
        <v>900</v>
      </c>
      <c r="AI10" s="26" t="s">
        <v>109</v>
      </c>
      <c r="AJ10" s="26">
        <v>83.612735999999998</v>
      </c>
      <c r="AK10" s="26" t="s">
        <v>147</v>
      </c>
      <c r="AL10" s="26">
        <f t="shared" si="1"/>
        <v>86.111283333677775</v>
      </c>
      <c r="AM10" s="26">
        <f t="shared" si="2"/>
        <v>348.750697501395</v>
      </c>
      <c r="AN10" s="26"/>
      <c r="AO10" s="26"/>
      <c r="AP10" s="26"/>
    </row>
    <row r="11" spans="1:42" x14ac:dyDescent="0.35">
      <c r="A11" s="26" t="s">
        <v>40</v>
      </c>
      <c r="B11" s="26" t="s">
        <v>113</v>
      </c>
      <c r="C11" s="26">
        <v>8</v>
      </c>
      <c r="D11" s="26">
        <v>0</v>
      </c>
      <c r="E11" s="26">
        <v>6.0386976000000009E-2</v>
      </c>
      <c r="F11" s="26">
        <v>4.6451520000000005E-3</v>
      </c>
      <c r="G11" s="26">
        <f t="shared" si="0"/>
        <v>3</v>
      </c>
      <c r="H11" s="26" t="s">
        <v>35</v>
      </c>
      <c r="I11" s="26">
        <v>1.17</v>
      </c>
      <c r="J11" s="26">
        <v>1.58</v>
      </c>
      <c r="K11" s="26">
        <v>1.82</v>
      </c>
      <c r="L11" s="26"/>
      <c r="M11" s="26"/>
      <c r="N11" s="26">
        <v>0.25</v>
      </c>
      <c r="O11" s="26">
        <v>0.25</v>
      </c>
      <c r="P11" s="26">
        <v>0.25</v>
      </c>
      <c r="Q11" s="26"/>
      <c r="R11" s="27"/>
      <c r="S11" s="29">
        <v>362.5</v>
      </c>
      <c r="T11" s="29">
        <v>2837.5</v>
      </c>
      <c r="U11" s="29">
        <v>5837.5</v>
      </c>
      <c r="V11" s="26"/>
      <c r="W11" s="26"/>
      <c r="X11" s="26">
        <v>0.55079999999999996</v>
      </c>
      <c r="Y11" s="26">
        <v>0.51829999999999998</v>
      </c>
      <c r="Z11" s="26">
        <v>0.2026</v>
      </c>
      <c r="AA11" s="26"/>
      <c r="AB11" s="26"/>
      <c r="AC11" s="26" t="s">
        <v>112</v>
      </c>
      <c r="AD11" s="26" t="s">
        <v>108</v>
      </c>
      <c r="AE11" s="26" t="s">
        <v>108</v>
      </c>
      <c r="AF11" s="26"/>
      <c r="AG11" s="26"/>
      <c r="AH11" s="26">
        <v>250</v>
      </c>
      <c r="AI11" s="26" t="s">
        <v>109</v>
      </c>
      <c r="AJ11" s="26">
        <v>23.225760000000001</v>
      </c>
      <c r="AK11" s="26" t="s">
        <v>147</v>
      </c>
      <c r="AL11" s="26">
        <f t="shared" si="1"/>
        <v>15.607670104229097</v>
      </c>
      <c r="AM11" s="26">
        <f t="shared" si="2"/>
        <v>122.17038322965534</v>
      </c>
      <c r="AN11" s="26">
        <f t="shared" si="2"/>
        <v>251.337308230172</v>
      </c>
      <c r="AO11" s="26"/>
      <c r="AP11" s="26"/>
    </row>
    <row r="12" spans="1:42" x14ac:dyDescent="0.35">
      <c r="A12" s="26" t="s">
        <v>42</v>
      </c>
      <c r="B12" s="26" t="s">
        <v>113</v>
      </c>
      <c r="C12" s="26">
        <v>8</v>
      </c>
      <c r="D12" s="26">
        <v>8.8257888000000007E-2</v>
      </c>
      <c r="E12" s="26">
        <v>2.4154790399999997E-2</v>
      </c>
      <c r="F12" s="26">
        <v>4.6451520000000005E-3</v>
      </c>
      <c r="G12" s="26">
        <f t="shared" si="0"/>
        <v>3</v>
      </c>
      <c r="H12" s="26" t="s">
        <v>35</v>
      </c>
      <c r="I12" s="26">
        <v>1.17</v>
      </c>
      <c r="J12" s="26">
        <v>1.58</v>
      </c>
      <c r="K12" s="26">
        <v>1.82</v>
      </c>
      <c r="L12" s="26"/>
      <c r="M12" s="26"/>
      <c r="N12" s="26">
        <v>0.25</v>
      </c>
      <c r="O12" s="26">
        <v>0.25</v>
      </c>
      <c r="P12" s="26">
        <v>0.25</v>
      </c>
      <c r="Q12" s="26"/>
      <c r="R12" s="27"/>
      <c r="S12" s="29">
        <v>362.5</v>
      </c>
      <c r="T12" s="29">
        <v>2837.5</v>
      </c>
      <c r="U12" s="29">
        <v>5837.5</v>
      </c>
      <c r="V12" s="26"/>
      <c r="W12" s="26"/>
      <c r="X12" s="26">
        <v>0.55079999999999996</v>
      </c>
      <c r="Y12" s="26">
        <v>0.51829999999999998</v>
      </c>
      <c r="Z12" s="26">
        <v>0.2026</v>
      </c>
      <c r="AA12" s="26"/>
      <c r="AB12" s="26"/>
      <c r="AC12" s="26" t="s">
        <v>112</v>
      </c>
      <c r="AD12" s="26" t="s">
        <v>108</v>
      </c>
      <c r="AE12" s="26" t="s">
        <v>108</v>
      </c>
      <c r="AF12" s="26"/>
      <c r="AG12" s="26"/>
      <c r="AH12" s="26">
        <v>250</v>
      </c>
      <c r="AI12" s="26" t="s">
        <v>109</v>
      </c>
      <c r="AJ12" s="26">
        <v>23.225760000000001</v>
      </c>
      <c r="AK12" s="26" t="s">
        <v>147</v>
      </c>
      <c r="AL12" s="26">
        <f t="shared" si="1"/>
        <v>15.607670104229097</v>
      </c>
      <c r="AM12" s="26">
        <f t="shared" si="2"/>
        <v>122.17038322965534</v>
      </c>
      <c r="AN12" s="26">
        <f t="shared" si="2"/>
        <v>251.337308230172</v>
      </c>
      <c r="AO12" s="26"/>
      <c r="AP12" s="26"/>
    </row>
    <row r="13" spans="1:42" x14ac:dyDescent="0.35">
      <c r="A13" s="26" t="s">
        <v>43</v>
      </c>
      <c r="B13" s="26" t="s">
        <v>113</v>
      </c>
      <c r="C13" s="26">
        <v>8</v>
      </c>
      <c r="D13" s="26">
        <v>4.6451520000000005E-3</v>
      </c>
      <c r="E13" s="26">
        <v>4.0257984000000007E-3</v>
      </c>
      <c r="F13" s="26">
        <v>8.3612736000000007E-2</v>
      </c>
      <c r="G13" s="26">
        <f t="shared" si="0"/>
        <v>3</v>
      </c>
      <c r="H13" s="26" t="s">
        <v>35</v>
      </c>
      <c r="I13" s="26">
        <v>1.17</v>
      </c>
      <c r="J13" s="26">
        <v>1.58</v>
      </c>
      <c r="K13" s="26">
        <v>1.82</v>
      </c>
      <c r="L13" s="26"/>
      <c r="M13" s="26"/>
      <c r="N13" s="26">
        <v>0.25</v>
      </c>
      <c r="O13" s="26">
        <v>0.25</v>
      </c>
      <c r="P13" s="26">
        <v>0.25</v>
      </c>
      <c r="Q13" s="26"/>
      <c r="R13" s="27"/>
      <c r="S13" s="29">
        <v>362.5</v>
      </c>
      <c r="T13" s="29">
        <v>2837.5</v>
      </c>
      <c r="U13" s="29">
        <v>5837.5</v>
      </c>
      <c r="V13" s="26"/>
      <c r="W13" s="26"/>
      <c r="X13" s="26">
        <v>0.55079999999999996</v>
      </c>
      <c r="Y13" s="26">
        <v>0.51829999999999998</v>
      </c>
      <c r="Z13" s="26">
        <v>0.2026</v>
      </c>
      <c r="AA13" s="26"/>
      <c r="AB13" s="26"/>
      <c r="AC13" s="26" t="s">
        <v>112</v>
      </c>
      <c r="AD13" s="26" t="s">
        <v>108</v>
      </c>
      <c r="AE13" s="26" t="s">
        <v>108</v>
      </c>
      <c r="AF13" s="26"/>
      <c r="AG13" s="26"/>
      <c r="AH13" s="26">
        <v>250</v>
      </c>
      <c r="AI13" s="26" t="s">
        <v>109</v>
      </c>
      <c r="AJ13" s="26">
        <v>23.225760000000001</v>
      </c>
      <c r="AK13" s="26" t="s">
        <v>147</v>
      </c>
      <c r="AL13" s="26">
        <f t="shared" si="1"/>
        <v>15.607670104229097</v>
      </c>
      <c r="AM13" s="26">
        <f t="shared" si="2"/>
        <v>122.17038322965534</v>
      </c>
      <c r="AN13" s="26">
        <f t="shared" si="2"/>
        <v>251.337308230172</v>
      </c>
      <c r="AO13" s="26"/>
      <c r="AP13" s="26"/>
    </row>
    <row r="14" spans="1:42" x14ac:dyDescent="0.35">
      <c r="A14" s="26" t="s">
        <v>44</v>
      </c>
      <c r="B14" s="26" t="s">
        <v>113</v>
      </c>
      <c r="C14" s="26">
        <v>8</v>
      </c>
      <c r="D14" s="26">
        <v>0</v>
      </c>
      <c r="E14" s="26">
        <v>4.3354751999999993E-3</v>
      </c>
      <c r="F14" s="26">
        <v>0</v>
      </c>
      <c r="G14" s="26">
        <f t="shared" si="0"/>
        <v>3</v>
      </c>
      <c r="H14" s="26" t="s">
        <v>35</v>
      </c>
      <c r="I14" s="26">
        <v>1.17</v>
      </c>
      <c r="J14" s="26">
        <v>1.58</v>
      </c>
      <c r="K14" s="26">
        <v>1.82</v>
      </c>
      <c r="L14" s="26"/>
      <c r="M14" s="26"/>
      <c r="N14" s="26">
        <v>0.25</v>
      </c>
      <c r="O14" s="26">
        <v>0.25</v>
      </c>
      <c r="P14" s="26">
        <v>0.25</v>
      </c>
      <c r="Q14" s="26"/>
      <c r="R14" s="27"/>
      <c r="S14" s="29">
        <v>362.5</v>
      </c>
      <c r="T14" s="29">
        <v>2837.5</v>
      </c>
      <c r="U14" s="29">
        <v>5837.5</v>
      </c>
      <c r="V14" s="26"/>
      <c r="W14" s="26"/>
      <c r="X14" s="26">
        <v>0.55079999999999996</v>
      </c>
      <c r="Y14" s="26">
        <v>0.51829999999999998</v>
      </c>
      <c r="Z14" s="26">
        <v>0.2026</v>
      </c>
      <c r="AA14" s="26"/>
      <c r="AB14" s="26"/>
      <c r="AC14" s="26" t="s">
        <v>112</v>
      </c>
      <c r="AD14" s="26" t="s">
        <v>108</v>
      </c>
      <c r="AE14" s="26" t="s">
        <v>108</v>
      </c>
      <c r="AF14" s="26"/>
      <c r="AG14" s="26"/>
      <c r="AH14" s="26">
        <v>250</v>
      </c>
      <c r="AI14" s="26" t="s">
        <v>109</v>
      </c>
      <c r="AJ14" s="26">
        <v>23.225760000000001</v>
      </c>
      <c r="AK14" s="26" t="s">
        <v>147</v>
      </c>
      <c r="AL14" s="26">
        <f t="shared" si="1"/>
        <v>15.607670104229097</v>
      </c>
      <c r="AM14" s="26">
        <f t="shared" si="2"/>
        <v>122.17038322965534</v>
      </c>
      <c r="AN14" s="26">
        <f t="shared" si="2"/>
        <v>251.337308230172</v>
      </c>
      <c r="AO14" s="26"/>
      <c r="AP14" s="26"/>
    </row>
    <row r="15" spans="1:42" x14ac:dyDescent="0.35">
      <c r="A15" s="26" t="s">
        <v>45</v>
      </c>
      <c r="B15" s="26" t="s">
        <v>149</v>
      </c>
      <c r="C15" s="26">
        <v>4</v>
      </c>
      <c r="D15" s="26">
        <v>1.1999999999999999E-4</v>
      </c>
      <c r="E15" s="26">
        <v>1.0333333333333333E-4</v>
      </c>
      <c r="F15" s="26">
        <v>0</v>
      </c>
      <c r="G15" s="26">
        <f t="shared" si="0"/>
        <v>3</v>
      </c>
      <c r="H15" s="26" t="s">
        <v>27</v>
      </c>
      <c r="I15" s="26">
        <v>5.0000000000000001E-3</v>
      </c>
      <c r="J15" s="26">
        <v>1.7000000000000001E-2</v>
      </c>
      <c r="K15" s="26">
        <v>2.8000000000000001E-2</v>
      </c>
      <c r="L15" s="26"/>
      <c r="M15" s="26"/>
      <c r="N15" s="26">
        <v>0.6</v>
      </c>
      <c r="O15" s="26">
        <v>0.6</v>
      </c>
      <c r="P15" s="26">
        <v>0.45</v>
      </c>
      <c r="Q15" s="26"/>
      <c r="R15" s="27"/>
      <c r="S15" s="29">
        <v>700</v>
      </c>
      <c r="T15" s="29">
        <v>3700</v>
      </c>
      <c r="U15" s="29">
        <v>24950</v>
      </c>
      <c r="V15" s="26"/>
      <c r="W15" s="26"/>
      <c r="X15" s="26">
        <v>0.80149999999999999</v>
      </c>
      <c r="Y15" s="26">
        <v>0.56940000000000002</v>
      </c>
      <c r="Z15" s="26">
        <v>0.34</v>
      </c>
      <c r="AA15" s="26"/>
      <c r="AB15" s="26"/>
      <c r="AC15" s="26" t="s">
        <v>108</v>
      </c>
      <c r="AD15" s="26" t="s">
        <v>108</v>
      </c>
      <c r="AE15" s="26" t="s">
        <v>112</v>
      </c>
      <c r="AF15" s="26"/>
      <c r="AG15" s="26"/>
      <c r="AH15" s="26">
        <v>1</v>
      </c>
      <c r="AI15" s="26" t="s">
        <v>148</v>
      </c>
      <c r="AJ15" s="26">
        <v>1</v>
      </c>
      <c r="AK15" s="26" t="s">
        <v>148</v>
      </c>
      <c r="AL15" s="26">
        <f t="shared" si="1"/>
        <v>700</v>
      </c>
      <c r="AM15" s="26">
        <f t="shared" si="2"/>
        <v>3700</v>
      </c>
      <c r="AN15" s="26">
        <f t="shared" si="2"/>
        <v>24950</v>
      </c>
      <c r="AO15" s="26"/>
      <c r="AP15" s="26"/>
    </row>
    <row r="16" spans="1:42" x14ac:dyDescent="0.35">
      <c r="A16" s="26" t="s">
        <v>47</v>
      </c>
      <c r="B16" s="26" t="s">
        <v>114</v>
      </c>
      <c r="C16" s="26">
        <v>5</v>
      </c>
      <c r="D16" s="26">
        <v>4.9238611200000003E-4</v>
      </c>
      <c r="E16" s="26">
        <v>2.02838304E-4</v>
      </c>
      <c r="F16" s="26">
        <v>0</v>
      </c>
      <c r="G16" s="26">
        <f t="shared" si="0"/>
        <v>4</v>
      </c>
      <c r="H16" s="26" t="s">
        <v>35</v>
      </c>
      <c r="I16" s="26">
        <v>0.39</v>
      </c>
      <c r="J16" s="26">
        <v>0.39</v>
      </c>
      <c r="K16" s="26">
        <v>0.39</v>
      </c>
      <c r="L16" s="26">
        <v>0.39</v>
      </c>
      <c r="M16" s="26"/>
      <c r="N16" s="26">
        <v>0.45</v>
      </c>
      <c r="O16" s="26">
        <v>0.45</v>
      </c>
      <c r="P16" s="26">
        <v>0.45</v>
      </c>
      <c r="Q16" s="26">
        <v>0.45</v>
      </c>
      <c r="R16" s="27"/>
      <c r="S16" s="29">
        <v>4400</v>
      </c>
      <c r="T16" s="29">
        <v>18700</v>
      </c>
      <c r="U16" s="29">
        <v>16000</v>
      </c>
      <c r="V16" s="29">
        <v>2500</v>
      </c>
      <c r="W16" s="26"/>
      <c r="X16" s="26">
        <v>0.87409999999999999</v>
      </c>
      <c r="Y16" s="26">
        <v>0.27760000000000001</v>
      </c>
      <c r="Z16" s="26">
        <v>0.4083</v>
      </c>
      <c r="AA16" s="26">
        <v>0.48770000000000002</v>
      </c>
      <c r="AB16" s="26"/>
      <c r="AC16" s="26" t="s">
        <v>108</v>
      </c>
      <c r="AD16" s="26" t="s">
        <v>112</v>
      </c>
      <c r="AE16" s="26" t="s">
        <v>112</v>
      </c>
      <c r="AF16" s="26" t="s">
        <v>112</v>
      </c>
      <c r="AG16" s="26"/>
      <c r="AH16" s="26">
        <v>1</v>
      </c>
      <c r="AI16" s="26" t="s">
        <v>148</v>
      </c>
      <c r="AJ16" s="26">
        <v>1</v>
      </c>
      <c r="AK16" s="26" t="s">
        <v>148</v>
      </c>
      <c r="AL16" s="26">
        <f t="shared" si="1"/>
        <v>4400</v>
      </c>
      <c r="AM16" s="26">
        <f t="shared" si="2"/>
        <v>18700</v>
      </c>
      <c r="AN16" s="26">
        <f t="shared" si="2"/>
        <v>16000</v>
      </c>
      <c r="AO16" s="26">
        <f t="shared" si="2"/>
        <v>2500</v>
      </c>
      <c r="AP16" s="26">
        <f t="shared" si="2"/>
        <v>0</v>
      </c>
    </row>
    <row r="17" spans="1:42" x14ac:dyDescent="0.35">
      <c r="A17" s="26" t="s">
        <v>49</v>
      </c>
      <c r="B17" s="26" t="s">
        <v>115</v>
      </c>
      <c r="C17" s="26">
        <v>7</v>
      </c>
      <c r="D17" s="26">
        <v>3.2308799999999999E-2</v>
      </c>
      <c r="E17" s="26">
        <v>1.5443200000000001E-2</v>
      </c>
      <c r="F17" s="26">
        <v>1.4630400000000001E-3</v>
      </c>
      <c r="G17" s="26">
        <f t="shared" si="0"/>
        <v>2</v>
      </c>
      <c r="H17" s="26" t="s">
        <v>35</v>
      </c>
      <c r="I17" s="26">
        <v>1.5</v>
      </c>
      <c r="J17" s="26">
        <v>2.6</v>
      </c>
      <c r="K17" s="26"/>
      <c r="L17" s="26"/>
      <c r="M17" s="26"/>
      <c r="N17" s="26">
        <v>0.4</v>
      </c>
      <c r="O17" s="26">
        <v>0.4</v>
      </c>
      <c r="P17" s="26"/>
      <c r="Q17" s="26"/>
      <c r="R17" s="27"/>
      <c r="S17" s="29">
        <v>290</v>
      </c>
      <c r="T17" s="29">
        <v>2650</v>
      </c>
      <c r="U17" s="26"/>
      <c r="V17" s="26"/>
      <c r="W17" s="26"/>
      <c r="X17" s="26">
        <v>0.76370000000000005</v>
      </c>
      <c r="Y17" s="26">
        <v>0.40539999999999998</v>
      </c>
      <c r="Z17" s="26"/>
      <c r="AA17" s="26"/>
      <c r="AB17" s="26"/>
      <c r="AC17" s="26" t="s">
        <v>108</v>
      </c>
      <c r="AD17" s="26" t="s">
        <v>108</v>
      </c>
      <c r="AE17" s="26"/>
      <c r="AF17" s="26"/>
      <c r="AG17" s="26"/>
      <c r="AH17" s="26">
        <v>1000</v>
      </c>
      <c r="AI17" s="26" t="s">
        <v>110</v>
      </c>
      <c r="AJ17" s="26">
        <v>304.8</v>
      </c>
      <c r="AK17" s="26" t="s">
        <v>150</v>
      </c>
      <c r="AL17" s="26">
        <f t="shared" si="1"/>
        <v>0.95144356955380571</v>
      </c>
      <c r="AM17" s="26">
        <f t="shared" si="2"/>
        <v>8.6942257217847771</v>
      </c>
      <c r="AN17" s="26"/>
      <c r="AO17" s="26"/>
      <c r="AP17" s="26"/>
    </row>
    <row r="18" spans="1:42" x14ac:dyDescent="0.35">
      <c r="A18" s="26" t="s">
        <v>51</v>
      </c>
      <c r="B18" s="26" t="s">
        <v>151</v>
      </c>
      <c r="C18" s="26">
        <v>7</v>
      </c>
      <c r="D18" s="26">
        <v>4.5720000000000005E-3</v>
      </c>
      <c r="E18" s="26">
        <v>4.5720000000000005E-3</v>
      </c>
      <c r="F18" s="26">
        <v>4.5720000000000005E-3</v>
      </c>
      <c r="G18" s="26">
        <f t="shared" si="0"/>
        <v>2</v>
      </c>
      <c r="H18" s="26" t="s">
        <v>35</v>
      </c>
      <c r="I18" s="26">
        <v>1.5</v>
      </c>
      <c r="J18" s="26">
        <v>2.6</v>
      </c>
      <c r="K18" s="26"/>
      <c r="L18" s="26"/>
      <c r="M18" s="26"/>
      <c r="N18" s="26">
        <v>0.4</v>
      </c>
      <c r="O18" s="26">
        <v>0.4</v>
      </c>
      <c r="P18" s="26"/>
      <c r="Q18" s="26"/>
      <c r="R18" s="27"/>
      <c r="S18" s="29">
        <v>350</v>
      </c>
      <c r="T18" s="29">
        <v>3350</v>
      </c>
      <c r="U18" s="26"/>
      <c r="V18" s="26"/>
      <c r="W18" s="26"/>
      <c r="X18" s="29">
        <v>0.6487672677153935</v>
      </c>
      <c r="Y18" s="29">
        <v>0.40381005512019036</v>
      </c>
      <c r="Z18" s="26"/>
      <c r="AA18" s="26"/>
      <c r="AB18" s="26"/>
      <c r="AC18" s="26" t="s">
        <v>108</v>
      </c>
      <c r="AD18" s="26" t="s">
        <v>108</v>
      </c>
      <c r="AE18" s="26"/>
      <c r="AF18" s="26"/>
      <c r="AG18" s="26"/>
      <c r="AH18" s="26">
        <v>1000</v>
      </c>
      <c r="AI18" s="26" t="s">
        <v>110</v>
      </c>
      <c r="AJ18" s="26">
        <v>304.8</v>
      </c>
      <c r="AK18" s="26" t="s">
        <v>150</v>
      </c>
      <c r="AL18" s="26">
        <f t="shared" si="1"/>
        <v>1.1482939632545932</v>
      </c>
      <c r="AM18" s="26">
        <f t="shared" si="2"/>
        <v>10.990813648293964</v>
      </c>
      <c r="AN18" s="26"/>
      <c r="AO18" s="26"/>
      <c r="AP18" s="26"/>
    </row>
    <row r="19" spans="1:42" x14ac:dyDescent="0.35">
      <c r="A19" s="26" t="s">
        <v>52</v>
      </c>
      <c r="B19" s="26" t="s">
        <v>115</v>
      </c>
      <c r="C19" s="26">
        <v>7</v>
      </c>
      <c r="D19" s="26">
        <v>6.4617599999999997E-2</v>
      </c>
      <c r="E19" s="26">
        <v>3.0886400000000001E-2</v>
      </c>
      <c r="F19" s="26">
        <v>2.9260800000000002E-3</v>
      </c>
      <c r="G19" s="26">
        <f t="shared" si="0"/>
        <v>2</v>
      </c>
      <c r="H19" s="26" t="s">
        <v>35</v>
      </c>
      <c r="I19" s="26">
        <v>1.5</v>
      </c>
      <c r="J19" s="26">
        <v>2.6</v>
      </c>
      <c r="K19" s="26"/>
      <c r="L19" s="26"/>
      <c r="M19" s="26"/>
      <c r="N19" s="26">
        <v>0.4</v>
      </c>
      <c r="O19" s="26">
        <v>0.4</v>
      </c>
      <c r="P19" s="26"/>
      <c r="Q19" s="26"/>
      <c r="R19" s="27"/>
      <c r="S19" s="29">
        <v>290</v>
      </c>
      <c r="T19" s="29">
        <v>2650</v>
      </c>
      <c r="U19" s="26"/>
      <c r="V19" s="26"/>
      <c r="W19" s="26"/>
      <c r="X19" s="26">
        <v>0.76370000000000005</v>
      </c>
      <c r="Y19" s="26">
        <v>0.40539999999999998</v>
      </c>
      <c r="Z19" s="26"/>
      <c r="AA19" s="26"/>
      <c r="AB19" s="26"/>
      <c r="AC19" s="26" t="s">
        <v>108</v>
      </c>
      <c r="AD19" s="26" t="s">
        <v>108</v>
      </c>
      <c r="AE19" s="26"/>
      <c r="AF19" s="26"/>
      <c r="AG19" s="26"/>
      <c r="AH19" s="26">
        <v>1000</v>
      </c>
      <c r="AI19" s="26" t="s">
        <v>110</v>
      </c>
      <c r="AJ19" s="26">
        <v>304.8</v>
      </c>
      <c r="AK19" s="26" t="s">
        <v>150</v>
      </c>
      <c r="AL19" s="26">
        <f t="shared" si="1"/>
        <v>0.95144356955380571</v>
      </c>
      <c r="AM19" s="26">
        <f t="shared" si="2"/>
        <v>8.6942257217847771</v>
      </c>
      <c r="AN19" s="26"/>
      <c r="AO19" s="26"/>
      <c r="AP19" s="26"/>
    </row>
    <row r="20" spans="1:42" x14ac:dyDescent="0.35">
      <c r="A20" s="26" t="s">
        <v>53</v>
      </c>
      <c r="B20" s="26" t="s">
        <v>151</v>
      </c>
      <c r="C20" s="26">
        <v>7</v>
      </c>
      <c r="D20" s="26">
        <v>9.1440000000000011E-3</v>
      </c>
      <c r="E20" s="26">
        <v>9.1440000000000011E-3</v>
      </c>
      <c r="F20" s="26">
        <v>9.1440000000000011E-3</v>
      </c>
      <c r="G20" s="26">
        <f t="shared" si="0"/>
        <v>2</v>
      </c>
      <c r="H20" s="26" t="s">
        <v>35</v>
      </c>
      <c r="I20" s="26">
        <v>1.5</v>
      </c>
      <c r="J20" s="26">
        <v>2.6</v>
      </c>
      <c r="K20" s="26"/>
      <c r="L20" s="26"/>
      <c r="M20" s="26"/>
      <c r="N20" s="26">
        <v>0.4</v>
      </c>
      <c r="O20" s="26">
        <v>0.4</v>
      </c>
      <c r="P20" s="26"/>
      <c r="Q20" s="26"/>
      <c r="R20" s="27"/>
      <c r="S20" s="29">
        <v>350</v>
      </c>
      <c r="T20" s="29">
        <v>3350</v>
      </c>
      <c r="U20" s="26"/>
      <c r="V20" s="26"/>
      <c r="W20" s="26"/>
      <c r="X20" s="29">
        <v>0.6487672677153935</v>
      </c>
      <c r="Y20" s="29">
        <v>0.40381005512019036</v>
      </c>
      <c r="Z20" s="26"/>
      <c r="AA20" s="26"/>
      <c r="AB20" s="26"/>
      <c r="AC20" s="26" t="s">
        <v>108</v>
      </c>
      <c r="AD20" s="26" t="s">
        <v>108</v>
      </c>
      <c r="AE20" s="26"/>
      <c r="AF20" s="26"/>
      <c r="AG20" s="26"/>
      <c r="AH20" s="26">
        <v>1000</v>
      </c>
      <c r="AI20" s="26" t="s">
        <v>110</v>
      </c>
      <c r="AJ20" s="26">
        <v>304.8</v>
      </c>
      <c r="AK20" s="26" t="s">
        <v>150</v>
      </c>
      <c r="AL20" s="26">
        <f t="shared" si="1"/>
        <v>1.1482939632545932</v>
      </c>
      <c r="AM20" s="26">
        <f t="shared" si="2"/>
        <v>10.990813648293964</v>
      </c>
      <c r="AN20" s="26"/>
      <c r="AO20" s="26"/>
      <c r="AP20" s="26"/>
    </row>
    <row r="21" spans="1:42" x14ac:dyDescent="0.35">
      <c r="A21" s="26" t="s">
        <v>56</v>
      </c>
      <c r="B21" s="26" t="s">
        <v>116</v>
      </c>
      <c r="C21" s="26">
        <v>7</v>
      </c>
      <c r="D21" s="26">
        <v>3.6880799999999998E-2</v>
      </c>
      <c r="E21" s="26">
        <v>2.3164800000000003E-2</v>
      </c>
      <c r="F21" s="26">
        <v>6.0350400000000002E-3</v>
      </c>
      <c r="G21" s="26">
        <f t="shared" si="0"/>
        <v>2</v>
      </c>
      <c r="H21" s="26" t="s">
        <v>35</v>
      </c>
      <c r="I21" s="26">
        <v>1.2</v>
      </c>
      <c r="J21" s="26">
        <v>2.4</v>
      </c>
      <c r="K21" s="26"/>
      <c r="L21" s="26"/>
      <c r="M21" s="26"/>
      <c r="N21" s="26">
        <v>0.5</v>
      </c>
      <c r="O21" s="26">
        <v>0.5</v>
      </c>
      <c r="P21" s="26"/>
      <c r="Q21" s="26"/>
      <c r="R21" s="27"/>
      <c r="S21" s="29">
        <v>400</v>
      </c>
      <c r="T21" s="29">
        <v>2850</v>
      </c>
      <c r="U21" s="26"/>
      <c r="V21" s="26"/>
      <c r="W21" s="26"/>
      <c r="X21" s="26">
        <v>0.57999999999999996</v>
      </c>
      <c r="Y21" s="26">
        <v>0.34</v>
      </c>
      <c r="Z21" s="26"/>
      <c r="AA21" s="26"/>
      <c r="AB21" s="26"/>
      <c r="AC21" s="26" t="s">
        <v>108</v>
      </c>
      <c r="AD21" s="26" t="s">
        <v>108</v>
      </c>
      <c r="AE21" s="26"/>
      <c r="AF21" s="26"/>
      <c r="AG21" s="26"/>
      <c r="AH21" s="26">
        <v>1000</v>
      </c>
      <c r="AI21" s="26" t="s">
        <v>110</v>
      </c>
      <c r="AJ21" s="26">
        <v>304.8</v>
      </c>
      <c r="AK21" s="26" t="s">
        <v>150</v>
      </c>
      <c r="AL21" s="26">
        <f t="shared" si="1"/>
        <v>1.3123359580052494</v>
      </c>
      <c r="AM21" s="26">
        <f t="shared" si="2"/>
        <v>9.3503937007874018</v>
      </c>
      <c r="AN21" s="26"/>
      <c r="AO21" s="26"/>
      <c r="AP21" s="26"/>
    </row>
    <row r="22" spans="1:42" x14ac:dyDescent="0.35">
      <c r="A22" s="26" t="s">
        <v>60</v>
      </c>
      <c r="B22" s="26" t="s">
        <v>117</v>
      </c>
      <c r="C22" s="26">
        <v>7</v>
      </c>
      <c r="D22" s="26">
        <v>0</v>
      </c>
      <c r="E22" s="26">
        <v>1.3716000000000001E-2</v>
      </c>
      <c r="F22" s="26">
        <v>0</v>
      </c>
      <c r="G22" s="26">
        <f t="shared" si="0"/>
        <v>2</v>
      </c>
      <c r="H22" s="26" t="s">
        <v>35</v>
      </c>
      <c r="I22" s="26">
        <v>1.5</v>
      </c>
      <c r="J22" s="26">
        <v>2.6</v>
      </c>
      <c r="K22" s="26"/>
      <c r="L22" s="26"/>
      <c r="M22" s="26"/>
      <c r="N22" s="26">
        <v>0.4</v>
      </c>
      <c r="O22" s="26">
        <v>0.4</v>
      </c>
      <c r="P22" s="26"/>
      <c r="Q22" s="26"/>
      <c r="R22" s="27"/>
      <c r="S22" s="29">
        <v>350</v>
      </c>
      <c r="T22" s="29">
        <v>3350</v>
      </c>
      <c r="U22" s="26"/>
      <c r="V22" s="26"/>
      <c r="W22" s="26"/>
      <c r="X22" s="26">
        <v>0.65</v>
      </c>
      <c r="Y22" s="26">
        <v>0.4</v>
      </c>
      <c r="Z22" s="26"/>
      <c r="AA22" s="26"/>
      <c r="AB22" s="26"/>
      <c r="AC22" s="26" t="s">
        <v>108</v>
      </c>
      <c r="AD22" s="26" t="s">
        <v>108</v>
      </c>
      <c r="AE22" s="26"/>
      <c r="AF22" s="26"/>
      <c r="AG22" s="26"/>
      <c r="AH22" s="26">
        <v>1000</v>
      </c>
      <c r="AI22" s="26" t="s">
        <v>110</v>
      </c>
      <c r="AJ22" s="26">
        <v>304.8</v>
      </c>
      <c r="AK22" s="26" t="s">
        <v>150</v>
      </c>
      <c r="AL22" s="26">
        <f t="shared" si="1"/>
        <v>1.1482939632545932</v>
      </c>
      <c r="AM22" s="26">
        <f>T22/$AJ22</f>
        <v>10.990813648293964</v>
      </c>
      <c r="AN22" s="26"/>
      <c r="AO22" s="26"/>
      <c r="AP22" s="26"/>
    </row>
    <row r="23" spans="1:42" x14ac:dyDescent="0.35">
      <c r="A23" s="26" t="s">
        <v>61</v>
      </c>
      <c r="B23" s="30" t="s">
        <v>120</v>
      </c>
      <c r="C23" s="26">
        <v>6</v>
      </c>
      <c r="D23" s="26">
        <v>0</v>
      </c>
      <c r="E23" s="26">
        <v>2.8956000000000001E-4</v>
      </c>
      <c r="F23" s="26">
        <v>0</v>
      </c>
      <c r="G23" s="26">
        <f t="shared" si="0"/>
        <v>1</v>
      </c>
      <c r="H23" s="26" t="s">
        <v>35</v>
      </c>
      <c r="I23" s="26">
        <v>0.2</v>
      </c>
      <c r="J23" s="26"/>
      <c r="K23" s="26"/>
      <c r="L23" s="26"/>
      <c r="M23" s="26"/>
      <c r="N23" s="26">
        <v>0.4</v>
      </c>
      <c r="O23" s="26"/>
      <c r="P23" s="26"/>
      <c r="Q23" s="26"/>
      <c r="R23" s="27"/>
      <c r="S23" s="29">
        <v>46200</v>
      </c>
      <c r="T23" s="26"/>
      <c r="U23" s="26"/>
      <c r="V23" s="26"/>
      <c r="W23" s="26"/>
      <c r="X23" s="26">
        <v>0.17849999999999999</v>
      </c>
      <c r="Y23" s="26"/>
      <c r="Z23" s="26"/>
      <c r="AA23" s="26"/>
      <c r="AB23" s="26"/>
      <c r="AC23" s="26" t="s">
        <v>108</v>
      </c>
      <c r="AD23" s="26"/>
      <c r="AE23" s="26"/>
      <c r="AF23" s="26"/>
      <c r="AG23" s="26"/>
      <c r="AH23" s="26">
        <v>1</v>
      </c>
      <c r="AI23" s="26" t="s">
        <v>148</v>
      </c>
      <c r="AJ23" s="26">
        <v>1</v>
      </c>
      <c r="AK23" s="26" t="s">
        <v>148</v>
      </c>
      <c r="AL23" s="26">
        <f t="shared" si="1"/>
        <v>46200</v>
      </c>
      <c r="AM23" s="26"/>
      <c r="AN23" s="26"/>
      <c r="AO23" s="26"/>
      <c r="AP23" s="26"/>
    </row>
    <row r="24" spans="1:42" x14ac:dyDescent="0.35">
      <c r="A24" s="26" t="s">
        <v>63</v>
      </c>
      <c r="B24" s="26" t="s">
        <v>121</v>
      </c>
      <c r="C24" s="26">
        <v>6</v>
      </c>
      <c r="D24" s="26">
        <v>0</v>
      </c>
      <c r="E24" s="26">
        <v>2.8956000000000001E-4</v>
      </c>
      <c r="F24" s="26">
        <v>0</v>
      </c>
      <c r="G24" s="26">
        <f t="shared" si="0"/>
        <v>1</v>
      </c>
      <c r="H24" s="26" t="s">
        <v>35</v>
      </c>
      <c r="I24" s="26">
        <v>0.5</v>
      </c>
      <c r="J24" s="26"/>
      <c r="K24" s="26"/>
      <c r="L24" s="26"/>
      <c r="M24" s="26"/>
      <c r="N24" s="26">
        <v>0.4</v>
      </c>
      <c r="O24" s="26"/>
      <c r="P24" s="26"/>
      <c r="Q24" s="26"/>
      <c r="R24" s="27"/>
      <c r="S24" s="29">
        <v>23700</v>
      </c>
      <c r="T24" s="26"/>
      <c r="U24" s="26"/>
      <c r="V24" s="26"/>
      <c r="W24" s="26"/>
      <c r="X24" s="26">
        <v>0.17199999999999999</v>
      </c>
      <c r="Y24" s="26"/>
      <c r="Z24" s="26"/>
      <c r="AA24" s="26"/>
      <c r="AB24" s="26"/>
      <c r="AC24" s="26" t="s">
        <v>108</v>
      </c>
      <c r="AD24" s="26"/>
      <c r="AE24" s="26"/>
      <c r="AF24" s="26"/>
      <c r="AG24" s="26"/>
      <c r="AH24" s="26">
        <v>1</v>
      </c>
      <c r="AI24" s="26" t="s">
        <v>148</v>
      </c>
      <c r="AJ24" s="26">
        <v>1</v>
      </c>
      <c r="AK24" s="26" t="s">
        <v>148</v>
      </c>
      <c r="AL24" s="26">
        <f t="shared" si="1"/>
        <v>23700</v>
      </c>
      <c r="AM24" s="26"/>
      <c r="AN24" s="26"/>
      <c r="AO24" s="26"/>
      <c r="AP24" s="26"/>
    </row>
    <row r="25" spans="1:42" x14ac:dyDescent="0.35">
      <c r="A25" s="26" t="s">
        <v>64</v>
      </c>
      <c r="B25" s="26" t="s">
        <v>122</v>
      </c>
      <c r="C25" s="26">
        <v>6</v>
      </c>
      <c r="D25" s="26">
        <v>0</v>
      </c>
      <c r="E25" s="26">
        <v>6.6072999999999991E-3</v>
      </c>
      <c r="F25" s="26">
        <v>5.6633999999999999E-3</v>
      </c>
      <c r="G25" s="26">
        <f t="shared" si="0"/>
        <v>2</v>
      </c>
      <c r="H25" s="26" t="s">
        <v>35</v>
      </c>
      <c r="I25" s="26">
        <v>0.25</v>
      </c>
      <c r="J25" s="26">
        <v>0.25</v>
      </c>
      <c r="K25" s="26"/>
      <c r="L25" s="26"/>
      <c r="M25" s="26"/>
      <c r="N25" s="26">
        <v>0.4</v>
      </c>
      <c r="O25" s="26">
        <v>0.4</v>
      </c>
      <c r="P25" s="26"/>
      <c r="Q25" s="26"/>
      <c r="R25" s="27"/>
      <c r="S25" s="29">
        <v>1000</v>
      </c>
      <c r="T25" s="29">
        <v>29200</v>
      </c>
      <c r="U25" s="26"/>
      <c r="V25" s="26"/>
      <c r="W25" s="26"/>
      <c r="X25" s="26">
        <v>0.15110000000000001</v>
      </c>
      <c r="Y25" s="26">
        <v>0.16550000000000001</v>
      </c>
      <c r="Z25" s="26"/>
      <c r="AA25" s="26"/>
      <c r="AB25" s="26"/>
      <c r="AC25" s="26" t="s">
        <v>108</v>
      </c>
      <c r="AD25" s="26" t="s">
        <v>108</v>
      </c>
      <c r="AE25" s="26"/>
      <c r="AF25" s="26"/>
      <c r="AG25" s="26"/>
      <c r="AH25" s="26">
        <v>1</v>
      </c>
      <c r="AI25" s="26" t="s">
        <v>148</v>
      </c>
      <c r="AJ25" s="26">
        <v>1</v>
      </c>
      <c r="AK25" s="26" t="s">
        <v>148</v>
      </c>
      <c r="AL25" s="26">
        <f t="shared" si="1"/>
        <v>1000</v>
      </c>
      <c r="AM25" s="26">
        <f>T25/$AJ25</f>
        <v>29200</v>
      </c>
      <c r="AN25" s="26"/>
      <c r="AO25" s="26"/>
      <c r="AP25" s="26"/>
    </row>
    <row r="26" spans="1:42" x14ac:dyDescent="0.35">
      <c r="A26" s="26" t="s">
        <v>66</v>
      </c>
      <c r="B26" s="26" t="s">
        <v>123</v>
      </c>
      <c r="C26" s="26">
        <v>6</v>
      </c>
      <c r="D26" s="26">
        <v>0</v>
      </c>
      <c r="E26" s="26">
        <v>0</v>
      </c>
      <c r="F26" s="26">
        <v>0</v>
      </c>
      <c r="G26" s="26">
        <f t="shared" si="0"/>
        <v>1</v>
      </c>
      <c r="H26" s="26" t="s">
        <v>35</v>
      </c>
      <c r="I26" s="26">
        <v>0.5</v>
      </c>
      <c r="J26" s="26"/>
      <c r="K26" s="26"/>
      <c r="L26" s="26"/>
      <c r="M26" s="26"/>
      <c r="N26" s="26">
        <v>0.4</v>
      </c>
      <c r="O26" s="26"/>
      <c r="P26" s="26"/>
      <c r="Q26" s="26"/>
      <c r="R26" s="27"/>
      <c r="S26" s="29">
        <v>2650</v>
      </c>
      <c r="T26" s="26"/>
      <c r="U26" s="26"/>
      <c r="V26" s="26"/>
      <c r="W26" s="26"/>
      <c r="X26" s="26">
        <v>0.1394</v>
      </c>
      <c r="Y26" s="26"/>
      <c r="Z26" s="26"/>
      <c r="AA26" s="26"/>
      <c r="AB26" s="26"/>
      <c r="AC26" s="26" t="s">
        <v>108</v>
      </c>
      <c r="AD26" s="26"/>
      <c r="AE26" s="26"/>
      <c r="AF26" s="26"/>
      <c r="AG26" s="26"/>
      <c r="AH26" s="26">
        <v>1</v>
      </c>
      <c r="AI26" s="26" t="s">
        <v>148</v>
      </c>
      <c r="AJ26" s="26">
        <v>1</v>
      </c>
      <c r="AK26" s="26" t="s">
        <v>148</v>
      </c>
      <c r="AL26" s="26">
        <f t="shared" si="1"/>
        <v>2650</v>
      </c>
      <c r="AM26" s="26"/>
      <c r="AN26" s="26"/>
      <c r="AO26" s="26"/>
      <c r="AP26" s="26"/>
    </row>
    <row r="27" spans="1:42" x14ac:dyDescent="0.35">
      <c r="A27" s="26" t="s">
        <v>68</v>
      </c>
      <c r="B27" s="26" t="s">
        <v>125</v>
      </c>
      <c r="C27" s="26">
        <v>6</v>
      </c>
      <c r="D27" s="26">
        <v>0</v>
      </c>
      <c r="E27" s="26">
        <v>7.1120000000000011E-3</v>
      </c>
      <c r="F27" s="26">
        <v>0</v>
      </c>
      <c r="G27" s="26">
        <f t="shared" si="0"/>
        <v>2</v>
      </c>
      <c r="H27" s="26" t="s">
        <v>35</v>
      </c>
      <c r="I27" s="26">
        <v>1.5</v>
      </c>
      <c r="J27" s="26">
        <v>2.25</v>
      </c>
      <c r="K27" s="26"/>
      <c r="L27" s="26"/>
      <c r="M27" s="26"/>
      <c r="N27" s="26">
        <v>0.4</v>
      </c>
      <c r="O27" s="26">
        <v>0.4</v>
      </c>
      <c r="P27" s="26"/>
      <c r="Q27" s="26"/>
      <c r="R27" s="27"/>
      <c r="S27" s="29">
        <v>950</v>
      </c>
      <c r="T27" s="29">
        <v>7950</v>
      </c>
      <c r="U27" s="26"/>
      <c r="V27" s="26"/>
      <c r="W27" s="26"/>
      <c r="X27" s="26">
        <v>0.25600000000000001</v>
      </c>
      <c r="Y27" s="26">
        <v>8.0600000000000005E-2</v>
      </c>
      <c r="Z27" s="26"/>
      <c r="AA27" s="26"/>
      <c r="AB27" s="26"/>
      <c r="AC27" s="26" t="s">
        <v>108</v>
      </c>
      <c r="AD27" s="26" t="s">
        <v>108</v>
      </c>
      <c r="AE27" s="26"/>
      <c r="AF27" s="26"/>
      <c r="AG27" s="26"/>
      <c r="AH27" s="26">
        <v>1000</v>
      </c>
      <c r="AI27" s="26" t="s">
        <v>110</v>
      </c>
      <c r="AJ27" s="26">
        <v>304.8</v>
      </c>
      <c r="AK27" s="26" t="s">
        <v>150</v>
      </c>
      <c r="AL27" s="26">
        <f t="shared" si="1"/>
        <v>3.1167979002624673</v>
      </c>
      <c r="AM27" s="26">
        <f>T27/$AJ27</f>
        <v>26.08267716535433</v>
      </c>
      <c r="AN27" s="26"/>
      <c r="AO27" s="26"/>
      <c r="AP27" s="26"/>
    </row>
    <row r="28" spans="1:42" x14ac:dyDescent="0.35">
      <c r="A28" s="26" t="s">
        <v>69</v>
      </c>
      <c r="B28" s="26" t="s">
        <v>124</v>
      </c>
      <c r="C28" s="26">
        <v>6</v>
      </c>
      <c r="D28" s="26">
        <v>1.5240000000000002E-2</v>
      </c>
      <c r="E28" s="26">
        <v>1.3207999999999999E-2</v>
      </c>
      <c r="F28" s="26">
        <v>1.2192000000000001E-2</v>
      </c>
      <c r="G28" s="26">
        <f t="shared" si="0"/>
        <v>2</v>
      </c>
      <c r="H28" s="26" t="s">
        <v>35</v>
      </c>
      <c r="I28" s="26">
        <v>1.5</v>
      </c>
      <c r="J28" s="26">
        <v>2.25</v>
      </c>
      <c r="K28" s="26"/>
      <c r="L28" s="26"/>
      <c r="M28" s="26"/>
      <c r="N28" s="26">
        <v>0.4</v>
      </c>
      <c r="O28" s="26">
        <v>0.4</v>
      </c>
      <c r="P28" s="26"/>
      <c r="Q28" s="26"/>
      <c r="R28" s="27"/>
      <c r="S28" s="29">
        <v>650</v>
      </c>
      <c r="T28" s="29">
        <v>5750</v>
      </c>
      <c r="U28" s="26"/>
      <c r="V28" s="26"/>
      <c r="W28" s="26"/>
      <c r="X28" s="26">
        <v>0.3674</v>
      </c>
      <c r="Y28" s="26">
        <v>0.1002</v>
      </c>
      <c r="Z28" s="26"/>
      <c r="AA28" s="26"/>
      <c r="AB28" s="26"/>
      <c r="AC28" s="26" t="s">
        <v>108</v>
      </c>
      <c r="AD28" s="26" t="s">
        <v>108</v>
      </c>
      <c r="AE28" s="26"/>
      <c r="AF28" s="26"/>
      <c r="AG28" s="26"/>
      <c r="AH28" s="26">
        <v>1000</v>
      </c>
      <c r="AI28" s="26" t="s">
        <v>110</v>
      </c>
      <c r="AJ28" s="26">
        <v>304.8</v>
      </c>
      <c r="AK28" s="26" t="s">
        <v>150</v>
      </c>
      <c r="AL28" s="26">
        <f t="shared" si="1"/>
        <v>2.1325459317585302</v>
      </c>
      <c r="AM28" s="26">
        <f>T28/$AJ28</f>
        <v>18.864829396325458</v>
      </c>
      <c r="AN28" s="26"/>
      <c r="AO28" s="26"/>
      <c r="AP28" s="26"/>
    </row>
    <row r="29" spans="1:42" x14ac:dyDescent="0.35">
      <c r="A29" s="26" t="s">
        <v>70</v>
      </c>
      <c r="B29" s="26" t="s">
        <v>126</v>
      </c>
      <c r="C29" s="26">
        <v>6</v>
      </c>
      <c r="D29" s="26">
        <v>8.0000000000000002E-3</v>
      </c>
      <c r="E29" s="26">
        <v>5.6666666666666671E-3</v>
      </c>
      <c r="F29" s="26">
        <v>3.0000000000000001E-3</v>
      </c>
      <c r="G29" s="26">
        <f t="shared" si="0"/>
        <v>1</v>
      </c>
      <c r="H29" s="26" t="s">
        <v>35</v>
      </c>
      <c r="I29" s="26">
        <v>1.3</v>
      </c>
      <c r="J29" s="26"/>
      <c r="K29" s="26"/>
      <c r="L29" s="26"/>
      <c r="M29" s="26"/>
      <c r="N29" s="26">
        <v>0.4</v>
      </c>
      <c r="O29" s="26"/>
      <c r="P29" s="26"/>
      <c r="Q29" s="26"/>
      <c r="R29" s="27"/>
      <c r="S29" s="29">
        <v>3000</v>
      </c>
      <c r="T29" s="26"/>
      <c r="U29" s="26"/>
      <c r="V29" s="26"/>
      <c r="W29" s="26"/>
      <c r="X29" s="26">
        <v>0.20660000000000001</v>
      </c>
      <c r="Y29" s="26"/>
      <c r="Z29" s="26"/>
      <c r="AA29" s="26"/>
      <c r="AB29" s="26"/>
      <c r="AC29" s="26" t="s">
        <v>112</v>
      </c>
      <c r="AD29" s="26"/>
      <c r="AE29" s="26"/>
      <c r="AF29" s="26"/>
      <c r="AG29" s="26"/>
      <c r="AH29" s="26">
        <v>10</v>
      </c>
      <c r="AI29" s="26" t="s">
        <v>152</v>
      </c>
      <c r="AJ29" s="26">
        <v>10</v>
      </c>
      <c r="AK29" s="26" t="s">
        <v>152</v>
      </c>
      <c r="AL29" s="26">
        <f t="shared" si="1"/>
        <v>300</v>
      </c>
      <c r="AM29" s="26"/>
      <c r="AN29" s="26"/>
      <c r="AO29" s="26"/>
      <c r="AP29" s="26"/>
    </row>
    <row r="30" spans="1:42" x14ac:dyDescent="0.35">
      <c r="A30" s="26" t="s">
        <v>71</v>
      </c>
      <c r="B30" s="26" t="s">
        <v>127</v>
      </c>
      <c r="C30" s="26">
        <v>6</v>
      </c>
      <c r="D30" s="26">
        <v>0</v>
      </c>
      <c r="E30" s="26">
        <v>1.6666666666666668E-3</v>
      </c>
      <c r="F30" s="26">
        <v>0</v>
      </c>
      <c r="G30" s="26">
        <f t="shared" si="0"/>
        <v>1</v>
      </c>
      <c r="H30" s="26" t="s">
        <v>35</v>
      </c>
      <c r="I30" s="26">
        <v>1.9</v>
      </c>
      <c r="J30" s="26"/>
      <c r="K30" s="26"/>
      <c r="L30" s="26"/>
      <c r="M30" s="26"/>
      <c r="N30" s="26">
        <v>0.4</v>
      </c>
      <c r="O30" s="26"/>
      <c r="P30" s="26"/>
      <c r="Q30" s="26"/>
      <c r="R30" s="27"/>
      <c r="S30" s="29">
        <v>15000</v>
      </c>
      <c r="T30" s="26"/>
      <c r="U30" s="26"/>
      <c r="V30" s="26"/>
      <c r="W30" s="26"/>
      <c r="X30" s="26">
        <v>0.29420000000000002</v>
      </c>
      <c r="Y30" s="26"/>
      <c r="Z30" s="26"/>
      <c r="AA30" s="26"/>
      <c r="AB30" s="26"/>
      <c r="AC30" s="26" t="s">
        <v>108</v>
      </c>
      <c r="AD30" s="26"/>
      <c r="AE30" s="26"/>
      <c r="AF30" s="26"/>
      <c r="AG30" s="26"/>
      <c r="AH30" s="26">
        <v>10</v>
      </c>
      <c r="AI30" s="26" t="s">
        <v>152</v>
      </c>
      <c r="AJ30" s="26">
        <v>10</v>
      </c>
      <c r="AK30" s="26" t="s">
        <v>152</v>
      </c>
      <c r="AL30" s="26">
        <f t="shared" si="1"/>
        <v>1500</v>
      </c>
      <c r="AM30" s="26"/>
      <c r="AN30" s="26"/>
      <c r="AO30" s="26"/>
      <c r="AP30" s="26"/>
    </row>
    <row r="31" spans="1:42" x14ac:dyDescent="0.35">
      <c r="A31" s="26" t="s">
        <v>72</v>
      </c>
      <c r="B31" s="26" t="s">
        <v>127</v>
      </c>
      <c r="C31" s="26">
        <v>6</v>
      </c>
      <c r="D31" s="26">
        <v>0</v>
      </c>
      <c r="E31" s="26">
        <v>2E-3</v>
      </c>
      <c r="F31" s="26">
        <v>0</v>
      </c>
      <c r="G31" s="26">
        <f t="shared" si="0"/>
        <v>1</v>
      </c>
      <c r="H31" s="26" t="s">
        <v>35</v>
      </c>
      <c r="I31" s="26">
        <v>1.9</v>
      </c>
      <c r="J31" s="26"/>
      <c r="K31" s="26"/>
      <c r="L31" s="26"/>
      <c r="M31" s="26"/>
      <c r="N31" s="26">
        <v>0.4</v>
      </c>
      <c r="O31" s="26"/>
      <c r="P31" s="26"/>
      <c r="Q31" s="26"/>
      <c r="R31" s="27"/>
      <c r="S31" s="29">
        <v>15000</v>
      </c>
      <c r="T31" s="26"/>
      <c r="U31" s="26"/>
      <c r="V31" s="26"/>
      <c r="W31" s="26"/>
      <c r="X31" s="26">
        <v>0.29420000000000002</v>
      </c>
      <c r="Y31" s="26"/>
      <c r="Z31" s="26"/>
      <c r="AA31" s="26"/>
      <c r="AB31" s="26"/>
      <c r="AC31" s="26" t="s">
        <v>108</v>
      </c>
      <c r="AD31" s="26"/>
      <c r="AE31" s="26"/>
      <c r="AF31" s="26"/>
      <c r="AG31" s="26"/>
      <c r="AH31" s="26">
        <v>10</v>
      </c>
      <c r="AI31" s="26" t="s">
        <v>152</v>
      </c>
      <c r="AJ31" s="26">
        <v>10</v>
      </c>
      <c r="AK31" s="26" t="s">
        <v>152</v>
      </c>
      <c r="AL31" s="26">
        <f t="shared" si="1"/>
        <v>1500</v>
      </c>
      <c r="AM31" s="26"/>
      <c r="AN31" s="26"/>
      <c r="AO31" s="26"/>
      <c r="AP31" s="26"/>
    </row>
    <row r="32" spans="1:42" x14ac:dyDescent="0.35">
      <c r="A32" s="26" t="s">
        <v>73</v>
      </c>
      <c r="B32" s="26" t="s">
        <v>127</v>
      </c>
      <c r="C32" s="26">
        <v>6</v>
      </c>
      <c r="D32" s="26">
        <v>4.0000000000000001E-3</v>
      </c>
      <c r="E32" s="26">
        <v>6.0000000000000001E-3</v>
      </c>
      <c r="F32" s="26">
        <v>0</v>
      </c>
      <c r="G32" s="26">
        <f t="shared" si="0"/>
        <v>1</v>
      </c>
      <c r="H32" s="26" t="s">
        <v>35</v>
      </c>
      <c r="I32" s="26">
        <v>1.9</v>
      </c>
      <c r="J32" s="26"/>
      <c r="K32" s="26"/>
      <c r="L32" s="26"/>
      <c r="M32" s="26"/>
      <c r="N32" s="26">
        <v>0.4</v>
      </c>
      <c r="O32" s="26"/>
      <c r="P32" s="26"/>
      <c r="Q32" s="26"/>
      <c r="R32" s="27"/>
      <c r="S32" s="29">
        <v>15000</v>
      </c>
      <c r="T32" s="26"/>
      <c r="U32" s="26"/>
      <c r="V32" s="26"/>
      <c r="W32" s="26"/>
      <c r="X32" s="26">
        <v>0.29420000000000002</v>
      </c>
      <c r="Y32" s="26"/>
      <c r="Z32" s="26"/>
      <c r="AA32" s="26"/>
      <c r="AB32" s="26"/>
      <c r="AC32" s="26" t="s">
        <v>108</v>
      </c>
      <c r="AD32" s="26"/>
      <c r="AE32" s="26"/>
      <c r="AF32" s="26"/>
      <c r="AG32" s="26"/>
      <c r="AH32" s="26">
        <v>10</v>
      </c>
      <c r="AI32" s="26" t="s">
        <v>152</v>
      </c>
      <c r="AJ32" s="26">
        <v>10</v>
      </c>
      <c r="AK32" s="26" t="s">
        <v>152</v>
      </c>
      <c r="AL32" s="26">
        <f t="shared" si="1"/>
        <v>1500</v>
      </c>
      <c r="AM32" s="26"/>
      <c r="AN32" s="26"/>
      <c r="AO32" s="26"/>
      <c r="AP32" s="26"/>
    </row>
    <row r="33" spans="1:42" x14ac:dyDescent="0.35">
      <c r="A33" s="26" t="s">
        <v>74</v>
      </c>
      <c r="B33" s="26" t="s">
        <v>128</v>
      </c>
      <c r="C33" s="26">
        <v>7</v>
      </c>
      <c r="D33" s="26">
        <v>0</v>
      </c>
      <c r="E33" s="26">
        <v>0</v>
      </c>
      <c r="F33" s="26">
        <v>0</v>
      </c>
      <c r="G33" s="26">
        <f t="shared" si="0"/>
        <v>2</v>
      </c>
      <c r="H33" s="26" t="s">
        <v>35</v>
      </c>
      <c r="I33" s="26">
        <v>0.55000000000000004</v>
      </c>
      <c r="J33" s="26">
        <v>1.1000000000000001</v>
      </c>
      <c r="K33" s="26"/>
      <c r="L33" s="26"/>
      <c r="M33" s="26"/>
      <c r="N33" s="26">
        <v>0.5</v>
      </c>
      <c r="O33" s="26">
        <v>0.5</v>
      </c>
      <c r="P33" s="26"/>
      <c r="Q33" s="26"/>
      <c r="R33" s="27"/>
      <c r="S33" s="29">
        <v>290</v>
      </c>
      <c r="T33" s="29">
        <v>2650</v>
      </c>
      <c r="U33" s="26"/>
      <c r="V33" s="26"/>
      <c r="W33" s="26"/>
      <c r="X33" s="26">
        <v>0.76370000000000005</v>
      </c>
      <c r="Y33" s="26">
        <v>0.40539999999999998</v>
      </c>
      <c r="Z33" s="26"/>
      <c r="AA33" s="26"/>
      <c r="AB33" s="26"/>
      <c r="AC33" s="26" t="s">
        <v>108</v>
      </c>
      <c r="AD33" s="26" t="s">
        <v>108</v>
      </c>
      <c r="AE33" s="26"/>
      <c r="AF33" s="26"/>
      <c r="AG33" s="26"/>
      <c r="AH33" s="26">
        <v>1000</v>
      </c>
      <c r="AI33" s="26" t="s">
        <v>110</v>
      </c>
      <c r="AJ33" s="26">
        <v>304.8</v>
      </c>
      <c r="AK33" s="26" t="s">
        <v>150</v>
      </c>
      <c r="AL33" s="26">
        <f t="shared" si="1"/>
        <v>0.95144356955380571</v>
      </c>
      <c r="AM33" s="26">
        <f>T33/$AJ33</f>
        <v>8.6942257217847771</v>
      </c>
      <c r="AN33" s="26"/>
      <c r="AO33" s="26"/>
      <c r="AP33" s="26"/>
    </row>
    <row r="34" spans="1:42" x14ac:dyDescent="0.35">
      <c r="A34" s="26" t="s">
        <v>76</v>
      </c>
      <c r="B34" s="26" t="s">
        <v>129</v>
      </c>
      <c r="C34" s="26">
        <v>7</v>
      </c>
      <c r="D34" s="26">
        <v>0</v>
      </c>
      <c r="E34" s="26">
        <v>5.080000000000001E-4</v>
      </c>
      <c r="F34" s="26">
        <v>0</v>
      </c>
      <c r="G34" s="26">
        <f t="shared" si="0"/>
        <v>2</v>
      </c>
      <c r="H34" s="26" t="s">
        <v>35</v>
      </c>
      <c r="I34" s="26">
        <v>1.5</v>
      </c>
      <c r="J34" s="26">
        <v>2.6</v>
      </c>
      <c r="K34" s="26"/>
      <c r="L34" s="26"/>
      <c r="M34" s="26"/>
      <c r="N34" s="26">
        <v>0.5</v>
      </c>
      <c r="O34" s="26">
        <v>0.5</v>
      </c>
      <c r="P34" s="26"/>
      <c r="Q34" s="26"/>
      <c r="R34" s="27"/>
      <c r="S34" s="29">
        <v>350</v>
      </c>
      <c r="T34" s="29">
        <v>3350</v>
      </c>
      <c r="U34" s="26"/>
      <c r="V34" s="26"/>
      <c r="W34" s="26"/>
      <c r="X34" s="26">
        <v>0.64880000000000004</v>
      </c>
      <c r="Y34" s="26">
        <v>0.40379999999999999</v>
      </c>
      <c r="Z34" s="26"/>
      <c r="AA34" s="26"/>
      <c r="AB34" s="26"/>
      <c r="AC34" s="26" t="s">
        <v>108</v>
      </c>
      <c r="AD34" s="26" t="s">
        <v>108</v>
      </c>
      <c r="AE34" s="26"/>
      <c r="AF34" s="26"/>
      <c r="AG34" s="26"/>
      <c r="AH34" s="26">
        <v>1000</v>
      </c>
      <c r="AI34" s="26" t="s">
        <v>110</v>
      </c>
      <c r="AJ34" s="26">
        <v>304.8</v>
      </c>
      <c r="AK34" s="26" t="s">
        <v>150</v>
      </c>
      <c r="AL34" s="26">
        <f t="shared" si="1"/>
        <v>1.1482939632545932</v>
      </c>
      <c r="AM34" s="26">
        <f>T34/$AJ34</f>
        <v>10.990813648293964</v>
      </c>
      <c r="AN34" s="26"/>
      <c r="AO34" s="26"/>
      <c r="AP34" s="26"/>
    </row>
    <row r="35" spans="1:42" x14ac:dyDescent="0.35">
      <c r="A35" s="26" t="s">
        <v>77</v>
      </c>
      <c r="B35" s="26" t="s">
        <v>130</v>
      </c>
      <c r="C35" s="26">
        <v>7</v>
      </c>
      <c r="D35" s="26">
        <v>1.5240000000000002E-3</v>
      </c>
      <c r="E35" s="26">
        <v>3.5560000000000006E-3</v>
      </c>
      <c r="F35" s="26">
        <v>1.5240000000000002E-3</v>
      </c>
      <c r="G35" s="26">
        <f t="shared" si="0"/>
        <v>2</v>
      </c>
      <c r="H35" s="26" t="s">
        <v>35</v>
      </c>
      <c r="I35" s="26">
        <v>0.55000000000000004</v>
      </c>
      <c r="J35" s="26">
        <v>1.1000000000000001</v>
      </c>
      <c r="K35" s="26"/>
      <c r="L35" s="26"/>
      <c r="M35" s="26"/>
      <c r="N35" s="26">
        <v>0.5</v>
      </c>
      <c r="O35" s="26">
        <v>0.5</v>
      </c>
      <c r="P35" s="26"/>
      <c r="Q35" s="26"/>
      <c r="R35" s="27"/>
      <c r="S35" s="29">
        <v>290</v>
      </c>
      <c r="T35" s="29">
        <v>2650</v>
      </c>
      <c r="U35" s="26"/>
      <c r="V35" s="26"/>
      <c r="W35" s="26"/>
      <c r="X35" s="26">
        <v>0.76370000000000005</v>
      </c>
      <c r="Y35" s="26">
        <v>0.40539999999999998</v>
      </c>
      <c r="Z35" s="26"/>
      <c r="AA35" s="26"/>
      <c r="AB35" s="26"/>
      <c r="AC35" s="26" t="s">
        <v>108</v>
      </c>
      <c r="AD35" s="26" t="s">
        <v>108</v>
      </c>
      <c r="AE35" s="26"/>
      <c r="AF35" s="26"/>
      <c r="AG35" s="26"/>
      <c r="AH35" s="26">
        <v>1000</v>
      </c>
      <c r="AI35" s="26" t="s">
        <v>110</v>
      </c>
      <c r="AJ35" s="26">
        <v>304.8</v>
      </c>
      <c r="AK35" s="26" t="s">
        <v>150</v>
      </c>
      <c r="AL35" s="26">
        <f t="shared" si="1"/>
        <v>0.95144356955380571</v>
      </c>
      <c r="AM35" s="26">
        <f>T35/$AJ35</f>
        <v>8.6942257217847771</v>
      </c>
      <c r="AN35" s="26"/>
      <c r="AO35" s="26"/>
      <c r="AP35" s="26"/>
    </row>
    <row r="36" spans="1:42" x14ac:dyDescent="0.35">
      <c r="A36" s="26" t="s">
        <v>78</v>
      </c>
      <c r="B36" s="26" t="s">
        <v>131</v>
      </c>
      <c r="C36" s="26">
        <v>7</v>
      </c>
      <c r="D36" s="26">
        <v>1.5240000000000002E-3</v>
      </c>
      <c r="E36" s="26">
        <v>1.5240000000000002E-3</v>
      </c>
      <c r="F36" s="26">
        <v>1.5240000000000002E-3</v>
      </c>
      <c r="G36" s="26">
        <f t="shared" si="0"/>
        <v>2</v>
      </c>
      <c r="H36" s="26" t="s">
        <v>35</v>
      </c>
      <c r="I36" s="26">
        <v>1.5</v>
      </c>
      <c r="J36" s="26">
        <v>2.6</v>
      </c>
      <c r="K36" s="26"/>
      <c r="L36" s="26"/>
      <c r="M36" s="26"/>
      <c r="N36" s="26">
        <v>0.4</v>
      </c>
      <c r="O36" s="26">
        <v>0.4</v>
      </c>
      <c r="P36" s="26"/>
      <c r="Q36" s="26"/>
      <c r="R36" s="27"/>
      <c r="S36" s="29">
        <v>350</v>
      </c>
      <c r="T36" s="29">
        <v>3350</v>
      </c>
      <c r="U36" s="26"/>
      <c r="V36" s="26"/>
      <c r="W36" s="26"/>
      <c r="X36" s="26">
        <v>0.64880000000000004</v>
      </c>
      <c r="Y36" s="26">
        <v>0.40379999999999999</v>
      </c>
      <c r="Z36" s="26"/>
      <c r="AA36" s="26"/>
      <c r="AB36" s="26"/>
      <c r="AC36" s="26" t="s">
        <v>108</v>
      </c>
      <c r="AD36" s="26" t="s">
        <v>108</v>
      </c>
      <c r="AE36" s="26"/>
      <c r="AF36" s="26"/>
      <c r="AG36" s="26"/>
      <c r="AH36" s="26">
        <v>1000</v>
      </c>
      <c r="AI36" s="26" t="s">
        <v>110</v>
      </c>
      <c r="AJ36" s="26">
        <v>304.8</v>
      </c>
      <c r="AK36" s="26" t="s">
        <v>150</v>
      </c>
      <c r="AL36" s="26">
        <f t="shared" si="1"/>
        <v>1.1482939632545932</v>
      </c>
      <c r="AM36" s="26">
        <f>T36/$AJ36</f>
        <v>10.990813648293964</v>
      </c>
      <c r="AN36" s="26"/>
      <c r="AO36" s="26"/>
      <c r="AP36" s="26"/>
    </row>
    <row r="37" spans="1:42" x14ac:dyDescent="0.35">
      <c r="A37" s="26" t="s">
        <v>84</v>
      </c>
      <c r="B37" s="26" t="s">
        <v>132</v>
      </c>
      <c r="C37" s="26">
        <v>5</v>
      </c>
      <c r="D37" s="26">
        <v>0</v>
      </c>
      <c r="E37" s="26">
        <v>1.3333333333333335E-5</v>
      </c>
      <c r="F37" s="26">
        <v>0</v>
      </c>
      <c r="G37" s="26">
        <f t="shared" si="0"/>
        <v>1</v>
      </c>
      <c r="H37" s="26" t="s">
        <v>35</v>
      </c>
      <c r="I37" s="26">
        <v>0.73</v>
      </c>
      <c r="J37" s="26"/>
      <c r="K37" s="26"/>
      <c r="L37" s="26"/>
      <c r="M37" s="26"/>
      <c r="N37" s="26">
        <v>0.45</v>
      </c>
      <c r="O37" s="26"/>
      <c r="P37" s="26"/>
      <c r="Q37" s="26"/>
      <c r="R37" s="27"/>
      <c r="S37" s="29">
        <v>4150</v>
      </c>
      <c r="T37" s="26"/>
      <c r="U37" s="26"/>
      <c r="V37" s="26"/>
      <c r="W37" s="26"/>
      <c r="X37" s="26">
        <v>0.18260000000000001</v>
      </c>
      <c r="Y37" s="26"/>
      <c r="Z37" s="26"/>
      <c r="AA37" s="26"/>
      <c r="AB37" s="26"/>
      <c r="AC37" s="26" t="s">
        <v>112</v>
      </c>
      <c r="AD37" s="26"/>
      <c r="AE37" s="26"/>
      <c r="AF37" s="26"/>
      <c r="AG37" s="26"/>
      <c r="AH37" s="26">
        <v>1</v>
      </c>
      <c r="AI37" s="26" t="s">
        <v>148</v>
      </c>
      <c r="AJ37" s="26">
        <v>1</v>
      </c>
      <c r="AK37" s="26" t="s">
        <v>148</v>
      </c>
      <c r="AL37" s="26">
        <f t="shared" si="1"/>
        <v>4150</v>
      </c>
      <c r="AM37" s="26"/>
      <c r="AN37" s="26"/>
      <c r="AO37" s="26"/>
      <c r="AP37" s="26"/>
    </row>
    <row r="38" spans="1:42" x14ac:dyDescent="0.35">
      <c r="A38" s="26" t="s">
        <v>85</v>
      </c>
      <c r="B38" s="26" t="s">
        <v>133</v>
      </c>
      <c r="C38" s="26">
        <v>5</v>
      </c>
      <c r="D38" s="26">
        <v>5.0000000000000002E-5</v>
      </c>
      <c r="E38" s="26">
        <v>1E-4</v>
      </c>
      <c r="F38" s="26">
        <v>5.0000000000000002E-5</v>
      </c>
      <c r="G38" s="26">
        <f t="shared" si="0"/>
        <v>1</v>
      </c>
      <c r="H38" s="26" t="s">
        <v>35</v>
      </c>
      <c r="I38" s="26">
        <v>1.01</v>
      </c>
      <c r="J38" s="26"/>
      <c r="K38" s="26"/>
      <c r="L38" s="26"/>
      <c r="M38" s="26"/>
      <c r="N38" s="26">
        <v>0.6</v>
      </c>
      <c r="O38" s="26"/>
      <c r="P38" s="26"/>
      <c r="Q38" s="26"/>
      <c r="R38" s="27"/>
      <c r="S38" s="29">
        <v>7575</v>
      </c>
      <c r="T38" s="26"/>
      <c r="U38" s="26"/>
      <c r="V38" s="26"/>
      <c r="W38" s="26"/>
      <c r="X38" s="26">
        <v>0.1875</v>
      </c>
      <c r="Y38" s="26"/>
      <c r="Z38" s="26"/>
      <c r="AA38" s="26"/>
      <c r="AB38" s="26"/>
      <c r="AC38" s="26" t="s">
        <v>108</v>
      </c>
      <c r="AD38" s="26"/>
      <c r="AE38" s="26"/>
      <c r="AF38" s="26"/>
      <c r="AG38" s="26"/>
      <c r="AH38" s="26">
        <v>1</v>
      </c>
      <c r="AI38" s="26" t="s">
        <v>148</v>
      </c>
      <c r="AJ38" s="26">
        <v>1</v>
      </c>
      <c r="AK38" s="26" t="s">
        <v>148</v>
      </c>
      <c r="AL38" s="26">
        <f t="shared" si="1"/>
        <v>7575</v>
      </c>
      <c r="AM38" s="26">
        <f>T38/$AJ38</f>
        <v>0</v>
      </c>
      <c r="AN38" s="26"/>
      <c r="AO38" s="26"/>
      <c r="AP38" s="26"/>
    </row>
    <row r="39" spans="1:42" x14ac:dyDescent="0.35">
      <c r="A39" s="26" t="s">
        <v>86</v>
      </c>
      <c r="B39" s="26" t="s">
        <v>134</v>
      </c>
      <c r="C39" s="26">
        <v>5</v>
      </c>
      <c r="D39" s="26">
        <v>1.2999999999999999E-5</v>
      </c>
      <c r="E39" s="26">
        <v>3.3333333333333335E-5</v>
      </c>
      <c r="F39" s="26">
        <v>2.0000000000000002E-5</v>
      </c>
      <c r="G39" s="26">
        <f t="shared" si="0"/>
        <v>1</v>
      </c>
      <c r="H39" s="26" t="s">
        <v>35</v>
      </c>
      <c r="I39" s="26">
        <v>2.16</v>
      </c>
      <c r="J39" s="26"/>
      <c r="K39" s="26"/>
      <c r="L39" s="26"/>
      <c r="M39" s="26"/>
      <c r="N39" s="26">
        <v>0.45</v>
      </c>
      <c r="O39" s="26"/>
      <c r="P39" s="26"/>
      <c r="Q39" s="26"/>
      <c r="R39" s="27"/>
      <c r="S39" s="29">
        <v>9275</v>
      </c>
      <c r="T39" s="26"/>
      <c r="U39" s="26"/>
      <c r="V39" s="26"/>
      <c r="W39" s="26"/>
      <c r="X39" s="26">
        <v>0.15720000000000001</v>
      </c>
      <c r="Y39" s="26"/>
      <c r="Z39" s="26"/>
      <c r="AA39" s="26"/>
      <c r="AB39" s="26"/>
      <c r="AC39" s="26" t="s">
        <v>108</v>
      </c>
      <c r="AD39" s="26"/>
      <c r="AE39" s="26"/>
      <c r="AF39" s="26"/>
      <c r="AG39" s="26"/>
      <c r="AH39" s="26">
        <v>1</v>
      </c>
      <c r="AI39" s="26" t="s">
        <v>148</v>
      </c>
      <c r="AJ39" s="26">
        <v>1</v>
      </c>
      <c r="AK39" s="26" t="s">
        <v>148</v>
      </c>
      <c r="AL39" s="26">
        <f t="shared" si="1"/>
        <v>9275</v>
      </c>
      <c r="AM39" s="26">
        <f>T39/$AJ39</f>
        <v>0</v>
      </c>
      <c r="AN39" s="26"/>
      <c r="AO39" s="26"/>
      <c r="AP39" s="26"/>
    </row>
    <row r="40" spans="1:42" x14ac:dyDescent="0.35">
      <c r="A40" s="26" t="s">
        <v>87</v>
      </c>
      <c r="B40" s="26" t="s">
        <v>135</v>
      </c>
      <c r="C40" s="26">
        <v>5</v>
      </c>
      <c r="D40" s="26">
        <v>8.0000000000000004E-4</v>
      </c>
      <c r="E40" s="26">
        <v>2.9999999999999997E-4</v>
      </c>
      <c r="F40" s="26">
        <v>1E-4</v>
      </c>
      <c r="G40" s="26">
        <f t="shared" si="0"/>
        <v>1</v>
      </c>
      <c r="H40" s="26" t="s">
        <v>35</v>
      </c>
      <c r="I40" s="26">
        <v>1.28</v>
      </c>
      <c r="J40" s="26"/>
      <c r="K40" s="26"/>
      <c r="L40" s="26"/>
      <c r="M40" s="26"/>
      <c r="N40" s="26">
        <v>0.4</v>
      </c>
      <c r="O40" s="26"/>
      <c r="P40" s="26"/>
      <c r="Q40" s="26"/>
      <c r="R40" s="27"/>
      <c r="S40" s="29">
        <v>9275</v>
      </c>
      <c r="T40" s="26"/>
      <c r="U40" s="26"/>
      <c r="V40" s="26"/>
      <c r="W40" s="26"/>
      <c r="X40" s="26">
        <v>0.15720000000000001</v>
      </c>
      <c r="Y40" s="26"/>
      <c r="Z40" s="26"/>
      <c r="AA40" s="26"/>
      <c r="AB40" s="26"/>
      <c r="AC40" s="26" t="s">
        <v>108</v>
      </c>
      <c r="AD40" s="26"/>
      <c r="AE40" s="26"/>
      <c r="AF40" s="26"/>
      <c r="AG40" s="26"/>
      <c r="AH40" s="26">
        <v>1</v>
      </c>
      <c r="AI40" s="26" t="s">
        <v>148</v>
      </c>
      <c r="AJ40" s="26">
        <v>1</v>
      </c>
      <c r="AK40" s="26" t="s">
        <v>148</v>
      </c>
      <c r="AL40" s="26">
        <f t="shared" si="1"/>
        <v>9275</v>
      </c>
      <c r="AM40" s="26">
        <f>T40/$AJ40</f>
        <v>0</v>
      </c>
      <c r="AN40" s="26"/>
      <c r="AO40" s="26"/>
      <c r="AP40" s="26"/>
    </row>
    <row r="41" spans="1:42" x14ac:dyDescent="0.35">
      <c r="A41" s="26" t="s">
        <v>88</v>
      </c>
      <c r="B41" s="26" t="s">
        <v>136</v>
      </c>
      <c r="C41" s="26">
        <v>5</v>
      </c>
      <c r="D41" s="26">
        <v>0</v>
      </c>
      <c r="E41" s="26">
        <v>0.01</v>
      </c>
      <c r="F41" s="26">
        <v>0</v>
      </c>
      <c r="G41" s="26">
        <f t="shared" si="0"/>
        <v>1</v>
      </c>
      <c r="H41" s="26" t="s">
        <v>35</v>
      </c>
      <c r="I41" s="26">
        <v>0.6</v>
      </c>
      <c r="J41" s="26"/>
      <c r="K41" s="26"/>
      <c r="L41" s="26"/>
      <c r="M41" s="26"/>
      <c r="N41" s="26">
        <v>0.4</v>
      </c>
      <c r="O41" s="26"/>
      <c r="P41" s="26"/>
      <c r="Q41" s="26"/>
      <c r="R41" s="27"/>
      <c r="S41" s="29">
        <v>495</v>
      </c>
      <c r="T41" s="26"/>
      <c r="U41" s="26"/>
      <c r="V41" s="26"/>
      <c r="W41" s="26"/>
      <c r="X41" s="26">
        <v>0.63690000000000002</v>
      </c>
      <c r="Y41" s="26"/>
      <c r="Z41" s="26"/>
      <c r="AA41" s="26"/>
      <c r="AB41" s="26"/>
      <c r="AC41" s="26" t="s">
        <v>108</v>
      </c>
      <c r="AD41" s="26"/>
      <c r="AE41" s="26"/>
      <c r="AF41" s="26"/>
      <c r="AG41" s="26"/>
      <c r="AH41" s="26">
        <v>1</v>
      </c>
      <c r="AI41" s="26" t="s">
        <v>148</v>
      </c>
      <c r="AJ41" s="26">
        <v>1</v>
      </c>
      <c r="AK41" s="26" t="s">
        <v>148</v>
      </c>
      <c r="AL41" s="26">
        <f t="shared" si="1"/>
        <v>495</v>
      </c>
      <c r="AM41" s="26">
        <f>T41/$AJ41</f>
        <v>0</v>
      </c>
      <c r="AN41" s="26"/>
      <c r="AO41" s="26"/>
      <c r="AP41" s="26"/>
    </row>
    <row r="42" spans="1:42" x14ac:dyDescent="0.35">
      <c r="A42" s="26" t="s">
        <v>90</v>
      </c>
      <c r="B42" s="26" t="s">
        <v>136</v>
      </c>
      <c r="C42" s="26">
        <v>5</v>
      </c>
      <c r="D42" s="26">
        <v>0</v>
      </c>
      <c r="E42" s="26">
        <v>0.01</v>
      </c>
      <c r="F42" s="26">
        <v>1.4999999999999999E-2</v>
      </c>
      <c r="G42" s="26">
        <f t="shared" si="0"/>
        <v>1</v>
      </c>
      <c r="H42" s="26" t="s">
        <v>35</v>
      </c>
      <c r="I42" s="26">
        <v>0.6</v>
      </c>
      <c r="J42" s="26"/>
      <c r="K42" s="26"/>
      <c r="L42" s="26"/>
      <c r="M42" s="26"/>
      <c r="N42" s="26">
        <v>0.4</v>
      </c>
      <c r="O42" s="26"/>
      <c r="P42" s="26"/>
      <c r="Q42" s="26"/>
      <c r="R42" s="27"/>
      <c r="S42" s="29">
        <v>495</v>
      </c>
      <c r="T42" s="26"/>
      <c r="U42" s="26"/>
      <c r="V42" s="26"/>
      <c r="W42" s="26"/>
      <c r="X42" s="26">
        <v>0.63690000000000002</v>
      </c>
      <c r="Y42" s="26"/>
      <c r="Z42" s="26"/>
      <c r="AA42" s="26"/>
      <c r="AB42" s="26"/>
      <c r="AC42" s="26" t="s">
        <v>108</v>
      </c>
      <c r="AD42" s="26"/>
      <c r="AE42" s="26"/>
      <c r="AF42" s="26"/>
      <c r="AG42" s="26"/>
      <c r="AH42" s="26">
        <v>1</v>
      </c>
      <c r="AI42" s="26" t="s">
        <v>148</v>
      </c>
      <c r="AJ42" s="26">
        <v>1</v>
      </c>
      <c r="AK42" s="26" t="s">
        <v>148</v>
      </c>
      <c r="AL42" s="26">
        <f t="shared" si="1"/>
        <v>495</v>
      </c>
      <c r="AM42" s="26">
        <f>T42/$AJ42</f>
        <v>0</v>
      </c>
      <c r="AN42" s="26"/>
      <c r="AO42" s="26"/>
      <c r="AP42" s="26"/>
    </row>
    <row r="43" spans="1:42" x14ac:dyDescent="0.35">
      <c r="A43" s="26" t="s">
        <v>91</v>
      </c>
      <c r="B43" s="26" t="s">
        <v>137</v>
      </c>
      <c r="C43" s="26">
        <v>5</v>
      </c>
      <c r="D43" s="26">
        <v>0</v>
      </c>
      <c r="E43" s="26">
        <v>0</v>
      </c>
      <c r="F43" s="26">
        <v>0</v>
      </c>
      <c r="G43" s="26">
        <f t="shared" si="0"/>
        <v>4</v>
      </c>
      <c r="H43" s="26" t="s">
        <v>35</v>
      </c>
      <c r="I43" s="26">
        <v>0.9</v>
      </c>
      <c r="J43" s="26">
        <v>0.9</v>
      </c>
      <c r="K43" s="26">
        <v>0.9</v>
      </c>
      <c r="L43" s="26">
        <v>0.9</v>
      </c>
      <c r="M43" s="26"/>
      <c r="N43" s="26">
        <v>0.4</v>
      </c>
      <c r="O43" s="26">
        <v>0.4</v>
      </c>
      <c r="P43" s="26">
        <v>0.4</v>
      </c>
      <c r="Q43" s="26">
        <v>0.4</v>
      </c>
      <c r="R43" s="27"/>
      <c r="S43" s="29">
        <v>200</v>
      </c>
      <c r="T43" s="29">
        <v>2500</v>
      </c>
      <c r="U43" s="29">
        <v>500</v>
      </c>
      <c r="V43" s="29">
        <v>500</v>
      </c>
      <c r="W43" s="26"/>
      <c r="X43" s="26">
        <v>0.17130000000000001</v>
      </c>
      <c r="Y43" s="26">
        <v>0.17050000000000001</v>
      </c>
      <c r="Z43" s="26">
        <v>0.1673</v>
      </c>
      <c r="AA43" s="26">
        <v>0.1673</v>
      </c>
      <c r="AB43" s="26"/>
      <c r="AC43" s="26" t="s">
        <v>108</v>
      </c>
      <c r="AD43" s="26" t="s">
        <v>108</v>
      </c>
      <c r="AE43" s="26" t="s">
        <v>108</v>
      </c>
      <c r="AF43" s="26" t="s">
        <v>108</v>
      </c>
      <c r="AG43" s="26"/>
      <c r="AH43" s="26">
        <v>1</v>
      </c>
      <c r="AI43" s="26" t="s">
        <v>148</v>
      </c>
      <c r="AJ43" s="26">
        <v>1</v>
      </c>
      <c r="AK43" s="26" t="s">
        <v>148</v>
      </c>
      <c r="AL43" s="26">
        <f t="shared" si="1"/>
        <v>200</v>
      </c>
      <c r="AM43" s="26">
        <f>T43/$AJ43</f>
        <v>2500</v>
      </c>
      <c r="AN43" s="26">
        <f>U43/$AJ43</f>
        <v>500</v>
      </c>
      <c r="AO43" s="26">
        <f>V43/$AJ43</f>
        <v>500</v>
      </c>
      <c r="AP43" s="26"/>
    </row>
    <row r="44" spans="1:42" x14ac:dyDescent="0.35">
      <c r="A44" s="26" t="s">
        <v>93</v>
      </c>
      <c r="B44" s="26" t="s">
        <v>138</v>
      </c>
      <c r="C44" s="26">
        <v>8</v>
      </c>
      <c r="D44" s="26">
        <v>6.7055999999999991E-2</v>
      </c>
      <c r="E44" s="26">
        <v>6.096E-2</v>
      </c>
      <c r="F44" s="26">
        <v>3.3527999999999995E-2</v>
      </c>
      <c r="G44" s="26">
        <f t="shared" si="0"/>
        <v>2</v>
      </c>
      <c r="H44" s="26" t="s">
        <v>35</v>
      </c>
      <c r="I44" s="26">
        <v>1.1000000000000001</v>
      </c>
      <c r="J44" s="26">
        <v>2.4</v>
      </c>
      <c r="K44" s="26"/>
      <c r="L44" s="26"/>
      <c r="M44" s="26"/>
      <c r="N44" s="26">
        <v>0.4</v>
      </c>
      <c r="O44" s="26">
        <v>0.5</v>
      </c>
      <c r="P44" s="26"/>
      <c r="Q44" s="26"/>
      <c r="R44" s="27"/>
      <c r="S44" s="29">
        <v>350</v>
      </c>
      <c r="T44" s="29">
        <v>2650</v>
      </c>
      <c r="U44" s="26"/>
      <c r="V44" s="26"/>
      <c r="W44" s="26"/>
      <c r="X44" s="26">
        <v>0.64880000000000004</v>
      </c>
      <c r="Y44" s="26">
        <v>0.40539999999999998</v>
      </c>
      <c r="Z44" s="26"/>
      <c r="AA44" s="26"/>
      <c r="AB44" s="26"/>
      <c r="AC44" s="26" t="s">
        <v>108</v>
      </c>
      <c r="AD44" s="26" t="s">
        <v>108</v>
      </c>
      <c r="AE44" s="26"/>
      <c r="AF44" s="26"/>
      <c r="AG44" s="26"/>
      <c r="AH44" s="26">
        <v>1000</v>
      </c>
      <c r="AI44" s="26" t="s">
        <v>110</v>
      </c>
      <c r="AJ44" s="26">
        <v>304.8</v>
      </c>
      <c r="AK44" s="26" t="s">
        <v>150</v>
      </c>
      <c r="AL44" s="26">
        <f t="shared" si="1"/>
        <v>1.1482939632545932</v>
      </c>
      <c r="AM44" s="26">
        <f>T44/$AJ44</f>
        <v>8.6942257217847771</v>
      </c>
      <c r="AN44" s="26"/>
      <c r="AO44" s="26"/>
      <c r="AP44" s="26"/>
    </row>
    <row r="45" spans="1:42" x14ac:dyDescent="0.35">
      <c r="A45" s="26" t="s">
        <v>95</v>
      </c>
      <c r="B45" s="26" t="s">
        <v>139</v>
      </c>
      <c r="C45" s="26">
        <v>8</v>
      </c>
      <c r="D45" s="26">
        <v>1.2E-2</v>
      </c>
      <c r="E45" s="26">
        <v>9.6666666666666672E-3</v>
      </c>
      <c r="F45" s="26">
        <v>8.0000000000000002E-3</v>
      </c>
      <c r="G45" s="26">
        <f t="shared" si="0"/>
        <v>2</v>
      </c>
      <c r="H45" s="26" t="s">
        <v>35</v>
      </c>
      <c r="I45" s="26">
        <v>0.75</v>
      </c>
      <c r="J45" s="26">
        <v>0.95</v>
      </c>
      <c r="K45" s="26"/>
      <c r="L45" s="26"/>
      <c r="M45" s="26"/>
      <c r="N45" s="26">
        <v>0.4</v>
      </c>
      <c r="O45" s="26">
        <v>0.4</v>
      </c>
      <c r="P45" s="26"/>
      <c r="Q45" s="26"/>
      <c r="R45" s="27"/>
      <c r="S45" s="29">
        <v>500</v>
      </c>
      <c r="T45" s="29">
        <v>500</v>
      </c>
      <c r="U45" s="26"/>
      <c r="V45" s="26"/>
      <c r="W45" s="26"/>
      <c r="X45" s="26">
        <v>0.36649999999999999</v>
      </c>
      <c r="Y45" s="26">
        <v>0.36649999999999999</v>
      </c>
      <c r="Z45" s="26"/>
      <c r="AA45" s="26"/>
      <c r="AB45" s="26"/>
      <c r="AC45" s="26" t="s">
        <v>108</v>
      </c>
      <c r="AD45" s="26" t="s">
        <v>108</v>
      </c>
      <c r="AE45" s="26"/>
      <c r="AF45" s="26"/>
      <c r="AG45" s="26"/>
      <c r="AH45" s="26">
        <v>100</v>
      </c>
      <c r="AI45" s="26" t="s">
        <v>152</v>
      </c>
      <c r="AJ45" s="26">
        <v>100</v>
      </c>
      <c r="AK45" s="26" t="s">
        <v>152</v>
      </c>
      <c r="AL45" s="26">
        <f t="shared" si="1"/>
        <v>5</v>
      </c>
      <c r="AM45" s="26">
        <f>T45/$AJ45</f>
        <v>5</v>
      </c>
      <c r="AN45" s="26"/>
      <c r="AO45" s="26"/>
      <c r="AP45" s="26"/>
    </row>
    <row r="46" spans="1:42" x14ac:dyDescent="0.35">
      <c r="A46" s="31" t="s">
        <v>103</v>
      </c>
      <c r="B46" s="26" t="s">
        <v>96</v>
      </c>
      <c r="C46" s="26">
        <v>2</v>
      </c>
      <c r="D46" s="31">
        <v>0.28227564504149949</v>
      </c>
      <c r="E46" s="31">
        <v>0.20171969082444755</v>
      </c>
      <c r="F46" s="31">
        <v>0.11431854341676237</v>
      </c>
      <c r="G46" s="26">
        <f t="shared" si="0"/>
        <v>4</v>
      </c>
      <c r="H46" s="26" t="s">
        <v>27</v>
      </c>
      <c r="I46" s="26">
        <f>0.0992/100</f>
        <v>9.9200000000000004E-4</v>
      </c>
      <c r="J46" s="26">
        <f>0.4092/100</f>
        <v>4.0920000000000002E-3</v>
      </c>
      <c r="K46" s="26">
        <f>1.2028/100</f>
        <v>1.2028E-2</v>
      </c>
      <c r="L46" s="26">
        <f>2.1328/100</f>
        <v>2.1328E-2</v>
      </c>
      <c r="M46" s="26"/>
      <c r="N46" s="26">
        <v>0.8</v>
      </c>
      <c r="O46" s="26">
        <v>0.4</v>
      </c>
      <c r="P46" s="26">
        <v>0.4</v>
      </c>
      <c r="Q46" s="26">
        <v>0.4</v>
      </c>
      <c r="R46" s="27"/>
      <c r="S46" s="26">
        <v>51.3</v>
      </c>
      <c r="T46" s="26">
        <v>73.5</v>
      </c>
      <c r="U46" s="26">
        <v>199.9</v>
      </c>
      <c r="V46" s="26">
        <v>234</v>
      </c>
      <c r="W46" s="26"/>
      <c r="X46" s="26">
        <v>0.55000000000000004</v>
      </c>
      <c r="Y46" s="26">
        <v>0.55000000000000004</v>
      </c>
      <c r="Z46" s="26">
        <v>0.55000000000000004</v>
      </c>
      <c r="AA46" s="26">
        <v>0.55000000000000004</v>
      </c>
      <c r="AB46" s="26"/>
      <c r="AC46" s="26" t="s">
        <v>108</v>
      </c>
      <c r="AD46" s="26" t="s">
        <v>108</v>
      </c>
      <c r="AE46" s="26" t="s">
        <v>108</v>
      </c>
      <c r="AF46" s="26" t="s">
        <v>108</v>
      </c>
      <c r="AG46" s="26"/>
      <c r="AH46" s="26"/>
      <c r="AI46" s="26"/>
      <c r="AJ46" s="26">
        <v>1</v>
      </c>
      <c r="AK46" s="26" t="s">
        <v>150</v>
      </c>
      <c r="AL46" s="26">
        <f t="shared" si="1"/>
        <v>51.3</v>
      </c>
      <c r="AM46" s="26">
        <f>T46/$AJ46</f>
        <v>73.5</v>
      </c>
      <c r="AN46" s="26">
        <f>U46/$AJ46</f>
        <v>199.9</v>
      </c>
      <c r="AO46" s="26">
        <f>V46/$AJ46</f>
        <v>234</v>
      </c>
      <c r="AP46" s="26"/>
    </row>
    <row r="47" spans="1:42" x14ac:dyDescent="0.35">
      <c r="A47" s="31" t="s">
        <v>102</v>
      </c>
      <c r="B47" s="26" t="s">
        <v>96</v>
      </c>
      <c r="C47" s="26">
        <v>1</v>
      </c>
      <c r="D47" s="31">
        <v>0.11918980365874156</v>
      </c>
      <c r="E47" s="31">
        <v>7.481561969358462E-2</v>
      </c>
      <c r="F47" s="31">
        <v>3.9875198752897717E-2</v>
      </c>
      <c r="G47" s="26">
        <f t="shared" si="0"/>
        <v>4</v>
      </c>
      <c r="H47" s="26" t="s">
        <v>27</v>
      </c>
      <c r="I47" s="26">
        <f>0.0992/100</f>
        <v>9.9200000000000004E-4</v>
      </c>
      <c r="J47" s="26">
        <f>0.4092/100</f>
        <v>4.0920000000000002E-3</v>
      </c>
      <c r="K47" s="26">
        <f>1.2028/100</f>
        <v>1.2028E-2</v>
      </c>
      <c r="L47" s="26">
        <f>2.1328/100</f>
        <v>2.1328E-2</v>
      </c>
      <c r="M47" s="26"/>
      <c r="N47" s="26">
        <v>0.8</v>
      </c>
      <c r="O47" s="26">
        <v>0.4</v>
      </c>
      <c r="P47" s="26">
        <v>0.4</v>
      </c>
      <c r="Q47" s="26">
        <v>0.4</v>
      </c>
      <c r="R47" s="27"/>
      <c r="S47" s="26">
        <v>51.3</v>
      </c>
      <c r="T47" s="26">
        <v>73.5</v>
      </c>
      <c r="U47" s="26">
        <v>199.9</v>
      </c>
      <c r="V47" s="26">
        <v>234</v>
      </c>
      <c r="W47" s="26"/>
      <c r="X47" s="26">
        <v>0.55000000000000004</v>
      </c>
      <c r="Y47" s="26">
        <v>0.55000000000000004</v>
      </c>
      <c r="Z47" s="26">
        <v>0.55000000000000004</v>
      </c>
      <c r="AA47" s="26">
        <v>0.55000000000000004</v>
      </c>
      <c r="AB47" s="26"/>
      <c r="AC47" s="26" t="s">
        <v>108</v>
      </c>
      <c r="AD47" s="26" t="s">
        <v>108</v>
      </c>
      <c r="AE47" s="26" t="s">
        <v>108</v>
      </c>
      <c r="AF47" s="26" t="s">
        <v>108</v>
      </c>
      <c r="AG47" s="26"/>
      <c r="AH47" s="26"/>
      <c r="AI47" s="26"/>
      <c r="AJ47" s="26">
        <v>1</v>
      </c>
      <c r="AK47" s="26" t="s">
        <v>150</v>
      </c>
      <c r="AL47" s="26">
        <f t="shared" si="1"/>
        <v>51.3</v>
      </c>
      <c r="AM47" s="26">
        <f>T47/$AJ47</f>
        <v>73.5</v>
      </c>
      <c r="AN47" s="26">
        <f>U47/$AJ47</f>
        <v>199.9</v>
      </c>
      <c r="AO47" s="26">
        <f>V47/$AJ47</f>
        <v>234</v>
      </c>
      <c r="AP47" s="26"/>
    </row>
    <row r="48" spans="1:42" x14ac:dyDescent="0.35">
      <c r="D48" s="25"/>
      <c r="E48" s="25"/>
      <c r="F48" s="25"/>
    </row>
    <row r="49" spans="4:6" x14ac:dyDescent="0.35">
      <c r="D49" s="25"/>
      <c r="E49" s="25"/>
      <c r="F49" s="25"/>
    </row>
  </sheetData>
  <conditionalFormatting sqref="I10:J10">
    <cfRule type="cellIs" dxfId="64" priority="80" stopIfTrue="1" operator="equal">
      <formula>""</formula>
    </cfRule>
  </conditionalFormatting>
  <conditionalFormatting sqref="N10:O10">
    <cfRule type="cellIs" dxfId="63" priority="79" stopIfTrue="1" operator="equal">
      <formula>""</formula>
    </cfRule>
  </conditionalFormatting>
  <conditionalFormatting sqref="I2:J2">
    <cfRule type="cellIs" dxfId="62" priority="78" stopIfTrue="1" operator="equal">
      <formula>""</formula>
    </cfRule>
  </conditionalFormatting>
  <conditionalFormatting sqref="I3:J3">
    <cfRule type="cellIs" dxfId="61" priority="77" stopIfTrue="1" operator="equal">
      <formula>""</formula>
    </cfRule>
  </conditionalFormatting>
  <conditionalFormatting sqref="N2:O2">
    <cfRule type="cellIs" dxfId="60" priority="72" stopIfTrue="1" operator="equal">
      <formula>""</formula>
    </cfRule>
  </conditionalFormatting>
  <conditionalFormatting sqref="B27">
    <cfRule type="cellIs" dxfId="59" priority="29" stopIfTrue="1" operator="equal">
      <formula>""</formula>
    </cfRule>
  </conditionalFormatting>
  <conditionalFormatting sqref="N3:O3">
    <cfRule type="cellIs" dxfId="58" priority="71" stopIfTrue="1" operator="equal">
      <formula>""</formula>
    </cfRule>
  </conditionalFormatting>
  <conditionalFormatting sqref="I8:J8">
    <cfRule type="cellIs" dxfId="57" priority="70" stopIfTrue="1" operator="equal">
      <formula>""</formula>
    </cfRule>
  </conditionalFormatting>
  <conditionalFormatting sqref="N8:O8">
    <cfRule type="cellIs" dxfId="56" priority="69" stopIfTrue="1" operator="equal">
      <formula>""</formula>
    </cfRule>
  </conditionalFormatting>
  <conditionalFormatting sqref="B33">
    <cfRule type="cellIs" dxfId="55" priority="28" stopIfTrue="1" operator="equal">
      <formula>""</formula>
    </cfRule>
  </conditionalFormatting>
  <conditionalFormatting sqref="I11:K11">
    <cfRule type="cellIs" dxfId="54" priority="68" stopIfTrue="1" operator="equal">
      <formula>""</formula>
    </cfRule>
  </conditionalFormatting>
  <conditionalFormatting sqref="N11:P11">
    <cfRule type="cellIs" dxfId="53" priority="67" stopIfTrue="1" operator="equal">
      <formula>""</formula>
    </cfRule>
  </conditionalFormatting>
  <conditionalFormatting sqref="B11">
    <cfRule type="cellIs" dxfId="52" priority="66" stopIfTrue="1" operator="equal">
      <formula>""</formula>
    </cfRule>
  </conditionalFormatting>
  <conditionalFormatting sqref="I12:K12">
    <cfRule type="cellIs" dxfId="51" priority="65" stopIfTrue="1" operator="equal">
      <formula>""</formula>
    </cfRule>
  </conditionalFormatting>
  <conditionalFormatting sqref="N12:P12">
    <cfRule type="cellIs" dxfId="50" priority="64" stopIfTrue="1" operator="equal">
      <formula>""</formula>
    </cfRule>
  </conditionalFormatting>
  <conditionalFormatting sqref="B12">
    <cfRule type="cellIs" dxfId="49" priority="63" stopIfTrue="1" operator="equal">
      <formula>""</formula>
    </cfRule>
  </conditionalFormatting>
  <conditionalFormatting sqref="B13">
    <cfRule type="cellIs" dxfId="48" priority="62" stopIfTrue="1" operator="equal">
      <formula>""</formula>
    </cfRule>
  </conditionalFormatting>
  <conditionalFormatting sqref="I13:K13">
    <cfRule type="cellIs" dxfId="47" priority="61" stopIfTrue="1" operator="equal">
      <formula>""</formula>
    </cfRule>
  </conditionalFormatting>
  <conditionalFormatting sqref="N13:P13">
    <cfRule type="cellIs" dxfId="46" priority="60" stopIfTrue="1" operator="equal">
      <formula>""</formula>
    </cfRule>
  </conditionalFormatting>
  <conditionalFormatting sqref="I14:K14">
    <cfRule type="cellIs" dxfId="45" priority="59" stopIfTrue="1" operator="equal">
      <formula>""</formula>
    </cfRule>
  </conditionalFormatting>
  <conditionalFormatting sqref="N14:P14">
    <cfRule type="cellIs" dxfId="44" priority="58" stopIfTrue="1" operator="equal">
      <formula>""</formula>
    </cfRule>
  </conditionalFormatting>
  <conditionalFormatting sqref="B14">
    <cfRule type="cellIs" dxfId="43" priority="57" stopIfTrue="1" operator="equal">
      <formula>""</formula>
    </cfRule>
  </conditionalFormatting>
  <conditionalFormatting sqref="I15:K15">
    <cfRule type="cellIs" dxfId="42" priority="56" stopIfTrue="1" operator="equal">
      <formula>""</formula>
    </cfRule>
  </conditionalFormatting>
  <conditionalFormatting sqref="N15:P15">
    <cfRule type="cellIs" dxfId="41" priority="55" stopIfTrue="1" operator="equal">
      <formula>""</formula>
    </cfRule>
  </conditionalFormatting>
  <conditionalFormatting sqref="I16:L16">
    <cfRule type="cellIs" dxfId="40" priority="54" stopIfTrue="1" operator="equal">
      <formula>""</formula>
    </cfRule>
  </conditionalFormatting>
  <conditionalFormatting sqref="N16:Q16">
    <cfRule type="cellIs" dxfId="39" priority="53" stopIfTrue="1" operator="equal">
      <formula>""</formula>
    </cfRule>
  </conditionalFormatting>
  <conditionalFormatting sqref="I17:J17">
    <cfRule type="cellIs" dxfId="38" priority="52" stopIfTrue="1" operator="equal">
      <formula>""</formula>
    </cfRule>
  </conditionalFormatting>
  <conditionalFormatting sqref="I18:J18">
    <cfRule type="cellIs" dxfId="37" priority="51" stopIfTrue="1" operator="equal">
      <formula>""</formula>
    </cfRule>
  </conditionalFormatting>
  <conditionalFormatting sqref="I19:J19">
    <cfRule type="cellIs" dxfId="36" priority="50" stopIfTrue="1" operator="equal">
      <formula>""</formula>
    </cfRule>
  </conditionalFormatting>
  <conditionalFormatting sqref="I20:J20">
    <cfRule type="cellIs" dxfId="35" priority="49" stopIfTrue="1" operator="equal">
      <formula>""</formula>
    </cfRule>
  </conditionalFormatting>
  <conditionalFormatting sqref="N17:O17">
    <cfRule type="cellIs" dxfId="34" priority="48" stopIfTrue="1" operator="equal">
      <formula>""</formula>
    </cfRule>
  </conditionalFormatting>
  <conditionalFormatting sqref="N18:O18">
    <cfRule type="cellIs" dxfId="33" priority="47" stopIfTrue="1" operator="equal">
      <formula>""</formula>
    </cfRule>
  </conditionalFormatting>
  <conditionalFormatting sqref="N19:O19">
    <cfRule type="cellIs" dxfId="32" priority="46" stopIfTrue="1" operator="equal">
      <formula>""</formula>
    </cfRule>
  </conditionalFormatting>
  <conditionalFormatting sqref="N20:O20">
    <cfRule type="cellIs" dxfId="31" priority="45" stopIfTrue="1" operator="equal">
      <formula>""</formula>
    </cfRule>
  </conditionalFormatting>
  <conditionalFormatting sqref="B21">
    <cfRule type="cellIs" dxfId="30" priority="44" stopIfTrue="1" operator="equal">
      <formula>""</formula>
    </cfRule>
  </conditionalFormatting>
  <conditionalFormatting sqref="I21:J21">
    <cfRule type="cellIs" dxfId="29" priority="43" stopIfTrue="1" operator="equal">
      <formula>""</formula>
    </cfRule>
  </conditionalFormatting>
  <conditionalFormatting sqref="I28:J28">
    <cfRule type="cellIs" dxfId="27" priority="32" stopIfTrue="1" operator="equal">
      <formula>""</formula>
    </cfRule>
  </conditionalFormatting>
  <conditionalFormatting sqref="N22:O22">
    <cfRule type="cellIs" dxfId="24" priority="37" stopIfTrue="1" operator="equal">
      <formula>""</formula>
    </cfRule>
  </conditionalFormatting>
  <conditionalFormatting sqref="I22:J22">
    <cfRule type="cellIs" dxfId="22" priority="35" stopIfTrue="1" operator="equal">
      <formula>""</formula>
    </cfRule>
  </conditionalFormatting>
  <conditionalFormatting sqref="B8">
    <cfRule type="cellIs" dxfId="21" priority="34" stopIfTrue="1" operator="equal">
      <formula>""</formula>
    </cfRule>
  </conditionalFormatting>
  <conditionalFormatting sqref="I27:J27">
    <cfRule type="cellIs" dxfId="20" priority="33" stopIfTrue="1" operator="equal">
      <formula>""</formula>
    </cfRule>
  </conditionalFormatting>
  <conditionalFormatting sqref="N27:O27">
    <cfRule type="cellIs" dxfId="19" priority="31" stopIfTrue="1" operator="equal">
      <formula>""</formula>
    </cfRule>
  </conditionalFormatting>
  <conditionalFormatting sqref="N28:O28">
    <cfRule type="cellIs" dxfId="18" priority="30" stopIfTrue="1" operator="equal">
      <formula>""</formula>
    </cfRule>
  </conditionalFormatting>
  <conditionalFormatting sqref="I43:L43">
    <cfRule type="cellIs" dxfId="17" priority="27" stopIfTrue="1" operator="equal">
      <formula>""</formula>
    </cfRule>
  </conditionalFormatting>
  <conditionalFormatting sqref="I45:J45">
    <cfRule type="cellIs" dxfId="16" priority="26" stopIfTrue="1" operator="equal">
      <formula>""</formula>
    </cfRule>
  </conditionalFormatting>
  <conditionalFormatting sqref="I6">
    <cfRule type="cellIs" dxfId="15" priority="25" stopIfTrue="1" operator="equal">
      <formula>""</formula>
    </cfRule>
  </conditionalFormatting>
  <conditionalFormatting sqref="N6">
    <cfRule type="cellIs" dxfId="14" priority="24" stopIfTrue="1" operator="equal">
      <formula>""</formula>
    </cfRule>
  </conditionalFormatting>
  <conditionalFormatting sqref="D6">
    <cfRule type="cellIs" dxfId="3" priority="4" operator="equal">
      <formula>0</formula>
    </cfRule>
  </conditionalFormatting>
  <conditionalFormatting sqref="E6">
    <cfRule type="cellIs" dxfId="2" priority="3" operator="equal">
      <formula>0</formula>
    </cfRule>
  </conditionalFormatting>
  <conditionalFormatting sqref="F6">
    <cfRule type="cellIs" dxfId="1" priority="2" operator="equal">
      <formula>0</formula>
    </cfRule>
  </conditionalFormatting>
  <conditionalFormatting sqref="E7">
    <cfRule type="cellIs" dxfId="0" priority="1" operator="equal">
      <formula>0</formula>
    </cfRule>
  </conditionalFormatting>
  <dataValidations disablePrompts="1" count="1">
    <dataValidation type="list" allowBlank="1" showInputMessage="1" showErrorMessage="1" sqref="B23 A7" xr:uid="{CD187C20-C230-465E-B24D-111DF5D4B396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486A-C601-4883-AC89-AB81681040C1}">
  <dimension ref="A1:AG51"/>
  <sheetViews>
    <sheetView topLeftCell="A26" zoomScale="55" zoomScaleNormal="100" workbookViewId="0">
      <selection activeCell="D41" sqref="D41:F51"/>
    </sheetView>
  </sheetViews>
  <sheetFormatPr defaultRowHeight="15" x14ac:dyDescent="0.25"/>
  <cols>
    <col min="1" max="1" width="71.140625" bestFit="1" customWidth="1"/>
    <col min="2" max="2" width="79.140625" bestFit="1" customWidth="1"/>
    <col min="3" max="3" width="79.140625" customWidth="1"/>
    <col min="4" max="4" width="28" bestFit="1" customWidth="1"/>
    <col min="5" max="5" width="28.28515625" bestFit="1" customWidth="1"/>
    <col min="6" max="6" width="26.5703125" bestFit="1" customWidth="1"/>
    <col min="7" max="7" width="21.28515625" bestFit="1" customWidth="1"/>
    <col min="8" max="8" width="42.7109375" bestFit="1" customWidth="1"/>
    <col min="9" max="9" width="29" bestFit="1" customWidth="1"/>
    <col min="10" max="13" width="29.42578125" bestFit="1" customWidth="1"/>
    <col min="14" max="14" width="39" bestFit="1" customWidth="1"/>
    <col min="15" max="17" width="39.5703125" bestFit="1" customWidth="1"/>
    <col min="18" max="18" width="39.5703125" style="1" bestFit="1" customWidth="1"/>
    <col min="19" max="19" width="25" bestFit="1" customWidth="1"/>
    <col min="20" max="23" width="25.5703125" bestFit="1" customWidth="1"/>
    <col min="24" max="24" width="39.85546875" bestFit="1" customWidth="1"/>
    <col min="25" max="28" width="40.28515625" bestFit="1" customWidth="1"/>
    <col min="29" max="29" width="17.42578125" bestFit="1" customWidth="1"/>
    <col min="30" max="33" width="17.85546875" bestFit="1" customWidth="1"/>
  </cols>
  <sheetData>
    <row r="1" spans="1:33" ht="18.75" x14ac:dyDescent="0.3">
      <c r="A1" s="2" t="s">
        <v>0</v>
      </c>
      <c r="B1" s="2" t="s">
        <v>1</v>
      </c>
      <c r="C1" s="2" t="s">
        <v>3</v>
      </c>
      <c r="D1" s="2" t="s">
        <v>105</v>
      </c>
      <c r="E1" s="2" t="s">
        <v>106</v>
      </c>
      <c r="F1" s="2" t="s">
        <v>107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97</v>
      </c>
      <c r="N1" s="2" t="s">
        <v>9</v>
      </c>
      <c r="O1" s="2" t="s">
        <v>10</v>
      </c>
      <c r="P1" s="2" t="s">
        <v>11</v>
      </c>
      <c r="Q1" s="2" t="s">
        <v>12</v>
      </c>
      <c r="R1" s="3" t="s">
        <v>98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99</v>
      </c>
      <c r="X1" s="2" t="s">
        <v>17</v>
      </c>
      <c r="Y1" s="2" t="s">
        <v>18</v>
      </c>
      <c r="Z1" s="2" t="s">
        <v>19</v>
      </c>
      <c r="AA1" s="2" t="s">
        <v>20</v>
      </c>
      <c r="AB1" s="3" t="s">
        <v>100</v>
      </c>
      <c r="AC1" s="2" t="s">
        <v>21</v>
      </c>
      <c r="AD1" s="2" t="s">
        <v>22</v>
      </c>
      <c r="AE1" s="2" t="s">
        <v>23</v>
      </c>
      <c r="AF1" s="2" t="s">
        <v>24</v>
      </c>
      <c r="AG1" s="3" t="s">
        <v>101</v>
      </c>
    </row>
    <row r="2" spans="1:33" ht="18.75" x14ac:dyDescent="0.3">
      <c r="A2" s="4" t="s">
        <v>25</v>
      </c>
      <c r="B2" s="5" t="s">
        <v>26</v>
      </c>
      <c r="C2" s="5">
        <v>2</v>
      </c>
      <c r="D2" s="6">
        <v>7.15353408E-2</v>
      </c>
      <c r="E2" s="6">
        <v>4.0103145600000001E-2</v>
      </c>
      <c r="F2" s="6">
        <v>2.04386688E-2</v>
      </c>
      <c r="G2" s="7">
        <v>1</v>
      </c>
      <c r="H2" s="5" t="s">
        <v>27</v>
      </c>
      <c r="I2" s="7">
        <v>3.3799999999999997E-2</v>
      </c>
      <c r="J2" s="7"/>
      <c r="K2" s="7"/>
      <c r="L2" s="7"/>
      <c r="M2" s="8"/>
      <c r="N2" s="7">
        <v>0.4</v>
      </c>
      <c r="O2" s="7"/>
      <c r="P2" s="7"/>
      <c r="Q2" s="7"/>
      <c r="R2" s="3"/>
      <c r="S2" s="7">
        <v>102.75</v>
      </c>
      <c r="T2" s="7"/>
      <c r="U2" s="7"/>
      <c r="V2" s="7"/>
      <c r="W2" s="9"/>
      <c r="X2" s="7">
        <v>0.17</v>
      </c>
      <c r="Y2" s="7"/>
      <c r="Z2" s="7"/>
      <c r="AA2" s="7"/>
      <c r="AB2" s="9"/>
      <c r="AC2" s="7"/>
      <c r="AD2" s="7"/>
      <c r="AE2" s="7"/>
      <c r="AF2" s="7"/>
      <c r="AG2" s="9"/>
    </row>
    <row r="3" spans="1:33" ht="18.75" x14ac:dyDescent="0.3">
      <c r="A3" s="4" t="s">
        <v>28</v>
      </c>
      <c r="B3" s="5" t="s">
        <v>29</v>
      </c>
      <c r="C3" s="5">
        <v>3</v>
      </c>
      <c r="D3" s="6">
        <v>1.3935456000000002E-2</v>
      </c>
      <c r="E3" s="6">
        <v>1.48644864E-2</v>
      </c>
      <c r="F3" s="6">
        <v>9.2903040000000018E-5</v>
      </c>
      <c r="G3" s="7">
        <v>1</v>
      </c>
      <c r="H3" s="5" t="s">
        <v>27</v>
      </c>
      <c r="I3" s="7">
        <v>3.3799999999999997E-2</v>
      </c>
      <c r="J3" s="7"/>
      <c r="K3" s="7"/>
      <c r="L3" s="7"/>
      <c r="M3" s="8"/>
      <c r="N3" s="7">
        <v>0.4</v>
      </c>
      <c r="O3" s="7"/>
      <c r="P3" s="7"/>
      <c r="Q3" s="7"/>
      <c r="R3" s="3"/>
      <c r="S3" s="7">
        <v>102.75</v>
      </c>
      <c r="T3" s="7"/>
      <c r="U3" s="7"/>
      <c r="V3" s="7"/>
      <c r="W3" s="9"/>
      <c r="X3" s="7">
        <v>0.17</v>
      </c>
      <c r="Y3" s="7"/>
      <c r="Z3" s="7"/>
      <c r="AA3" s="7"/>
      <c r="AB3" s="9"/>
      <c r="AC3" s="7"/>
      <c r="AD3" s="7"/>
      <c r="AE3" s="7"/>
      <c r="AF3" s="7"/>
      <c r="AG3" s="9"/>
    </row>
    <row r="4" spans="1:33" ht="18.75" x14ac:dyDescent="0.3">
      <c r="A4" s="4" t="s">
        <v>30</v>
      </c>
      <c r="B4" s="5" t="s">
        <v>31</v>
      </c>
      <c r="C4" s="5">
        <v>3</v>
      </c>
      <c r="D4" s="6">
        <v>0.15</v>
      </c>
      <c r="E4" s="6">
        <v>0.15</v>
      </c>
      <c r="F4" s="6">
        <v>0.15</v>
      </c>
      <c r="G4" s="7">
        <v>1</v>
      </c>
      <c r="H4" s="5" t="s">
        <v>27</v>
      </c>
      <c r="I4" s="7">
        <v>1.88</v>
      </c>
      <c r="J4" s="7"/>
      <c r="K4" s="7"/>
      <c r="L4" s="7"/>
      <c r="M4" s="8"/>
      <c r="N4" s="7">
        <v>0.38</v>
      </c>
      <c r="O4" s="7"/>
      <c r="P4" s="7"/>
      <c r="Q4" s="7"/>
      <c r="R4" s="3"/>
      <c r="S4" s="7">
        <v>754</v>
      </c>
      <c r="T4" s="7"/>
      <c r="U4" s="7"/>
      <c r="V4" s="7"/>
      <c r="W4" s="9"/>
      <c r="X4" s="7">
        <v>0.3</v>
      </c>
      <c r="Y4" s="7"/>
      <c r="Z4" s="7"/>
      <c r="AA4" s="7"/>
      <c r="AB4" s="9"/>
      <c r="AC4" s="7"/>
      <c r="AD4" s="7"/>
      <c r="AE4" s="7"/>
      <c r="AF4" s="7"/>
      <c r="AG4" s="9"/>
    </row>
    <row r="5" spans="1:33" ht="18.75" x14ac:dyDescent="0.3">
      <c r="A5" s="4" t="s">
        <v>32</v>
      </c>
      <c r="B5" s="5" t="s">
        <v>31</v>
      </c>
      <c r="C5" s="5">
        <v>3</v>
      </c>
      <c r="D5" s="6">
        <v>0.22</v>
      </c>
      <c r="E5" s="6">
        <v>0.3</v>
      </c>
      <c r="F5" s="6">
        <v>0.15</v>
      </c>
      <c r="G5" s="7">
        <v>1</v>
      </c>
      <c r="H5" s="5" t="s">
        <v>27</v>
      </c>
      <c r="I5" s="7">
        <v>1.88</v>
      </c>
      <c r="J5" s="7"/>
      <c r="K5" s="7"/>
      <c r="L5" s="7"/>
      <c r="M5" s="8"/>
      <c r="N5" s="7">
        <v>0.38</v>
      </c>
      <c r="O5" s="7"/>
      <c r="P5" s="7"/>
      <c r="Q5" s="7"/>
      <c r="R5" s="3"/>
      <c r="S5" s="7">
        <v>347</v>
      </c>
      <c r="T5" s="7"/>
      <c r="U5" s="7"/>
      <c r="V5" s="7"/>
      <c r="W5" s="9"/>
      <c r="X5" s="7">
        <v>0.3</v>
      </c>
      <c r="Y5" s="7"/>
      <c r="Z5" s="7"/>
      <c r="AA5" s="7"/>
      <c r="AB5" s="9"/>
      <c r="AC5" s="7"/>
      <c r="AD5" s="7"/>
      <c r="AE5" s="7"/>
      <c r="AF5" s="7"/>
      <c r="AG5" s="9"/>
    </row>
    <row r="6" spans="1:33" ht="18.75" x14ac:dyDescent="0.3">
      <c r="A6" s="4" t="s">
        <v>33</v>
      </c>
      <c r="B6" s="5" t="s">
        <v>34</v>
      </c>
      <c r="C6" s="5">
        <v>8</v>
      </c>
      <c r="D6" s="6">
        <v>2.9728972800000003E-2</v>
      </c>
      <c r="E6" s="6">
        <v>3.0038649599999998E-2</v>
      </c>
      <c r="F6" s="6">
        <v>9.2903040000000006E-2</v>
      </c>
      <c r="G6" s="7">
        <v>2</v>
      </c>
      <c r="H6" s="5" t="s">
        <v>35</v>
      </c>
      <c r="I6" s="7">
        <v>0.4</v>
      </c>
      <c r="J6" s="7">
        <v>0.5</v>
      </c>
      <c r="K6" s="7"/>
      <c r="L6" s="7"/>
      <c r="M6" s="8"/>
      <c r="N6" s="7">
        <v>0.3</v>
      </c>
      <c r="O6" s="7">
        <v>0.3</v>
      </c>
      <c r="P6" s="7"/>
      <c r="Q6" s="7"/>
      <c r="R6" s="3"/>
      <c r="S6" s="7">
        <v>132.93864370290638</v>
      </c>
      <c r="T6" s="7">
        <v>250.26910656620024</v>
      </c>
      <c r="U6" s="7"/>
      <c r="V6" s="7"/>
      <c r="W6" s="9"/>
      <c r="X6" s="7">
        <v>0.51490000000000002</v>
      </c>
      <c r="Y6" s="7">
        <v>0.46910000000000002</v>
      </c>
      <c r="Z6" s="7"/>
      <c r="AA6" s="7"/>
      <c r="AB6" s="9"/>
      <c r="AC6" s="7"/>
      <c r="AD6" s="7"/>
      <c r="AE6" s="7"/>
      <c r="AF6" s="7"/>
      <c r="AG6" s="9"/>
    </row>
    <row r="7" spans="1:33" ht="18.75" x14ac:dyDescent="0.3">
      <c r="A7" s="4" t="s">
        <v>36</v>
      </c>
      <c r="B7" s="5" t="s">
        <v>37</v>
      </c>
      <c r="C7" s="5">
        <v>1</v>
      </c>
      <c r="D7" s="6">
        <v>0.21</v>
      </c>
      <c r="E7" s="6">
        <v>0.18</v>
      </c>
      <c r="F7" s="6">
        <v>0.03</v>
      </c>
      <c r="G7" s="7">
        <v>3</v>
      </c>
      <c r="H7" s="5" t="s">
        <v>27</v>
      </c>
      <c r="I7" s="7">
        <v>0.5</v>
      </c>
      <c r="J7" s="7">
        <v>1</v>
      </c>
      <c r="K7" s="7">
        <v>2.1</v>
      </c>
      <c r="L7" s="7"/>
      <c r="M7" s="8"/>
      <c r="N7" s="7">
        <v>0.4</v>
      </c>
      <c r="O7" s="7">
        <v>0.3</v>
      </c>
      <c r="P7" s="7">
        <v>0.2</v>
      </c>
      <c r="Q7" s="9"/>
      <c r="R7" s="3"/>
      <c r="S7" s="7">
        <v>22.170240953879276</v>
      </c>
      <c r="T7" s="7">
        <v>56.512378902045214</v>
      </c>
      <c r="U7" s="7">
        <v>86.942121387761858</v>
      </c>
      <c r="V7" s="9"/>
      <c r="W7" s="9"/>
      <c r="X7" s="7">
        <v>0.48139999999999999</v>
      </c>
      <c r="Y7" s="7">
        <v>0.55589999999999995</v>
      </c>
      <c r="Z7" s="7">
        <v>0.19589999999999999</v>
      </c>
      <c r="AA7" s="9"/>
      <c r="AB7" s="7"/>
      <c r="AC7" s="7"/>
      <c r="AD7" s="7"/>
      <c r="AE7" s="7"/>
      <c r="AF7" s="7"/>
      <c r="AG7" s="9"/>
    </row>
    <row r="8" spans="1:33" ht="18.75" x14ac:dyDescent="0.3">
      <c r="A8" s="4" t="s">
        <v>38</v>
      </c>
      <c r="B8" s="5" t="s">
        <v>39</v>
      </c>
      <c r="C8" s="5">
        <v>2</v>
      </c>
      <c r="D8" s="6">
        <v>1.1631168000000001E-2</v>
      </c>
      <c r="E8" s="6">
        <v>4.7914560000000004E-3</v>
      </c>
      <c r="F8" s="6">
        <v>1.316736E-4</v>
      </c>
      <c r="G8" s="7">
        <v>1</v>
      </c>
      <c r="H8" s="5" t="s">
        <v>27</v>
      </c>
      <c r="I8" s="13">
        <v>2.0999999999999999E-3</v>
      </c>
      <c r="J8" s="13">
        <v>7.1000000000000004E-3</v>
      </c>
      <c r="K8" s="7"/>
      <c r="L8" s="7"/>
      <c r="M8" s="8"/>
      <c r="N8" s="13">
        <v>0.6</v>
      </c>
      <c r="O8" s="13">
        <v>0.45</v>
      </c>
      <c r="P8" s="7"/>
      <c r="Q8" s="7"/>
      <c r="R8" s="3"/>
      <c r="S8" s="10">
        <v>85.968896916918737</v>
      </c>
      <c r="T8" s="10">
        <v>364.60369199747203</v>
      </c>
      <c r="U8" s="7"/>
      <c r="V8" s="7"/>
      <c r="W8" s="9"/>
      <c r="X8" s="7">
        <v>0.22</v>
      </c>
      <c r="Y8" s="7">
        <v>0.09</v>
      </c>
      <c r="Z8" s="7"/>
      <c r="AA8" s="7"/>
      <c r="AB8" s="9"/>
      <c r="AC8" s="7"/>
      <c r="AD8" s="7"/>
      <c r="AE8" s="7"/>
      <c r="AF8" s="7"/>
      <c r="AG8" s="9"/>
    </row>
    <row r="9" spans="1:33" ht="18.75" x14ac:dyDescent="0.3">
      <c r="A9" s="4" t="s">
        <v>40</v>
      </c>
      <c r="B9" s="5" t="s">
        <v>41</v>
      </c>
      <c r="C9" s="5">
        <v>8</v>
      </c>
      <c r="D9" s="6">
        <v>0</v>
      </c>
      <c r="E9" s="6">
        <v>6.0386976000000009E-2</v>
      </c>
      <c r="F9" s="6">
        <v>4.6451520000000005E-3</v>
      </c>
      <c r="G9" s="7">
        <v>3</v>
      </c>
      <c r="H9" s="5" t="s">
        <v>35</v>
      </c>
      <c r="I9" s="7">
        <v>0.86</v>
      </c>
      <c r="J9" s="7">
        <v>1.3274999999999999</v>
      </c>
      <c r="K9" s="7">
        <v>1.5625</v>
      </c>
      <c r="L9" s="7"/>
      <c r="M9" s="8"/>
      <c r="N9" s="7">
        <v>0.25</v>
      </c>
      <c r="O9" s="7">
        <v>0.25</v>
      </c>
      <c r="P9" s="7">
        <v>0.25</v>
      </c>
      <c r="Q9" s="7"/>
      <c r="R9" s="3"/>
      <c r="S9" s="7">
        <v>18.693674899866487</v>
      </c>
      <c r="T9" s="7">
        <v>146.3263518024032</v>
      </c>
      <c r="U9" s="7">
        <v>301.03262683578106</v>
      </c>
      <c r="V9" s="7"/>
      <c r="W9" s="9"/>
      <c r="X9" s="7">
        <v>0.55079999999999996</v>
      </c>
      <c r="Y9" s="7">
        <v>0.51829999999999998</v>
      </c>
      <c r="Z9" s="7">
        <v>0.2026</v>
      </c>
      <c r="AA9" s="7"/>
      <c r="AB9" s="9"/>
      <c r="AC9" s="7"/>
      <c r="AD9" s="7"/>
      <c r="AE9" s="7"/>
      <c r="AF9" s="7"/>
      <c r="AG9" s="9"/>
    </row>
    <row r="10" spans="1:33" ht="18.75" x14ac:dyDescent="0.3">
      <c r="A10" s="4" t="s">
        <v>42</v>
      </c>
      <c r="B10" s="5" t="s">
        <v>41</v>
      </c>
      <c r="C10" s="5">
        <v>8</v>
      </c>
      <c r="D10" s="6">
        <v>8.8257888000000007E-2</v>
      </c>
      <c r="E10" s="6">
        <v>2.4154790399999997E-2</v>
      </c>
      <c r="F10" s="6">
        <v>4.6451520000000005E-3</v>
      </c>
      <c r="G10" s="7">
        <v>3</v>
      </c>
      <c r="H10" s="5" t="s">
        <v>35</v>
      </c>
      <c r="I10" s="7">
        <v>0.86</v>
      </c>
      <c r="J10" s="7">
        <v>1.3274999999999999</v>
      </c>
      <c r="K10" s="7">
        <v>1.5625</v>
      </c>
      <c r="L10" s="7"/>
      <c r="M10" s="8"/>
      <c r="N10" s="7">
        <v>0.25</v>
      </c>
      <c r="O10" s="7">
        <v>0.25</v>
      </c>
      <c r="P10" s="7">
        <v>0.25</v>
      </c>
      <c r="Q10" s="7"/>
      <c r="R10" s="3"/>
      <c r="S10" s="7">
        <v>18.693674899866487</v>
      </c>
      <c r="T10" s="7">
        <v>146.3263518024032</v>
      </c>
      <c r="U10" s="7">
        <v>301.03262683578106</v>
      </c>
      <c r="V10" s="7"/>
      <c r="W10" s="9"/>
      <c r="X10" s="7">
        <v>0.55079999999999996</v>
      </c>
      <c r="Y10" s="7">
        <v>0.51829999999999998</v>
      </c>
      <c r="Z10" s="7">
        <v>0.2026</v>
      </c>
      <c r="AA10" s="7"/>
      <c r="AB10" s="9"/>
      <c r="AC10" s="7"/>
      <c r="AD10" s="7"/>
      <c r="AE10" s="7"/>
      <c r="AF10" s="7"/>
      <c r="AG10" s="9"/>
    </row>
    <row r="11" spans="1:33" ht="18.75" x14ac:dyDescent="0.3">
      <c r="A11" s="4" t="s">
        <v>43</v>
      </c>
      <c r="B11" s="5" t="s">
        <v>41</v>
      </c>
      <c r="C11" s="5">
        <v>8</v>
      </c>
      <c r="D11" s="6">
        <v>4.6451520000000005E-3</v>
      </c>
      <c r="E11" s="6">
        <v>4.0257984000000007E-3</v>
      </c>
      <c r="F11" s="6">
        <v>8.3612736000000007E-2</v>
      </c>
      <c r="G11" s="7">
        <v>3</v>
      </c>
      <c r="H11" s="5" t="s">
        <v>35</v>
      </c>
      <c r="I11" s="7">
        <v>0.86</v>
      </c>
      <c r="J11" s="7">
        <v>1.3274999999999999</v>
      </c>
      <c r="K11" s="7">
        <v>1.5625</v>
      </c>
      <c r="L11" s="7"/>
      <c r="M11" s="8"/>
      <c r="N11" s="7">
        <v>0.25</v>
      </c>
      <c r="O11" s="7">
        <v>0.25</v>
      </c>
      <c r="P11" s="7">
        <v>0.25</v>
      </c>
      <c r="Q11" s="7"/>
      <c r="R11" s="3"/>
      <c r="S11" s="7">
        <v>18.693674899866487</v>
      </c>
      <c r="T11" s="7">
        <v>146.3263518024032</v>
      </c>
      <c r="U11" s="7">
        <v>301.03262683578106</v>
      </c>
      <c r="V11" s="7"/>
      <c r="W11" s="9"/>
      <c r="X11" s="7">
        <v>0.55079999999999996</v>
      </c>
      <c r="Y11" s="7">
        <v>0.51829999999999998</v>
      </c>
      <c r="Z11" s="7">
        <v>0.2026</v>
      </c>
      <c r="AA11" s="7"/>
      <c r="AB11" s="9"/>
      <c r="AC11" s="7"/>
      <c r="AD11" s="7"/>
      <c r="AE11" s="7"/>
      <c r="AF11" s="7"/>
      <c r="AG11" s="9"/>
    </row>
    <row r="12" spans="1:33" ht="18.75" x14ac:dyDescent="0.3">
      <c r="A12" s="4" t="s">
        <v>44</v>
      </c>
      <c r="B12" s="5" t="s">
        <v>41</v>
      </c>
      <c r="C12" s="5">
        <v>8</v>
      </c>
      <c r="D12" s="6">
        <v>0</v>
      </c>
      <c r="E12" s="6">
        <v>4.3354751999999993E-3</v>
      </c>
      <c r="F12" s="6">
        <v>0</v>
      </c>
      <c r="G12" s="7">
        <v>3</v>
      </c>
      <c r="H12" s="5" t="s">
        <v>35</v>
      </c>
      <c r="I12" s="7">
        <v>0.86</v>
      </c>
      <c r="J12" s="7">
        <v>1.3274999999999999</v>
      </c>
      <c r="K12" s="7">
        <v>1.5625</v>
      </c>
      <c r="L12" s="7"/>
      <c r="M12" s="8"/>
      <c r="N12" s="7">
        <v>0.25</v>
      </c>
      <c r="O12" s="7">
        <v>0.25</v>
      </c>
      <c r="P12" s="7">
        <v>0.25</v>
      </c>
      <c r="Q12" s="7"/>
      <c r="R12" s="3"/>
      <c r="S12" s="7">
        <v>18.693674899866487</v>
      </c>
      <c r="T12" s="7">
        <v>146.3263518024032</v>
      </c>
      <c r="U12" s="7">
        <v>301.03262683578106</v>
      </c>
      <c r="V12" s="7"/>
      <c r="W12" s="9"/>
      <c r="X12" s="7">
        <v>0.55079999999999996</v>
      </c>
      <c r="Y12" s="7">
        <v>0.51829999999999998</v>
      </c>
      <c r="Z12" s="7">
        <v>0.2026</v>
      </c>
      <c r="AA12" s="7"/>
      <c r="AB12" s="9"/>
      <c r="AC12" s="7"/>
      <c r="AD12" s="7"/>
      <c r="AE12" s="7"/>
      <c r="AF12" s="7"/>
      <c r="AG12" s="9"/>
    </row>
    <row r="13" spans="1:33" ht="18.75" x14ac:dyDescent="0.3">
      <c r="A13" s="4" t="s">
        <v>45</v>
      </c>
      <c r="B13" s="5" t="s">
        <v>46</v>
      </c>
      <c r="C13" s="5">
        <v>4</v>
      </c>
      <c r="D13" s="6">
        <v>1.1999999999999999E-4</v>
      </c>
      <c r="E13" s="6">
        <v>1.0333333333333333E-4</v>
      </c>
      <c r="F13" s="6">
        <v>0</v>
      </c>
      <c r="G13" s="7">
        <v>3</v>
      </c>
      <c r="H13" s="5" t="s">
        <v>27</v>
      </c>
      <c r="I13" s="7">
        <v>0.5</v>
      </c>
      <c r="J13" s="7">
        <v>1.7000000000000002</v>
      </c>
      <c r="K13" s="7">
        <v>2.8000000000000003</v>
      </c>
      <c r="L13" s="7"/>
      <c r="M13" s="8"/>
      <c r="N13" s="7">
        <v>0.6</v>
      </c>
      <c r="O13" s="7">
        <v>0.6</v>
      </c>
      <c r="P13" s="7">
        <v>0.45</v>
      </c>
      <c r="Q13" s="7"/>
      <c r="R13" s="3"/>
      <c r="S13" s="7">
        <v>280</v>
      </c>
      <c r="T13" s="7">
        <v>1480</v>
      </c>
      <c r="U13" s="7">
        <v>9180</v>
      </c>
      <c r="V13" s="7"/>
      <c r="W13" s="9"/>
      <c r="X13" s="7">
        <v>0.80149999999999999</v>
      </c>
      <c r="Y13" s="7">
        <v>0.56940000000000002</v>
      </c>
      <c r="Z13" s="7">
        <v>0.36130000000000001</v>
      </c>
      <c r="AA13" s="7"/>
      <c r="AB13" s="9"/>
      <c r="AC13" s="7"/>
      <c r="AD13" s="7"/>
      <c r="AE13" s="7"/>
      <c r="AF13" s="7"/>
      <c r="AG13" s="9"/>
    </row>
    <row r="14" spans="1:33" ht="18.75" x14ac:dyDescent="0.3">
      <c r="A14" s="4" t="s">
        <v>47</v>
      </c>
      <c r="B14" s="5" t="s">
        <v>48</v>
      </c>
      <c r="C14" s="5">
        <v>5</v>
      </c>
      <c r="D14" s="6">
        <v>4.9238611200000003E-4</v>
      </c>
      <c r="E14" s="6">
        <v>2.02838304E-4</v>
      </c>
      <c r="F14" s="6">
        <v>0</v>
      </c>
      <c r="G14" s="7">
        <v>4</v>
      </c>
      <c r="H14" s="5" t="s">
        <v>35</v>
      </c>
      <c r="I14" s="7">
        <v>0.39</v>
      </c>
      <c r="J14" s="7">
        <v>0.39</v>
      </c>
      <c r="K14" s="7">
        <v>0.39</v>
      </c>
      <c r="L14" s="7">
        <v>0.39</v>
      </c>
      <c r="M14" s="8"/>
      <c r="N14" s="7">
        <v>0.45</v>
      </c>
      <c r="O14" s="7">
        <v>0.45</v>
      </c>
      <c r="P14" s="7">
        <v>0.45</v>
      </c>
      <c r="Q14" s="7">
        <v>0.45</v>
      </c>
      <c r="R14" s="3"/>
      <c r="S14" s="10">
        <v>4434.7814352224405</v>
      </c>
      <c r="T14" s="10">
        <v>22567.917632931243</v>
      </c>
      <c r="U14" s="10">
        <v>36901.143579706441</v>
      </c>
      <c r="V14" s="10">
        <v>38901.142549663302</v>
      </c>
      <c r="W14" s="9"/>
      <c r="X14" s="7">
        <v>0.87409999999999999</v>
      </c>
      <c r="Y14" s="7">
        <v>0.27760000000000001</v>
      </c>
      <c r="Z14" s="7">
        <v>0.4083</v>
      </c>
      <c r="AA14" s="7">
        <v>0.48770000000000002</v>
      </c>
      <c r="AB14" s="9"/>
      <c r="AC14" s="7"/>
      <c r="AD14" s="7"/>
      <c r="AE14" s="7"/>
      <c r="AF14" s="7"/>
      <c r="AG14" s="9"/>
    </row>
    <row r="15" spans="1:33" ht="18.75" x14ac:dyDescent="0.3">
      <c r="A15" s="4" t="s">
        <v>49</v>
      </c>
      <c r="B15" s="5" t="s">
        <v>50</v>
      </c>
      <c r="C15" s="5">
        <v>7</v>
      </c>
      <c r="D15" s="6">
        <v>3.2308799999999999E-2</v>
      </c>
      <c r="E15" s="6">
        <v>1.5443200000000001E-2</v>
      </c>
      <c r="F15" s="6">
        <v>1.4630400000000001E-3</v>
      </c>
      <c r="G15" s="7">
        <v>2</v>
      </c>
      <c r="H15" s="5" t="s">
        <v>35</v>
      </c>
      <c r="I15" s="7">
        <v>1.5</v>
      </c>
      <c r="J15" s="7">
        <v>2.6</v>
      </c>
      <c r="K15" s="7"/>
      <c r="L15" s="7"/>
      <c r="M15" s="8"/>
      <c r="N15" s="7">
        <v>0.4</v>
      </c>
      <c r="O15" s="7">
        <v>0.4</v>
      </c>
      <c r="P15" s="7"/>
      <c r="Q15" s="7"/>
      <c r="R15" s="3"/>
      <c r="S15" s="7">
        <v>1.0465879265091864</v>
      </c>
      <c r="T15" s="7">
        <v>9.5636482939632543</v>
      </c>
      <c r="U15" s="7"/>
      <c r="V15" s="7"/>
      <c r="W15" s="9"/>
      <c r="X15" s="7">
        <v>0.76370000000000005</v>
      </c>
      <c r="Y15" s="7">
        <v>0.40539999999999998</v>
      </c>
      <c r="Z15" s="7"/>
      <c r="AA15" s="7"/>
      <c r="AB15" s="9"/>
      <c r="AC15" s="7"/>
      <c r="AD15" s="7"/>
      <c r="AE15" s="7"/>
      <c r="AF15" s="7"/>
      <c r="AG15" s="9"/>
    </row>
    <row r="16" spans="1:33" ht="18.75" x14ac:dyDescent="0.3">
      <c r="A16" s="4" t="s">
        <v>51</v>
      </c>
      <c r="B16" s="5" t="s">
        <v>50</v>
      </c>
      <c r="C16" s="5">
        <v>7</v>
      </c>
      <c r="D16" s="6">
        <v>4.5720000000000005E-3</v>
      </c>
      <c r="E16" s="6">
        <v>4.5720000000000005E-3</v>
      </c>
      <c r="F16" s="6">
        <v>4.5720000000000005E-3</v>
      </c>
      <c r="G16" s="7">
        <v>2</v>
      </c>
      <c r="H16" s="5" t="s">
        <v>35</v>
      </c>
      <c r="I16" s="7">
        <v>1.5</v>
      </c>
      <c r="J16" s="7">
        <v>2.6</v>
      </c>
      <c r="K16" s="7"/>
      <c r="L16" s="7"/>
      <c r="M16" s="8"/>
      <c r="N16" s="7">
        <v>0.4</v>
      </c>
      <c r="O16" s="7">
        <v>0.4</v>
      </c>
      <c r="P16" s="7"/>
      <c r="Q16" s="7"/>
      <c r="R16" s="3"/>
      <c r="S16" s="7">
        <v>0.45931758530183725</v>
      </c>
      <c r="T16" s="7">
        <v>4.3963254593175849</v>
      </c>
      <c r="U16" s="7"/>
      <c r="V16" s="7"/>
      <c r="W16" s="9"/>
      <c r="X16" s="7">
        <v>0.64880000000000004</v>
      </c>
      <c r="Y16" s="7">
        <v>0.40379999999999999</v>
      </c>
      <c r="Z16" s="7"/>
      <c r="AA16" s="7"/>
      <c r="AB16" s="9"/>
      <c r="AC16" s="7"/>
      <c r="AD16" s="7"/>
      <c r="AE16" s="7"/>
      <c r="AF16" s="7"/>
      <c r="AG16" s="9"/>
    </row>
    <row r="17" spans="1:33" ht="18.75" x14ac:dyDescent="0.3">
      <c r="A17" s="4" t="s">
        <v>52</v>
      </c>
      <c r="B17" s="5" t="s">
        <v>50</v>
      </c>
      <c r="C17" s="5">
        <v>7</v>
      </c>
      <c r="D17" s="6">
        <v>6.4617599999999997E-2</v>
      </c>
      <c r="E17" s="6">
        <v>3.0886400000000001E-2</v>
      </c>
      <c r="F17" s="6">
        <v>2.9260800000000002E-3</v>
      </c>
      <c r="G17" s="7">
        <v>2</v>
      </c>
      <c r="H17" s="5" t="s">
        <v>35</v>
      </c>
      <c r="I17" s="7">
        <v>1.5</v>
      </c>
      <c r="J17" s="7">
        <v>2.6</v>
      </c>
      <c r="K17" s="7"/>
      <c r="L17" s="7"/>
      <c r="M17" s="8"/>
      <c r="N17" s="7">
        <v>0.4</v>
      </c>
      <c r="O17" s="7">
        <v>0.4</v>
      </c>
      <c r="P17" s="7"/>
      <c r="Q17" s="7"/>
      <c r="R17" s="3"/>
      <c r="S17" s="7">
        <v>1.0465879265091864</v>
      </c>
      <c r="T17" s="7">
        <v>9.5636482939632543</v>
      </c>
      <c r="U17" s="7"/>
      <c r="V17" s="7"/>
      <c r="W17" s="9"/>
      <c r="X17" s="7">
        <v>0.76370000000000005</v>
      </c>
      <c r="Y17" s="7">
        <v>0.40539999999999998</v>
      </c>
      <c r="Z17" s="7"/>
      <c r="AA17" s="7"/>
      <c r="AB17" s="9"/>
      <c r="AC17" s="7"/>
      <c r="AD17" s="7"/>
      <c r="AE17" s="7"/>
      <c r="AF17" s="7"/>
      <c r="AG17" s="9"/>
    </row>
    <row r="18" spans="1:33" ht="18.75" x14ac:dyDescent="0.3">
      <c r="A18" s="4" t="s">
        <v>53</v>
      </c>
      <c r="B18" s="5" t="s">
        <v>50</v>
      </c>
      <c r="C18" s="5">
        <v>7</v>
      </c>
      <c r="D18" s="6">
        <v>9.1440000000000011E-3</v>
      </c>
      <c r="E18" s="6">
        <v>9.1440000000000011E-3</v>
      </c>
      <c r="F18" s="6">
        <v>9.1440000000000011E-3</v>
      </c>
      <c r="G18" s="7">
        <v>2</v>
      </c>
      <c r="H18" s="5" t="s">
        <v>35</v>
      </c>
      <c r="I18" s="7">
        <v>1.5</v>
      </c>
      <c r="J18" s="7">
        <v>2.6</v>
      </c>
      <c r="K18" s="7"/>
      <c r="L18" s="7"/>
      <c r="M18" s="8"/>
      <c r="N18" s="7">
        <v>0.4</v>
      </c>
      <c r="O18" s="7">
        <v>0.4</v>
      </c>
      <c r="P18" s="7"/>
      <c r="Q18" s="7"/>
      <c r="R18" s="3"/>
      <c r="S18" s="7">
        <v>0.45931758530183725</v>
      </c>
      <c r="T18" s="7">
        <v>4.3963254593175849</v>
      </c>
      <c r="U18" s="7"/>
      <c r="V18" s="7"/>
      <c r="W18" s="9"/>
      <c r="X18" s="7">
        <v>0.64880000000000004</v>
      </c>
      <c r="Y18" s="7">
        <v>0.40379999999999999</v>
      </c>
      <c r="Z18" s="7"/>
      <c r="AA18" s="7"/>
      <c r="AB18" s="9"/>
      <c r="AC18" s="7"/>
      <c r="AD18" s="7"/>
      <c r="AE18" s="7"/>
      <c r="AF18" s="7"/>
      <c r="AG18" s="9"/>
    </row>
    <row r="19" spans="1:33" ht="18.75" x14ac:dyDescent="0.3">
      <c r="A19" s="4" t="s">
        <v>54</v>
      </c>
      <c r="B19" s="5" t="s">
        <v>55</v>
      </c>
      <c r="C19" s="5">
        <v>7</v>
      </c>
      <c r="D19" s="6">
        <v>1.2192000000000001E-2</v>
      </c>
      <c r="E19" s="6">
        <v>9.6520000000000009E-3</v>
      </c>
      <c r="F19" s="6">
        <v>4.5720000000000005E-3</v>
      </c>
      <c r="G19" s="7">
        <v>1</v>
      </c>
      <c r="H19" s="5" t="s">
        <v>35</v>
      </c>
      <c r="I19" s="7">
        <v>2.25</v>
      </c>
      <c r="J19" s="7"/>
      <c r="K19" s="7"/>
      <c r="L19" s="7"/>
      <c r="M19" s="8"/>
      <c r="N19" s="7">
        <v>0.5</v>
      </c>
      <c r="O19" s="7"/>
      <c r="P19" s="7"/>
      <c r="Q19" s="7"/>
      <c r="R19" s="3"/>
      <c r="S19" s="7">
        <v>11.482939632545932</v>
      </c>
      <c r="T19" s="7"/>
      <c r="U19" s="7"/>
      <c r="V19" s="7"/>
      <c r="W19" s="9"/>
      <c r="X19" s="7">
        <v>0.65</v>
      </c>
      <c r="Y19" s="7"/>
      <c r="Z19" s="7"/>
      <c r="AA19" s="7"/>
      <c r="AB19" s="9"/>
      <c r="AC19" s="7"/>
      <c r="AD19" s="7"/>
      <c r="AE19" s="7"/>
      <c r="AF19" s="7"/>
      <c r="AG19" s="9"/>
    </row>
    <row r="20" spans="1:33" ht="18.75" x14ac:dyDescent="0.3">
      <c r="A20" s="4" t="s">
        <v>56</v>
      </c>
      <c r="B20" s="5" t="s">
        <v>57</v>
      </c>
      <c r="C20" s="5">
        <v>7</v>
      </c>
      <c r="D20" s="6">
        <v>3.6880799999999998E-2</v>
      </c>
      <c r="E20" s="6">
        <v>2.3164800000000003E-2</v>
      </c>
      <c r="F20" s="6">
        <v>6.0350400000000002E-3</v>
      </c>
      <c r="G20" s="7">
        <v>1</v>
      </c>
      <c r="H20" s="5" t="s">
        <v>35</v>
      </c>
      <c r="I20" s="7">
        <v>2.25</v>
      </c>
      <c r="J20" s="7"/>
      <c r="K20" s="7"/>
      <c r="L20" s="7"/>
      <c r="M20" s="8"/>
      <c r="N20" s="7">
        <v>0.5</v>
      </c>
      <c r="O20" s="7"/>
      <c r="P20" s="7"/>
      <c r="Q20" s="7"/>
      <c r="R20" s="3"/>
      <c r="S20" s="7">
        <v>4.3963254593175849</v>
      </c>
      <c r="T20" s="7"/>
      <c r="U20" s="7"/>
      <c r="V20" s="7"/>
      <c r="W20" s="9"/>
      <c r="X20" s="7">
        <v>0.31419999999999998</v>
      </c>
      <c r="Y20" s="7"/>
      <c r="Z20" s="7"/>
      <c r="AA20" s="7"/>
      <c r="AB20" s="9"/>
      <c r="AC20" s="7"/>
      <c r="AD20" s="7"/>
      <c r="AE20" s="7"/>
      <c r="AF20" s="7"/>
      <c r="AG20" s="9"/>
    </row>
    <row r="21" spans="1:33" ht="18.75" x14ac:dyDescent="0.3">
      <c r="A21" s="4" t="s">
        <v>58</v>
      </c>
      <c r="B21" s="5" t="s">
        <v>57</v>
      </c>
      <c r="C21" s="5">
        <v>7</v>
      </c>
      <c r="D21" s="6">
        <v>0</v>
      </c>
      <c r="E21" s="6">
        <v>0</v>
      </c>
      <c r="F21" s="6">
        <v>0</v>
      </c>
      <c r="G21" s="7">
        <v>1</v>
      </c>
      <c r="H21" s="5" t="s">
        <v>35</v>
      </c>
      <c r="I21" s="7">
        <v>2.25</v>
      </c>
      <c r="J21" s="7"/>
      <c r="K21" s="7"/>
      <c r="L21" s="7"/>
      <c r="M21" s="8"/>
      <c r="N21" s="7">
        <v>0.5</v>
      </c>
      <c r="O21" s="7"/>
      <c r="P21" s="7"/>
      <c r="Q21" s="7"/>
      <c r="R21" s="3"/>
      <c r="S21" s="7">
        <v>4.3963254593175849</v>
      </c>
      <c r="T21" s="7"/>
      <c r="U21" s="7"/>
      <c r="V21" s="7"/>
      <c r="W21" s="9"/>
      <c r="X21" s="7">
        <v>0.31419999999999998</v>
      </c>
      <c r="Y21" s="7"/>
      <c r="Z21" s="7"/>
      <c r="AA21" s="7"/>
      <c r="AB21" s="9"/>
      <c r="AC21" s="7"/>
      <c r="AD21" s="7"/>
      <c r="AE21" s="7"/>
      <c r="AF21" s="7"/>
      <c r="AG21" s="9"/>
    </row>
    <row r="22" spans="1:33" ht="18.75" x14ac:dyDescent="0.3">
      <c r="A22" s="4" t="s">
        <v>59</v>
      </c>
      <c r="B22" s="5" t="s">
        <v>57</v>
      </c>
      <c r="C22" s="5">
        <v>7</v>
      </c>
      <c r="D22" s="6">
        <v>0</v>
      </c>
      <c r="E22" s="6">
        <v>0</v>
      </c>
      <c r="F22" s="6">
        <v>0</v>
      </c>
      <c r="G22" s="7">
        <v>1</v>
      </c>
      <c r="H22" s="5" t="s">
        <v>35</v>
      </c>
      <c r="I22" s="7">
        <v>2.25</v>
      </c>
      <c r="J22" s="7"/>
      <c r="K22" s="7"/>
      <c r="L22" s="7"/>
      <c r="M22" s="8"/>
      <c r="N22" s="7">
        <v>0.5</v>
      </c>
      <c r="O22" s="7"/>
      <c r="P22" s="7"/>
      <c r="Q22" s="7"/>
      <c r="R22" s="3"/>
      <c r="S22" s="7">
        <v>4.3963254593175849</v>
      </c>
      <c r="T22" s="7"/>
      <c r="U22" s="7"/>
      <c r="V22" s="7"/>
      <c r="W22" s="9"/>
      <c r="X22" s="7">
        <v>0.31419999999999998</v>
      </c>
      <c r="Y22" s="7"/>
      <c r="Z22" s="7"/>
      <c r="AA22" s="7"/>
      <c r="AB22" s="9"/>
      <c r="AC22" s="7"/>
      <c r="AD22" s="7"/>
      <c r="AE22" s="7"/>
      <c r="AF22" s="7"/>
      <c r="AG22" s="9"/>
    </row>
    <row r="23" spans="1:33" ht="18.75" x14ac:dyDescent="0.3">
      <c r="A23" s="4" t="s">
        <v>60</v>
      </c>
      <c r="B23" s="5" t="s">
        <v>57</v>
      </c>
      <c r="C23" s="5">
        <v>7</v>
      </c>
      <c r="D23" s="6">
        <v>0</v>
      </c>
      <c r="E23" s="6">
        <v>1.3716000000000001E-2</v>
      </c>
      <c r="F23" s="6">
        <v>0</v>
      </c>
      <c r="G23" s="7">
        <v>1</v>
      </c>
      <c r="H23" s="5" t="s">
        <v>35</v>
      </c>
      <c r="I23" s="7">
        <v>2.25</v>
      </c>
      <c r="J23" s="7"/>
      <c r="K23" s="7"/>
      <c r="L23" s="7"/>
      <c r="M23" s="8"/>
      <c r="N23" s="7">
        <v>0.5</v>
      </c>
      <c r="O23" s="7"/>
      <c r="P23" s="7"/>
      <c r="Q23" s="7"/>
      <c r="R23" s="3"/>
      <c r="S23" s="7">
        <v>4.3963254593175849</v>
      </c>
      <c r="T23" s="7"/>
      <c r="U23" s="7"/>
      <c r="V23" s="7"/>
      <c r="W23" s="9"/>
      <c r="X23" s="7">
        <v>0.31419999999999998</v>
      </c>
      <c r="Y23" s="7"/>
      <c r="Z23" s="7"/>
      <c r="AA23" s="7"/>
      <c r="AB23" s="9"/>
      <c r="AC23" s="7"/>
      <c r="AD23" s="7"/>
      <c r="AE23" s="7"/>
      <c r="AF23" s="7"/>
      <c r="AG23" s="9"/>
    </row>
    <row r="24" spans="1:33" ht="18.75" x14ac:dyDescent="0.3">
      <c r="A24" s="4" t="s">
        <v>61</v>
      </c>
      <c r="B24" s="5" t="s">
        <v>62</v>
      </c>
      <c r="C24" s="5">
        <v>6</v>
      </c>
      <c r="D24" s="6">
        <v>0</v>
      </c>
      <c r="E24" s="6">
        <v>2.8956000000000001E-4</v>
      </c>
      <c r="F24" s="6">
        <v>0</v>
      </c>
      <c r="G24" s="7">
        <v>1</v>
      </c>
      <c r="H24" s="5" t="s">
        <v>35</v>
      </c>
      <c r="I24" s="7">
        <v>0.2</v>
      </c>
      <c r="J24" s="7"/>
      <c r="K24" s="7"/>
      <c r="L24" s="7"/>
      <c r="M24" s="8"/>
      <c r="N24" s="7">
        <v>0.4</v>
      </c>
      <c r="O24" s="7"/>
      <c r="P24" s="7"/>
      <c r="Q24" s="7"/>
      <c r="R24" s="3"/>
      <c r="S24" s="10">
        <v>47847.44839397676</v>
      </c>
      <c r="T24" s="7"/>
      <c r="U24" s="7"/>
      <c r="V24" s="7"/>
      <c r="W24" s="9"/>
      <c r="X24" s="7">
        <v>0.17849999999999999</v>
      </c>
      <c r="Y24" s="7"/>
      <c r="Z24" s="7"/>
      <c r="AA24" s="7"/>
      <c r="AB24" s="9"/>
      <c r="AC24" s="7"/>
      <c r="AD24" s="7"/>
      <c r="AE24" s="7"/>
      <c r="AF24" s="7"/>
      <c r="AG24" s="9"/>
    </row>
    <row r="25" spans="1:33" ht="18.75" x14ac:dyDescent="0.3">
      <c r="A25" s="4" t="s">
        <v>63</v>
      </c>
      <c r="B25" s="5" t="s">
        <v>62</v>
      </c>
      <c r="C25" s="5">
        <v>6</v>
      </c>
      <c r="D25" s="6">
        <v>0</v>
      </c>
      <c r="E25" s="6">
        <v>2.8956000000000001E-4</v>
      </c>
      <c r="F25" s="6">
        <v>0</v>
      </c>
      <c r="G25" s="7">
        <v>1</v>
      </c>
      <c r="H25" s="5" t="s">
        <v>35</v>
      </c>
      <c r="I25" s="7">
        <v>0.5</v>
      </c>
      <c r="J25" s="7"/>
      <c r="K25" s="7"/>
      <c r="L25" s="7"/>
      <c r="M25" s="8"/>
      <c r="N25" s="7">
        <v>0.4</v>
      </c>
      <c r="O25" s="7"/>
      <c r="P25" s="7"/>
      <c r="Q25" s="7"/>
      <c r="R25" s="3"/>
      <c r="S25" s="10">
        <v>26070.000000000004</v>
      </c>
      <c r="T25" s="7"/>
      <c r="U25" s="7"/>
      <c r="V25" s="7"/>
      <c r="W25" s="9"/>
      <c r="X25" s="7">
        <v>0.17199999999999999</v>
      </c>
      <c r="Y25" s="7"/>
      <c r="Z25" s="7"/>
      <c r="AA25" s="7"/>
      <c r="AB25" s="9"/>
      <c r="AC25" s="7"/>
      <c r="AD25" s="7"/>
      <c r="AE25" s="7"/>
      <c r="AF25" s="7"/>
      <c r="AG25" s="9"/>
    </row>
    <row r="26" spans="1:33" ht="18.75" x14ac:dyDescent="0.3">
      <c r="A26" s="4" t="s">
        <v>64</v>
      </c>
      <c r="B26" s="5" t="s">
        <v>65</v>
      </c>
      <c r="C26" s="5">
        <v>6</v>
      </c>
      <c r="D26" s="6">
        <v>0</v>
      </c>
      <c r="E26" s="6">
        <v>6.6072999999999991E-3</v>
      </c>
      <c r="F26" s="6">
        <v>5.6633999999999999E-3</v>
      </c>
      <c r="G26" s="7">
        <v>2</v>
      </c>
      <c r="H26" s="5" t="s">
        <v>35</v>
      </c>
      <c r="I26" s="7">
        <v>0.25</v>
      </c>
      <c r="J26" s="7">
        <v>0.25</v>
      </c>
      <c r="K26" s="7"/>
      <c r="L26" s="7"/>
      <c r="M26" s="8"/>
      <c r="N26" s="7">
        <v>0.4</v>
      </c>
      <c r="O26" s="7">
        <v>0.4</v>
      </c>
      <c r="P26" s="7"/>
      <c r="Q26" s="7"/>
      <c r="R26" s="3"/>
      <c r="S26" s="7">
        <v>1100</v>
      </c>
      <c r="T26" s="7">
        <v>32120</v>
      </c>
      <c r="U26" s="7"/>
      <c r="V26" s="7"/>
      <c r="W26" s="9"/>
      <c r="X26" s="7">
        <v>0.15110000000000001</v>
      </c>
      <c r="Y26" s="7">
        <v>0.16550000000000001</v>
      </c>
      <c r="Z26" s="7"/>
      <c r="AA26" s="7"/>
      <c r="AB26" s="9"/>
      <c r="AC26" s="7"/>
      <c r="AD26" s="7"/>
      <c r="AE26" s="7"/>
      <c r="AF26" s="7"/>
      <c r="AG26" s="9"/>
    </row>
    <row r="27" spans="1:33" ht="18.75" x14ac:dyDescent="0.3">
      <c r="A27" s="4" t="s">
        <v>66</v>
      </c>
      <c r="B27" s="5" t="s">
        <v>67</v>
      </c>
      <c r="C27" s="5">
        <v>6</v>
      </c>
      <c r="D27" s="6">
        <v>0</v>
      </c>
      <c r="E27" s="6">
        <v>0</v>
      </c>
      <c r="F27" s="6">
        <v>0</v>
      </c>
      <c r="G27" s="7">
        <v>1</v>
      </c>
      <c r="H27" s="5" t="s">
        <v>35</v>
      </c>
      <c r="I27" s="7">
        <v>0.5</v>
      </c>
      <c r="J27" s="7"/>
      <c r="K27" s="7"/>
      <c r="L27" s="7"/>
      <c r="M27" s="8"/>
      <c r="N27" s="7">
        <v>0.4</v>
      </c>
      <c r="O27" s="7"/>
      <c r="P27" s="7"/>
      <c r="Q27" s="7"/>
      <c r="R27" s="3"/>
      <c r="S27" s="7">
        <v>2915</v>
      </c>
      <c r="T27" s="7"/>
      <c r="U27" s="7"/>
      <c r="V27" s="7"/>
      <c r="W27" s="9"/>
      <c r="X27" s="7">
        <v>0.1394</v>
      </c>
      <c r="Y27" s="7"/>
      <c r="Z27" s="7"/>
      <c r="AA27" s="7"/>
      <c r="AB27" s="9"/>
      <c r="AC27" s="7"/>
      <c r="AD27" s="7"/>
      <c r="AE27" s="7"/>
      <c r="AF27" s="7"/>
      <c r="AG27" s="9"/>
    </row>
    <row r="28" spans="1:33" ht="18.75" x14ac:dyDescent="0.3">
      <c r="A28" s="4" t="s">
        <v>68</v>
      </c>
      <c r="B28" s="5" t="s">
        <v>67</v>
      </c>
      <c r="C28" s="5">
        <v>6</v>
      </c>
      <c r="D28" s="6">
        <v>0</v>
      </c>
      <c r="E28" s="6">
        <v>7.1120000000000011E-3</v>
      </c>
      <c r="F28" s="6">
        <v>0</v>
      </c>
      <c r="G28" s="7">
        <v>2</v>
      </c>
      <c r="H28" s="5" t="s">
        <v>35</v>
      </c>
      <c r="I28" s="7">
        <v>1.5</v>
      </c>
      <c r="J28" s="7">
        <v>2.25</v>
      </c>
      <c r="K28" s="7"/>
      <c r="L28" s="7"/>
      <c r="M28" s="8"/>
      <c r="N28" s="7">
        <v>0.4</v>
      </c>
      <c r="O28" s="7">
        <v>0.4</v>
      </c>
      <c r="P28" s="7"/>
      <c r="Q28" s="7"/>
      <c r="R28" s="3"/>
      <c r="S28" s="7">
        <v>3.4284776902887137</v>
      </c>
      <c r="T28" s="7">
        <v>28.690944881889763</v>
      </c>
      <c r="U28" s="7"/>
      <c r="V28" s="7"/>
      <c r="W28" s="9"/>
      <c r="X28" s="7">
        <v>0.25600000000000001</v>
      </c>
      <c r="Y28" s="7">
        <v>8.0600000000000005E-2</v>
      </c>
      <c r="Z28" s="7"/>
      <c r="AA28" s="7"/>
      <c r="AB28" s="9"/>
      <c r="AC28" s="7"/>
      <c r="AD28" s="7"/>
      <c r="AE28" s="7"/>
      <c r="AF28" s="7"/>
      <c r="AG28" s="9"/>
    </row>
    <row r="29" spans="1:33" ht="18.75" x14ac:dyDescent="0.3">
      <c r="A29" s="4" t="s">
        <v>69</v>
      </c>
      <c r="B29" s="5" t="s">
        <v>67</v>
      </c>
      <c r="C29" s="5">
        <v>6</v>
      </c>
      <c r="D29" s="6">
        <v>1.5240000000000002E-2</v>
      </c>
      <c r="E29" s="6">
        <v>1.3207999999999999E-2</v>
      </c>
      <c r="F29" s="6">
        <v>1.2192000000000001E-2</v>
      </c>
      <c r="G29" s="7">
        <v>2</v>
      </c>
      <c r="H29" s="5" t="s">
        <v>35</v>
      </c>
      <c r="I29" s="7">
        <v>1.5</v>
      </c>
      <c r="J29" s="7">
        <v>2.25</v>
      </c>
      <c r="K29" s="7"/>
      <c r="L29" s="7"/>
      <c r="M29" s="8"/>
      <c r="N29" s="7">
        <v>0.4</v>
      </c>
      <c r="O29" s="7">
        <v>0.4</v>
      </c>
      <c r="P29" s="7"/>
      <c r="Q29" s="7"/>
      <c r="R29" s="3"/>
      <c r="S29" s="7">
        <v>2.3458005249343832</v>
      </c>
      <c r="T29" s="7">
        <v>22.916666666666664</v>
      </c>
      <c r="U29" s="7"/>
      <c r="V29" s="7"/>
      <c r="W29" s="9"/>
      <c r="X29" s="7">
        <v>0.3674</v>
      </c>
      <c r="Y29" s="7">
        <v>0.1002</v>
      </c>
      <c r="Z29" s="7"/>
      <c r="AA29" s="7"/>
      <c r="AB29" s="9"/>
      <c r="AC29" s="7"/>
      <c r="AD29" s="7"/>
      <c r="AE29" s="7"/>
      <c r="AF29" s="7"/>
      <c r="AG29" s="9"/>
    </row>
    <row r="30" spans="1:33" ht="18.75" x14ac:dyDescent="0.3">
      <c r="A30" s="4" t="s">
        <v>70</v>
      </c>
      <c r="B30" s="5" t="s">
        <v>67</v>
      </c>
      <c r="C30" s="5">
        <v>6</v>
      </c>
      <c r="D30" s="6">
        <v>8.0000000000000002E-3</v>
      </c>
      <c r="E30" s="6">
        <v>5.6666666666666671E-3</v>
      </c>
      <c r="F30" s="6">
        <v>3.0000000000000001E-3</v>
      </c>
      <c r="G30" s="7">
        <v>1</v>
      </c>
      <c r="H30" s="5" t="s">
        <v>35</v>
      </c>
      <c r="I30" s="7">
        <v>1.3</v>
      </c>
      <c r="J30" s="7"/>
      <c r="K30" s="7"/>
      <c r="L30" s="7"/>
      <c r="M30" s="8"/>
      <c r="N30" s="7">
        <v>0.4</v>
      </c>
      <c r="O30" s="7"/>
      <c r="P30" s="7"/>
      <c r="Q30" s="7"/>
      <c r="R30" s="3"/>
      <c r="S30" s="7">
        <v>330</v>
      </c>
      <c r="T30" s="7"/>
      <c r="U30" s="7"/>
      <c r="V30" s="7"/>
      <c r="W30" s="9"/>
      <c r="X30" s="7">
        <v>0.20660000000000001</v>
      </c>
      <c r="Y30" s="7"/>
      <c r="Z30" s="7"/>
      <c r="AA30" s="7"/>
      <c r="AB30" s="9"/>
      <c r="AC30" s="7"/>
      <c r="AD30" s="7"/>
      <c r="AE30" s="7"/>
      <c r="AF30" s="7"/>
      <c r="AG30" s="9"/>
    </row>
    <row r="31" spans="1:33" ht="18.75" x14ac:dyDescent="0.3">
      <c r="A31" s="4" t="s">
        <v>71</v>
      </c>
      <c r="B31" s="5" t="s">
        <v>67</v>
      </c>
      <c r="C31" s="5">
        <v>6</v>
      </c>
      <c r="D31" s="6">
        <v>0</v>
      </c>
      <c r="E31" s="6">
        <v>1.6666666666666668E-3</v>
      </c>
      <c r="F31" s="6">
        <v>0</v>
      </c>
      <c r="G31" s="7">
        <v>1</v>
      </c>
      <c r="H31" s="5" t="s">
        <v>35</v>
      </c>
      <c r="I31" s="7">
        <v>1.9</v>
      </c>
      <c r="J31" s="7"/>
      <c r="K31" s="7"/>
      <c r="L31" s="7"/>
      <c r="M31" s="8"/>
      <c r="N31" s="7">
        <v>0.4</v>
      </c>
      <c r="O31" s="7"/>
      <c r="P31" s="7"/>
      <c r="Q31" s="7"/>
      <c r="R31" s="3"/>
      <c r="S31" s="7">
        <v>1650</v>
      </c>
      <c r="T31" s="7"/>
      <c r="U31" s="7"/>
      <c r="V31" s="7"/>
      <c r="W31" s="9"/>
      <c r="X31" s="7">
        <v>0.29420000000000002</v>
      </c>
      <c r="Y31" s="7"/>
      <c r="Z31" s="7"/>
      <c r="AA31" s="7"/>
      <c r="AB31" s="9"/>
      <c r="AC31" s="7"/>
      <c r="AD31" s="7"/>
      <c r="AE31" s="7"/>
      <c r="AF31" s="7"/>
      <c r="AG31" s="9"/>
    </row>
    <row r="32" spans="1:33" ht="18.75" x14ac:dyDescent="0.3">
      <c r="A32" s="4" t="s">
        <v>72</v>
      </c>
      <c r="B32" s="5" t="s">
        <v>67</v>
      </c>
      <c r="C32" s="5">
        <v>6</v>
      </c>
      <c r="D32" s="6">
        <v>0</v>
      </c>
      <c r="E32" s="6">
        <v>2E-3</v>
      </c>
      <c r="F32" s="6">
        <v>0</v>
      </c>
      <c r="G32" s="7">
        <v>1</v>
      </c>
      <c r="H32" s="5" t="s">
        <v>35</v>
      </c>
      <c r="I32" s="7">
        <v>1.9</v>
      </c>
      <c r="J32" s="7"/>
      <c r="K32" s="7"/>
      <c r="L32" s="7"/>
      <c r="M32" s="8"/>
      <c r="N32" s="7">
        <v>0.4</v>
      </c>
      <c r="O32" s="7"/>
      <c r="P32" s="7"/>
      <c r="Q32" s="7"/>
      <c r="R32" s="3"/>
      <c r="S32" s="7">
        <v>1650</v>
      </c>
      <c r="T32" s="7"/>
      <c r="U32" s="7"/>
      <c r="V32" s="7"/>
      <c r="W32" s="9"/>
      <c r="X32" s="7">
        <v>0.29420000000000002</v>
      </c>
      <c r="Y32" s="7"/>
      <c r="Z32" s="7"/>
      <c r="AA32" s="7"/>
      <c r="AB32" s="9"/>
      <c r="AC32" s="7"/>
      <c r="AD32" s="7"/>
      <c r="AE32" s="7"/>
      <c r="AF32" s="7"/>
      <c r="AG32" s="9"/>
    </row>
    <row r="33" spans="1:33" ht="18.75" x14ac:dyDescent="0.3">
      <c r="A33" s="4" t="s">
        <v>73</v>
      </c>
      <c r="B33" s="5" t="s">
        <v>67</v>
      </c>
      <c r="C33" s="5">
        <v>6</v>
      </c>
      <c r="D33" s="6">
        <v>4.0000000000000001E-3</v>
      </c>
      <c r="E33" s="6">
        <v>6.0000000000000001E-3</v>
      </c>
      <c r="F33" s="6">
        <v>0</v>
      </c>
      <c r="G33" s="7">
        <v>1</v>
      </c>
      <c r="H33" s="5" t="s">
        <v>35</v>
      </c>
      <c r="I33" s="7">
        <v>1.9</v>
      </c>
      <c r="J33" s="7"/>
      <c r="K33" s="7"/>
      <c r="L33" s="7"/>
      <c r="M33" s="8"/>
      <c r="N33" s="7">
        <v>0.4</v>
      </c>
      <c r="O33" s="7"/>
      <c r="P33" s="7"/>
      <c r="Q33" s="7"/>
      <c r="R33" s="3"/>
      <c r="S33" s="7">
        <v>1650</v>
      </c>
      <c r="T33" s="7"/>
      <c r="U33" s="7"/>
      <c r="V33" s="7"/>
      <c r="W33" s="9"/>
      <c r="X33" s="7">
        <v>0.29420000000000002</v>
      </c>
      <c r="Y33" s="7"/>
      <c r="Z33" s="7"/>
      <c r="AA33" s="7"/>
      <c r="AB33" s="9"/>
      <c r="AC33" s="7"/>
      <c r="AD33" s="7"/>
      <c r="AE33" s="7"/>
      <c r="AF33" s="7"/>
      <c r="AG33" s="9"/>
    </row>
    <row r="34" spans="1:33" ht="18.75" x14ac:dyDescent="0.3">
      <c r="A34" s="4" t="s">
        <v>74</v>
      </c>
      <c r="B34" s="5" t="s">
        <v>75</v>
      </c>
      <c r="C34" s="5">
        <v>7</v>
      </c>
      <c r="D34" s="6">
        <v>0</v>
      </c>
      <c r="E34" s="6">
        <v>0</v>
      </c>
      <c r="F34" s="6">
        <v>0</v>
      </c>
      <c r="G34" s="7">
        <v>2</v>
      </c>
      <c r="H34" s="5" t="s">
        <v>35</v>
      </c>
      <c r="I34" s="7">
        <v>0.55000000000000004</v>
      </c>
      <c r="J34" s="7">
        <v>1.1000000000000001</v>
      </c>
      <c r="K34" s="7"/>
      <c r="L34" s="7"/>
      <c r="M34" s="8"/>
      <c r="N34" s="7">
        <v>0.5</v>
      </c>
      <c r="O34" s="7">
        <v>0.5</v>
      </c>
      <c r="P34" s="7"/>
      <c r="Q34" s="7"/>
      <c r="R34" s="3"/>
      <c r="S34" s="7">
        <v>0.20931758530183725</v>
      </c>
      <c r="T34" s="7">
        <v>1.9127296587926508</v>
      </c>
      <c r="U34" s="7"/>
      <c r="V34" s="7"/>
      <c r="W34" s="9"/>
      <c r="X34" s="7">
        <v>0.76370000000000005</v>
      </c>
      <c r="Y34" s="7">
        <v>0.40539999999999998</v>
      </c>
      <c r="Z34" s="7"/>
      <c r="AA34" s="7"/>
      <c r="AB34" s="9"/>
      <c r="AC34" s="7"/>
      <c r="AD34" s="7"/>
      <c r="AE34" s="7"/>
      <c r="AF34" s="7"/>
      <c r="AG34" s="9"/>
    </row>
    <row r="35" spans="1:33" ht="18.75" x14ac:dyDescent="0.3">
      <c r="A35" s="4" t="s">
        <v>76</v>
      </c>
      <c r="B35" s="5" t="s">
        <v>75</v>
      </c>
      <c r="C35" s="5">
        <v>7</v>
      </c>
      <c r="D35" s="6">
        <v>0</v>
      </c>
      <c r="E35" s="6">
        <v>5.080000000000001E-4</v>
      </c>
      <c r="F35" s="6">
        <v>0</v>
      </c>
      <c r="G35" s="7">
        <v>2</v>
      </c>
      <c r="H35" s="5" t="s">
        <v>35</v>
      </c>
      <c r="I35" s="7">
        <v>1.5</v>
      </c>
      <c r="J35" s="7">
        <v>2.6</v>
      </c>
      <c r="K35" s="7"/>
      <c r="L35" s="7"/>
      <c r="M35" s="8"/>
      <c r="N35" s="7">
        <v>0.5</v>
      </c>
      <c r="O35" s="7">
        <v>0.5</v>
      </c>
      <c r="P35" s="7"/>
      <c r="Q35" s="7"/>
      <c r="R35" s="3"/>
      <c r="S35" s="7">
        <v>0.45931758530183725</v>
      </c>
      <c r="T35" s="7">
        <v>4.3963254593175849</v>
      </c>
      <c r="U35" s="7"/>
      <c r="V35" s="7"/>
      <c r="W35" s="9"/>
      <c r="X35" s="7">
        <v>0.64880000000000004</v>
      </c>
      <c r="Y35" s="7">
        <v>0.40379999999999999</v>
      </c>
      <c r="Z35" s="7"/>
      <c r="AA35" s="7"/>
      <c r="AB35" s="9"/>
      <c r="AC35" s="7"/>
      <c r="AD35" s="7"/>
      <c r="AE35" s="7"/>
      <c r="AF35" s="7"/>
      <c r="AG35" s="9"/>
    </row>
    <row r="36" spans="1:33" ht="18.75" x14ac:dyDescent="0.3">
      <c r="A36" s="4" t="s">
        <v>77</v>
      </c>
      <c r="B36" s="5" t="s">
        <v>50</v>
      </c>
      <c r="C36" s="5">
        <v>7</v>
      </c>
      <c r="D36" s="6">
        <v>1.5240000000000002E-3</v>
      </c>
      <c r="E36" s="6">
        <v>3.5560000000000006E-3</v>
      </c>
      <c r="F36" s="6">
        <v>1.5240000000000002E-3</v>
      </c>
      <c r="G36" s="7">
        <v>2</v>
      </c>
      <c r="H36" s="5" t="s">
        <v>35</v>
      </c>
      <c r="I36" s="7">
        <v>0.55000000000000004</v>
      </c>
      <c r="J36" s="7">
        <v>1.1000000000000001</v>
      </c>
      <c r="K36" s="7"/>
      <c r="L36" s="7"/>
      <c r="M36" s="8"/>
      <c r="N36" s="7">
        <v>0.5</v>
      </c>
      <c r="O36" s="7">
        <v>0.5</v>
      </c>
      <c r="P36" s="7"/>
      <c r="Q36" s="7"/>
      <c r="R36" s="3"/>
      <c r="S36" s="7">
        <v>1.0465879265091864</v>
      </c>
      <c r="T36" s="7">
        <v>9.5636482939632543</v>
      </c>
      <c r="U36" s="7"/>
      <c r="V36" s="7"/>
      <c r="W36" s="9"/>
      <c r="X36" s="7">
        <v>0.76370000000000005</v>
      </c>
      <c r="Y36" s="7">
        <v>0.40539999999999998</v>
      </c>
      <c r="Z36" s="7"/>
      <c r="AA36" s="7"/>
      <c r="AB36" s="9"/>
      <c r="AC36" s="7"/>
      <c r="AD36" s="7"/>
      <c r="AE36" s="7"/>
      <c r="AF36" s="7"/>
      <c r="AG36" s="9"/>
    </row>
    <row r="37" spans="1:33" ht="18.75" x14ac:dyDescent="0.3">
      <c r="A37" s="4" t="s">
        <v>78</v>
      </c>
      <c r="B37" s="5" t="s">
        <v>50</v>
      </c>
      <c r="C37" s="5">
        <v>7</v>
      </c>
      <c r="D37" s="6">
        <v>1.5240000000000002E-3</v>
      </c>
      <c r="E37" s="6">
        <v>1.5240000000000002E-3</v>
      </c>
      <c r="F37" s="6">
        <v>1.5240000000000002E-3</v>
      </c>
      <c r="G37" s="7">
        <v>2</v>
      </c>
      <c r="H37" s="5" t="s">
        <v>35</v>
      </c>
      <c r="I37" s="7">
        <v>1.5</v>
      </c>
      <c r="J37" s="7">
        <v>2.6</v>
      </c>
      <c r="K37" s="7"/>
      <c r="L37" s="7"/>
      <c r="M37" s="8"/>
      <c r="N37" s="7">
        <v>0.5</v>
      </c>
      <c r="O37" s="7">
        <v>0.5</v>
      </c>
      <c r="P37" s="7"/>
      <c r="Q37" s="7"/>
      <c r="R37" s="3"/>
      <c r="S37" s="7">
        <v>0.45931758530183725</v>
      </c>
      <c r="T37" s="7">
        <v>4.3963254593175849</v>
      </c>
      <c r="U37" s="7"/>
      <c r="V37" s="7"/>
      <c r="W37" s="9"/>
      <c r="X37" s="7">
        <v>0.64880000000000004</v>
      </c>
      <c r="Y37" s="7">
        <v>0.40379999999999999</v>
      </c>
      <c r="Z37" s="7"/>
      <c r="AA37" s="7"/>
      <c r="AB37" s="9"/>
      <c r="AC37" s="7"/>
      <c r="AD37" s="7"/>
      <c r="AE37" s="7"/>
      <c r="AF37" s="7"/>
      <c r="AG37" s="9"/>
    </row>
    <row r="38" spans="1:33" ht="18.75" x14ac:dyDescent="0.3">
      <c r="A38" s="4" t="s">
        <v>79</v>
      </c>
      <c r="B38" s="5" t="s">
        <v>80</v>
      </c>
      <c r="C38" s="5">
        <v>5</v>
      </c>
      <c r="D38" s="6">
        <v>3.4747200000000005</v>
      </c>
      <c r="E38" s="6">
        <v>4.6736000000000004</v>
      </c>
      <c r="F38" s="6">
        <v>1.8288000000000002</v>
      </c>
      <c r="G38" s="7">
        <v>1</v>
      </c>
      <c r="H38" s="5" t="s">
        <v>35</v>
      </c>
      <c r="I38" s="7">
        <v>0.73</v>
      </c>
      <c r="J38" s="7"/>
      <c r="K38" s="7"/>
      <c r="L38" s="7"/>
      <c r="M38" s="8"/>
      <c r="N38" s="7">
        <v>0.45</v>
      </c>
      <c r="O38" s="7"/>
      <c r="P38" s="7"/>
      <c r="Q38" s="7"/>
      <c r="R38" s="3"/>
      <c r="S38" s="7">
        <v>4565</v>
      </c>
      <c r="T38" s="7"/>
      <c r="U38" s="7"/>
      <c r="V38" s="7"/>
      <c r="W38" s="9"/>
      <c r="X38" s="7">
        <v>0.18260000000000001</v>
      </c>
      <c r="Y38" s="7"/>
      <c r="Z38" s="7"/>
      <c r="AA38" s="7"/>
      <c r="AB38" s="9"/>
      <c r="AC38" s="7"/>
      <c r="AD38" s="7"/>
      <c r="AE38" s="7"/>
      <c r="AF38" s="7"/>
      <c r="AG38" s="9"/>
    </row>
    <row r="39" spans="1:33" ht="18.75" x14ac:dyDescent="0.3">
      <c r="A39" s="4" t="s">
        <v>81</v>
      </c>
      <c r="B39" s="5" t="s">
        <v>82</v>
      </c>
      <c r="C39" s="5">
        <v>5</v>
      </c>
      <c r="D39" s="6">
        <v>6.0960000000000007E-2</v>
      </c>
      <c r="E39" s="6">
        <v>6.0960000000000014E-2</v>
      </c>
      <c r="F39" s="6">
        <v>3.0480000000000004E-2</v>
      </c>
      <c r="G39" s="7">
        <v>1</v>
      </c>
      <c r="H39" s="5" t="s">
        <v>35</v>
      </c>
      <c r="I39" s="7">
        <v>1</v>
      </c>
      <c r="J39" s="7"/>
      <c r="K39" s="7"/>
      <c r="L39" s="7"/>
      <c r="M39" s="8"/>
      <c r="N39" s="7">
        <v>0.4</v>
      </c>
      <c r="O39" s="7"/>
      <c r="P39" s="7"/>
      <c r="Q39" s="7"/>
      <c r="R39" s="3"/>
      <c r="S39" s="7">
        <v>12.145833333333334</v>
      </c>
      <c r="T39" s="7"/>
      <c r="U39" s="7"/>
      <c r="V39" s="7"/>
      <c r="W39" s="9"/>
      <c r="X39" s="7">
        <v>0.2</v>
      </c>
      <c r="Y39" s="7"/>
      <c r="Z39" s="7"/>
      <c r="AA39" s="7"/>
      <c r="AB39" s="9"/>
      <c r="AC39" s="7"/>
      <c r="AD39" s="7"/>
      <c r="AE39" s="7"/>
      <c r="AF39" s="7"/>
      <c r="AG39" s="9"/>
    </row>
    <row r="40" spans="1:33" ht="18.75" x14ac:dyDescent="0.3">
      <c r="A40" s="4" t="s">
        <v>83</v>
      </c>
      <c r="B40" s="5" t="s">
        <v>82</v>
      </c>
      <c r="C40" s="5">
        <v>5</v>
      </c>
      <c r="D40" s="6">
        <v>0</v>
      </c>
      <c r="E40" s="6">
        <v>2.0320000000000004E-3</v>
      </c>
      <c r="F40" s="6">
        <v>0</v>
      </c>
      <c r="G40" s="7">
        <v>1</v>
      </c>
      <c r="H40" s="5" t="s">
        <v>35</v>
      </c>
      <c r="I40" s="7">
        <v>1</v>
      </c>
      <c r="J40" s="7"/>
      <c r="K40" s="7"/>
      <c r="L40" s="7"/>
      <c r="M40" s="8"/>
      <c r="N40" s="7">
        <v>0.4</v>
      </c>
      <c r="O40" s="7"/>
      <c r="P40" s="7"/>
      <c r="Q40" s="7"/>
      <c r="R40" s="3"/>
      <c r="S40" s="7">
        <v>12.145833333333334</v>
      </c>
      <c r="T40" s="7"/>
      <c r="U40" s="7"/>
      <c r="V40" s="7"/>
      <c r="W40" s="9"/>
      <c r="X40" s="7">
        <v>0.2</v>
      </c>
      <c r="Y40" s="7"/>
      <c r="Z40" s="7"/>
      <c r="AA40" s="7"/>
      <c r="AB40" s="9"/>
      <c r="AC40" s="7"/>
      <c r="AD40" s="7"/>
      <c r="AE40" s="7"/>
      <c r="AF40" s="7"/>
      <c r="AG40" s="9"/>
    </row>
    <row r="41" spans="1:33" ht="18.75" x14ac:dyDescent="0.3">
      <c r="A41" s="4" t="s">
        <v>84</v>
      </c>
      <c r="B41" s="5" t="s">
        <v>80</v>
      </c>
      <c r="C41" s="5">
        <v>5</v>
      </c>
      <c r="D41" s="6">
        <v>0</v>
      </c>
      <c r="E41" s="6">
        <v>1.3333333333333335E-5</v>
      </c>
      <c r="F41" s="6">
        <v>0</v>
      </c>
      <c r="G41" s="7">
        <v>1</v>
      </c>
      <c r="H41" s="5" t="s">
        <v>35</v>
      </c>
      <c r="I41" s="7">
        <v>0.73</v>
      </c>
      <c r="J41" s="7"/>
      <c r="K41" s="7"/>
      <c r="L41" s="7"/>
      <c r="M41" s="8"/>
      <c r="N41" s="7">
        <v>0.45</v>
      </c>
      <c r="O41" s="7"/>
      <c r="P41" s="7"/>
      <c r="Q41" s="7"/>
      <c r="R41" s="3"/>
      <c r="S41" s="7">
        <v>4565</v>
      </c>
      <c r="T41" s="7"/>
      <c r="U41" s="7"/>
      <c r="V41" s="7"/>
      <c r="W41" s="9"/>
      <c r="X41" s="7">
        <v>0.18260000000000001</v>
      </c>
      <c r="Y41" s="7"/>
      <c r="Z41" s="7"/>
      <c r="AA41" s="7"/>
      <c r="AB41" s="9"/>
      <c r="AC41" s="7"/>
      <c r="AD41" s="7"/>
      <c r="AE41" s="7"/>
      <c r="AF41" s="7"/>
      <c r="AG41" s="9"/>
    </row>
    <row r="42" spans="1:33" ht="18.75" x14ac:dyDescent="0.3">
      <c r="A42" s="4" t="s">
        <v>85</v>
      </c>
      <c r="B42" s="5" t="s">
        <v>80</v>
      </c>
      <c r="C42" s="5">
        <v>5</v>
      </c>
      <c r="D42" s="6">
        <v>5.0000000000000002E-5</v>
      </c>
      <c r="E42" s="6">
        <v>1E-4</v>
      </c>
      <c r="F42" s="6">
        <v>5.0000000000000002E-5</v>
      </c>
      <c r="G42" s="7">
        <v>1</v>
      </c>
      <c r="H42" s="5" t="s">
        <v>35</v>
      </c>
      <c r="I42" s="7">
        <v>1.01</v>
      </c>
      <c r="J42" s="7"/>
      <c r="K42" s="7"/>
      <c r="L42" s="7"/>
      <c r="M42" s="8"/>
      <c r="N42" s="7">
        <v>0.6</v>
      </c>
      <c r="O42" s="7"/>
      <c r="P42" s="7"/>
      <c r="Q42" s="7"/>
      <c r="R42" s="3"/>
      <c r="S42" s="7">
        <v>8332.5</v>
      </c>
      <c r="T42" s="7"/>
      <c r="U42" s="7"/>
      <c r="V42" s="7"/>
      <c r="W42" s="9"/>
      <c r="X42" s="7">
        <v>0.1875</v>
      </c>
      <c r="Y42" s="7"/>
      <c r="Z42" s="7"/>
      <c r="AA42" s="7"/>
      <c r="AB42" s="9"/>
      <c r="AC42" s="7"/>
      <c r="AD42" s="7"/>
      <c r="AE42" s="7"/>
      <c r="AF42" s="7"/>
      <c r="AG42" s="9"/>
    </row>
    <row r="43" spans="1:33" ht="18.75" x14ac:dyDescent="0.3">
      <c r="A43" s="4" t="s">
        <v>86</v>
      </c>
      <c r="B43" s="5" t="s">
        <v>80</v>
      </c>
      <c r="C43" s="5">
        <v>5</v>
      </c>
      <c r="D43" s="6">
        <v>1.2999999999999999E-5</v>
      </c>
      <c r="E43" s="6">
        <v>3.3333333333333335E-5</v>
      </c>
      <c r="F43" s="6">
        <v>2.0000000000000002E-5</v>
      </c>
      <c r="G43" s="7">
        <v>1</v>
      </c>
      <c r="H43" s="5" t="s">
        <v>35</v>
      </c>
      <c r="I43" s="7">
        <v>2.16</v>
      </c>
      <c r="J43" s="7"/>
      <c r="K43" s="7"/>
      <c r="L43" s="7"/>
      <c r="M43" s="8"/>
      <c r="N43" s="7">
        <v>0.45</v>
      </c>
      <c r="O43" s="7"/>
      <c r="P43" s="7"/>
      <c r="Q43" s="7"/>
      <c r="R43" s="3"/>
      <c r="S43" s="7">
        <v>12057.5</v>
      </c>
      <c r="T43" s="7"/>
      <c r="U43" s="7"/>
      <c r="V43" s="7"/>
      <c r="W43" s="9"/>
      <c r="X43" s="7">
        <v>0.15720000000000001</v>
      </c>
      <c r="Y43" s="7"/>
      <c r="Z43" s="7"/>
      <c r="AA43" s="7"/>
      <c r="AB43" s="9"/>
      <c r="AC43" s="7"/>
      <c r="AD43" s="7"/>
      <c r="AE43" s="7"/>
      <c r="AF43" s="7"/>
      <c r="AG43" s="9"/>
    </row>
    <row r="44" spans="1:33" ht="18.75" x14ac:dyDescent="0.3">
      <c r="A44" s="4" t="s">
        <v>87</v>
      </c>
      <c r="B44" s="5" t="s">
        <v>80</v>
      </c>
      <c r="C44" s="5">
        <v>5</v>
      </c>
      <c r="D44" s="6">
        <v>8.0000000000000004E-4</v>
      </c>
      <c r="E44" s="6">
        <v>2.9999999999999997E-4</v>
      </c>
      <c r="F44" s="6">
        <v>1E-4</v>
      </c>
      <c r="G44" s="7">
        <v>1</v>
      </c>
      <c r="H44" s="5" t="s">
        <v>35</v>
      </c>
      <c r="I44" s="7">
        <v>1.28</v>
      </c>
      <c r="J44" s="7"/>
      <c r="K44" s="7"/>
      <c r="L44" s="7"/>
      <c r="M44" s="8"/>
      <c r="N44" s="7">
        <v>0.4</v>
      </c>
      <c r="O44" s="7"/>
      <c r="P44" s="7"/>
      <c r="Q44" s="7"/>
      <c r="R44" s="3"/>
      <c r="S44" s="7">
        <v>10202.5</v>
      </c>
      <c r="T44" s="7"/>
      <c r="U44" s="7"/>
      <c r="V44" s="7"/>
      <c r="W44" s="9"/>
      <c r="X44" s="7">
        <v>0.15720000000000001</v>
      </c>
      <c r="Y44" s="7"/>
      <c r="Z44" s="7"/>
      <c r="AA44" s="7"/>
      <c r="AB44" s="9"/>
      <c r="AC44" s="7"/>
      <c r="AD44" s="7"/>
      <c r="AE44" s="7"/>
      <c r="AF44" s="7"/>
      <c r="AG44" s="9"/>
    </row>
    <row r="45" spans="1:33" ht="18.75" x14ac:dyDescent="0.3">
      <c r="A45" s="4" t="s">
        <v>88</v>
      </c>
      <c r="B45" s="5" t="s">
        <v>89</v>
      </c>
      <c r="C45" s="5">
        <v>5</v>
      </c>
      <c r="D45" s="6">
        <v>0</v>
      </c>
      <c r="E45" s="6">
        <v>0.01</v>
      </c>
      <c r="F45" s="6">
        <v>0</v>
      </c>
      <c r="G45" s="7">
        <v>1</v>
      </c>
      <c r="H45" s="5" t="s">
        <v>35</v>
      </c>
      <c r="I45" s="7">
        <v>0.6</v>
      </c>
      <c r="J45" s="7"/>
      <c r="K45" s="7"/>
      <c r="L45" s="7"/>
      <c r="M45" s="8"/>
      <c r="N45" s="7">
        <v>0.4</v>
      </c>
      <c r="O45" s="7"/>
      <c r="P45" s="7"/>
      <c r="Q45" s="7"/>
      <c r="R45" s="3"/>
      <c r="S45" s="7">
        <v>0.45999999999999996</v>
      </c>
      <c r="T45" s="7"/>
      <c r="U45" s="7"/>
      <c r="V45" s="7"/>
      <c r="W45" s="9"/>
      <c r="X45" s="7">
        <v>0.63690000000000002</v>
      </c>
      <c r="Y45" s="7"/>
      <c r="Z45" s="7"/>
      <c r="AA45" s="7"/>
      <c r="AB45" s="9"/>
      <c r="AC45" s="7"/>
      <c r="AD45" s="7"/>
      <c r="AE45" s="7"/>
      <c r="AF45" s="7"/>
      <c r="AG45" s="9"/>
    </row>
    <row r="46" spans="1:33" ht="18.75" x14ac:dyDescent="0.3">
      <c r="A46" s="4" t="s">
        <v>90</v>
      </c>
      <c r="B46" s="5" t="s">
        <v>89</v>
      </c>
      <c r="C46" s="5">
        <v>5</v>
      </c>
      <c r="D46" s="6">
        <v>0</v>
      </c>
      <c r="E46" s="6">
        <v>0.01</v>
      </c>
      <c r="F46" s="6">
        <v>1.4999999999999999E-2</v>
      </c>
      <c r="G46" s="7">
        <v>1</v>
      </c>
      <c r="H46" s="5" t="s">
        <v>35</v>
      </c>
      <c r="I46" s="7">
        <v>0.6</v>
      </c>
      <c r="J46" s="7"/>
      <c r="K46" s="7"/>
      <c r="L46" s="7"/>
      <c r="M46" s="8"/>
      <c r="N46" s="7">
        <v>0.4</v>
      </c>
      <c r="O46" s="7"/>
      <c r="P46" s="7"/>
      <c r="Q46" s="7"/>
      <c r="R46" s="3"/>
      <c r="S46" s="7">
        <v>0.45999999999999996</v>
      </c>
      <c r="T46" s="7"/>
      <c r="U46" s="7"/>
      <c r="V46" s="7"/>
      <c r="W46" s="9"/>
      <c r="X46" s="7">
        <v>0.63690000000000002</v>
      </c>
      <c r="Y46" s="7"/>
      <c r="Z46" s="7"/>
      <c r="AA46" s="7"/>
      <c r="AB46" s="9"/>
      <c r="AC46" s="7"/>
      <c r="AD46" s="7"/>
      <c r="AE46" s="7"/>
      <c r="AF46" s="7"/>
      <c r="AG46" s="9"/>
    </row>
    <row r="47" spans="1:33" ht="18.75" x14ac:dyDescent="0.3">
      <c r="A47" s="4" t="s">
        <v>91</v>
      </c>
      <c r="B47" s="5" t="s">
        <v>92</v>
      </c>
      <c r="C47" s="5">
        <v>5</v>
      </c>
      <c r="D47" s="6">
        <v>0</v>
      </c>
      <c r="E47" s="6">
        <v>0</v>
      </c>
      <c r="F47" s="6">
        <v>0</v>
      </c>
      <c r="G47" s="7">
        <v>4</v>
      </c>
      <c r="H47" s="5" t="s">
        <v>35</v>
      </c>
      <c r="I47" s="7">
        <v>0.9</v>
      </c>
      <c r="J47" s="7">
        <v>0.9</v>
      </c>
      <c r="K47" s="7">
        <v>0.9</v>
      </c>
      <c r="L47" s="7">
        <v>0.9</v>
      </c>
      <c r="M47" s="8"/>
      <c r="N47" s="7">
        <v>0.4</v>
      </c>
      <c r="O47" s="7">
        <v>0.4</v>
      </c>
      <c r="P47" s="7">
        <v>0.4</v>
      </c>
      <c r="Q47" s="7">
        <v>0.4</v>
      </c>
      <c r="R47" s="3"/>
      <c r="S47" s="7">
        <v>220</v>
      </c>
      <c r="T47" s="7">
        <v>3470</v>
      </c>
      <c r="U47" s="7">
        <v>4070</v>
      </c>
      <c r="V47" s="7">
        <v>4670</v>
      </c>
      <c r="W47" s="9"/>
      <c r="X47" s="7">
        <v>0.17130000000000001</v>
      </c>
      <c r="Y47" s="7">
        <v>0.17050000000000001</v>
      </c>
      <c r="Z47" s="7">
        <v>0.1673</v>
      </c>
      <c r="AA47" s="7">
        <v>0.1673</v>
      </c>
      <c r="AB47" s="9"/>
      <c r="AC47" s="7"/>
      <c r="AD47" s="7"/>
      <c r="AE47" s="7"/>
      <c r="AF47" s="7"/>
      <c r="AG47" s="9"/>
    </row>
    <row r="48" spans="1:33" ht="18.75" x14ac:dyDescent="0.3">
      <c r="A48" s="4" t="s">
        <v>93</v>
      </c>
      <c r="B48" s="5" t="s">
        <v>94</v>
      </c>
      <c r="C48" s="5">
        <v>8</v>
      </c>
      <c r="D48" s="6">
        <v>6.7055999999999991E-2</v>
      </c>
      <c r="E48" s="6">
        <v>6.096E-2</v>
      </c>
      <c r="F48" s="6">
        <v>3.3527999999999995E-2</v>
      </c>
      <c r="G48" s="7">
        <v>2</v>
      </c>
      <c r="H48" s="5" t="s">
        <v>35</v>
      </c>
      <c r="I48" s="7">
        <v>1.1000000000000001</v>
      </c>
      <c r="J48" s="7">
        <v>2.4</v>
      </c>
      <c r="K48" s="7"/>
      <c r="L48" s="7"/>
      <c r="M48" s="8"/>
      <c r="N48" s="7">
        <v>0.4</v>
      </c>
      <c r="O48" s="7">
        <v>0.5</v>
      </c>
      <c r="P48" s="7"/>
      <c r="Q48" s="7"/>
      <c r="R48" s="3"/>
      <c r="S48" s="7">
        <v>0.42104111986001752</v>
      </c>
      <c r="T48" s="7">
        <v>3.1878827646544181</v>
      </c>
      <c r="U48" s="7"/>
      <c r="V48" s="7"/>
      <c r="W48" s="9"/>
      <c r="X48" s="7">
        <v>0.64880000000000004</v>
      </c>
      <c r="Y48" s="7">
        <v>0.40539999999999998</v>
      </c>
      <c r="Z48" s="7"/>
      <c r="AA48" s="7"/>
      <c r="AB48" s="9"/>
      <c r="AC48" s="7"/>
      <c r="AD48" s="7"/>
      <c r="AE48" s="7"/>
      <c r="AF48" s="7"/>
      <c r="AG48" s="9"/>
    </row>
    <row r="49" spans="1:33" ht="18.75" x14ac:dyDescent="0.3">
      <c r="A49" s="4" t="s">
        <v>95</v>
      </c>
      <c r="B49" s="5" t="s">
        <v>94</v>
      </c>
      <c r="C49" s="5">
        <v>8</v>
      </c>
      <c r="D49" s="6">
        <v>1.2E-2</v>
      </c>
      <c r="E49" s="6">
        <v>9.6666666666666672E-3</v>
      </c>
      <c r="F49" s="6">
        <v>8.0000000000000002E-3</v>
      </c>
      <c r="G49" s="7">
        <v>2</v>
      </c>
      <c r="H49" s="5" t="s">
        <v>35</v>
      </c>
      <c r="I49" s="7">
        <v>0.75</v>
      </c>
      <c r="J49" s="7">
        <v>0.95</v>
      </c>
      <c r="K49" s="7"/>
      <c r="L49" s="7"/>
      <c r="M49" s="8"/>
      <c r="N49" s="7">
        <v>0.4</v>
      </c>
      <c r="O49" s="7">
        <v>0.4</v>
      </c>
      <c r="P49" s="7"/>
      <c r="Q49" s="7"/>
      <c r="R49" s="3"/>
      <c r="S49" s="7">
        <v>2.75</v>
      </c>
      <c r="T49" s="7">
        <v>2.75</v>
      </c>
      <c r="U49" s="7"/>
      <c r="V49" s="7"/>
      <c r="W49" s="9"/>
      <c r="X49" s="7">
        <v>0.36649999999999999</v>
      </c>
      <c r="Y49" s="7">
        <v>0.36649999999999999</v>
      </c>
      <c r="Z49" s="7"/>
      <c r="AA49" s="7"/>
      <c r="AB49" s="9"/>
      <c r="AC49" s="7"/>
      <c r="AD49" s="7"/>
      <c r="AE49" s="7"/>
      <c r="AF49" s="7"/>
      <c r="AG49" s="9"/>
    </row>
    <row r="50" spans="1:33" ht="18.75" x14ac:dyDescent="0.3">
      <c r="A50" s="11" t="s">
        <v>103</v>
      </c>
      <c r="B50" s="5" t="s">
        <v>96</v>
      </c>
      <c r="C50" s="5">
        <v>2</v>
      </c>
      <c r="D50" s="12">
        <v>0.28227564504149949</v>
      </c>
      <c r="E50" s="12">
        <v>0.20171969082444755</v>
      </c>
      <c r="F50" s="12">
        <v>0.11431854341676237</v>
      </c>
      <c r="G50" s="7">
        <v>4</v>
      </c>
      <c r="H50" s="5" t="s">
        <v>27</v>
      </c>
      <c r="I50" s="7">
        <v>9.9199999999999997E-2</v>
      </c>
      <c r="J50" s="7">
        <v>0.40920000000000001</v>
      </c>
      <c r="K50" s="7">
        <v>1.2028000000000001</v>
      </c>
      <c r="L50" s="7">
        <v>2.1328</v>
      </c>
      <c r="M50" s="8"/>
      <c r="N50" s="7">
        <v>0.8</v>
      </c>
      <c r="O50" s="7">
        <v>0.4</v>
      </c>
      <c r="P50" s="7">
        <v>0.4</v>
      </c>
      <c r="Q50" s="7">
        <v>0.4</v>
      </c>
      <c r="R50" s="3"/>
      <c r="S50" s="7">
        <v>0.303510498687664</v>
      </c>
      <c r="T50" s="7">
        <v>0.52680446194225716</v>
      </c>
      <c r="U50" s="7">
        <v>1.7930118110236219</v>
      </c>
      <c r="V50" s="7">
        <v>1.9884186351706037</v>
      </c>
      <c r="W50" s="9"/>
      <c r="X50" s="7">
        <v>0.55000000000000004</v>
      </c>
      <c r="Y50" s="7">
        <v>0.55000000000000004</v>
      </c>
      <c r="Z50" s="7">
        <v>0.55000000000000004</v>
      </c>
      <c r="AA50" s="7">
        <v>0.55000000000000004</v>
      </c>
      <c r="AB50" s="9"/>
      <c r="AC50" s="7"/>
      <c r="AD50" s="7"/>
      <c r="AE50" s="7"/>
      <c r="AF50" s="7"/>
      <c r="AG50" s="9"/>
    </row>
    <row r="51" spans="1:33" ht="18.75" x14ac:dyDescent="0.3">
      <c r="A51" s="11" t="s">
        <v>102</v>
      </c>
      <c r="B51" s="5" t="s">
        <v>96</v>
      </c>
      <c r="C51" s="5">
        <v>1</v>
      </c>
      <c r="D51" s="12">
        <v>0.11918980365874156</v>
      </c>
      <c r="E51" s="12">
        <v>7.481561969358462E-2</v>
      </c>
      <c r="F51" s="12">
        <v>3.9875198752897717E-2</v>
      </c>
      <c r="G51" s="7">
        <v>4</v>
      </c>
      <c r="H51" s="5" t="s">
        <v>27</v>
      </c>
      <c r="I51" s="7">
        <v>9.9199999999999997E-2</v>
      </c>
      <c r="J51" s="7">
        <v>0.40920000000000001</v>
      </c>
      <c r="K51" s="7">
        <v>1.2028000000000001</v>
      </c>
      <c r="L51" s="7">
        <v>2.1328</v>
      </c>
      <c r="M51" s="8"/>
      <c r="N51" s="7">
        <v>0.8</v>
      </c>
      <c r="O51" s="7">
        <v>0.4</v>
      </c>
      <c r="P51" s="7">
        <v>0.4</v>
      </c>
      <c r="Q51" s="7">
        <v>0.4</v>
      </c>
      <c r="R51" s="3"/>
      <c r="S51" s="7">
        <v>0.303510498687664</v>
      </c>
      <c r="T51" s="7">
        <v>0.52680446194225716</v>
      </c>
      <c r="U51" s="7">
        <v>1.7930118110236219</v>
      </c>
      <c r="V51" s="7">
        <v>1.9884186351706037</v>
      </c>
      <c r="W51" s="9"/>
      <c r="X51" s="7">
        <v>0.55000000000000004</v>
      </c>
      <c r="Y51" s="7">
        <v>0.55000000000000004</v>
      </c>
      <c r="Z51" s="7">
        <v>0.55000000000000004</v>
      </c>
      <c r="AA51" s="7">
        <v>0.55000000000000004</v>
      </c>
      <c r="AB51" s="9"/>
      <c r="AC51" s="7"/>
      <c r="AD51" s="7"/>
      <c r="AE51" s="7"/>
      <c r="AF51" s="7"/>
      <c r="AG51" s="9"/>
    </row>
  </sheetData>
  <conditionalFormatting sqref="I8:J8">
    <cfRule type="cellIs" dxfId="13" priority="2" stopIfTrue="1" operator="equal">
      <formula>""</formula>
    </cfRule>
  </conditionalFormatting>
  <conditionalFormatting sqref="N8:O8">
    <cfRule type="cellIs" dxfId="12" priority="1" stopIfTrue="1" operator="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7316-43B4-4D42-AB0A-6AB86B57263D}">
  <dimension ref="A1:AG51"/>
  <sheetViews>
    <sheetView topLeftCell="G11" zoomScaleNormal="100" workbookViewId="0">
      <selection activeCell="H15" sqref="H15"/>
    </sheetView>
  </sheetViews>
  <sheetFormatPr defaultRowHeight="15" x14ac:dyDescent="0.25"/>
  <cols>
    <col min="1" max="1" width="71.140625" bestFit="1" customWidth="1"/>
    <col min="2" max="2" width="79.140625" bestFit="1" customWidth="1"/>
    <col min="3" max="3" width="79.140625" customWidth="1"/>
    <col min="4" max="4" width="28" bestFit="1" customWidth="1"/>
    <col min="5" max="5" width="28.28515625" bestFit="1" customWidth="1"/>
    <col min="6" max="6" width="26.5703125" bestFit="1" customWidth="1"/>
    <col min="7" max="7" width="21.28515625" bestFit="1" customWidth="1"/>
    <col min="8" max="8" width="42.7109375" bestFit="1" customWidth="1"/>
    <col min="9" max="9" width="29" bestFit="1" customWidth="1"/>
    <col min="10" max="13" width="29.42578125" bestFit="1" customWidth="1"/>
    <col min="14" max="14" width="39" bestFit="1" customWidth="1"/>
    <col min="15" max="17" width="39.5703125" bestFit="1" customWidth="1"/>
    <col min="18" max="18" width="39.5703125" style="1" bestFit="1" customWidth="1"/>
    <col min="19" max="19" width="25" bestFit="1" customWidth="1"/>
    <col min="20" max="23" width="25.5703125" bestFit="1" customWidth="1"/>
    <col min="24" max="24" width="39.85546875" bestFit="1" customWidth="1"/>
    <col min="25" max="28" width="40.28515625" bestFit="1" customWidth="1"/>
    <col min="29" max="29" width="17.42578125" bestFit="1" customWidth="1"/>
    <col min="30" max="33" width="17.85546875" bestFit="1" customWidth="1"/>
  </cols>
  <sheetData>
    <row r="1" spans="1:33" ht="18.75" x14ac:dyDescent="0.3">
      <c r="A1" s="2" t="s">
        <v>0</v>
      </c>
      <c r="B1" s="2" t="s">
        <v>1</v>
      </c>
      <c r="C1" s="2" t="s">
        <v>3</v>
      </c>
      <c r="D1" s="2" t="s">
        <v>105</v>
      </c>
      <c r="E1" s="2" t="s">
        <v>106</v>
      </c>
      <c r="F1" s="2" t="s">
        <v>107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97</v>
      </c>
      <c r="N1" s="2" t="s">
        <v>9</v>
      </c>
      <c r="O1" s="2" t="s">
        <v>10</v>
      </c>
      <c r="P1" s="2" t="s">
        <v>11</v>
      </c>
      <c r="Q1" s="2" t="s">
        <v>12</v>
      </c>
      <c r="R1" s="3" t="s">
        <v>98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99</v>
      </c>
      <c r="X1" s="2" t="s">
        <v>17</v>
      </c>
      <c r="Y1" s="2" t="s">
        <v>18</v>
      </c>
      <c r="Z1" s="2" t="s">
        <v>19</v>
      </c>
      <c r="AA1" s="2" t="s">
        <v>20</v>
      </c>
      <c r="AB1" s="3" t="s">
        <v>100</v>
      </c>
      <c r="AC1" s="2" t="s">
        <v>21</v>
      </c>
      <c r="AD1" s="2" t="s">
        <v>22</v>
      </c>
      <c r="AE1" s="2" t="s">
        <v>23</v>
      </c>
      <c r="AF1" s="2" t="s">
        <v>24</v>
      </c>
      <c r="AG1" s="3" t="s">
        <v>101</v>
      </c>
    </row>
    <row r="2" spans="1:33" ht="18.75" x14ac:dyDescent="0.3">
      <c r="A2" s="4" t="s">
        <v>25</v>
      </c>
      <c r="B2" s="5" t="s">
        <v>26</v>
      </c>
      <c r="C2" s="5">
        <v>2</v>
      </c>
      <c r="D2" s="6">
        <v>7.15353408E-2</v>
      </c>
      <c r="E2" s="6">
        <v>4.0103145600000001E-2</v>
      </c>
      <c r="F2" s="6">
        <v>2.04386688E-2</v>
      </c>
      <c r="G2" s="7">
        <v>1</v>
      </c>
      <c r="H2" s="5" t="s">
        <v>27</v>
      </c>
      <c r="I2" s="7">
        <v>3.3799999999999997E-2</v>
      </c>
      <c r="J2" s="7"/>
      <c r="K2" s="7"/>
      <c r="L2" s="7"/>
      <c r="M2" s="8"/>
      <c r="N2" s="7">
        <v>0.4</v>
      </c>
      <c r="O2" s="7"/>
      <c r="P2" s="7"/>
      <c r="Q2" s="7"/>
      <c r="R2" s="3"/>
      <c r="S2" s="7">
        <v>102.75</v>
      </c>
      <c r="T2" s="7"/>
      <c r="U2" s="7"/>
      <c r="V2" s="7"/>
      <c r="W2" s="9"/>
      <c r="X2" s="7">
        <v>0.17</v>
      </c>
      <c r="Y2" s="7"/>
      <c r="Z2" s="7"/>
      <c r="AA2" s="7"/>
      <c r="AB2" s="9"/>
      <c r="AC2" s="7"/>
      <c r="AD2" s="7"/>
      <c r="AE2" s="7"/>
      <c r="AF2" s="7"/>
      <c r="AG2" s="9"/>
    </row>
    <row r="3" spans="1:33" ht="18.75" x14ac:dyDescent="0.3">
      <c r="A3" s="4" t="s">
        <v>28</v>
      </c>
      <c r="B3" s="5" t="s">
        <v>29</v>
      </c>
      <c r="C3" s="5">
        <v>3</v>
      </c>
      <c r="D3" s="6">
        <v>1.3935456000000002E-2</v>
      </c>
      <c r="E3" s="6">
        <v>1.48644864E-2</v>
      </c>
      <c r="F3" s="6">
        <v>9.2903040000000018E-5</v>
      </c>
      <c r="G3" s="7">
        <v>1</v>
      </c>
      <c r="H3" s="5" t="s">
        <v>27</v>
      </c>
      <c r="I3" s="7">
        <v>3.3799999999999997E-2</v>
      </c>
      <c r="J3" s="7"/>
      <c r="K3" s="7"/>
      <c r="L3" s="7"/>
      <c r="M3" s="8"/>
      <c r="N3" s="7">
        <v>0.4</v>
      </c>
      <c r="O3" s="7"/>
      <c r="P3" s="7"/>
      <c r="Q3" s="7"/>
      <c r="R3" s="3"/>
      <c r="S3" s="7">
        <v>102.75</v>
      </c>
      <c r="T3" s="7"/>
      <c r="U3" s="7"/>
      <c r="V3" s="7"/>
      <c r="W3" s="9"/>
      <c r="X3" s="7">
        <v>0.17</v>
      </c>
      <c r="Y3" s="7"/>
      <c r="Z3" s="7"/>
      <c r="AA3" s="7"/>
      <c r="AB3" s="9"/>
      <c r="AC3" s="7"/>
      <c r="AD3" s="7"/>
      <c r="AE3" s="7"/>
      <c r="AF3" s="7"/>
      <c r="AG3" s="9"/>
    </row>
    <row r="4" spans="1:33" ht="18.75" x14ac:dyDescent="0.3">
      <c r="A4" s="4" t="s">
        <v>30</v>
      </c>
      <c r="B4" s="5" t="s">
        <v>31</v>
      </c>
      <c r="C4" s="5">
        <v>3</v>
      </c>
      <c r="D4" s="6">
        <v>0.15</v>
      </c>
      <c r="E4" s="6">
        <v>0.15</v>
      </c>
      <c r="F4" s="6">
        <v>0.15</v>
      </c>
      <c r="G4" s="7">
        <v>1</v>
      </c>
      <c r="H4" s="5" t="s">
        <v>27</v>
      </c>
      <c r="I4" s="7">
        <v>1.88</v>
      </c>
      <c r="J4" s="7"/>
      <c r="K4" s="7"/>
      <c r="L4" s="7"/>
      <c r="M4" s="8"/>
      <c r="N4" s="7">
        <v>0.38</v>
      </c>
      <c r="O4" s="7"/>
      <c r="P4" s="7"/>
      <c r="Q4" s="7"/>
      <c r="R4" s="3"/>
      <c r="S4" s="7">
        <v>754</v>
      </c>
      <c r="T4" s="7"/>
      <c r="U4" s="7"/>
      <c r="V4" s="7"/>
      <c r="W4" s="9"/>
      <c r="X4" s="7">
        <v>0.3</v>
      </c>
      <c r="Y4" s="7"/>
      <c r="Z4" s="7"/>
      <c r="AA4" s="7"/>
      <c r="AB4" s="9"/>
      <c r="AC4" s="7"/>
      <c r="AD4" s="7"/>
      <c r="AE4" s="7"/>
      <c r="AF4" s="7"/>
      <c r="AG4" s="9"/>
    </row>
    <row r="5" spans="1:33" ht="18.75" x14ac:dyDescent="0.3">
      <c r="A5" s="4" t="s">
        <v>32</v>
      </c>
      <c r="B5" s="5" t="s">
        <v>31</v>
      </c>
      <c r="C5" s="5">
        <v>3</v>
      </c>
      <c r="D5" s="6">
        <v>0.22</v>
      </c>
      <c r="E5" s="6">
        <v>0.3</v>
      </c>
      <c r="F5" s="6">
        <v>0.15</v>
      </c>
      <c r="G5" s="7">
        <v>1</v>
      </c>
      <c r="H5" s="5" t="s">
        <v>27</v>
      </c>
      <c r="I5" s="7">
        <v>1.88</v>
      </c>
      <c r="J5" s="7"/>
      <c r="K5" s="7"/>
      <c r="L5" s="7"/>
      <c r="M5" s="8"/>
      <c r="N5" s="7">
        <v>0.38</v>
      </c>
      <c r="O5" s="7"/>
      <c r="P5" s="7"/>
      <c r="Q5" s="7"/>
      <c r="R5" s="3"/>
      <c r="S5" s="7">
        <v>347</v>
      </c>
      <c r="T5" s="7"/>
      <c r="U5" s="7"/>
      <c r="V5" s="7"/>
      <c r="W5" s="9"/>
      <c r="X5" s="7">
        <v>0.3</v>
      </c>
      <c r="Y5" s="7"/>
      <c r="Z5" s="7"/>
      <c r="AA5" s="7"/>
      <c r="AB5" s="9"/>
      <c r="AC5" s="7"/>
      <c r="AD5" s="7"/>
      <c r="AE5" s="7"/>
      <c r="AF5" s="7"/>
      <c r="AG5" s="9"/>
    </row>
    <row r="6" spans="1:33" ht="18.75" x14ac:dyDescent="0.3">
      <c r="A6" s="4" t="s">
        <v>33</v>
      </c>
      <c r="B6" s="5" t="s">
        <v>34</v>
      </c>
      <c r="C6" s="5">
        <v>8</v>
      </c>
      <c r="D6" s="6">
        <v>2.9728972800000003E-2</v>
      </c>
      <c r="E6" s="6">
        <v>3.0038649599999998E-2</v>
      </c>
      <c r="F6" s="6">
        <v>9.2903040000000006E-2</v>
      </c>
      <c r="G6" s="7">
        <v>2</v>
      </c>
      <c r="H6" s="5" t="s">
        <v>35</v>
      </c>
      <c r="I6" s="7">
        <v>0.4</v>
      </c>
      <c r="J6" s="7">
        <v>0.5</v>
      </c>
      <c r="K6" s="7"/>
      <c r="L6" s="7"/>
      <c r="M6" s="8"/>
      <c r="N6" s="7">
        <v>0.3</v>
      </c>
      <c r="O6" s="7">
        <v>0.3</v>
      </c>
      <c r="P6" s="7"/>
      <c r="Q6" s="7"/>
      <c r="R6" s="3"/>
      <c r="S6" s="7">
        <v>132.93864370290638</v>
      </c>
      <c r="T6" s="7">
        <v>250.26910656620024</v>
      </c>
      <c r="U6" s="7"/>
      <c r="V6" s="7"/>
      <c r="W6" s="9"/>
      <c r="X6" s="7">
        <v>0.51490000000000002</v>
      </c>
      <c r="Y6" s="7">
        <v>0.46910000000000002</v>
      </c>
      <c r="Z6" s="7"/>
      <c r="AA6" s="7"/>
      <c r="AB6" s="9"/>
      <c r="AC6" s="7"/>
      <c r="AD6" s="7"/>
      <c r="AE6" s="7"/>
      <c r="AF6" s="7"/>
      <c r="AG6" s="9"/>
    </row>
    <row r="7" spans="1:33" ht="18.75" x14ac:dyDescent="0.3">
      <c r="A7" s="4" t="s">
        <v>36</v>
      </c>
      <c r="B7" s="5" t="s">
        <v>37</v>
      </c>
      <c r="C7" s="5">
        <v>1</v>
      </c>
      <c r="D7" s="6">
        <v>0.21</v>
      </c>
      <c r="E7" s="6">
        <v>0.18</v>
      </c>
      <c r="F7" s="6">
        <v>0.03</v>
      </c>
      <c r="G7" s="7">
        <v>3</v>
      </c>
      <c r="H7" s="5" t="s">
        <v>27</v>
      </c>
      <c r="I7" s="7">
        <v>0.5</v>
      </c>
      <c r="J7" s="7">
        <v>1</v>
      </c>
      <c r="K7" s="7">
        <v>2.1</v>
      </c>
      <c r="L7" s="7"/>
      <c r="M7" s="8"/>
      <c r="N7" s="7">
        <v>0.4</v>
      </c>
      <c r="O7" s="7">
        <v>0.3</v>
      </c>
      <c r="P7" s="7">
        <v>0.2</v>
      </c>
      <c r="Q7" s="9"/>
      <c r="R7" s="3"/>
      <c r="S7" s="7">
        <v>22.170240953879276</v>
      </c>
      <c r="T7" s="7">
        <v>56.512378902045214</v>
      </c>
      <c r="U7" s="7">
        <v>86.942121387761858</v>
      </c>
      <c r="V7" s="9"/>
      <c r="W7" s="9"/>
      <c r="X7" s="7">
        <v>0.48139999999999999</v>
      </c>
      <c r="Y7" s="7">
        <v>0.55589999999999995</v>
      </c>
      <c r="Z7" s="7">
        <v>0.19589999999999999</v>
      </c>
      <c r="AA7" s="9"/>
      <c r="AB7" s="7"/>
      <c r="AC7" s="7"/>
      <c r="AD7" s="7"/>
      <c r="AE7" s="7"/>
      <c r="AF7" s="7"/>
      <c r="AG7" s="9"/>
    </row>
    <row r="8" spans="1:33" ht="18.75" x14ac:dyDescent="0.3">
      <c r="A8" s="4" t="s">
        <v>38</v>
      </c>
      <c r="B8" s="5" t="s">
        <v>39</v>
      </c>
      <c r="C8" s="5">
        <v>2</v>
      </c>
      <c r="D8" s="6">
        <v>1.1631168000000001E-2</v>
      </c>
      <c r="E8" s="6">
        <v>4.7914560000000004E-3</v>
      </c>
      <c r="F8" s="6">
        <v>1.316736E-4</v>
      </c>
      <c r="G8" s="7">
        <v>1</v>
      </c>
      <c r="H8" s="5" t="s">
        <v>27</v>
      </c>
      <c r="I8" s="13">
        <v>2.0999999999999999E-3</v>
      </c>
      <c r="J8" s="13">
        <v>7.1000000000000004E-3</v>
      </c>
      <c r="K8" s="7"/>
      <c r="L8" s="7"/>
      <c r="M8" s="8"/>
      <c r="N8" s="13">
        <v>0.6</v>
      </c>
      <c r="O8" s="13">
        <v>0.45</v>
      </c>
      <c r="P8" s="7"/>
      <c r="Q8" s="7"/>
      <c r="R8" s="3"/>
      <c r="S8" s="10">
        <v>85.968896916918737</v>
      </c>
      <c r="T8" s="10">
        <v>364.60369199747203</v>
      </c>
      <c r="U8" s="7"/>
      <c r="V8" s="7"/>
      <c r="W8" s="9"/>
      <c r="X8" s="7">
        <v>0.22</v>
      </c>
      <c r="Y8" s="7">
        <v>0.09</v>
      </c>
      <c r="Z8" s="7"/>
      <c r="AA8" s="7"/>
      <c r="AB8" s="9"/>
      <c r="AC8" s="7"/>
      <c r="AD8" s="7"/>
      <c r="AE8" s="7"/>
      <c r="AF8" s="7"/>
      <c r="AG8" s="9"/>
    </row>
    <row r="9" spans="1:33" ht="18.75" x14ac:dyDescent="0.3">
      <c r="A9" s="4" t="s">
        <v>40</v>
      </c>
      <c r="B9" s="5" t="s">
        <v>41</v>
      </c>
      <c r="C9" s="5">
        <v>8</v>
      </c>
      <c r="D9" s="6">
        <v>0</v>
      </c>
      <c r="E9" s="6">
        <v>6.0386976000000009E-2</v>
      </c>
      <c r="F9" s="6">
        <v>4.6451520000000005E-3</v>
      </c>
      <c r="G9" s="7">
        <v>3</v>
      </c>
      <c r="H9" s="5" t="s">
        <v>35</v>
      </c>
      <c r="I9" s="7">
        <v>0.86</v>
      </c>
      <c r="J9" s="7">
        <v>1.3274999999999999</v>
      </c>
      <c r="K9" s="7">
        <v>1.5625</v>
      </c>
      <c r="L9" s="7"/>
      <c r="M9" s="8"/>
      <c r="N9" s="7">
        <v>0.25</v>
      </c>
      <c r="O9" s="7">
        <v>0.25</v>
      </c>
      <c r="P9" s="7">
        <v>0.25</v>
      </c>
      <c r="Q9" s="7"/>
      <c r="R9" s="3"/>
      <c r="S9" s="7">
        <v>18.693674899866487</v>
      </c>
      <c r="T9" s="7">
        <v>146.3263518024032</v>
      </c>
      <c r="U9" s="7">
        <v>301.03262683578106</v>
      </c>
      <c r="V9" s="7"/>
      <c r="W9" s="9"/>
      <c r="X9" s="7">
        <v>0.55079999999999996</v>
      </c>
      <c r="Y9" s="7">
        <v>0.51829999999999998</v>
      </c>
      <c r="Z9" s="7">
        <v>0.2026</v>
      </c>
      <c r="AA9" s="7"/>
      <c r="AB9" s="9"/>
      <c r="AC9" s="7"/>
      <c r="AD9" s="7"/>
      <c r="AE9" s="7"/>
      <c r="AF9" s="7"/>
      <c r="AG9" s="9"/>
    </row>
    <row r="10" spans="1:33" ht="18.75" x14ac:dyDescent="0.3">
      <c r="A10" s="4" t="s">
        <v>42</v>
      </c>
      <c r="B10" s="5" t="s">
        <v>41</v>
      </c>
      <c r="C10" s="5">
        <v>8</v>
      </c>
      <c r="D10" s="6">
        <v>8.8257888000000007E-2</v>
      </c>
      <c r="E10" s="6">
        <v>2.4154790399999997E-2</v>
      </c>
      <c r="F10" s="6">
        <v>4.6451520000000005E-3</v>
      </c>
      <c r="G10" s="7">
        <v>3</v>
      </c>
      <c r="H10" s="5" t="s">
        <v>35</v>
      </c>
      <c r="I10" s="7">
        <v>0.86</v>
      </c>
      <c r="J10" s="7">
        <v>1.3274999999999999</v>
      </c>
      <c r="K10" s="7">
        <v>1.5625</v>
      </c>
      <c r="L10" s="7"/>
      <c r="M10" s="8"/>
      <c r="N10" s="7">
        <v>0.25</v>
      </c>
      <c r="O10" s="7">
        <v>0.25</v>
      </c>
      <c r="P10" s="7">
        <v>0.25</v>
      </c>
      <c r="Q10" s="7"/>
      <c r="R10" s="3"/>
      <c r="S10" s="7">
        <v>18.693674899866487</v>
      </c>
      <c r="T10" s="7">
        <v>146.3263518024032</v>
      </c>
      <c r="U10" s="7">
        <v>301.03262683578106</v>
      </c>
      <c r="V10" s="7"/>
      <c r="W10" s="9"/>
      <c r="X10" s="7">
        <v>0.55079999999999996</v>
      </c>
      <c r="Y10" s="7">
        <v>0.51829999999999998</v>
      </c>
      <c r="Z10" s="7">
        <v>0.2026</v>
      </c>
      <c r="AA10" s="7"/>
      <c r="AB10" s="9"/>
      <c r="AC10" s="7"/>
      <c r="AD10" s="7"/>
      <c r="AE10" s="7"/>
      <c r="AF10" s="7"/>
      <c r="AG10" s="9"/>
    </row>
    <row r="11" spans="1:33" ht="18.75" x14ac:dyDescent="0.3">
      <c r="A11" s="4" t="s">
        <v>43</v>
      </c>
      <c r="B11" s="5" t="s">
        <v>41</v>
      </c>
      <c r="C11" s="5">
        <v>8</v>
      </c>
      <c r="D11" s="6">
        <v>4.6451520000000005E-3</v>
      </c>
      <c r="E11" s="6">
        <v>4.0257984000000007E-3</v>
      </c>
      <c r="F11" s="6">
        <v>8.3612736000000007E-2</v>
      </c>
      <c r="G11" s="7">
        <v>3</v>
      </c>
      <c r="H11" s="5" t="s">
        <v>35</v>
      </c>
      <c r="I11" s="7">
        <v>0.86</v>
      </c>
      <c r="J11" s="7">
        <v>1.3274999999999999</v>
      </c>
      <c r="K11" s="7">
        <v>1.5625</v>
      </c>
      <c r="L11" s="7"/>
      <c r="M11" s="8"/>
      <c r="N11" s="7">
        <v>0.25</v>
      </c>
      <c r="O11" s="7">
        <v>0.25</v>
      </c>
      <c r="P11" s="7">
        <v>0.25</v>
      </c>
      <c r="Q11" s="7"/>
      <c r="R11" s="3"/>
      <c r="S11" s="7">
        <v>18.693674899866487</v>
      </c>
      <c r="T11" s="7">
        <v>146.3263518024032</v>
      </c>
      <c r="U11" s="7">
        <v>301.03262683578106</v>
      </c>
      <c r="V11" s="7"/>
      <c r="W11" s="9"/>
      <c r="X11" s="7">
        <v>0.55079999999999996</v>
      </c>
      <c r="Y11" s="7">
        <v>0.51829999999999998</v>
      </c>
      <c r="Z11" s="7">
        <v>0.2026</v>
      </c>
      <c r="AA11" s="7"/>
      <c r="AB11" s="9"/>
      <c r="AC11" s="7"/>
      <c r="AD11" s="7"/>
      <c r="AE11" s="7"/>
      <c r="AF11" s="7"/>
      <c r="AG11" s="9"/>
    </row>
    <row r="12" spans="1:33" ht="18.75" x14ac:dyDescent="0.3">
      <c r="A12" s="4" t="s">
        <v>44</v>
      </c>
      <c r="B12" s="5" t="s">
        <v>41</v>
      </c>
      <c r="C12" s="5">
        <v>8</v>
      </c>
      <c r="D12" s="6">
        <v>0</v>
      </c>
      <c r="E12" s="6">
        <v>4.3354751999999993E-3</v>
      </c>
      <c r="F12" s="6">
        <v>0</v>
      </c>
      <c r="G12" s="7">
        <v>3</v>
      </c>
      <c r="H12" s="5" t="s">
        <v>35</v>
      </c>
      <c r="I12" s="7">
        <v>0.86</v>
      </c>
      <c r="J12" s="7">
        <v>1.3274999999999999</v>
      </c>
      <c r="K12" s="7">
        <v>1.5625</v>
      </c>
      <c r="L12" s="7"/>
      <c r="M12" s="8"/>
      <c r="N12" s="7">
        <v>0.25</v>
      </c>
      <c r="O12" s="7">
        <v>0.25</v>
      </c>
      <c r="P12" s="7">
        <v>0.25</v>
      </c>
      <c r="Q12" s="7"/>
      <c r="R12" s="3"/>
      <c r="S12" s="7">
        <v>18.693674899866487</v>
      </c>
      <c r="T12" s="7">
        <v>146.3263518024032</v>
      </c>
      <c r="U12" s="7">
        <v>301.03262683578106</v>
      </c>
      <c r="V12" s="7"/>
      <c r="W12" s="9"/>
      <c r="X12" s="7">
        <v>0.55079999999999996</v>
      </c>
      <c r="Y12" s="7">
        <v>0.51829999999999998</v>
      </c>
      <c r="Z12" s="7">
        <v>0.2026</v>
      </c>
      <c r="AA12" s="7"/>
      <c r="AB12" s="9"/>
      <c r="AC12" s="7"/>
      <c r="AD12" s="7"/>
      <c r="AE12" s="7"/>
      <c r="AF12" s="7"/>
      <c r="AG12" s="9"/>
    </row>
    <row r="13" spans="1:33" ht="18.75" x14ac:dyDescent="0.3">
      <c r="A13" s="4" t="s">
        <v>45</v>
      </c>
      <c r="B13" s="5" t="s">
        <v>46</v>
      </c>
      <c r="C13" s="5">
        <v>4</v>
      </c>
      <c r="D13" s="6">
        <v>1.1999999999999999E-4</v>
      </c>
      <c r="E13" s="6">
        <v>1.0333333333333333E-4</v>
      </c>
      <c r="F13" s="6">
        <v>0</v>
      </c>
      <c r="G13" s="7">
        <v>3</v>
      </c>
      <c r="H13" s="5" t="s">
        <v>27</v>
      </c>
      <c r="I13" s="7">
        <v>0.5</v>
      </c>
      <c r="J13" s="7">
        <v>1.7000000000000002</v>
      </c>
      <c r="K13" s="7">
        <v>2.8000000000000003</v>
      </c>
      <c r="L13" s="7"/>
      <c r="M13" s="8"/>
      <c r="N13" s="7">
        <v>0.6</v>
      </c>
      <c r="O13" s="7">
        <v>0.6</v>
      </c>
      <c r="P13" s="7">
        <v>0.45</v>
      </c>
      <c r="Q13" s="7"/>
      <c r="R13" s="3"/>
      <c r="S13" s="7">
        <v>280</v>
      </c>
      <c r="T13" s="7">
        <v>1480</v>
      </c>
      <c r="U13" s="7">
        <v>9180</v>
      </c>
      <c r="V13" s="7"/>
      <c r="W13" s="9"/>
      <c r="X13" s="7">
        <v>0.80149999999999999</v>
      </c>
      <c r="Y13" s="7">
        <v>0.56940000000000002</v>
      </c>
      <c r="Z13" s="7">
        <v>0.36130000000000001</v>
      </c>
      <c r="AA13" s="7"/>
      <c r="AB13" s="9"/>
      <c r="AC13" s="7"/>
      <c r="AD13" s="7"/>
      <c r="AE13" s="7"/>
      <c r="AF13" s="7"/>
      <c r="AG13" s="9"/>
    </row>
    <row r="14" spans="1:33" ht="18.75" x14ac:dyDescent="0.3">
      <c r="A14" s="4" t="s">
        <v>47</v>
      </c>
      <c r="B14" s="5" t="s">
        <v>48</v>
      </c>
      <c r="C14" s="5">
        <v>5</v>
      </c>
      <c r="D14" s="6">
        <v>4.9238611200000003E-4</v>
      </c>
      <c r="E14" s="6">
        <v>2.02838304E-4</v>
      </c>
      <c r="F14" s="6">
        <v>0</v>
      </c>
      <c r="G14" s="7">
        <v>4</v>
      </c>
      <c r="H14" s="5" t="s">
        <v>35</v>
      </c>
      <c r="I14" s="7">
        <v>0.39</v>
      </c>
      <c r="J14" s="7">
        <v>0.39</v>
      </c>
      <c r="K14" s="7">
        <v>0.39</v>
      </c>
      <c r="L14" s="7">
        <v>0.39</v>
      </c>
      <c r="M14" s="8"/>
      <c r="N14" s="7">
        <v>0.45</v>
      </c>
      <c r="O14" s="7">
        <v>0.45</v>
      </c>
      <c r="P14" s="7">
        <v>0.45</v>
      </c>
      <c r="Q14" s="7">
        <v>0.45</v>
      </c>
      <c r="R14" s="3"/>
      <c r="S14" s="10">
        <v>4434.7814352224405</v>
      </c>
      <c r="T14" s="10">
        <v>22567.917632931243</v>
      </c>
      <c r="U14" s="10">
        <v>36901.143579706441</v>
      </c>
      <c r="V14" s="10">
        <v>38901.142549663302</v>
      </c>
      <c r="W14" s="9"/>
      <c r="X14" s="7">
        <v>0.87409999999999999</v>
      </c>
      <c r="Y14" s="7">
        <v>0.27760000000000001</v>
      </c>
      <c r="Z14" s="7">
        <v>0.4083</v>
      </c>
      <c r="AA14" s="7">
        <v>0.48770000000000002</v>
      </c>
      <c r="AB14" s="9"/>
      <c r="AC14" s="7"/>
      <c r="AD14" s="7"/>
      <c r="AE14" s="7"/>
      <c r="AF14" s="7"/>
      <c r="AG14" s="9"/>
    </row>
    <row r="15" spans="1:33" ht="18.75" x14ac:dyDescent="0.3">
      <c r="A15" s="4" t="s">
        <v>49</v>
      </c>
      <c r="B15" s="5" t="s">
        <v>50</v>
      </c>
      <c r="C15" s="5">
        <v>7</v>
      </c>
      <c r="D15" s="6">
        <v>3.2308799999999999E-2</v>
      </c>
      <c r="E15" s="6">
        <v>1.5443200000000001E-2</v>
      </c>
      <c r="F15" s="6">
        <v>1.4630400000000001E-3</v>
      </c>
      <c r="G15" s="7">
        <v>2</v>
      </c>
      <c r="H15" s="5" t="s">
        <v>35</v>
      </c>
      <c r="I15" s="7">
        <v>1.5</v>
      </c>
      <c r="J15" s="7">
        <v>2.6</v>
      </c>
      <c r="K15" s="7"/>
      <c r="L15" s="7"/>
      <c r="M15" s="8"/>
      <c r="N15" s="7">
        <v>0.4</v>
      </c>
      <c r="O15" s="7">
        <v>0.4</v>
      </c>
      <c r="P15" s="7"/>
      <c r="Q15" s="7"/>
      <c r="R15" s="3"/>
      <c r="S15" s="7">
        <v>1.0465879265091864</v>
      </c>
      <c r="T15" s="7">
        <v>9.5636482939632543</v>
      </c>
      <c r="U15" s="7"/>
      <c r="V15" s="7"/>
      <c r="W15" s="9"/>
      <c r="X15" s="7">
        <v>0.76370000000000005</v>
      </c>
      <c r="Y15" s="7">
        <v>0.40539999999999998</v>
      </c>
      <c r="Z15" s="7"/>
      <c r="AA15" s="7"/>
      <c r="AB15" s="9"/>
      <c r="AC15" s="7"/>
      <c r="AD15" s="7"/>
      <c r="AE15" s="7"/>
      <c r="AF15" s="7"/>
      <c r="AG15" s="9"/>
    </row>
    <row r="16" spans="1:33" ht="18.75" x14ac:dyDescent="0.3">
      <c r="A16" s="4" t="s">
        <v>51</v>
      </c>
      <c r="B16" s="5" t="s">
        <v>50</v>
      </c>
      <c r="C16" s="5">
        <v>7</v>
      </c>
      <c r="D16" s="6">
        <v>4.5720000000000005E-3</v>
      </c>
      <c r="E16" s="6">
        <v>4.5720000000000005E-3</v>
      </c>
      <c r="F16" s="6">
        <v>4.5720000000000005E-3</v>
      </c>
      <c r="G16" s="7">
        <v>2</v>
      </c>
      <c r="H16" s="5" t="s">
        <v>35</v>
      </c>
      <c r="I16" s="7">
        <v>1.5</v>
      </c>
      <c r="J16" s="7">
        <v>2.6</v>
      </c>
      <c r="K16" s="7"/>
      <c r="L16" s="7"/>
      <c r="M16" s="8"/>
      <c r="N16" s="7">
        <v>0.4</v>
      </c>
      <c r="O16" s="7">
        <v>0.4</v>
      </c>
      <c r="P16" s="7"/>
      <c r="Q16" s="7"/>
      <c r="R16" s="3"/>
      <c r="S16" s="7">
        <v>0.45931758530183725</v>
      </c>
      <c r="T16" s="7">
        <v>4.3963254593175849</v>
      </c>
      <c r="U16" s="7"/>
      <c r="V16" s="7"/>
      <c r="W16" s="9"/>
      <c r="X16" s="7">
        <v>0.64880000000000004</v>
      </c>
      <c r="Y16" s="7">
        <v>0.40379999999999999</v>
      </c>
      <c r="Z16" s="7"/>
      <c r="AA16" s="7"/>
      <c r="AB16" s="9"/>
      <c r="AC16" s="7"/>
      <c r="AD16" s="7"/>
      <c r="AE16" s="7"/>
      <c r="AF16" s="7"/>
      <c r="AG16" s="9"/>
    </row>
    <row r="17" spans="1:33" ht="18.75" x14ac:dyDescent="0.3">
      <c r="A17" s="4" t="s">
        <v>52</v>
      </c>
      <c r="B17" s="5" t="s">
        <v>50</v>
      </c>
      <c r="C17" s="5">
        <v>7</v>
      </c>
      <c r="D17" s="6">
        <v>6.4617599999999997E-2</v>
      </c>
      <c r="E17" s="6">
        <v>3.0886400000000001E-2</v>
      </c>
      <c r="F17" s="6">
        <v>2.9260800000000002E-3</v>
      </c>
      <c r="G17" s="7">
        <v>2</v>
      </c>
      <c r="H17" s="5" t="s">
        <v>35</v>
      </c>
      <c r="I17" s="7">
        <v>1.5</v>
      </c>
      <c r="J17" s="7">
        <v>2.6</v>
      </c>
      <c r="K17" s="7"/>
      <c r="L17" s="7"/>
      <c r="M17" s="8"/>
      <c r="N17" s="7">
        <v>0.4</v>
      </c>
      <c r="O17" s="7">
        <v>0.4</v>
      </c>
      <c r="P17" s="7"/>
      <c r="Q17" s="7"/>
      <c r="R17" s="3"/>
      <c r="S17" s="7">
        <v>1.0465879265091864</v>
      </c>
      <c r="T17" s="7">
        <v>9.5636482939632543</v>
      </c>
      <c r="U17" s="7"/>
      <c r="V17" s="7"/>
      <c r="W17" s="9"/>
      <c r="X17" s="7">
        <v>0.76370000000000005</v>
      </c>
      <c r="Y17" s="7">
        <v>0.40539999999999998</v>
      </c>
      <c r="Z17" s="7"/>
      <c r="AA17" s="7"/>
      <c r="AB17" s="9"/>
      <c r="AC17" s="7"/>
      <c r="AD17" s="7"/>
      <c r="AE17" s="7"/>
      <c r="AF17" s="7"/>
      <c r="AG17" s="9"/>
    </row>
    <row r="18" spans="1:33" ht="18.75" x14ac:dyDescent="0.3">
      <c r="A18" s="4" t="s">
        <v>53</v>
      </c>
      <c r="B18" s="5" t="s">
        <v>50</v>
      </c>
      <c r="C18" s="5">
        <v>7</v>
      </c>
      <c r="D18" s="6">
        <v>9.1440000000000011E-3</v>
      </c>
      <c r="E18" s="6">
        <v>9.1440000000000011E-3</v>
      </c>
      <c r="F18" s="6">
        <v>9.1440000000000011E-3</v>
      </c>
      <c r="G18" s="7">
        <v>2</v>
      </c>
      <c r="H18" s="5" t="s">
        <v>35</v>
      </c>
      <c r="I18" s="7">
        <v>1.5</v>
      </c>
      <c r="J18" s="7">
        <v>2.6</v>
      </c>
      <c r="K18" s="7"/>
      <c r="L18" s="7"/>
      <c r="M18" s="8"/>
      <c r="N18" s="7">
        <v>0.4</v>
      </c>
      <c r="O18" s="7">
        <v>0.4</v>
      </c>
      <c r="P18" s="7"/>
      <c r="Q18" s="7"/>
      <c r="R18" s="3"/>
      <c r="S18" s="7">
        <v>0.45931758530183725</v>
      </c>
      <c r="T18" s="7">
        <v>4.3963254593175849</v>
      </c>
      <c r="U18" s="7"/>
      <c r="V18" s="7"/>
      <c r="W18" s="9"/>
      <c r="X18" s="7">
        <v>0.64880000000000004</v>
      </c>
      <c r="Y18" s="7">
        <v>0.40379999999999999</v>
      </c>
      <c r="Z18" s="7"/>
      <c r="AA18" s="7"/>
      <c r="AB18" s="9"/>
      <c r="AC18" s="7"/>
      <c r="AD18" s="7"/>
      <c r="AE18" s="7"/>
      <c r="AF18" s="7"/>
      <c r="AG18" s="9"/>
    </row>
    <row r="19" spans="1:33" ht="18.75" x14ac:dyDescent="0.3">
      <c r="A19" s="4" t="s">
        <v>54</v>
      </c>
      <c r="B19" s="5" t="s">
        <v>55</v>
      </c>
      <c r="C19" s="5">
        <v>7</v>
      </c>
      <c r="D19" s="6">
        <v>1.2192000000000001E-2</v>
      </c>
      <c r="E19" s="6">
        <v>9.6520000000000009E-3</v>
      </c>
      <c r="F19" s="6">
        <v>4.5720000000000005E-3</v>
      </c>
      <c r="G19" s="7">
        <v>1</v>
      </c>
      <c r="H19" s="5" t="s">
        <v>35</v>
      </c>
      <c r="I19" s="7">
        <v>2.25</v>
      </c>
      <c r="J19" s="7"/>
      <c r="K19" s="7"/>
      <c r="L19" s="7"/>
      <c r="M19" s="8"/>
      <c r="N19" s="7">
        <v>0.5</v>
      </c>
      <c r="O19" s="7"/>
      <c r="P19" s="7"/>
      <c r="Q19" s="7"/>
      <c r="R19" s="3"/>
      <c r="S19" s="7">
        <v>11.482939632545932</v>
      </c>
      <c r="T19" s="7"/>
      <c r="U19" s="7"/>
      <c r="V19" s="7"/>
      <c r="W19" s="9"/>
      <c r="X19" s="7">
        <v>0.65</v>
      </c>
      <c r="Y19" s="7"/>
      <c r="Z19" s="7"/>
      <c r="AA19" s="7"/>
      <c r="AB19" s="9"/>
      <c r="AC19" s="7"/>
      <c r="AD19" s="7"/>
      <c r="AE19" s="7"/>
      <c r="AF19" s="7"/>
      <c r="AG19" s="9"/>
    </row>
    <row r="20" spans="1:33" ht="18.75" x14ac:dyDescent="0.3">
      <c r="A20" s="4" t="s">
        <v>56</v>
      </c>
      <c r="B20" s="5" t="s">
        <v>57</v>
      </c>
      <c r="C20" s="5">
        <v>7</v>
      </c>
      <c r="D20" s="6">
        <v>3.6880799999999998E-2</v>
      </c>
      <c r="E20" s="6">
        <v>2.3164800000000003E-2</v>
      </c>
      <c r="F20" s="6">
        <v>6.0350400000000002E-3</v>
      </c>
      <c r="G20" s="7">
        <v>1</v>
      </c>
      <c r="H20" s="5" t="s">
        <v>35</v>
      </c>
      <c r="I20" s="7">
        <v>2.25</v>
      </c>
      <c r="J20" s="7"/>
      <c r="K20" s="7"/>
      <c r="L20" s="7"/>
      <c r="M20" s="8"/>
      <c r="N20" s="7">
        <v>0.5</v>
      </c>
      <c r="O20" s="7"/>
      <c r="P20" s="7"/>
      <c r="Q20" s="7"/>
      <c r="R20" s="3"/>
      <c r="S20" s="7">
        <v>4.3963254593175849</v>
      </c>
      <c r="T20" s="7"/>
      <c r="U20" s="7"/>
      <c r="V20" s="7"/>
      <c r="W20" s="9"/>
      <c r="X20" s="7">
        <v>0.31419999999999998</v>
      </c>
      <c r="Y20" s="7"/>
      <c r="Z20" s="7"/>
      <c r="AA20" s="7"/>
      <c r="AB20" s="9"/>
      <c r="AC20" s="7"/>
      <c r="AD20" s="7"/>
      <c r="AE20" s="7"/>
      <c r="AF20" s="7"/>
      <c r="AG20" s="9"/>
    </row>
    <row r="21" spans="1:33" ht="18.75" x14ac:dyDescent="0.3">
      <c r="A21" s="4" t="s">
        <v>58</v>
      </c>
      <c r="B21" s="5" t="s">
        <v>57</v>
      </c>
      <c r="C21" s="5">
        <v>7</v>
      </c>
      <c r="D21" s="6">
        <v>0</v>
      </c>
      <c r="E21" s="6">
        <v>0</v>
      </c>
      <c r="F21" s="6">
        <v>0</v>
      </c>
      <c r="G21" s="7">
        <v>1</v>
      </c>
      <c r="H21" s="5" t="s">
        <v>35</v>
      </c>
      <c r="I21" s="7">
        <v>2.25</v>
      </c>
      <c r="J21" s="7"/>
      <c r="K21" s="7"/>
      <c r="L21" s="7"/>
      <c r="M21" s="8"/>
      <c r="N21" s="7">
        <v>0.5</v>
      </c>
      <c r="O21" s="7"/>
      <c r="P21" s="7"/>
      <c r="Q21" s="7"/>
      <c r="R21" s="3"/>
      <c r="S21" s="7">
        <v>4.3963254593175849</v>
      </c>
      <c r="T21" s="7"/>
      <c r="U21" s="7"/>
      <c r="V21" s="7"/>
      <c r="W21" s="9"/>
      <c r="X21" s="7">
        <v>0.31419999999999998</v>
      </c>
      <c r="Y21" s="7"/>
      <c r="Z21" s="7"/>
      <c r="AA21" s="7"/>
      <c r="AB21" s="9"/>
      <c r="AC21" s="7"/>
      <c r="AD21" s="7"/>
      <c r="AE21" s="7"/>
      <c r="AF21" s="7"/>
      <c r="AG21" s="9"/>
    </row>
    <row r="22" spans="1:33" ht="18.75" x14ac:dyDescent="0.3">
      <c r="A22" s="4" t="s">
        <v>59</v>
      </c>
      <c r="B22" s="5" t="s">
        <v>57</v>
      </c>
      <c r="C22" s="5">
        <v>7</v>
      </c>
      <c r="D22" s="6">
        <v>0</v>
      </c>
      <c r="E22" s="6">
        <v>0</v>
      </c>
      <c r="F22" s="6">
        <v>0</v>
      </c>
      <c r="G22" s="7">
        <v>1</v>
      </c>
      <c r="H22" s="5" t="s">
        <v>35</v>
      </c>
      <c r="I22" s="7">
        <v>2.25</v>
      </c>
      <c r="J22" s="7"/>
      <c r="K22" s="7"/>
      <c r="L22" s="7"/>
      <c r="M22" s="8"/>
      <c r="N22" s="7">
        <v>0.5</v>
      </c>
      <c r="O22" s="7"/>
      <c r="P22" s="7"/>
      <c r="Q22" s="7"/>
      <c r="R22" s="3"/>
      <c r="S22" s="7">
        <v>4.3963254593175849</v>
      </c>
      <c r="T22" s="7"/>
      <c r="U22" s="7"/>
      <c r="V22" s="7"/>
      <c r="W22" s="9"/>
      <c r="X22" s="7">
        <v>0.31419999999999998</v>
      </c>
      <c r="Y22" s="7"/>
      <c r="Z22" s="7"/>
      <c r="AA22" s="7"/>
      <c r="AB22" s="9"/>
      <c r="AC22" s="7"/>
      <c r="AD22" s="7"/>
      <c r="AE22" s="7"/>
      <c r="AF22" s="7"/>
      <c r="AG22" s="9"/>
    </row>
    <row r="23" spans="1:33" ht="18.75" x14ac:dyDescent="0.3">
      <c r="A23" s="4" t="s">
        <v>60</v>
      </c>
      <c r="B23" s="5" t="s">
        <v>57</v>
      </c>
      <c r="C23" s="5">
        <v>7</v>
      </c>
      <c r="D23" s="6">
        <v>0</v>
      </c>
      <c r="E23" s="6">
        <v>1.3716000000000001E-2</v>
      </c>
      <c r="F23" s="6">
        <v>0</v>
      </c>
      <c r="G23" s="7">
        <v>1</v>
      </c>
      <c r="H23" s="5" t="s">
        <v>35</v>
      </c>
      <c r="I23" s="7">
        <v>2.25</v>
      </c>
      <c r="J23" s="7"/>
      <c r="K23" s="7"/>
      <c r="L23" s="7"/>
      <c r="M23" s="8"/>
      <c r="N23" s="7">
        <v>0.5</v>
      </c>
      <c r="O23" s="7"/>
      <c r="P23" s="7"/>
      <c r="Q23" s="7"/>
      <c r="R23" s="3"/>
      <c r="S23" s="7">
        <v>4.3963254593175849</v>
      </c>
      <c r="T23" s="7"/>
      <c r="U23" s="7"/>
      <c r="V23" s="7"/>
      <c r="W23" s="9"/>
      <c r="X23" s="7">
        <v>0.31419999999999998</v>
      </c>
      <c r="Y23" s="7"/>
      <c r="Z23" s="7"/>
      <c r="AA23" s="7"/>
      <c r="AB23" s="9"/>
      <c r="AC23" s="7"/>
      <c r="AD23" s="7"/>
      <c r="AE23" s="7"/>
      <c r="AF23" s="7"/>
      <c r="AG23" s="9"/>
    </row>
    <row r="24" spans="1:33" ht="18.75" x14ac:dyDescent="0.3">
      <c r="A24" s="4" t="s">
        <v>61</v>
      </c>
      <c r="B24" s="5" t="s">
        <v>62</v>
      </c>
      <c r="C24" s="5">
        <v>6</v>
      </c>
      <c r="D24" s="6">
        <v>0</v>
      </c>
      <c r="E24" s="6">
        <v>2.8956000000000001E-4</v>
      </c>
      <c r="F24" s="6">
        <v>0</v>
      </c>
      <c r="G24" s="7">
        <v>1</v>
      </c>
      <c r="H24" s="5" t="s">
        <v>35</v>
      </c>
      <c r="I24" s="7">
        <v>0.2</v>
      </c>
      <c r="J24" s="7"/>
      <c r="K24" s="7"/>
      <c r="L24" s="7"/>
      <c r="M24" s="8"/>
      <c r="N24" s="7">
        <v>0.4</v>
      </c>
      <c r="O24" s="7"/>
      <c r="P24" s="7"/>
      <c r="Q24" s="7"/>
      <c r="R24" s="3"/>
      <c r="S24" s="10">
        <v>47847.44839397676</v>
      </c>
      <c r="T24" s="7"/>
      <c r="U24" s="7"/>
      <c r="V24" s="7"/>
      <c r="W24" s="9"/>
      <c r="X24" s="7">
        <v>0.17849999999999999</v>
      </c>
      <c r="Y24" s="7"/>
      <c r="Z24" s="7"/>
      <c r="AA24" s="7"/>
      <c r="AB24" s="9"/>
      <c r="AC24" s="7"/>
      <c r="AD24" s="7"/>
      <c r="AE24" s="7"/>
      <c r="AF24" s="7"/>
      <c r="AG24" s="9"/>
    </row>
    <row r="25" spans="1:33" ht="18.75" x14ac:dyDescent="0.3">
      <c r="A25" s="4" t="s">
        <v>63</v>
      </c>
      <c r="B25" s="5" t="s">
        <v>62</v>
      </c>
      <c r="C25" s="5">
        <v>6</v>
      </c>
      <c r="D25" s="6">
        <v>0</v>
      </c>
      <c r="E25" s="6">
        <v>2.8956000000000001E-4</v>
      </c>
      <c r="F25" s="6">
        <v>0</v>
      </c>
      <c r="G25" s="7">
        <v>1</v>
      </c>
      <c r="H25" s="5" t="s">
        <v>35</v>
      </c>
      <c r="I25" s="7">
        <v>0.5</v>
      </c>
      <c r="J25" s="7"/>
      <c r="K25" s="7"/>
      <c r="L25" s="7"/>
      <c r="M25" s="8"/>
      <c r="N25" s="7">
        <v>0.4</v>
      </c>
      <c r="O25" s="7"/>
      <c r="P25" s="7"/>
      <c r="Q25" s="7"/>
      <c r="R25" s="3"/>
      <c r="S25" s="10">
        <v>26070.000000000004</v>
      </c>
      <c r="T25" s="7"/>
      <c r="U25" s="7"/>
      <c r="V25" s="7"/>
      <c r="W25" s="9"/>
      <c r="X25" s="7">
        <v>0.17199999999999999</v>
      </c>
      <c r="Y25" s="7"/>
      <c r="Z25" s="7"/>
      <c r="AA25" s="7"/>
      <c r="AB25" s="9"/>
      <c r="AC25" s="7"/>
      <c r="AD25" s="7"/>
      <c r="AE25" s="7"/>
      <c r="AF25" s="7"/>
      <c r="AG25" s="9"/>
    </row>
    <row r="26" spans="1:33" ht="18.75" x14ac:dyDescent="0.3">
      <c r="A26" s="4" t="s">
        <v>64</v>
      </c>
      <c r="B26" s="5" t="s">
        <v>65</v>
      </c>
      <c r="C26" s="5">
        <v>6</v>
      </c>
      <c r="D26" s="6">
        <v>0</v>
      </c>
      <c r="E26" s="6">
        <v>6.6072999999999991E-3</v>
      </c>
      <c r="F26" s="6">
        <v>5.6633999999999999E-3</v>
      </c>
      <c r="G26" s="7">
        <v>2</v>
      </c>
      <c r="H26" s="5" t="s">
        <v>35</v>
      </c>
      <c r="I26" s="7">
        <v>0.25</v>
      </c>
      <c r="J26" s="7">
        <v>0.25</v>
      </c>
      <c r="K26" s="7"/>
      <c r="L26" s="7"/>
      <c r="M26" s="8"/>
      <c r="N26" s="7">
        <v>0.4</v>
      </c>
      <c r="O26" s="7">
        <v>0.4</v>
      </c>
      <c r="P26" s="7"/>
      <c r="Q26" s="7"/>
      <c r="R26" s="3"/>
      <c r="S26" s="7">
        <v>1100</v>
      </c>
      <c r="T26" s="7">
        <v>32120</v>
      </c>
      <c r="U26" s="7"/>
      <c r="V26" s="7"/>
      <c r="W26" s="9"/>
      <c r="X26" s="7">
        <v>0.15110000000000001</v>
      </c>
      <c r="Y26" s="7">
        <v>0.16550000000000001</v>
      </c>
      <c r="Z26" s="7"/>
      <c r="AA26" s="7"/>
      <c r="AB26" s="9"/>
      <c r="AC26" s="7"/>
      <c r="AD26" s="7"/>
      <c r="AE26" s="7"/>
      <c r="AF26" s="7"/>
      <c r="AG26" s="9"/>
    </row>
    <row r="27" spans="1:33" ht="18.75" x14ac:dyDescent="0.3">
      <c r="A27" s="4" t="s">
        <v>66</v>
      </c>
      <c r="B27" s="5" t="s">
        <v>67</v>
      </c>
      <c r="C27" s="5">
        <v>6</v>
      </c>
      <c r="D27" s="6">
        <v>0</v>
      </c>
      <c r="E27" s="6">
        <v>0</v>
      </c>
      <c r="F27" s="6">
        <v>0</v>
      </c>
      <c r="G27" s="7">
        <v>1</v>
      </c>
      <c r="H27" s="5" t="s">
        <v>35</v>
      </c>
      <c r="I27" s="7">
        <v>0.5</v>
      </c>
      <c r="J27" s="7"/>
      <c r="K27" s="7"/>
      <c r="L27" s="7"/>
      <c r="M27" s="8"/>
      <c r="N27" s="7">
        <v>0.4</v>
      </c>
      <c r="O27" s="7"/>
      <c r="P27" s="7"/>
      <c r="Q27" s="7"/>
      <c r="R27" s="3"/>
      <c r="S27" s="7">
        <v>2915</v>
      </c>
      <c r="T27" s="7"/>
      <c r="U27" s="7"/>
      <c r="V27" s="7"/>
      <c r="W27" s="9"/>
      <c r="X27" s="7">
        <v>0.1394</v>
      </c>
      <c r="Y27" s="7"/>
      <c r="Z27" s="7"/>
      <c r="AA27" s="7"/>
      <c r="AB27" s="9"/>
      <c r="AC27" s="7"/>
      <c r="AD27" s="7"/>
      <c r="AE27" s="7"/>
      <c r="AF27" s="7"/>
      <c r="AG27" s="9"/>
    </row>
    <row r="28" spans="1:33" ht="18.75" x14ac:dyDescent="0.3">
      <c r="A28" s="4" t="s">
        <v>68</v>
      </c>
      <c r="B28" s="5" t="s">
        <v>67</v>
      </c>
      <c r="C28" s="5">
        <v>6</v>
      </c>
      <c r="D28" s="6">
        <v>0</v>
      </c>
      <c r="E28" s="6">
        <v>7.1120000000000011E-3</v>
      </c>
      <c r="F28" s="6">
        <v>0</v>
      </c>
      <c r="G28" s="7">
        <v>2</v>
      </c>
      <c r="H28" s="5" t="s">
        <v>35</v>
      </c>
      <c r="I28" s="7">
        <v>1.5</v>
      </c>
      <c r="J28" s="7">
        <v>2.25</v>
      </c>
      <c r="K28" s="7"/>
      <c r="L28" s="7"/>
      <c r="M28" s="8"/>
      <c r="N28" s="7">
        <v>0.4</v>
      </c>
      <c r="O28" s="7">
        <v>0.4</v>
      </c>
      <c r="P28" s="7"/>
      <c r="Q28" s="7"/>
      <c r="R28" s="3"/>
      <c r="S28" s="7">
        <v>3.4284776902887137</v>
      </c>
      <c r="T28" s="7">
        <v>28.690944881889763</v>
      </c>
      <c r="U28" s="7"/>
      <c r="V28" s="7"/>
      <c r="W28" s="9"/>
      <c r="X28" s="7">
        <v>0.25600000000000001</v>
      </c>
      <c r="Y28" s="7">
        <v>8.0600000000000005E-2</v>
      </c>
      <c r="Z28" s="7"/>
      <c r="AA28" s="7"/>
      <c r="AB28" s="9"/>
      <c r="AC28" s="7"/>
      <c r="AD28" s="7"/>
      <c r="AE28" s="7"/>
      <c r="AF28" s="7"/>
      <c r="AG28" s="9"/>
    </row>
    <row r="29" spans="1:33" ht="18.75" x14ac:dyDescent="0.3">
      <c r="A29" s="4" t="s">
        <v>69</v>
      </c>
      <c r="B29" s="5" t="s">
        <v>67</v>
      </c>
      <c r="C29" s="5">
        <v>6</v>
      </c>
      <c r="D29" s="6">
        <v>1.5240000000000002E-2</v>
      </c>
      <c r="E29" s="6">
        <v>1.3207999999999999E-2</v>
      </c>
      <c r="F29" s="6">
        <v>1.2192000000000001E-2</v>
      </c>
      <c r="G29" s="7">
        <v>2</v>
      </c>
      <c r="H29" s="5" t="s">
        <v>35</v>
      </c>
      <c r="I29" s="7">
        <v>1.5</v>
      </c>
      <c r="J29" s="7">
        <v>2.25</v>
      </c>
      <c r="K29" s="7"/>
      <c r="L29" s="7"/>
      <c r="M29" s="8"/>
      <c r="N29" s="7">
        <v>0.4</v>
      </c>
      <c r="O29" s="7">
        <v>0.4</v>
      </c>
      <c r="P29" s="7"/>
      <c r="Q29" s="7"/>
      <c r="R29" s="3"/>
      <c r="S29" s="7">
        <v>2.3458005249343832</v>
      </c>
      <c r="T29" s="7">
        <v>22.916666666666664</v>
      </c>
      <c r="U29" s="7"/>
      <c r="V29" s="7"/>
      <c r="W29" s="9"/>
      <c r="X29" s="7">
        <v>0.3674</v>
      </c>
      <c r="Y29" s="7">
        <v>0.1002</v>
      </c>
      <c r="Z29" s="7"/>
      <c r="AA29" s="7"/>
      <c r="AB29" s="9"/>
      <c r="AC29" s="7"/>
      <c r="AD29" s="7"/>
      <c r="AE29" s="7"/>
      <c r="AF29" s="7"/>
      <c r="AG29" s="9"/>
    </row>
    <row r="30" spans="1:33" ht="18.75" x14ac:dyDescent="0.3">
      <c r="A30" s="4" t="s">
        <v>70</v>
      </c>
      <c r="B30" s="5" t="s">
        <v>67</v>
      </c>
      <c r="C30" s="5">
        <v>6</v>
      </c>
      <c r="D30" s="6">
        <v>8.0000000000000002E-3</v>
      </c>
      <c r="E30" s="6">
        <v>5.6666666666666671E-3</v>
      </c>
      <c r="F30" s="6">
        <v>3.0000000000000001E-3</v>
      </c>
      <c r="G30" s="7">
        <v>1</v>
      </c>
      <c r="H30" s="5" t="s">
        <v>35</v>
      </c>
      <c r="I30" s="7">
        <v>1.3</v>
      </c>
      <c r="J30" s="7"/>
      <c r="K30" s="7"/>
      <c r="L30" s="7"/>
      <c r="M30" s="8"/>
      <c r="N30" s="7">
        <v>0.4</v>
      </c>
      <c r="O30" s="7"/>
      <c r="P30" s="7"/>
      <c r="Q30" s="7"/>
      <c r="R30" s="3"/>
      <c r="S30" s="7">
        <v>330</v>
      </c>
      <c r="T30" s="7"/>
      <c r="U30" s="7"/>
      <c r="V30" s="7"/>
      <c r="W30" s="9"/>
      <c r="X30" s="7">
        <v>0.20660000000000001</v>
      </c>
      <c r="Y30" s="7"/>
      <c r="Z30" s="7"/>
      <c r="AA30" s="7"/>
      <c r="AB30" s="9"/>
      <c r="AC30" s="7"/>
      <c r="AD30" s="7"/>
      <c r="AE30" s="7"/>
      <c r="AF30" s="7"/>
      <c r="AG30" s="9"/>
    </row>
    <row r="31" spans="1:33" ht="18.75" x14ac:dyDescent="0.3">
      <c r="A31" s="4" t="s">
        <v>71</v>
      </c>
      <c r="B31" s="5" t="s">
        <v>67</v>
      </c>
      <c r="C31" s="5">
        <v>6</v>
      </c>
      <c r="D31" s="6">
        <v>0</v>
      </c>
      <c r="E31" s="6">
        <v>1.6666666666666668E-3</v>
      </c>
      <c r="F31" s="6">
        <v>0</v>
      </c>
      <c r="G31" s="7">
        <v>1</v>
      </c>
      <c r="H31" s="5" t="s">
        <v>35</v>
      </c>
      <c r="I31" s="7">
        <v>1.9</v>
      </c>
      <c r="J31" s="7"/>
      <c r="K31" s="7"/>
      <c r="L31" s="7"/>
      <c r="M31" s="8"/>
      <c r="N31" s="7">
        <v>0.4</v>
      </c>
      <c r="O31" s="7"/>
      <c r="P31" s="7"/>
      <c r="Q31" s="7"/>
      <c r="R31" s="3"/>
      <c r="S31" s="7">
        <v>1650</v>
      </c>
      <c r="T31" s="7"/>
      <c r="U31" s="7"/>
      <c r="V31" s="7"/>
      <c r="W31" s="9"/>
      <c r="X31" s="7">
        <v>0.29420000000000002</v>
      </c>
      <c r="Y31" s="7"/>
      <c r="Z31" s="7"/>
      <c r="AA31" s="7"/>
      <c r="AB31" s="9"/>
      <c r="AC31" s="7"/>
      <c r="AD31" s="7"/>
      <c r="AE31" s="7"/>
      <c r="AF31" s="7"/>
      <c r="AG31" s="9"/>
    </row>
    <row r="32" spans="1:33" ht="18.75" x14ac:dyDescent="0.3">
      <c r="A32" s="4" t="s">
        <v>72</v>
      </c>
      <c r="B32" s="5" t="s">
        <v>67</v>
      </c>
      <c r="C32" s="5">
        <v>6</v>
      </c>
      <c r="D32" s="6">
        <v>0</v>
      </c>
      <c r="E32" s="6">
        <v>2E-3</v>
      </c>
      <c r="F32" s="6">
        <v>0</v>
      </c>
      <c r="G32" s="7">
        <v>1</v>
      </c>
      <c r="H32" s="5" t="s">
        <v>35</v>
      </c>
      <c r="I32" s="7">
        <v>1.9</v>
      </c>
      <c r="J32" s="7"/>
      <c r="K32" s="7"/>
      <c r="L32" s="7"/>
      <c r="M32" s="8"/>
      <c r="N32" s="7">
        <v>0.4</v>
      </c>
      <c r="O32" s="7"/>
      <c r="P32" s="7"/>
      <c r="Q32" s="7"/>
      <c r="R32" s="3"/>
      <c r="S32" s="7">
        <v>1650</v>
      </c>
      <c r="T32" s="7"/>
      <c r="U32" s="7"/>
      <c r="V32" s="7"/>
      <c r="W32" s="9"/>
      <c r="X32" s="7">
        <v>0.29420000000000002</v>
      </c>
      <c r="Y32" s="7"/>
      <c r="Z32" s="7"/>
      <c r="AA32" s="7"/>
      <c r="AB32" s="9"/>
      <c r="AC32" s="7"/>
      <c r="AD32" s="7"/>
      <c r="AE32" s="7"/>
      <c r="AF32" s="7"/>
      <c r="AG32" s="9"/>
    </row>
    <row r="33" spans="1:33" ht="18.75" x14ac:dyDescent="0.3">
      <c r="A33" s="4" t="s">
        <v>73</v>
      </c>
      <c r="B33" s="5" t="s">
        <v>67</v>
      </c>
      <c r="C33" s="5">
        <v>6</v>
      </c>
      <c r="D33" s="6">
        <v>4.0000000000000001E-3</v>
      </c>
      <c r="E33" s="6">
        <v>6.0000000000000001E-3</v>
      </c>
      <c r="F33" s="6">
        <v>0</v>
      </c>
      <c r="G33" s="7">
        <v>1</v>
      </c>
      <c r="H33" s="5" t="s">
        <v>35</v>
      </c>
      <c r="I33" s="7">
        <v>1.9</v>
      </c>
      <c r="J33" s="7"/>
      <c r="K33" s="7"/>
      <c r="L33" s="7"/>
      <c r="M33" s="8"/>
      <c r="N33" s="7">
        <v>0.4</v>
      </c>
      <c r="O33" s="7"/>
      <c r="P33" s="7"/>
      <c r="Q33" s="7"/>
      <c r="R33" s="3"/>
      <c r="S33" s="7">
        <v>1650</v>
      </c>
      <c r="T33" s="7"/>
      <c r="U33" s="7"/>
      <c r="V33" s="7"/>
      <c r="W33" s="9"/>
      <c r="X33" s="7">
        <v>0.29420000000000002</v>
      </c>
      <c r="Y33" s="7"/>
      <c r="Z33" s="7"/>
      <c r="AA33" s="7"/>
      <c r="AB33" s="9"/>
      <c r="AC33" s="7"/>
      <c r="AD33" s="7"/>
      <c r="AE33" s="7"/>
      <c r="AF33" s="7"/>
      <c r="AG33" s="9"/>
    </row>
    <row r="34" spans="1:33" ht="18.75" x14ac:dyDescent="0.3">
      <c r="A34" s="4" t="s">
        <v>74</v>
      </c>
      <c r="B34" s="5" t="s">
        <v>75</v>
      </c>
      <c r="C34" s="5">
        <v>7</v>
      </c>
      <c r="D34" s="6">
        <v>0</v>
      </c>
      <c r="E34" s="6">
        <v>0</v>
      </c>
      <c r="F34" s="6">
        <v>0</v>
      </c>
      <c r="G34" s="7">
        <v>2</v>
      </c>
      <c r="H34" s="5" t="s">
        <v>35</v>
      </c>
      <c r="I34" s="7">
        <v>0.55000000000000004</v>
      </c>
      <c r="J34" s="7">
        <v>1.1000000000000001</v>
      </c>
      <c r="K34" s="7"/>
      <c r="L34" s="7"/>
      <c r="M34" s="8"/>
      <c r="N34" s="7">
        <v>0.5</v>
      </c>
      <c r="O34" s="7">
        <v>0.5</v>
      </c>
      <c r="P34" s="7"/>
      <c r="Q34" s="7"/>
      <c r="R34" s="3"/>
      <c r="S34" s="7">
        <v>0.20931758530183725</v>
      </c>
      <c r="T34" s="7">
        <v>1.9127296587926508</v>
      </c>
      <c r="U34" s="7"/>
      <c r="V34" s="7"/>
      <c r="W34" s="9"/>
      <c r="X34" s="7">
        <v>0.76370000000000005</v>
      </c>
      <c r="Y34" s="7">
        <v>0.40539999999999998</v>
      </c>
      <c r="Z34" s="7"/>
      <c r="AA34" s="7"/>
      <c r="AB34" s="9"/>
      <c r="AC34" s="7"/>
      <c r="AD34" s="7"/>
      <c r="AE34" s="7"/>
      <c r="AF34" s="7"/>
      <c r="AG34" s="9"/>
    </row>
    <row r="35" spans="1:33" ht="18.75" x14ac:dyDescent="0.3">
      <c r="A35" s="4" t="s">
        <v>76</v>
      </c>
      <c r="B35" s="5" t="s">
        <v>75</v>
      </c>
      <c r="C35" s="5">
        <v>7</v>
      </c>
      <c r="D35" s="6">
        <v>0</v>
      </c>
      <c r="E35" s="6">
        <v>5.080000000000001E-4</v>
      </c>
      <c r="F35" s="6">
        <v>0</v>
      </c>
      <c r="G35" s="7">
        <v>2</v>
      </c>
      <c r="H35" s="5" t="s">
        <v>35</v>
      </c>
      <c r="I35" s="7">
        <v>1.5</v>
      </c>
      <c r="J35" s="7">
        <v>2.6</v>
      </c>
      <c r="K35" s="7"/>
      <c r="L35" s="7"/>
      <c r="M35" s="8"/>
      <c r="N35" s="7">
        <v>0.5</v>
      </c>
      <c r="O35" s="7">
        <v>0.5</v>
      </c>
      <c r="P35" s="7"/>
      <c r="Q35" s="7"/>
      <c r="R35" s="3"/>
      <c r="S35" s="7">
        <v>0.45931758530183725</v>
      </c>
      <c r="T35" s="7">
        <v>4.3963254593175849</v>
      </c>
      <c r="U35" s="7"/>
      <c r="V35" s="7"/>
      <c r="W35" s="9"/>
      <c r="X35" s="7">
        <v>0.64880000000000004</v>
      </c>
      <c r="Y35" s="7">
        <v>0.40379999999999999</v>
      </c>
      <c r="Z35" s="7"/>
      <c r="AA35" s="7"/>
      <c r="AB35" s="9"/>
      <c r="AC35" s="7"/>
      <c r="AD35" s="7"/>
      <c r="AE35" s="7"/>
      <c r="AF35" s="7"/>
      <c r="AG35" s="9"/>
    </row>
    <row r="36" spans="1:33" ht="18.75" x14ac:dyDescent="0.3">
      <c r="A36" s="4" t="s">
        <v>77</v>
      </c>
      <c r="B36" s="5" t="s">
        <v>50</v>
      </c>
      <c r="C36" s="5">
        <v>7</v>
      </c>
      <c r="D36" s="6">
        <v>1.5240000000000002E-3</v>
      </c>
      <c r="E36" s="6">
        <v>3.5560000000000006E-3</v>
      </c>
      <c r="F36" s="6">
        <v>1.5240000000000002E-3</v>
      </c>
      <c r="G36" s="7">
        <v>2</v>
      </c>
      <c r="H36" s="5" t="s">
        <v>35</v>
      </c>
      <c r="I36" s="7">
        <v>0.55000000000000004</v>
      </c>
      <c r="J36" s="7">
        <v>1.1000000000000001</v>
      </c>
      <c r="K36" s="7"/>
      <c r="L36" s="7"/>
      <c r="M36" s="8"/>
      <c r="N36" s="7">
        <v>0.5</v>
      </c>
      <c r="O36" s="7">
        <v>0.5</v>
      </c>
      <c r="P36" s="7"/>
      <c r="Q36" s="7"/>
      <c r="R36" s="3"/>
      <c r="S36" s="7">
        <v>1.0465879265091864</v>
      </c>
      <c r="T36" s="7">
        <v>9.5636482939632543</v>
      </c>
      <c r="U36" s="7"/>
      <c r="V36" s="7"/>
      <c r="W36" s="9"/>
      <c r="X36" s="7">
        <v>0.76370000000000005</v>
      </c>
      <c r="Y36" s="7">
        <v>0.40539999999999998</v>
      </c>
      <c r="Z36" s="7"/>
      <c r="AA36" s="7"/>
      <c r="AB36" s="9"/>
      <c r="AC36" s="7"/>
      <c r="AD36" s="7"/>
      <c r="AE36" s="7"/>
      <c r="AF36" s="7"/>
      <c r="AG36" s="9"/>
    </row>
    <row r="37" spans="1:33" ht="18.75" x14ac:dyDescent="0.3">
      <c r="A37" s="4" t="s">
        <v>78</v>
      </c>
      <c r="B37" s="5" t="s">
        <v>50</v>
      </c>
      <c r="C37" s="5">
        <v>7</v>
      </c>
      <c r="D37" s="6">
        <v>1.5240000000000002E-3</v>
      </c>
      <c r="E37" s="6">
        <v>1.5240000000000002E-3</v>
      </c>
      <c r="F37" s="6">
        <v>1.5240000000000002E-3</v>
      </c>
      <c r="G37" s="7">
        <v>2</v>
      </c>
      <c r="H37" s="5" t="s">
        <v>35</v>
      </c>
      <c r="I37" s="7">
        <v>1.5</v>
      </c>
      <c r="J37" s="7">
        <v>2.6</v>
      </c>
      <c r="K37" s="7"/>
      <c r="L37" s="7"/>
      <c r="M37" s="8"/>
      <c r="N37" s="7">
        <v>0.5</v>
      </c>
      <c r="O37" s="7">
        <v>0.5</v>
      </c>
      <c r="P37" s="7"/>
      <c r="Q37" s="7"/>
      <c r="R37" s="3"/>
      <c r="S37" s="7">
        <v>0.45931758530183725</v>
      </c>
      <c r="T37" s="7">
        <v>4.3963254593175849</v>
      </c>
      <c r="U37" s="7"/>
      <c r="V37" s="7"/>
      <c r="W37" s="9"/>
      <c r="X37" s="7">
        <v>0.64880000000000004</v>
      </c>
      <c r="Y37" s="7">
        <v>0.40379999999999999</v>
      </c>
      <c r="Z37" s="7"/>
      <c r="AA37" s="7"/>
      <c r="AB37" s="9"/>
      <c r="AC37" s="7"/>
      <c r="AD37" s="7"/>
      <c r="AE37" s="7"/>
      <c r="AF37" s="7"/>
      <c r="AG37" s="9"/>
    </row>
    <row r="38" spans="1:33" ht="18.75" x14ac:dyDescent="0.3">
      <c r="A38" s="4" t="s">
        <v>79</v>
      </c>
      <c r="B38" s="5" t="s">
        <v>80</v>
      </c>
      <c r="C38" s="5">
        <v>5</v>
      </c>
      <c r="D38" s="6">
        <v>3.4747200000000005</v>
      </c>
      <c r="E38" s="6">
        <v>4.6736000000000004</v>
      </c>
      <c r="F38" s="6">
        <v>1.8288000000000002</v>
      </c>
      <c r="G38" s="7">
        <v>1</v>
      </c>
      <c r="H38" s="5" t="s">
        <v>35</v>
      </c>
      <c r="I38" s="7">
        <v>0.73</v>
      </c>
      <c r="J38" s="7"/>
      <c r="K38" s="7"/>
      <c r="L38" s="7"/>
      <c r="M38" s="8"/>
      <c r="N38" s="7">
        <v>0.45</v>
      </c>
      <c r="O38" s="7"/>
      <c r="P38" s="7"/>
      <c r="Q38" s="7"/>
      <c r="R38" s="3"/>
      <c r="S38" s="7">
        <v>4565</v>
      </c>
      <c r="T38" s="7"/>
      <c r="U38" s="7"/>
      <c r="V38" s="7"/>
      <c r="W38" s="9"/>
      <c r="X38" s="7">
        <v>0.18260000000000001</v>
      </c>
      <c r="Y38" s="7"/>
      <c r="Z38" s="7"/>
      <c r="AA38" s="7"/>
      <c r="AB38" s="9"/>
      <c r="AC38" s="7"/>
      <c r="AD38" s="7"/>
      <c r="AE38" s="7"/>
      <c r="AF38" s="7"/>
      <c r="AG38" s="9"/>
    </row>
    <row r="39" spans="1:33" ht="18.75" x14ac:dyDescent="0.3">
      <c r="A39" s="4" t="s">
        <v>81</v>
      </c>
      <c r="B39" s="5" t="s">
        <v>82</v>
      </c>
      <c r="C39" s="5">
        <v>5</v>
      </c>
      <c r="D39" s="6">
        <v>6.0960000000000007E-2</v>
      </c>
      <c r="E39" s="6">
        <v>6.0960000000000014E-2</v>
      </c>
      <c r="F39" s="6">
        <v>3.0480000000000004E-2</v>
      </c>
      <c r="G39" s="7">
        <v>1</v>
      </c>
      <c r="H39" s="5" t="s">
        <v>35</v>
      </c>
      <c r="I39" s="7">
        <v>1</v>
      </c>
      <c r="J39" s="7"/>
      <c r="K39" s="7"/>
      <c r="L39" s="7"/>
      <c r="M39" s="8"/>
      <c r="N39" s="7">
        <v>0.4</v>
      </c>
      <c r="O39" s="7"/>
      <c r="P39" s="7"/>
      <c r="Q39" s="7"/>
      <c r="R39" s="3"/>
      <c r="S39" s="7">
        <v>12.145833333333334</v>
      </c>
      <c r="T39" s="7"/>
      <c r="U39" s="7"/>
      <c r="V39" s="7"/>
      <c r="W39" s="9"/>
      <c r="X39" s="7">
        <v>0.2</v>
      </c>
      <c r="Y39" s="7"/>
      <c r="Z39" s="7"/>
      <c r="AA39" s="7"/>
      <c r="AB39" s="9"/>
      <c r="AC39" s="7"/>
      <c r="AD39" s="7"/>
      <c r="AE39" s="7"/>
      <c r="AF39" s="7"/>
      <c r="AG39" s="9"/>
    </row>
    <row r="40" spans="1:33" ht="18.75" x14ac:dyDescent="0.3">
      <c r="A40" s="4" t="s">
        <v>83</v>
      </c>
      <c r="B40" s="5" t="s">
        <v>82</v>
      </c>
      <c r="C40" s="5">
        <v>5</v>
      </c>
      <c r="D40" s="6">
        <v>0</v>
      </c>
      <c r="E40" s="6">
        <v>2.0320000000000004E-3</v>
      </c>
      <c r="F40" s="6">
        <v>0</v>
      </c>
      <c r="G40" s="7">
        <v>1</v>
      </c>
      <c r="H40" s="5" t="s">
        <v>35</v>
      </c>
      <c r="I40" s="7">
        <v>1</v>
      </c>
      <c r="J40" s="7"/>
      <c r="K40" s="7"/>
      <c r="L40" s="7"/>
      <c r="M40" s="8"/>
      <c r="N40" s="7">
        <v>0.4</v>
      </c>
      <c r="O40" s="7"/>
      <c r="P40" s="7"/>
      <c r="Q40" s="7"/>
      <c r="R40" s="3"/>
      <c r="S40" s="7">
        <v>12.145833333333334</v>
      </c>
      <c r="T40" s="7"/>
      <c r="U40" s="7"/>
      <c r="V40" s="7"/>
      <c r="W40" s="9"/>
      <c r="X40" s="7">
        <v>0.2</v>
      </c>
      <c r="Y40" s="7"/>
      <c r="Z40" s="7"/>
      <c r="AA40" s="7"/>
      <c r="AB40" s="9"/>
      <c r="AC40" s="7"/>
      <c r="AD40" s="7"/>
      <c r="AE40" s="7"/>
      <c r="AF40" s="7"/>
      <c r="AG40" s="9"/>
    </row>
    <row r="41" spans="1:33" ht="18.75" x14ac:dyDescent="0.3">
      <c r="A41" s="4" t="s">
        <v>84</v>
      </c>
      <c r="B41" s="5" t="s">
        <v>80</v>
      </c>
      <c r="C41" s="5">
        <v>5</v>
      </c>
      <c r="D41" s="6">
        <v>0</v>
      </c>
      <c r="E41" s="6">
        <v>1.3333333333333335E-5</v>
      </c>
      <c r="F41" s="6">
        <v>0</v>
      </c>
      <c r="G41" s="7">
        <v>1</v>
      </c>
      <c r="H41" s="5" t="s">
        <v>35</v>
      </c>
      <c r="I41" s="7">
        <v>0.73</v>
      </c>
      <c r="J41" s="7"/>
      <c r="K41" s="7"/>
      <c r="L41" s="7"/>
      <c r="M41" s="8"/>
      <c r="N41" s="7">
        <v>0.45</v>
      </c>
      <c r="O41" s="7"/>
      <c r="P41" s="7"/>
      <c r="Q41" s="7"/>
      <c r="R41" s="3"/>
      <c r="S41" s="7">
        <v>4565</v>
      </c>
      <c r="T41" s="7"/>
      <c r="U41" s="7"/>
      <c r="V41" s="7"/>
      <c r="W41" s="9"/>
      <c r="X41" s="7">
        <v>0.18260000000000001</v>
      </c>
      <c r="Y41" s="7"/>
      <c r="Z41" s="7"/>
      <c r="AA41" s="7"/>
      <c r="AB41" s="9"/>
      <c r="AC41" s="7"/>
      <c r="AD41" s="7"/>
      <c r="AE41" s="7"/>
      <c r="AF41" s="7"/>
      <c r="AG41" s="9"/>
    </row>
    <row r="42" spans="1:33" ht="18.75" x14ac:dyDescent="0.3">
      <c r="A42" s="4" t="s">
        <v>85</v>
      </c>
      <c r="B42" s="5" t="s">
        <v>80</v>
      </c>
      <c r="C42" s="5">
        <v>5</v>
      </c>
      <c r="D42" s="6">
        <v>5.0000000000000002E-5</v>
      </c>
      <c r="E42" s="6">
        <v>1E-4</v>
      </c>
      <c r="F42" s="6">
        <v>5.0000000000000002E-5</v>
      </c>
      <c r="G42" s="7">
        <v>1</v>
      </c>
      <c r="H42" s="5" t="s">
        <v>35</v>
      </c>
      <c r="I42" s="7">
        <v>1.01</v>
      </c>
      <c r="J42" s="7"/>
      <c r="K42" s="7"/>
      <c r="L42" s="7"/>
      <c r="M42" s="8"/>
      <c r="N42" s="7">
        <v>0.6</v>
      </c>
      <c r="O42" s="7"/>
      <c r="P42" s="7"/>
      <c r="Q42" s="7"/>
      <c r="R42" s="3"/>
      <c r="S42" s="7">
        <v>8332.5</v>
      </c>
      <c r="T42" s="7"/>
      <c r="U42" s="7"/>
      <c r="V42" s="7"/>
      <c r="W42" s="9"/>
      <c r="X42" s="7">
        <v>0.1875</v>
      </c>
      <c r="Y42" s="7"/>
      <c r="Z42" s="7"/>
      <c r="AA42" s="7"/>
      <c r="AB42" s="9"/>
      <c r="AC42" s="7"/>
      <c r="AD42" s="7"/>
      <c r="AE42" s="7"/>
      <c r="AF42" s="7"/>
      <c r="AG42" s="9"/>
    </row>
    <row r="43" spans="1:33" ht="18.75" x14ac:dyDescent="0.3">
      <c r="A43" s="4" t="s">
        <v>86</v>
      </c>
      <c r="B43" s="5" t="s">
        <v>80</v>
      </c>
      <c r="C43" s="5">
        <v>5</v>
      </c>
      <c r="D43" s="6">
        <v>1.2999999999999999E-5</v>
      </c>
      <c r="E43" s="6">
        <v>3.3333333333333335E-5</v>
      </c>
      <c r="F43" s="6">
        <v>2.0000000000000002E-5</v>
      </c>
      <c r="G43" s="7">
        <v>1</v>
      </c>
      <c r="H43" s="5" t="s">
        <v>35</v>
      </c>
      <c r="I43" s="7">
        <v>2.16</v>
      </c>
      <c r="J43" s="7"/>
      <c r="K43" s="7"/>
      <c r="L43" s="7"/>
      <c r="M43" s="8"/>
      <c r="N43" s="7">
        <v>0.45</v>
      </c>
      <c r="O43" s="7"/>
      <c r="P43" s="7"/>
      <c r="Q43" s="7"/>
      <c r="R43" s="3"/>
      <c r="S43" s="7">
        <v>12057.5</v>
      </c>
      <c r="T43" s="7"/>
      <c r="U43" s="7"/>
      <c r="V43" s="7"/>
      <c r="W43" s="9"/>
      <c r="X43" s="7">
        <v>0.15720000000000001</v>
      </c>
      <c r="Y43" s="7"/>
      <c r="Z43" s="7"/>
      <c r="AA43" s="7"/>
      <c r="AB43" s="9"/>
      <c r="AC43" s="7"/>
      <c r="AD43" s="7"/>
      <c r="AE43" s="7"/>
      <c r="AF43" s="7"/>
      <c r="AG43" s="9"/>
    </row>
    <row r="44" spans="1:33" ht="18.75" x14ac:dyDescent="0.3">
      <c r="A44" s="4" t="s">
        <v>87</v>
      </c>
      <c r="B44" s="5" t="s">
        <v>80</v>
      </c>
      <c r="C44" s="5">
        <v>5</v>
      </c>
      <c r="D44" s="6">
        <v>8.0000000000000004E-4</v>
      </c>
      <c r="E44" s="6">
        <v>2.9999999999999997E-4</v>
      </c>
      <c r="F44" s="6">
        <v>1E-4</v>
      </c>
      <c r="G44" s="7">
        <v>1</v>
      </c>
      <c r="H44" s="5" t="s">
        <v>35</v>
      </c>
      <c r="I44" s="7">
        <v>1.28</v>
      </c>
      <c r="J44" s="7"/>
      <c r="K44" s="7"/>
      <c r="L44" s="7"/>
      <c r="M44" s="8"/>
      <c r="N44" s="7">
        <v>0.4</v>
      </c>
      <c r="O44" s="7"/>
      <c r="P44" s="7"/>
      <c r="Q44" s="7"/>
      <c r="R44" s="3"/>
      <c r="S44" s="7">
        <v>10202.5</v>
      </c>
      <c r="T44" s="7"/>
      <c r="U44" s="7"/>
      <c r="V44" s="7"/>
      <c r="W44" s="9"/>
      <c r="X44" s="7">
        <v>0.15720000000000001</v>
      </c>
      <c r="Y44" s="7"/>
      <c r="Z44" s="7"/>
      <c r="AA44" s="7"/>
      <c r="AB44" s="9"/>
      <c r="AC44" s="7"/>
      <c r="AD44" s="7"/>
      <c r="AE44" s="7"/>
      <c r="AF44" s="7"/>
      <c r="AG44" s="9"/>
    </row>
    <row r="45" spans="1:33" ht="18.75" x14ac:dyDescent="0.3">
      <c r="A45" s="4" t="s">
        <v>88</v>
      </c>
      <c r="B45" s="5" t="s">
        <v>89</v>
      </c>
      <c r="C45" s="5">
        <v>5</v>
      </c>
      <c r="D45" s="6">
        <v>0</v>
      </c>
      <c r="E45" s="6">
        <v>0.01</v>
      </c>
      <c r="F45" s="6">
        <v>0</v>
      </c>
      <c r="G45" s="7">
        <v>1</v>
      </c>
      <c r="H45" s="5" t="s">
        <v>35</v>
      </c>
      <c r="I45" s="7">
        <v>0.6</v>
      </c>
      <c r="J45" s="7"/>
      <c r="K45" s="7"/>
      <c r="L45" s="7"/>
      <c r="M45" s="8"/>
      <c r="N45" s="7">
        <v>0.4</v>
      </c>
      <c r="O45" s="7"/>
      <c r="P45" s="7"/>
      <c r="Q45" s="7"/>
      <c r="R45" s="3"/>
      <c r="S45" s="7">
        <v>0.45999999999999996</v>
      </c>
      <c r="T45" s="7"/>
      <c r="U45" s="7"/>
      <c r="V45" s="7"/>
      <c r="W45" s="9"/>
      <c r="X45" s="7">
        <v>0.63690000000000002</v>
      </c>
      <c r="Y45" s="7"/>
      <c r="Z45" s="7"/>
      <c r="AA45" s="7"/>
      <c r="AB45" s="9"/>
      <c r="AC45" s="7"/>
      <c r="AD45" s="7"/>
      <c r="AE45" s="7"/>
      <c r="AF45" s="7"/>
      <c r="AG45" s="9"/>
    </row>
    <row r="46" spans="1:33" ht="18.75" x14ac:dyDescent="0.3">
      <c r="A46" s="4" t="s">
        <v>90</v>
      </c>
      <c r="B46" s="5" t="s">
        <v>89</v>
      </c>
      <c r="C46" s="5">
        <v>5</v>
      </c>
      <c r="D46" s="6">
        <v>0</v>
      </c>
      <c r="E46" s="6">
        <v>0.01</v>
      </c>
      <c r="F46" s="6">
        <v>1.4999999999999999E-2</v>
      </c>
      <c r="G46" s="7">
        <v>1</v>
      </c>
      <c r="H46" s="5" t="s">
        <v>35</v>
      </c>
      <c r="I46" s="7">
        <v>0.6</v>
      </c>
      <c r="J46" s="7"/>
      <c r="K46" s="7"/>
      <c r="L46" s="7"/>
      <c r="M46" s="8"/>
      <c r="N46" s="7">
        <v>0.4</v>
      </c>
      <c r="O46" s="7"/>
      <c r="P46" s="7"/>
      <c r="Q46" s="7"/>
      <c r="R46" s="3"/>
      <c r="S46" s="7">
        <v>0.45999999999999996</v>
      </c>
      <c r="T46" s="7"/>
      <c r="U46" s="7"/>
      <c r="V46" s="7"/>
      <c r="W46" s="9"/>
      <c r="X46" s="7">
        <v>0.63690000000000002</v>
      </c>
      <c r="Y46" s="7"/>
      <c r="Z46" s="7"/>
      <c r="AA46" s="7"/>
      <c r="AB46" s="9"/>
      <c r="AC46" s="7"/>
      <c r="AD46" s="7"/>
      <c r="AE46" s="7"/>
      <c r="AF46" s="7"/>
      <c r="AG46" s="9"/>
    </row>
    <row r="47" spans="1:33" ht="18.75" x14ac:dyDescent="0.3">
      <c r="A47" s="4" t="s">
        <v>91</v>
      </c>
      <c r="B47" s="5" t="s">
        <v>92</v>
      </c>
      <c r="C47" s="5">
        <v>5</v>
      </c>
      <c r="D47" s="6">
        <v>0</v>
      </c>
      <c r="E47" s="6">
        <v>0</v>
      </c>
      <c r="F47" s="6">
        <v>0</v>
      </c>
      <c r="G47" s="7">
        <v>4</v>
      </c>
      <c r="H47" s="5" t="s">
        <v>35</v>
      </c>
      <c r="I47" s="7">
        <v>0.9</v>
      </c>
      <c r="J47" s="7">
        <v>0.9</v>
      </c>
      <c r="K47" s="7">
        <v>0.9</v>
      </c>
      <c r="L47" s="7">
        <v>0.9</v>
      </c>
      <c r="M47" s="8"/>
      <c r="N47" s="7">
        <v>0.4</v>
      </c>
      <c r="O47" s="7">
        <v>0.4</v>
      </c>
      <c r="P47" s="7">
        <v>0.4</v>
      </c>
      <c r="Q47" s="7">
        <v>0.4</v>
      </c>
      <c r="R47" s="3"/>
      <c r="S47" s="7">
        <v>220</v>
      </c>
      <c r="T47" s="7">
        <v>3470</v>
      </c>
      <c r="U47" s="7">
        <v>4070</v>
      </c>
      <c r="V47" s="7">
        <v>4670</v>
      </c>
      <c r="W47" s="9"/>
      <c r="X47" s="7">
        <v>0.17130000000000001</v>
      </c>
      <c r="Y47" s="7">
        <v>0.17050000000000001</v>
      </c>
      <c r="Z47" s="7">
        <v>0.1673</v>
      </c>
      <c r="AA47" s="7">
        <v>0.1673</v>
      </c>
      <c r="AB47" s="9"/>
      <c r="AC47" s="7"/>
      <c r="AD47" s="7"/>
      <c r="AE47" s="7"/>
      <c r="AF47" s="7"/>
      <c r="AG47" s="9"/>
    </row>
    <row r="48" spans="1:33" ht="18.75" x14ac:dyDescent="0.3">
      <c r="A48" s="4" t="s">
        <v>93</v>
      </c>
      <c r="B48" s="5" t="s">
        <v>94</v>
      </c>
      <c r="C48" s="5">
        <v>8</v>
      </c>
      <c r="D48" s="6">
        <v>6.7055999999999991E-2</v>
      </c>
      <c r="E48" s="6">
        <v>6.096E-2</v>
      </c>
      <c r="F48" s="6">
        <v>3.3527999999999995E-2</v>
      </c>
      <c r="G48" s="7">
        <v>2</v>
      </c>
      <c r="H48" s="5" t="s">
        <v>35</v>
      </c>
      <c r="I48" s="7">
        <v>1.1000000000000001</v>
      </c>
      <c r="J48" s="7">
        <v>2.4</v>
      </c>
      <c r="K48" s="7"/>
      <c r="L48" s="7"/>
      <c r="M48" s="8"/>
      <c r="N48" s="7">
        <v>0.4</v>
      </c>
      <c r="O48" s="7">
        <v>0.5</v>
      </c>
      <c r="P48" s="7"/>
      <c r="Q48" s="7"/>
      <c r="R48" s="3"/>
      <c r="S48" s="7">
        <v>0.42104111986001752</v>
      </c>
      <c r="T48" s="7">
        <v>3.1878827646544181</v>
      </c>
      <c r="U48" s="7"/>
      <c r="V48" s="7"/>
      <c r="W48" s="9"/>
      <c r="X48" s="7">
        <v>0.64880000000000004</v>
      </c>
      <c r="Y48" s="7">
        <v>0.40539999999999998</v>
      </c>
      <c r="Z48" s="7"/>
      <c r="AA48" s="7"/>
      <c r="AB48" s="9"/>
      <c r="AC48" s="7"/>
      <c r="AD48" s="7"/>
      <c r="AE48" s="7"/>
      <c r="AF48" s="7"/>
      <c r="AG48" s="9"/>
    </row>
    <row r="49" spans="1:33" ht="18.75" x14ac:dyDescent="0.3">
      <c r="A49" s="4" t="s">
        <v>95</v>
      </c>
      <c r="B49" s="5" t="s">
        <v>94</v>
      </c>
      <c r="C49" s="5">
        <v>8</v>
      </c>
      <c r="D49" s="6">
        <v>1.2E-2</v>
      </c>
      <c r="E49" s="6">
        <v>9.6666666666666672E-3</v>
      </c>
      <c r="F49" s="6">
        <v>8.0000000000000002E-3</v>
      </c>
      <c r="G49" s="7">
        <v>2</v>
      </c>
      <c r="H49" s="5" t="s">
        <v>35</v>
      </c>
      <c r="I49" s="7">
        <v>0.75</v>
      </c>
      <c r="J49" s="7">
        <v>0.95</v>
      </c>
      <c r="K49" s="7"/>
      <c r="L49" s="7"/>
      <c r="M49" s="8"/>
      <c r="N49" s="7">
        <v>0.4</v>
      </c>
      <c r="O49" s="7">
        <v>0.4</v>
      </c>
      <c r="P49" s="7"/>
      <c r="Q49" s="7"/>
      <c r="R49" s="3"/>
      <c r="S49" s="7">
        <v>2.75</v>
      </c>
      <c r="T49" s="7">
        <v>2.75</v>
      </c>
      <c r="U49" s="7"/>
      <c r="V49" s="7"/>
      <c r="W49" s="9"/>
      <c r="X49" s="7">
        <v>0.36649999999999999</v>
      </c>
      <c r="Y49" s="7">
        <v>0.36649999999999999</v>
      </c>
      <c r="Z49" s="7"/>
      <c r="AA49" s="7"/>
      <c r="AB49" s="9"/>
      <c r="AC49" s="7"/>
      <c r="AD49" s="7"/>
      <c r="AE49" s="7"/>
      <c r="AF49" s="7"/>
      <c r="AG49" s="9"/>
    </row>
    <row r="50" spans="1:33" ht="18.75" x14ac:dyDescent="0.3">
      <c r="A50" s="11" t="s">
        <v>103</v>
      </c>
      <c r="B50" s="5" t="s">
        <v>96</v>
      </c>
      <c r="C50" s="5">
        <v>2</v>
      </c>
      <c r="D50" s="12">
        <v>0</v>
      </c>
      <c r="E50" s="12">
        <v>0</v>
      </c>
      <c r="F50" s="12">
        <v>0</v>
      </c>
      <c r="G50" s="7">
        <v>4</v>
      </c>
      <c r="H50" s="5" t="s">
        <v>27</v>
      </c>
      <c r="I50" s="7">
        <v>9.9199999999999997E-2</v>
      </c>
      <c r="J50" s="7">
        <v>0.40920000000000001</v>
      </c>
      <c r="K50" s="7">
        <v>1.2028000000000001</v>
      </c>
      <c r="L50" s="7">
        <v>2.1328</v>
      </c>
      <c r="M50" s="8"/>
      <c r="N50" s="7">
        <v>0.8</v>
      </c>
      <c r="O50" s="7">
        <v>0.4</v>
      </c>
      <c r="P50" s="7">
        <v>0.4</v>
      </c>
      <c r="Q50" s="7">
        <v>0.4</v>
      </c>
      <c r="R50" s="3"/>
      <c r="S50" s="7">
        <v>0.303510498687664</v>
      </c>
      <c r="T50" s="7">
        <v>0.52680446194225716</v>
      </c>
      <c r="U50" s="7">
        <v>1.7930118110236219</v>
      </c>
      <c r="V50" s="7">
        <v>1.9884186351706037</v>
      </c>
      <c r="W50" s="9"/>
      <c r="X50" s="7">
        <v>0.55000000000000004</v>
      </c>
      <c r="Y50" s="7">
        <v>0.55000000000000004</v>
      </c>
      <c r="Z50" s="7">
        <v>0.55000000000000004</v>
      </c>
      <c r="AA50" s="7">
        <v>0.55000000000000004</v>
      </c>
      <c r="AB50" s="9"/>
      <c r="AC50" s="7"/>
      <c r="AD50" s="7"/>
      <c r="AE50" s="7"/>
      <c r="AF50" s="7"/>
      <c r="AG50" s="9"/>
    </row>
    <row r="51" spans="1:33" ht="18.75" x14ac:dyDescent="0.3">
      <c r="A51" s="11" t="s">
        <v>102</v>
      </c>
      <c r="B51" s="5" t="s">
        <v>96</v>
      </c>
      <c r="C51" s="5">
        <v>1</v>
      </c>
      <c r="D51" s="12">
        <v>0</v>
      </c>
      <c r="E51" s="12">
        <v>0</v>
      </c>
      <c r="F51" s="12">
        <v>0</v>
      </c>
      <c r="G51" s="7">
        <v>4</v>
      </c>
      <c r="H51" s="5" t="s">
        <v>27</v>
      </c>
      <c r="I51" s="7">
        <v>9.9199999999999997E-2</v>
      </c>
      <c r="J51" s="7">
        <v>0.40920000000000001</v>
      </c>
      <c r="K51" s="7">
        <v>1.2028000000000001</v>
      </c>
      <c r="L51" s="7">
        <v>2.1328</v>
      </c>
      <c r="M51" s="8"/>
      <c r="N51" s="7">
        <v>0.8</v>
      </c>
      <c r="O51" s="7">
        <v>0.4</v>
      </c>
      <c r="P51" s="7">
        <v>0.4</v>
      </c>
      <c r="Q51" s="7">
        <v>0.4</v>
      </c>
      <c r="R51" s="3"/>
      <c r="S51" s="7">
        <v>0.303510498687664</v>
      </c>
      <c r="T51" s="7">
        <v>0.52680446194225716</v>
      </c>
      <c r="U51" s="7">
        <v>1.7930118110236219</v>
      </c>
      <c r="V51" s="7">
        <v>1.9884186351706037</v>
      </c>
      <c r="W51" s="9"/>
      <c r="X51" s="7">
        <v>0.55000000000000004</v>
      </c>
      <c r="Y51" s="7">
        <v>0.55000000000000004</v>
      </c>
      <c r="Z51" s="7">
        <v>0.55000000000000004</v>
      </c>
      <c r="AA51" s="7">
        <v>0.55000000000000004</v>
      </c>
      <c r="AB51" s="9"/>
      <c r="AC51" s="7"/>
      <c r="AD51" s="7"/>
      <c r="AE51" s="7"/>
      <c r="AF51" s="7"/>
      <c r="AG51" s="9"/>
    </row>
  </sheetData>
  <conditionalFormatting sqref="I8:J8">
    <cfRule type="cellIs" dxfId="11" priority="2" stopIfTrue="1" operator="equal">
      <formula>""</formula>
    </cfRule>
  </conditionalFormatting>
  <conditionalFormatting sqref="N8:O8">
    <cfRule type="cellIs" dxfId="10" priority="1" stopIfTrue="1" operator="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EC4A-4AF6-46FA-8C63-FD05FC78BFA1}">
  <dimension ref="A1:AG51"/>
  <sheetViews>
    <sheetView topLeftCell="B21" zoomScale="40" zoomScaleNormal="100" workbookViewId="0">
      <selection activeCell="D50" sqref="D50:D51"/>
    </sheetView>
  </sheetViews>
  <sheetFormatPr defaultRowHeight="15" x14ac:dyDescent="0.25"/>
  <cols>
    <col min="1" max="1" width="71.140625" bestFit="1" customWidth="1"/>
    <col min="2" max="2" width="79.140625" bestFit="1" customWidth="1"/>
    <col min="3" max="3" width="79.140625" customWidth="1"/>
    <col min="4" max="4" width="28" bestFit="1" customWidth="1"/>
    <col min="5" max="5" width="28.28515625" bestFit="1" customWidth="1"/>
    <col min="6" max="6" width="26.5703125" bestFit="1" customWidth="1"/>
    <col min="7" max="7" width="21.28515625" bestFit="1" customWidth="1"/>
    <col min="8" max="8" width="42.7109375" bestFit="1" customWidth="1"/>
    <col min="9" max="9" width="29" bestFit="1" customWidth="1"/>
    <col min="10" max="13" width="29.42578125" bestFit="1" customWidth="1"/>
    <col min="14" max="14" width="39" bestFit="1" customWidth="1"/>
    <col min="15" max="17" width="39.5703125" bestFit="1" customWidth="1"/>
    <col min="18" max="18" width="39.5703125" style="1" bestFit="1" customWidth="1"/>
    <col min="19" max="19" width="25" bestFit="1" customWidth="1"/>
    <col min="20" max="23" width="25.5703125" bestFit="1" customWidth="1"/>
    <col min="24" max="24" width="39.85546875" bestFit="1" customWidth="1"/>
    <col min="25" max="28" width="40.28515625" bestFit="1" customWidth="1"/>
    <col min="29" max="29" width="17.42578125" bestFit="1" customWidth="1"/>
    <col min="30" max="33" width="17.85546875" bestFit="1" customWidth="1"/>
  </cols>
  <sheetData>
    <row r="1" spans="1:33" ht="18.75" x14ac:dyDescent="0.3">
      <c r="A1" s="2" t="s">
        <v>0</v>
      </c>
      <c r="B1" s="2" t="s">
        <v>1</v>
      </c>
      <c r="C1" s="2" t="s">
        <v>3</v>
      </c>
      <c r="D1" s="2" t="s">
        <v>105</v>
      </c>
      <c r="E1" s="2" t="s">
        <v>106</v>
      </c>
      <c r="F1" s="2" t="s">
        <v>107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97</v>
      </c>
      <c r="N1" s="2" t="s">
        <v>9</v>
      </c>
      <c r="O1" s="2" t="s">
        <v>10</v>
      </c>
      <c r="P1" s="2" t="s">
        <v>11</v>
      </c>
      <c r="Q1" s="2" t="s">
        <v>12</v>
      </c>
      <c r="R1" s="3" t="s">
        <v>98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99</v>
      </c>
      <c r="X1" s="2" t="s">
        <v>17</v>
      </c>
      <c r="Y1" s="2" t="s">
        <v>18</v>
      </c>
      <c r="Z1" s="2" t="s">
        <v>19</v>
      </c>
      <c r="AA1" s="2" t="s">
        <v>20</v>
      </c>
      <c r="AB1" s="3" t="s">
        <v>100</v>
      </c>
      <c r="AC1" s="2" t="s">
        <v>21</v>
      </c>
      <c r="AD1" s="2" t="s">
        <v>22</v>
      </c>
      <c r="AE1" s="2" t="s">
        <v>23</v>
      </c>
      <c r="AF1" s="2" t="s">
        <v>24</v>
      </c>
      <c r="AG1" s="3" t="s">
        <v>101</v>
      </c>
    </row>
    <row r="2" spans="1:33" ht="18.75" x14ac:dyDescent="0.3">
      <c r="A2" s="4" t="s">
        <v>25</v>
      </c>
      <c r="B2" s="5" t="s">
        <v>26</v>
      </c>
      <c r="C2" s="5">
        <v>2</v>
      </c>
      <c r="D2" s="6">
        <v>7.15353408E-2</v>
      </c>
      <c r="E2" s="6">
        <v>4.0103145600000001E-2</v>
      </c>
      <c r="F2" s="6">
        <v>2.04386688E-2</v>
      </c>
      <c r="G2" s="7">
        <v>1</v>
      </c>
      <c r="H2" s="5" t="s">
        <v>27</v>
      </c>
      <c r="I2" s="7">
        <v>3.3799999999999997E-2</v>
      </c>
      <c r="J2" s="7"/>
      <c r="K2" s="7"/>
      <c r="L2" s="7"/>
      <c r="M2" s="8"/>
      <c r="N2" s="7">
        <v>0.4</v>
      </c>
      <c r="O2" s="7"/>
      <c r="P2" s="7"/>
      <c r="Q2" s="7"/>
      <c r="R2" s="3"/>
      <c r="S2" s="7">
        <v>102.75</v>
      </c>
      <c r="T2" s="7"/>
      <c r="U2" s="7"/>
      <c r="V2" s="7"/>
      <c r="W2" s="9"/>
      <c r="X2" s="7">
        <v>0.17</v>
      </c>
      <c r="Y2" s="7"/>
      <c r="Z2" s="7"/>
      <c r="AA2" s="7"/>
      <c r="AB2" s="9"/>
      <c r="AC2" s="7"/>
      <c r="AD2" s="7"/>
      <c r="AE2" s="7"/>
      <c r="AF2" s="7"/>
      <c r="AG2" s="9"/>
    </row>
    <row r="3" spans="1:33" ht="18.75" x14ac:dyDescent="0.3">
      <c r="A3" s="4" t="s">
        <v>28</v>
      </c>
      <c r="B3" s="5" t="s">
        <v>29</v>
      </c>
      <c r="C3" s="5">
        <v>3</v>
      </c>
      <c r="D3" s="6">
        <v>1.3935456000000002E-2</v>
      </c>
      <c r="E3" s="6">
        <v>1.48644864E-2</v>
      </c>
      <c r="F3" s="6">
        <v>9.2903040000000018E-5</v>
      </c>
      <c r="G3" s="7">
        <v>1</v>
      </c>
      <c r="H3" s="5" t="s">
        <v>27</v>
      </c>
      <c r="I3" s="7">
        <v>3.3799999999999997E-2</v>
      </c>
      <c r="J3" s="7"/>
      <c r="K3" s="7"/>
      <c r="L3" s="7"/>
      <c r="M3" s="8"/>
      <c r="N3" s="7">
        <v>0.4</v>
      </c>
      <c r="O3" s="7"/>
      <c r="P3" s="7"/>
      <c r="Q3" s="7"/>
      <c r="R3" s="3"/>
      <c r="S3" s="7">
        <v>102.75</v>
      </c>
      <c r="T3" s="7"/>
      <c r="U3" s="7"/>
      <c r="V3" s="7"/>
      <c r="W3" s="9"/>
      <c r="X3" s="7">
        <v>0.17</v>
      </c>
      <c r="Y3" s="7"/>
      <c r="Z3" s="7"/>
      <c r="AA3" s="7"/>
      <c r="AB3" s="9"/>
      <c r="AC3" s="7"/>
      <c r="AD3" s="7"/>
      <c r="AE3" s="7"/>
      <c r="AF3" s="7"/>
      <c r="AG3" s="9"/>
    </row>
    <row r="4" spans="1:33" ht="18.75" x14ac:dyDescent="0.3">
      <c r="A4" s="4" t="s">
        <v>30</v>
      </c>
      <c r="B4" s="5" t="s">
        <v>31</v>
      </c>
      <c r="C4" s="5">
        <v>3</v>
      </c>
      <c r="D4" s="6">
        <v>0.15</v>
      </c>
      <c r="E4" s="6">
        <v>0.15</v>
      </c>
      <c r="F4" s="6">
        <v>0.15</v>
      </c>
      <c r="G4" s="7">
        <v>1</v>
      </c>
      <c r="H4" s="5" t="s">
        <v>27</v>
      </c>
      <c r="I4" s="7">
        <v>1.88</v>
      </c>
      <c r="J4" s="7"/>
      <c r="K4" s="7"/>
      <c r="L4" s="7"/>
      <c r="M4" s="8"/>
      <c r="N4" s="7">
        <v>0.38</v>
      </c>
      <c r="O4" s="7"/>
      <c r="P4" s="7"/>
      <c r="Q4" s="7"/>
      <c r="R4" s="3"/>
      <c r="S4" s="7">
        <v>754</v>
      </c>
      <c r="T4" s="7"/>
      <c r="U4" s="7"/>
      <c r="V4" s="7"/>
      <c r="W4" s="9"/>
      <c r="X4" s="7">
        <v>0.3</v>
      </c>
      <c r="Y4" s="7"/>
      <c r="Z4" s="7"/>
      <c r="AA4" s="7"/>
      <c r="AB4" s="9"/>
      <c r="AC4" s="7"/>
      <c r="AD4" s="7"/>
      <c r="AE4" s="7"/>
      <c r="AF4" s="7"/>
      <c r="AG4" s="9"/>
    </row>
    <row r="5" spans="1:33" ht="18.75" x14ac:dyDescent="0.3">
      <c r="A5" s="4" t="s">
        <v>32</v>
      </c>
      <c r="B5" s="5" t="s">
        <v>31</v>
      </c>
      <c r="C5" s="5">
        <v>3</v>
      </c>
      <c r="D5" s="6">
        <v>0.22</v>
      </c>
      <c r="E5" s="6">
        <v>0.3</v>
      </c>
      <c r="F5" s="6">
        <v>0.15</v>
      </c>
      <c r="G5" s="7">
        <v>1</v>
      </c>
      <c r="H5" s="5" t="s">
        <v>27</v>
      </c>
      <c r="I5" s="7">
        <v>1.88</v>
      </c>
      <c r="J5" s="7"/>
      <c r="K5" s="7"/>
      <c r="L5" s="7"/>
      <c r="M5" s="8"/>
      <c r="N5" s="7">
        <v>0.38</v>
      </c>
      <c r="O5" s="7"/>
      <c r="P5" s="7"/>
      <c r="Q5" s="7"/>
      <c r="R5" s="3"/>
      <c r="S5" s="7">
        <v>347</v>
      </c>
      <c r="T5" s="7"/>
      <c r="U5" s="7"/>
      <c r="V5" s="7"/>
      <c r="W5" s="9"/>
      <c r="X5" s="7">
        <v>0.3</v>
      </c>
      <c r="Y5" s="7"/>
      <c r="Z5" s="7"/>
      <c r="AA5" s="7"/>
      <c r="AB5" s="9"/>
      <c r="AC5" s="7"/>
      <c r="AD5" s="7"/>
      <c r="AE5" s="7"/>
      <c r="AF5" s="7"/>
      <c r="AG5" s="9"/>
    </row>
    <row r="6" spans="1:33" ht="18.75" x14ac:dyDescent="0.3">
      <c r="A6" s="4" t="s">
        <v>33</v>
      </c>
      <c r="B6" s="5" t="s">
        <v>34</v>
      </c>
      <c r="C6" s="5">
        <v>8</v>
      </c>
      <c r="D6" s="6">
        <v>2.9728972800000003E-2</v>
      </c>
      <c r="E6" s="6">
        <v>3.0038649599999998E-2</v>
      </c>
      <c r="F6" s="6">
        <v>9.2903040000000006E-2</v>
      </c>
      <c r="G6" s="7">
        <v>2</v>
      </c>
      <c r="H6" s="5" t="s">
        <v>35</v>
      </c>
      <c r="I6" s="7">
        <v>0.4</v>
      </c>
      <c r="J6" s="7">
        <v>0.5</v>
      </c>
      <c r="K6" s="7"/>
      <c r="L6" s="7"/>
      <c r="M6" s="8"/>
      <c r="N6" s="7">
        <v>0.3</v>
      </c>
      <c r="O6" s="7">
        <v>0.3</v>
      </c>
      <c r="P6" s="7"/>
      <c r="Q6" s="7"/>
      <c r="R6" s="3"/>
      <c r="S6" s="7">
        <v>132.93864370290638</v>
      </c>
      <c r="T6" s="7">
        <v>250.26910656620024</v>
      </c>
      <c r="U6" s="7"/>
      <c r="V6" s="7"/>
      <c r="W6" s="9"/>
      <c r="X6" s="7">
        <v>0.51490000000000002</v>
      </c>
      <c r="Y6" s="7">
        <v>0.46910000000000002</v>
      </c>
      <c r="Z6" s="7"/>
      <c r="AA6" s="7"/>
      <c r="AB6" s="9"/>
      <c r="AC6" s="7"/>
      <c r="AD6" s="7"/>
      <c r="AE6" s="7"/>
      <c r="AF6" s="7"/>
      <c r="AG6" s="9"/>
    </row>
    <row r="7" spans="1:33" ht="18.75" x14ac:dyDescent="0.3">
      <c r="A7" s="4" t="s">
        <v>36</v>
      </c>
      <c r="B7" s="5" t="s">
        <v>37</v>
      </c>
      <c r="C7" s="5">
        <v>1</v>
      </c>
      <c r="D7" s="6">
        <v>0.21</v>
      </c>
      <c r="E7" s="6">
        <v>0.18</v>
      </c>
      <c r="F7" s="6">
        <v>0.03</v>
      </c>
      <c r="G7" s="7">
        <v>3</v>
      </c>
      <c r="H7" s="5" t="s">
        <v>27</v>
      </c>
      <c r="I7" s="7">
        <v>0.5</v>
      </c>
      <c r="J7" s="7">
        <v>1</v>
      </c>
      <c r="K7" s="7">
        <v>2.1</v>
      </c>
      <c r="L7" s="7"/>
      <c r="M7" s="8"/>
      <c r="N7" s="7">
        <v>0.4</v>
      </c>
      <c r="O7" s="7">
        <v>0.3</v>
      </c>
      <c r="P7" s="7">
        <v>0.2</v>
      </c>
      <c r="Q7" s="9"/>
      <c r="R7" s="3"/>
      <c r="S7" s="7">
        <v>22.170240953879276</v>
      </c>
      <c r="T7" s="7">
        <v>56.512378902045214</v>
      </c>
      <c r="U7" s="7">
        <v>86.942121387761858</v>
      </c>
      <c r="V7" s="9"/>
      <c r="W7" s="9"/>
      <c r="X7" s="7">
        <v>0.48139999999999999</v>
      </c>
      <c r="Y7" s="7">
        <v>0.55589999999999995</v>
      </c>
      <c r="Z7" s="7">
        <v>0.19589999999999999</v>
      </c>
      <c r="AA7" s="9"/>
      <c r="AB7" s="7"/>
      <c r="AC7" s="7"/>
      <c r="AD7" s="7"/>
      <c r="AE7" s="7"/>
      <c r="AF7" s="7"/>
      <c r="AG7" s="9"/>
    </row>
    <row r="8" spans="1:33" ht="18.75" x14ac:dyDescent="0.3">
      <c r="A8" s="4" t="s">
        <v>38</v>
      </c>
      <c r="B8" s="5" t="s">
        <v>39</v>
      </c>
      <c r="C8" s="5">
        <v>2</v>
      </c>
      <c r="D8" s="6">
        <v>1.1631168000000001E-2</v>
      </c>
      <c r="E8" s="6">
        <v>4.7914560000000004E-3</v>
      </c>
      <c r="F8" s="6">
        <v>1.316736E-4</v>
      </c>
      <c r="G8" s="7">
        <v>1</v>
      </c>
      <c r="H8" s="5" t="s">
        <v>27</v>
      </c>
      <c r="I8" s="13">
        <v>2.0999999999999999E-3</v>
      </c>
      <c r="J8" s="13">
        <v>7.1000000000000004E-3</v>
      </c>
      <c r="K8" s="7"/>
      <c r="L8" s="7"/>
      <c r="M8" s="8"/>
      <c r="N8" s="13">
        <v>0.6</v>
      </c>
      <c r="O8" s="13">
        <v>0.45</v>
      </c>
      <c r="P8" s="7"/>
      <c r="Q8" s="7"/>
      <c r="R8" s="3"/>
      <c r="S8" s="10">
        <v>85.968896916918737</v>
      </c>
      <c r="T8" s="10">
        <v>364.60369199747203</v>
      </c>
      <c r="U8" s="7"/>
      <c r="V8" s="7"/>
      <c r="W8" s="9"/>
      <c r="X8" s="7">
        <v>0.22</v>
      </c>
      <c r="Y8" s="7">
        <v>0.09</v>
      </c>
      <c r="Z8" s="7"/>
      <c r="AA8" s="7"/>
      <c r="AB8" s="9"/>
      <c r="AC8" s="7"/>
      <c r="AD8" s="7"/>
      <c r="AE8" s="7"/>
      <c r="AF8" s="7"/>
      <c r="AG8" s="9"/>
    </row>
    <row r="9" spans="1:33" ht="18.75" x14ac:dyDescent="0.3">
      <c r="A9" s="4" t="s">
        <v>40</v>
      </c>
      <c r="B9" s="5" t="s">
        <v>41</v>
      </c>
      <c r="C9" s="5">
        <v>8</v>
      </c>
      <c r="D9" s="6">
        <v>0</v>
      </c>
      <c r="E9" s="6">
        <v>6.0386976000000009E-2</v>
      </c>
      <c r="F9" s="6">
        <v>4.6451520000000005E-3</v>
      </c>
      <c r="G9" s="7">
        <v>3</v>
      </c>
      <c r="H9" s="5" t="s">
        <v>35</v>
      </c>
      <c r="I9" s="7">
        <v>0.86</v>
      </c>
      <c r="J9" s="7">
        <v>1.3274999999999999</v>
      </c>
      <c r="K9" s="7">
        <v>1.5625</v>
      </c>
      <c r="L9" s="7"/>
      <c r="M9" s="8"/>
      <c r="N9" s="7">
        <v>0.25</v>
      </c>
      <c r="O9" s="7">
        <v>0.25</v>
      </c>
      <c r="P9" s="7">
        <v>0.25</v>
      </c>
      <c r="Q9" s="7"/>
      <c r="R9" s="3"/>
      <c r="S9" s="7">
        <v>18.693674899866487</v>
      </c>
      <c r="T9" s="7">
        <v>146.3263518024032</v>
      </c>
      <c r="U9" s="7">
        <v>301.03262683578106</v>
      </c>
      <c r="V9" s="7"/>
      <c r="W9" s="9"/>
      <c r="X9" s="7">
        <v>0.55079999999999996</v>
      </c>
      <c r="Y9" s="7">
        <v>0.51829999999999998</v>
      </c>
      <c r="Z9" s="7">
        <v>0.2026</v>
      </c>
      <c r="AA9" s="7"/>
      <c r="AB9" s="9"/>
      <c r="AC9" s="7"/>
      <c r="AD9" s="7"/>
      <c r="AE9" s="7"/>
      <c r="AF9" s="7"/>
      <c r="AG9" s="9"/>
    </row>
    <row r="10" spans="1:33" ht="18.75" x14ac:dyDescent="0.3">
      <c r="A10" s="4" t="s">
        <v>42</v>
      </c>
      <c r="B10" s="5" t="s">
        <v>41</v>
      </c>
      <c r="C10" s="5">
        <v>8</v>
      </c>
      <c r="D10" s="6">
        <v>8.8257888000000007E-2</v>
      </c>
      <c r="E10" s="6">
        <v>2.4154790399999997E-2</v>
      </c>
      <c r="F10" s="6">
        <v>4.6451520000000005E-3</v>
      </c>
      <c r="G10" s="7">
        <v>3</v>
      </c>
      <c r="H10" s="5" t="s">
        <v>35</v>
      </c>
      <c r="I10" s="7">
        <v>0.86</v>
      </c>
      <c r="J10" s="7">
        <v>1.3274999999999999</v>
      </c>
      <c r="K10" s="7">
        <v>1.5625</v>
      </c>
      <c r="L10" s="7"/>
      <c r="M10" s="8"/>
      <c r="N10" s="7">
        <v>0.25</v>
      </c>
      <c r="O10" s="7">
        <v>0.25</v>
      </c>
      <c r="P10" s="7">
        <v>0.25</v>
      </c>
      <c r="Q10" s="7"/>
      <c r="R10" s="3"/>
      <c r="S10" s="7">
        <v>18.693674899866487</v>
      </c>
      <c r="T10" s="7">
        <v>146.3263518024032</v>
      </c>
      <c r="U10" s="7">
        <v>301.03262683578106</v>
      </c>
      <c r="V10" s="7"/>
      <c r="W10" s="9"/>
      <c r="X10" s="7">
        <v>0.55079999999999996</v>
      </c>
      <c r="Y10" s="7">
        <v>0.51829999999999998</v>
      </c>
      <c r="Z10" s="7">
        <v>0.2026</v>
      </c>
      <c r="AA10" s="7"/>
      <c r="AB10" s="9"/>
      <c r="AC10" s="7"/>
      <c r="AD10" s="7"/>
      <c r="AE10" s="7"/>
      <c r="AF10" s="7"/>
      <c r="AG10" s="9"/>
    </row>
    <row r="11" spans="1:33" ht="18.75" x14ac:dyDescent="0.3">
      <c r="A11" s="4" t="s">
        <v>43</v>
      </c>
      <c r="B11" s="5" t="s">
        <v>41</v>
      </c>
      <c r="C11" s="5">
        <v>8</v>
      </c>
      <c r="D11" s="6">
        <v>4.6451520000000005E-3</v>
      </c>
      <c r="E11" s="6">
        <v>4.0257984000000007E-3</v>
      </c>
      <c r="F11" s="6">
        <v>8.3612736000000007E-2</v>
      </c>
      <c r="G11" s="7">
        <v>3</v>
      </c>
      <c r="H11" s="5" t="s">
        <v>35</v>
      </c>
      <c r="I11" s="7">
        <v>0.86</v>
      </c>
      <c r="J11" s="7">
        <v>1.3274999999999999</v>
      </c>
      <c r="K11" s="7">
        <v>1.5625</v>
      </c>
      <c r="L11" s="7"/>
      <c r="M11" s="8"/>
      <c r="N11" s="7">
        <v>0.25</v>
      </c>
      <c r="O11" s="7">
        <v>0.25</v>
      </c>
      <c r="P11" s="7">
        <v>0.25</v>
      </c>
      <c r="Q11" s="7"/>
      <c r="R11" s="3"/>
      <c r="S11" s="7">
        <v>18.693674899866487</v>
      </c>
      <c r="T11" s="7">
        <v>146.3263518024032</v>
      </c>
      <c r="U11" s="7">
        <v>301.03262683578106</v>
      </c>
      <c r="V11" s="7"/>
      <c r="W11" s="9"/>
      <c r="X11" s="7">
        <v>0.55079999999999996</v>
      </c>
      <c r="Y11" s="7">
        <v>0.51829999999999998</v>
      </c>
      <c r="Z11" s="7">
        <v>0.2026</v>
      </c>
      <c r="AA11" s="7"/>
      <c r="AB11" s="9"/>
      <c r="AC11" s="7"/>
      <c r="AD11" s="7"/>
      <c r="AE11" s="7"/>
      <c r="AF11" s="7"/>
      <c r="AG11" s="9"/>
    </row>
    <row r="12" spans="1:33" ht="18.75" x14ac:dyDescent="0.3">
      <c r="A12" s="4" t="s">
        <v>44</v>
      </c>
      <c r="B12" s="5" t="s">
        <v>41</v>
      </c>
      <c r="C12" s="5">
        <v>8</v>
      </c>
      <c r="D12" s="6">
        <v>0</v>
      </c>
      <c r="E12" s="6">
        <v>4.3354751999999993E-3</v>
      </c>
      <c r="F12" s="6">
        <v>0</v>
      </c>
      <c r="G12" s="7">
        <v>3</v>
      </c>
      <c r="H12" s="5" t="s">
        <v>35</v>
      </c>
      <c r="I12" s="7">
        <v>0.86</v>
      </c>
      <c r="J12" s="7">
        <v>1.3274999999999999</v>
      </c>
      <c r="K12" s="7">
        <v>1.5625</v>
      </c>
      <c r="L12" s="7"/>
      <c r="M12" s="8"/>
      <c r="N12" s="7">
        <v>0.25</v>
      </c>
      <c r="O12" s="7">
        <v>0.25</v>
      </c>
      <c r="P12" s="7">
        <v>0.25</v>
      </c>
      <c r="Q12" s="7"/>
      <c r="R12" s="3"/>
      <c r="S12" s="7">
        <v>18.693674899866487</v>
      </c>
      <c r="T12" s="7">
        <v>146.3263518024032</v>
      </c>
      <c r="U12" s="7">
        <v>301.03262683578106</v>
      </c>
      <c r="V12" s="7"/>
      <c r="W12" s="9"/>
      <c r="X12" s="7">
        <v>0.55079999999999996</v>
      </c>
      <c r="Y12" s="7">
        <v>0.51829999999999998</v>
      </c>
      <c r="Z12" s="7">
        <v>0.2026</v>
      </c>
      <c r="AA12" s="7"/>
      <c r="AB12" s="9"/>
      <c r="AC12" s="7"/>
      <c r="AD12" s="7"/>
      <c r="AE12" s="7"/>
      <c r="AF12" s="7"/>
      <c r="AG12" s="9"/>
    </row>
    <row r="13" spans="1:33" ht="18.75" x14ac:dyDescent="0.3">
      <c r="A13" s="4" t="s">
        <v>45</v>
      </c>
      <c r="B13" s="5" t="s">
        <v>46</v>
      </c>
      <c r="C13" s="5">
        <v>4</v>
      </c>
      <c r="D13" s="6">
        <v>1.1999999999999999E-4</v>
      </c>
      <c r="E13" s="6">
        <v>1.0333333333333333E-4</v>
      </c>
      <c r="F13" s="6">
        <v>0</v>
      </c>
      <c r="G13" s="7">
        <v>3</v>
      </c>
      <c r="H13" s="5" t="s">
        <v>27</v>
      </c>
      <c r="I13" s="7">
        <v>0.5</v>
      </c>
      <c r="J13" s="7">
        <v>1.7000000000000002</v>
      </c>
      <c r="K13" s="7">
        <v>2.8000000000000003</v>
      </c>
      <c r="L13" s="7"/>
      <c r="M13" s="8"/>
      <c r="N13" s="7">
        <v>0.6</v>
      </c>
      <c r="O13" s="7">
        <v>0.6</v>
      </c>
      <c r="P13" s="7">
        <v>0.45</v>
      </c>
      <c r="Q13" s="7"/>
      <c r="R13" s="3"/>
      <c r="S13" s="7">
        <v>280</v>
      </c>
      <c r="T13" s="7">
        <v>1480</v>
      </c>
      <c r="U13" s="7">
        <v>9180</v>
      </c>
      <c r="V13" s="7"/>
      <c r="W13" s="9"/>
      <c r="X13" s="7">
        <v>0.80149999999999999</v>
      </c>
      <c r="Y13" s="7">
        <v>0.56940000000000002</v>
      </c>
      <c r="Z13" s="7">
        <v>0.36130000000000001</v>
      </c>
      <c r="AA13" s="7"/>
      <c r="AB13" s="9"/>
      <c r="AC13" s="7"/>
      <c r="AD13" s="7"/>
      <c r="AE13" s="7"/>
      <c r="AF13" s="7"/>
      <c r="AG13" s="9"/>
    </row>
    <row r="14" spans="1:33" ht="18.75" x14ac:dyDescent="0.3">
      <c r="A14" s="4" t="s">
        <v>47</v>
      </c>
      <c r="B14" s="5" t="s">
        <v>48</v>
      </c>
      <c r="C14" s="5">
        <v>5</v>
      </c>
      <c r="D14" s="6">
        <v>4.9238611200000003E-4</v>
      </c>
      <c r="E14" s="6">
        <v>2.02838304E-4</v>
      </c>
      <c r="F14" s="6">
        <v>0</v>
      </c>
      <c r="G14" s="7">
        <v>4</v>
      </c>
      <c r="H14" s="5" t="s">
        <v>35</v>
      </c>
      <c r="I14" s="7">
        <v>0.39</v>
      </c>
      <c r="J14" s="7">
        <v>0.39</v>
      </c>
      <c r="K14" s="7">
        <v>0.39</v>
      </c>
      <c r="L14" s="7">
        <v>0.39</v>
      </c>
      <c r="M14" s="8"/>
      <c r="N14" s="7">
        <v>0.45</v>
      </c>
      <c r="O14" s="7">
        <v>0.45</v>
      </c>
      <c r="P14" s="7">
        <v>0.45</v>
      </c>
      <c r="Q14" s="7">
        <v>0.45</v>
      </c>
      <c r="R14" s="3"/>
      <c r="S14" s="10">
        <v>4434.7814352224405</v>
      </c>
      <c r="T14" s="10">
        <v>22567.917632931243</v>
      </c>
      <c r="U14" s="10">
        <v>36901.143579706441</v>
      </c>
      <c r="V14" s="10">
        <v>38901.142549663302</v>
      </c>
      <c r="W14" s="9"/>
      <c r="X14" s="7">
        <v>0.87409999999999999</v>
      </c>
      <c r="Y14" s="7">
        <v>0.27760000000000001</v>
      </c>
      <c r="Z14" s="7">
        <v>0.4083</v>
      </c>
      <c r="AA14" s="7">
        <v>0.48770000000000002</v>
      </c>
      <c r="AB14" s="9"/>
      <c r="AC14" s="7"/>
      <c r="AD14" s="7"/>
      <c r="AE14" s="7"/>
      <c r="AF14" s="7"/>
      <c r="AG14" s="9"/>
    </row>
    <row r="15" spans="1:33" ht="18.75" x14ac:dyDescent="0.3">
      <c r="A15" s="4" t="s">
        <v>49</v>
      </c>
      <c r="B15" s="5" t="s">
        <v>50</v>
      </c>
      <c r="C15" s="5">
        <v>7</v>
      </c>
      <c r="D15" s="6">
        <v>3.2308799999999999E-2</v>
      </c>
      <c r="E15" s="6">
        <v>1.5443200000000001E-2</v>
      </c>
      <c r="F15" s="6">
        <v>1.4630400000000001E-3</v>
      </c>
      <c r="G15" s="7">
        <v>2</v>
      </c>
      <c r="H15" s="5" t="s">
        <v>35</v>
      </c>
      <c r="I15" s="7">
        <v>1.5</v>
      </c>
      <c r="J15" s="7">
        <v>2.6</v>
      </c>
      <c r="K15" s="7"/>
      <c r="L15" s="7"/>
      <c r="M15" s="8"/>
      <c r="N15" s="7">
        <v>0.4</v>
      </c>
      <c r="O15" s="7">
        <v>0.4</v>
      </c>
      <c r="P15" s="7"/>
      <c r="Q15" s="7"/>
      <c r="R15" s="3"/>
      <c r="S15" s="7">
        <v>1.0465879265091864</v>
      </c>
      <c r="T15" s="7">
        <v>9.5636482939632543</v>
      </c>
      <c r="U15" s="7"/>
      <c r="V15" s="7"/>
      <c r="W15" s="9"/>
      <c r="X15" s="7">
        <v>0.76370000000000005</v>
      </c>
      <c r="Y15" s="7">
        <v>0.40539999999999998</v>
      </c>
      <c r="Z15" s="7"/>
      <c r="AA15" s="7"/>
      <c r="AB15" s="9"/>
      <c r="AC15" s="7"/>
      <c r="AD15" s="7"/>
      <c r="AE15" s="7"/>
      <c r="AF15" s="7"/>
      <c r="AG15" s="9"/>
    </row>
    <row r="16" spans="1:33" ht="18.75" x14ac:dyDescent="0.3">
      <c r="A16" s="4" t="s">
        <v>51</v>
      </c>
      <c r="B16" s="5" t="s">
        <v>50</v>
      </c>
      <c r="C16" s="5">
        <v>7</v>
      </c>
      <c r="D16" s="6">
        <v>4.5720000000000005E-3</v>
      </c>
      <c r="E16" s="6">
        <v>4.5720000000000005E-3</v>
      </c>
      <c r="F16" s="6">
        <v>4.5720000000000005E-3</v>
      </c>
      <c r="G16" s="7">
        <v>2</v>
      </c>
      <c r="H16" s="5" t="s">
        <v>35</v>
      </c>
      <c r="I16" s="7">
        <v>1.5</v>
      </c>
      <c r="J16" s="7">
        <v>2.6</v>
      </c>
      <c r="K16" s="7"/>
      <c r="L16" s="7"/>
      <c r="M16" s="8"/>
      <c r="N16" s="7">
        <v>0.4</v>
      </c>
      <c r="O16" s="7">
        <v>0.4</v>
      </c>
      <c r="P16" s="7"/>
      <c r="Q16" s="7"/>
      <c r="R16" s="3"/>
      <c r="S16" s="7">
        <v>0.45931758530183725</v>
      </c>
      <c r="T16" s="7">
        <v>4.3963254593175849</v>
      </c>
      <c r="U16" s="7"/>
      <c r="V16" s="7"/>
      <c r="W16" s="9"/>
      <c r="X16" s="7">
        <v>0.64880000000000004</v>
      </c>
      <c r="Y16" s="7">
        <v>0.40379999999999999</v>
      </c>
      <c r="Z16" s="7"/>
      <c r="AA16" s="7"/>
      <c r="AB16" s="9"/>
      <c r="AC16" s="7"/>
      <c r="AD16" s="7"/>
      <c r="AE16" s="7"/>
      <c r="AF16" s="7"/>
      <c r="AG16" s="9"/>
    </row>
    <row r="17" spans="1:33" ht="18.75" x14ac:dyDescent="0.3">
      <c r="A17" s="4" t="s">
        <v>52</v>
      </c>
      <c r="B17" s="5" t="s">
        <v>50</v>
      </c>
      <c r="C17" s="5">
        <v>7</v>
      </c>
      <c r="D17" s="6">
        <v>6.4617599999999997E-2</v>
      </c>
      <c r="E17" s="6">
        <v>3.0886400000000001E-2</v>
      </c>
      <c r="F17" s="6">
        <v>2.9260800000000002E-3</v>
      </c>
      <c r="G17" s="7">
        <v>2</v>
      </c>
      <c r="H17" s="5" t="s">
        <v>35</v>
      </c>
      <c r="I17" s="7">
        <v>1.5</v>
      </c>
      <c r="J17" s="7">
        <v>2.6</v>
      </c>
      <c r="K17" s="7"/>
      <c r="L17" s="7"/>
      <c r="M17" s="8"/>
      <c r="N17" s="7">
        <v>0.4</v>
      </c>
      <c r="O17" s="7">
        <v>0.4</v>
      </c>
      <c r="P17" s="7"/>
      <c r="Q17" s="7"/>
      <c r="R17" s="3"/>
      <c r="S17" s="7">
        <v>1.0465879265091864</v>
      </c>
      <c r="T17" s="7">
        <v>9.5636482939632543</v>
      </c>
      <c r="U17" s="7"/>
      <c r="V17" s="7"/>
      <c r="W17" s="9"/>
      <c r="X17" s="7">
        <v>0.76370000000000005</v>
      </c>
      <c r="Y17" s="7">
        <v>0.40539999999999998</v>
      </c>
      <c r="Z17" s="7"/>
      <c r="AA17" s="7"/>
      <c r="AB17" s="9"/>
      <c r="AC17" s="7"/>
      <c r="AD17" s="7"/>
      <c r="AE17" s="7"/>
      <c r="AF17" s="7"/>
      <c r="AG17" s="9"/>
    </row>
    <row r="18" spans="1:33" ht="18.75" x14ac:dyDescent="0.3">
      <c r="A18" s="4" t="s">
        <v>53</v>
      </c>
      <c r="B18" s="5" t="s">
        <v>50</v>
      </c>
      <c r="C18" s="5">
        <v>7</v>
      </c>
      <c r="D18" s="6">
        <v>9.1440000000000011E-3</v>
      </c>
      <c r="E18" s="6">
        <v>9.1440000000000011E-3</v>
      </c>
      <c r="F18" s="6">
        <v>9.1440000000000011E-3</v>
      </c>
      <c r="G18" s="7">
        <v>2</v>
      </c>
      <c r="H18" s="5" t="s">
        <v>35</v>
      </c>
      <c r="I18" s="7">
        <v>1.5</v>
      </c>
      <c r="J18" s="7">
        <v>2.6</v>
      </c>
      <c r="K18" s="7"/>
      <c r="L18" s="7"/>
      <c r="M18" s="8"/>
      <c r="N18" s="7">
        <v>0.4</v>
      </c>
      <c r="O18" s="7">
        <v>0.4</v>
      </c>
      <c r="P18" s="7"/>
      <c r="Q18" s="7"/>
      <c r="R18" s="3"/>
      <c r="S18" s="7">
        <v>0.45931758530183725</v>
      </c>
      <c r="T18" s="7">
        <v>4.3963254593175849</v>
      </c>
      <c r="U18" s="7"/>
      <c r="V18" s="7"/>
      <c r="W18" s="9"/>
      <c r="X18" s="7">
        <v>0.64880000000000004</v>
      </c>
      <c r="Y18" s="7">
        <v>0.40379999999999999</v>
      </c>
      <c r="Z18" s="7"/>
      <c r="AA18" s="7"/>
      <c r="AB18" s="9"/>
      <c r="AC18" s="7"/>
      <c r="AD18" s="7"/>
      <c r="AE18" s="7"/>
      <c r="AF18" s="7"/>
      <c r="AG18" s="9"/>
    </row>
    <row r="19" spans="1:33" ht="18.75" x14ac:dyDescent="0.3">
      <c r="A19" s="4" t="s">
        <v>54</v>
      </c>
      <c r="B19" s="5" t="s">
        <v>55</v>
      </c>
      <c r="C19" s="5">
        <v>7</v>
      </c>
      <c r="D19" s="6">
        <v>1.2192000000000001E-2</v>
      </c>
      <c r="E19" s="6">
        <v>9.6520000000000009E-3</v>
      </c>
      <c r="F19" s="6">
        <v>4.5720000000000005E-3</v>
      </c>
      <c r="G19" s="7">
        <v>1</v>
      </c>
      <c r="H19" s="5" t="s">
        <v>35</v>
      </c>
      <c r="I19" s="7">
        <v>2.25</v>
      </c>
      <c r="J19" s="7"/>
      <c r="K19" s="7"/>
      <c r="L19" s="7"/>
      <c r="M19" s="8"/>
      <c r="N19" s="7">
        <v>0.5</v>
      </c>
      <c r="O19" s="7"/>
      <c r="P19" s="7"/>
      <c r="Q19" s="7"/>
      <c r="R19" s="3"/>
      <c r="S19" s="7">
        <v>11.482939632545932</v>
      </c>
      <c r="T19" s="7"/>
      <c r="U19" s="7"/>
      <c r="V19" s="7"/>
      <c r="W19" s="9"/>
      <c r="X19" s="7">
        <v>0.65</v>
      </c>
      <c r="Y19" s="7"/>
      <c r="Z19" s="7"/>
      <c r="AA19" s="7"/>
      <c r="AB19" s="9"/>
      <c r="AC19" s="7"/>
      <c r="AD19" s="7"/>
      <c r="AE19" s="7"/>
      <c r="AF19" s="7"/>
      <c r="AG19" s="9"/>
    </row>
    <row r="20" spans="1:33" ht="18.75" x14ac:dyDescent="0.3">
      <c r="A20" s="4" t="s">
        <v>56</v>
      </c>
      <c r="B20" s="5" t="s">
        <v>57</v>
      </c>
      <c r="C20" s="5">
        <v>7</v>
      </c>
      <c r="D20" s="6">
        <v>3.6880799999999998E-2</v>
      </c>
      <c r="E20" s="6">
        <v>2.3164800000000003E-2</v>
      </c>
      <c r="F20" s="6">
        <v>6.0350400000000002E-3</v>
      </c>
      <c r="G20" s="7">
        <v>1</v>
      </c>
      <c r="H20" s="5" t="s">
        <v>35</v>
      </c>
      <c r="I20" s="7">
        <v>2.25</v>
      </c>
      <c r="J20" s="7"/>
      <c r="K20" s="7"/>
      <c r="L20" s="7"/>
      <c r="M20" s="8"/>
      <c r="N20" s="7">
        <v>0.5</v>
      </c>
      <c r="O20" s="7"/>
      <c r="P20" s="7"/>
      <c r="Q20" s="7"/>
      <c r="R20" s="3"/>
      <c r="S20" s="7">
        <v>4.3963254593175849</v>
      </c>
      <c r="T20" s="7"/>
      <c r="U20" s="7"/>
      <c r="V20" s="7"/>
      <c r="W20" s="9"/>
      <c r="X20" s="7">
        <v>0.31419999999999998</v>
      </c>
      <c r="Y20" s="7"/>
      <c r="Z20" s="7"/>
      <c r="AA20" s="7"/>
      <c r="AB20" s="9"/>
      <c r="AC20" s="7"/>
      <c r="AD20" s="7"/>
      <c r="AE20" s="7"/>
      <c r="AF20" s="7"/>
      <c r="AG20" s="9"/>
    </row>
    <row r="21" spans="1:33" ht="18.75" x14ac:dyDescent="0.3">
      <c r="A21" s="4" t="s">
        <v>58</v>
      </c>
      <c r="B21" s="5" t="s">
        <v>57</v>
      </c>
      <c r="C21" s="5">
        <v>7</v>
      </c>
      <c r="D21" s="6">
        <v>0</v>
      </c>
      <c r="E21" s="6">
        <v>0</v>
      </c>
      <c r="F21" s="6">
        <v>0</v>
      </c>
      <c r="G21" s="7">
        <v>1</v>
      </c>
      <c r="H21" s="5" t="s">
        <v>35</v>
      </c>
      <c r="I21" s="7">
        <v>2.25</v>
      </c>
      <c r="J21" s="7"/>
      <c r="K21" s="7"/>
      <c r="L21" s="7"/>
      <c r="M21" s="8"/>
      <c r="N21" s="7">
        <v>0.5</v>
      </c>
      <c r="O21" s="7"/>
      <c r="P21" s="7"/>
      <c r="Q21" s="7"/>
      <c r="R21" s="3"/>
      <c r="S21" s="7">
        <v>4.3963254593175849</v>
      </c>
      <c r="T21" s="7"/>
      <c r="U21" s="7"/>
      <c r="V21" s="7"/>
      <c r="W21" s="9"/>
      <c r="X21" s="7">
        <v>0.31419999999999998</v>
      </c>
      <c r="Y21" s="7"/>
      <c r="Z21" s="7"/>
      <c r="AA21" s="7"/>
      <c r="AB21" s="9"/>
      <c r="AC21" s="7"/>
      <c r="AD21" s="7"/>
      <c r="AE21" s="7"/>
      <c r="AF21" s="7"/>
      <c r="AG21" s="9"/>
    </row>
    <row r="22" spans="1:33" ht="18.75" x14ac:dyDescent="0.3">
      <c r="A22" s="4" t="s">
        <v>59</v>
      </c>
      <c r="B22" s="5" t="s">
        <v>57</v>
      </c>
      <c r="C22" s="5">
        <v>7</v>
      </c>
      <c r="D22" s="6">
        <v>0</v>
      </c>
      <c r="E22" s="6">
        <v>0</v>
      </c>
      <c r="F22" s="6">
        <v>0</v>
      </c>
      <c r="G22" s="7">
        <v>1</v>
      </c>
      <c r="H22" s="5" t="s">
        <v>35</v>
      </c>
      <c r="I22" s="7">
        <v>2.25</v>
      </c>
      <c r="J22" s="7"/>
      <c r="K22" s="7"/>
      <c r="L22" s="7"/>
      <c r="M22" s="8"/>
      <c r="N22" s="7">
        <v>0.5</v>
      </c>
      <c r="O22" s="7"/>
      <c r="P22" s="7"/>
      <c r="Q22" s="7"/>
      <c r="R22" s="3"/>
      <c r="S22" s="7">
        <v>4.3963254593175849</v>
      </c>
      <c r="T22" s="7"/>
      <c r="U22" s="7"/>
      <c r="V22" s="7"/>
      <c r="W22" s="9"/>
      <c r="X22" s="7">
        <v>0.31419999999999998</v>
      </c>
      <c r="Y22" s="7"/>
      <c r="Z22" s="7"/>
      <c r="AA22" s="7"/>
      <c r="AB22" s="9"/>
      <c r="AC22" s="7"/>
      <c r="AD22" s="7"/>
      <c r="AE22" s="7"/>
      <c r="AF22" s="7"/>
      <c r="AG22" s="9"/>
    </row>
    <row r="23" spans="1:33" ht="18.75" x14ac:dyDescent="0.3">
      <c r="A23" s="4" t="s">
        <v>60</v>
      </c>
      <c r="B23" s="5" t="s">
        <v>57</v>
      </c>
      <c r="C23" s="5">
        <v>7</v>
      </c>
      <c r="D23" s="6">
        <v>0</v>
      </c>
      <c r="E23" s="6">
        <v>1.3716000000000001E-2</v>
      </c>
      <c r="F23" s="6">
        <v>0</v>
      </c>
      <c r="G23" s="7">
        <v>1</v>
      </c>
      <c r="H23" s="5" t="s">
        <v>35</v>
      </c>
      <c r="I23" s="7">
        <v>2.25</v>
      </c>
      <c r="J23" s="7"/>
      <c r="K23" s="7"/>
      <c r="L23" s="7"/>
      <c r="M23" s="8"/>
      <c r="N23" s="7">
        <v>0.5</v>
      </c>
      <c r="O23" s="7"/>
      <c r="P23" s="7"/>
      <c r="Q23" s="7"/>
      <c r="R23" s="3"/>
      <c r="S23" s="7">
        <v>4.3963254593175849</v>
      </c>
      <c r="T23" s="7"/>
      <c r="U23" s="7"/>
      <c r="V23" s="7"/>
      <c r="W23" s="9"/>
      <c r="X23" s="7">
        <v>0.31419999999999998</v>
      </c>
      <c r="Y23" s="7"/>
      <c r="Z23" s="7"/>
      <c r="AA23" s="7"/>
      <c r="AB23" s="9"/>
      <c r="AC23" s="7"/>
      <c r="AD23" s="7"/>
      <c r="AE23" s="7"/>
      <c r="AF23" s="7"/>
      <c r="AG23" s="9"/>
    </row>
    <row r="24" spans="1:33" ht="18.75" x14ac:dyDescent="0.3">
      <c r="A24" s="4" t="s">
        <v>61</v>
      </c>
      <c r="B24" s="5" t="s">
        <v>62</v>
      </c>
      <c r="C24" s="5">
        <v>6</v>
      </c>
      <c r="D24" s="6">
        <v>0</v>
      </c>
      <c r="E24" s="6">
        <v>2.8956000000000001E-4</v>
      </c>
      <c r="F24" s="6">
        <v>0</v>
      </c>
      <c r="G24" s="7">
        <v>1</v>
      </c>
      <c r="H24" s="5" t="s">
        <v>35</v>
      </c>
      <c r="I24" s="7">
        <v>0.2</v>
      </c>
      <c r="J24" s="7"/>
      <c r="K24" s="7"/>
      <c r="L24" s="7"/>
      <c r="M24" s="8"/>
      <c r="N24" s="7">
        <v>0.4</v>
      </c>
      <c r="O24" s="7"/>
      <c r="P24" s="7"/>
      <c r="Q24" s="7"/>
      <c r="R24" s="3"/>
      <c r="S24" s="10">
        <v>47847.44839397676</v>
      </c>
      <c r="T24" s="7"/>
      <c r="U24" s="7"/>
      <c r="V24" s="7"/>
      <c r="W24" s="9"/>
      <c r="X24" s="7">
        <v>0.17849999999999999</v>
      </c>
      <c r="Y24" s="7"/>
      <c r="Z24" s="7"/>
      <c r="AA24" s="7"/>
      <c r="AB24" s="9"/>
      <c r="AC24" s="7"/>
      <c r="AD24" s="7"/>
      <c r="AE24" s="7"/>
      <c r="AF24" s="7"/>
      <c r="AG24" s="9"/>
    </row>
    <row r="25" spans="1:33" ht="18.75" x14ac:dyDescent="0.3">
      <c r="A25" s="4" t="s">
        <v>63</v>
      </c>
      <c r="B25" s="5" t="s">
        <v>62</v>
      </c>
      <c r="C25" s="5">
        <v>6</v>
      </c>
      <c r="D25" s="6">
        <v>0</v>
      </c>
      <c r="E25" s="6">
        <v>2.8956000000000001E-4</v>
      </c>
      <c r="F25" s="6">
        <v>0</v>
      </c>
      <c r="G25" s="7">
        <v>1</v>
      </c>
      <c r="H25" s="5" t="s">
        <v>35</v>
      </c>
      <c r="I25" s="7">
        <v>0.5</v>
      </c>
      <c r="J25" s="7"/>
      <c r="K25" s="7"/>
      <c r="L25" s="7"/>
      <c r="M25" s="8"/>
      <c r="N25" s="7">
        <v>0.4</v>
      </c>
      <c r="O25" s="7"/>
      <c r="P25" s="7"/>
      <c r="Q25" s="7"/>
      <c r="R25" s="3"/>
      <c r="S25" s="10">
        <v>26070.000000000004</v>
      </c>
      <c r="T25" s="7"/>
      <c r="U25" s="7"/>
      <c r="V25" s="7"/>
      <c r="W25" s="9"/>
      <c r="X25" s="7">
        <v>0.17199999999999999</v>
      </c>
      <c r="Y25" s="7"/>
      <c r="Z25" s="7"/>
      <c r="AA25" s="7"/>
      <c r="AB25" s="9"/>
      <c r="AC25" s="7"/>
      <c r="AD25" s="7"/>
      <c r="AE25" s="7"/>
      <c r="AF25" s="7"/>
      <c r="AG25" s="9"/>
    </row>
    <row r="26" spans="1:33" ht="18.75" x14ac:dyDescent="0.3">
      <c r="A26" s="4" t="s">
        <v>64</v>
      </c>
      <c r="B26" s="5" t="s">
        <v>65</v>
      </c>
      <c r="C26" s="5">
        <v>6</v>
      </c>
      <c r="D26" s="6">
        <v>0</v>
      </c>
      <c r="E26" s="6">
        <v>6.6072999999999991E-3</v>
      </c>
      <c r="F26" s="6">
        <v>5.6633999999999999E-3</v>
      </c>
      <c r="G26" s="7">
        <v>2</v>
      </c>
      <c r="H26" s="5" t="s">
        <v>35</v>
      </c>
      <c r="I26" s="7">
        <v>0.25</v>
      </c>
      <c r="J26" s="7">
        <v>0.25</v>
      </c>
      <c r="K26" s="7"/>
      <c r="L26" s="7"/>
      <c r="M26" s="8"/>
      <c r="N26" s="7">
        <v>0.4</v>
      </c>
      <c r="O26" s="7">
        <v>0.4</v>
      </c>
      <c r="P26" s="7"/>
      <c r="Q26" s="7"/>
      <c r="R26" s="3"/>
      <c r="S26" s="7">
        <v>1100</v>
      </c>
      <c r="T26" s="7">
        <v>32120</v>
      </c>
      <c r="U26" s="7"/>
      <c r="V26" s="7"/>
      <c r="W26" s="9"/>
      <c r="X26" s="7">
        <v>0.15110000000000001</v>
      </c>
      <c r="Y26" s="7">
        <v>0.16550000000000001</v>
      </c>
      <c r="Z26" s="7"/>
      <c r="AA26" s="7"/>
      <c r="AB26" s="9"/>
      <c r="AC26" s="7"/>
      <c r="AD26" s="7"/>
      <c r="AE26" s="7"/>
      <c r="AF26" s="7"/>
      <c r="AG26" s="9"/>
    </row>
    <row r="27" spans="1:33" ht="18.75" x14ac:dyDescent="0.3">
      <c r="A27" s="4" t="s">
        <v>66</v>
      </c>
      <c r="B27" s="5" t="s">
        <v>67</v>
      </c>
      <c r="C27" s="5">
        <v>6</v>
      </c>
      <c r="D27" s="6">
        <v>0</v>
      </c>
      <c r="E27" s="6">
        <v>0</v>
      </c>
      <c r="F27" s="6">
        <v>0</v>
      </c>
      <c r="G27" s="7">
        <v>1</v>
      </c>
      <c r="H27" s="5" t="s">
        <v>35</v>
      </c>
      <c r="I27" s="7">
        <v>0.5</v>
      </c>
      <c r="J27" s="7"/>
      <c r="K27" s="7"/>
      <c r="L27" s="7"/>
      <c r="M27" s="8"/>
      <c r="N27" s="7">
        <v>0.4</v>
      </c>
      <c r="O27" s="7"/>
      <c r="P27" s="7"/>
      <c r="Q27" s="7"/>
      <c r="R27" s="3"/>
      <c r="S27" s="7">
        <v>2915</v>
      </c>
      <c r="T27" s="7"/>
      <c r="U27" s="7"/>
      <c r="V27" s="7"/>
      <c r="W27" s="9"/>
      <c r="X27" s="7">
        <v>0.1394</v>
      </c>
      <c r="Y27" s="7"/>
      <c r="Z27" s="7"/>
      <c r="AA27" s="7"/>
      <c r="AB27" s="9"/>
      <c r="AC27" s="7"/>
      <c r="AD27" s="7"/>
      <c r="AE27" s="7"/>
      <c r="AF27" s="7"/>
      <c r="AG27" s="9"/>
    </row>
    <row r="28" spans="1:33" ht="18.75" x14ac:dyDescent="0.3">
      <c r="A28" s="4" t="s">
        <v>68</v>
      </c>
      <c r="B28" s="5" t="s">
        <v>67</v>
      </c>
      <c r="C28" s="5">
        <v>6</v>
      </c>
      <c r="D28" s="6">
        <v>0</v>
      </c>
      <c r="E28" s="6">
        <v>7.1120000000000011E-3</v>
      </c>
      <c r="F28" s="6">
        <v>0</v>
      </c>
      <c r="G28" s="7">
        <v>2</v>
      </c>
      <c r="H28" s="5" t="s">
        <v>35</v>
      </c>
      <c r="I28" s="7">
        <v>1.5</v>
      </c>
      <c r="J28" s="7">
        <v>2.25</v>
      </c>
      <c r="K28" s="7"/>
      <c r="L28" s="7"/>
      <c r="M28" s="8"/>
      <c r="N28" s="7">
        <v>0.4</v>
      </c>
      <c r="O28" s="7">
        <v>0.4</v>
      </c>
      <c r="P28" s="7"/>
      <c r="Q28" s="7"/>
      <c r="R28" s="3"/>
      <c r="S28" s="7">
        <v>3.4284776902887137</v>
      </c>
      <c r="T28" s="7">
        <v>28.690944881889763</v>
      </c>
      <c r="U28" s="7"/>
      <c r="V28" s="7"/>
      <c r="W28" s="9"/>
      <c r="X28" s="7">
        <v>0.25600000000000001</v>
      </c>
      <c r="Y28" s="7">
        <v>8.0600000000000005E-2</v>
      </c>
      <c r="Z28" s="7"/>
      <c r="AA28" s="7"/>
      <c r="AB28" s="9"/>
      <c r="AC28" s="7"/>
      <c r="AD28" s="7"/>
      <c r="AE28" s="7"/>
      <c r="AF28" s="7"/>
      <c r="AG28" s="9"/>
    </row>
    <row r="29" spans="1:33" ht="18.75" x14ac:dyDescent="0.3">
      <c r="A29" s="4" t="s">
        <v>69</v>
      </c>
      <c r="B29" s="5" t="s">
        <v>67</v>
      </c>
      <c r="C29" s="5">
        <v>6</v>
      </c>
      <c r="D29" s="6">
        <v>1.5240000000000002E-2</v>
      </c>
      <c r="E29" s="6">
        <v>1.3207999999999999E-2</v>
      </c>
      <c r="F29" s="6">
        <v>1.2192000000000001E-2</v>
      </c>
      <c r="G29" s="7">
        <v>2</v>
      </c>
      <c r="H29" s="5" t="s">
        <v>35</v>
      </c>
      <c r="I29" s="7">
        <v>1.5</v>
      </c>
      <c r="J29" s="7">
        <v>2.25</v>
      </c>
      <c r="K29" s="7"/>
      <c r="L29" s="7"/>
      <c r="M29" s="8"/>
      <c r="N29" s="7">
        <v>0.4</v>
      </c>
      <c r="O29" s="7">
        <v>0.4</v>
      </c>
      <c r="P29" s="7"/>
      <c r="Q29" s="7"/>
      <c r="R29" s="3"/>
      <c r="S29" s="7">
        <v>2.3458005249343832</v>
      </c>
      <c r="T29" s="7">
        <v>22.916666666666664</v>
      </c>
      <c r="U29" s="7"/>
      <c r="V29" s="7"/>
      <c r="W29" s="9"/>
      <c r="X29" s="7">
        <v>0.3674</v>
      </c>
      <c r="Y29" s="7">
        <v>0.1002</v>
      </c>
      <c r="Z29" s="7"/>
      <c r="AA29" s="7"/>
      <c r="AB29" s="9"/>
      <c r="AC29" s="7"/>
      <c r="AD29" s="7"/>
      <c r="AE29" s="7"/>
      <c r="AF29" s="7"/>
      <c r="AG29" s="9"/>
    </row>
    <row r="30" spans="1:33" ht="18.75" x14ac:dyDescent="0.3">
      <c r="A30" s="4" t="s">
        <v>70</v>
      </c>
      <c r="B30" s="5" t="s">
        <v>67</v>
      </c>
      <c r="C30" s="5">
        <v>6</v>
      </c>
      <c r="D30" s="6">
        <v>8.0000000000000002E-3</v>
      </c>
      <c r="E30" s="6">
        <v>5.6666666666666671E-3</v>
      </c>
      <c r="F30" s="6">
        <v>3.0000000000000001E-3</v>
      </c>
      <c r="G30" s="7">
        <v>1</v>
      </c>
      <c r="H30" s="5" t="s">
        <v>35</v>
      </c>
      <c r="I30" s="7">
        <v>1.3</v>
      </c>
      <c r="J30" s="7"/>
      <c r="K30" s="7"/>
      <c r="L30" s="7"/>
      <c r="M30" s="8"/>
      <c r="N30" s="7">
        <v>0.4</v>
      </c>
      <c r="O30" s="7"/>
      <c r="P30" s="7"/>
      <c r="Q30" s="7"/>
      <c r="R30" s="3"/>
      <c r="S30" s="7">
        <v>330</v>
      </c>
      <c r="T30" s="7"/>
      <c r="U30" s="7"/>
      <c r="V30" s="7"/>
      <c r="W30" s="9"/>
      <c r="X30" s="7">
        <v>0.20660000000000001</v>
      </c>
      <c r="Y30" s="7"/>
      <c r="Z30" s="7"/>
      <c r="AA30" s="7"/>
      <c r="AB30" s="9"/>
      <c r="AC30" s="7"/>
      <c r="AD30" s="7"/>
      <c r="AE30" s="7"/>
      <c r="AF30" s="7"/>
      <c r="AG30" s="9"/>
    </row>
    <row r="31" spans="1:33" ht="18.75" x14ac:dyDescent="0.3">
      <c r="A31" s="4" t="s">
        <v>71</v>
      </c>
      <c r="B31" s="5" t="s">
        <v>67</v>
      </c>
      <c r="C31" s="5">
        <v>6</v>
      </c>
      <c r="D31" s="6">
        <v>0</v>
      </c>
      <c r="E31" s="6">
        <v>1.6666666666666668E-3</v>
      </c>
      <c r="F31" s="6">
        <v>0</v>
      </c>
      <c r="G31" s="7">
        <v>1</v>
      </c>
      <c r="H31" s="5" t="s">
        <v>35</v>
      </c>
      <c r="I31" s="7">
        <v>1.9</v>
      </c>
      <c r="J31" s="7"/>
      <c r="K31" s="7"/>
      <c r="L31" s="7"/>
      <c r="M31" s="8"/>
      <c r="N31" s="7">
        <v>0.4</v>
      </c>
      <c r="O31" s="7"/>
      <c r="P31" s="7"/>
      <c r="Q31" s="7"/>
      <c r="R31" s="3"/>
      <c r="S31" s="7">
        <v>1650</v>
      </c>
      <c r="T31" s="7"/>
      <c r="U31" s="7"/>
      <c r="V31" s="7"/>
      <c r="W31" s="9"/>
      <c r="X31" s="7">
        <v>0.29420000000000002</v>
      </c>
      <c r="Y31" s="7"/>
      <c r="Z31" s="7"/>
      <c r="AA31" s="7"/>
      <c r="AB31" s="9"/>
      <c r="AC31" s="7"/>
      <c r="AD31" s="7"/>
      <c r="AE31" s="7"/>
      <c r="AF31" s="7"/>
      <c r="AG31" s="9"/>
    </row>
    <row r="32" spans="1:33" ht="18.75" x14ac:dyDescent="0.3">
      <c r="A32" s="4" t="s">
        <v>72</v>
      </c>
      <c r="B32" s="5" t="s">
        <v>67</v>
      </c>
      <c r="C32" s="5">
        <v>6</v>
      </c>
      <c r="D32" s="6">
        <v>0</v>
      </c>
      <c r="E32" s="6">
        <v>2E-3</v>
      </c>
      <c r="F32" s="6">
        <v>0</v>
      </c>
      <c r="G32" s="7">
        <v>1</v>
      </c>
      <c r="H32" s="5" t="s">
        <v>35</v>
      </c>
      <c r="I32" s="7">
        <v>1.9</v>
      </c>
      <c r="J32" s="7"/>
      <c r="K32" s="7"/>
      <c r="L32" s="7"/>
      <c r="M32" s="8"/>
      <c r="N32" s="7">
        <v>0.4</v>
      </c>
      <c r="O32" s="7"/>
      <c r="P32" s="7"/>
      <c r="Q32" s="7"/>
      <c r="R32" s="3"/>
      <c r="S32" s="7">
        <v>1650</v>
      </c>
      <c r="T32" s="7"/>
      <c r="U32" s="7"/>
      <c r="V32" s="7"/>
      <c r="W32" s="9"/>
      <c r="X32" s="7">
        <v>0.29420000000000002</v>
      </c>
      <c r="Y32" s="7"/>
      <c r="Z32" s="7"/>
      <c r="AA32" s="7"/>
      <c r="AB32" s="9"/>
      <c r="AC32" s="7"/>
      <c r="AD32" s="7"/>
      <c r="AE32" s="7"/>
      <c r="AF32" s="7"/>
      <c r="AG32" s="9"/>
    </row>
    <row r="33" spans="1:33" ht="18.75" x14ac:dyDescent="0.3">
      <c r="A33" s="4" t="s">
        <v>73</v>
      </c>
      <c r="B33" s="5" t="s">
        <v>67</v>
      </c>
      <c r="C33" s="5">
        <v>6</v>
      </c>
      <c r="D33" s="6">
        <v>4.0000000000000001E-3</v>
      </c>
      <c r="E33" s="6">
        <v>6.0000000000000001E-3</v>
      </c>
      <c r="F33" s="6">
        <v>0</v>
      </c>
      <c r="G33" s="7">
        <v>1</v>
      </c>
      <c r="H33" s="5" t="s">
        <v>35</v>
      </c>
      <c r="I33" s="7">
        <v>1.9</v>
      </c>
      <c r="J33" s="7"/>
      <c r="K33" s="7"/>
      <c r="L33" s="7"/>
      <c r="M33" s="8"/>
      <c r="N33" s="7">
        <v>0.4</v>
      </c>
      <c r="O33" s="7"/>
      <c r="P33" s="7"/>
      <c r="Q33" s="7"/>
      <c r="R33" s="3"/>
      <c r="S33" s="7">
        <v>1650</v>
      </c>
      <c r="T33" s="7"/>
      <c r="U33" s="7"/>
      <c r="V33" s="7"/>
      <c r="W33" s="9"/>
      <c r="X33" s="7">
        <v>0.29420000000000002</v>
      </c>
      <c r="Y33" s="7"/>
      <c r="Z33" s="7"/>
      <c r="AA33" s="7"/>
      <c r="AB33" s="9"/>
      <c r="AC33" s="7"/>
      <c r="AD33" s="7"/>
      <c r="AE33" s="7"/>
      <c r="AF33" s="7"/>
      <c r="AG33" s="9"/>
    </row>
    <row r="34" spans="1:33" ht="18.75" x14ac:dyDescent="0.3">
      <c r="A34" s="4" t="s">
        <v>74</v>
      </c>
      <c r="B34" s="5" t="s">
        <v>75</v>
      </c>
      <c r="C34" s="5">
        <v>7</v>
      </c>
      <c r="D34" s="6">
        <v>0</v>
      </c>
      <c r="E34" s="6">
        <v>0</v>
      </c>
      <c r="F34" s="6">
        <v>0</v>
      </c>
      <c r="G34" s="7">
        <v>2</v>
      </c>
      <c r="H34" s="5" t="s">
        <v>35</v>
      </c>
      <c r="I34" s="7">
        <v>0.55000000000000004</v>
      </c>
      <c r="J34" s="7">
        <v>1.1000000000000001</v>
      </c>
      <c r="K34" s="7"/>
      <c r="L34" s="7"/>
      <c r="M34" s="8"/>
      <c r="N34" s="7">
        <v>0.5</v>
      </c>
      <c r="O34" s="7">
        <v>0.5</v>
      </c>
      <c r="P34" s="7"/>
      <c r="Q34" s="7"/>
      <c r="R34" s="3"/>
      <c r="S34" s="7">
        <v>0.20931758530183725</v>
      </c>
      <c r="T34" s="7">
        <v>1.9127296587926508</v>
      </c>
      <c r="U34" s="7"/>
      <c r="V34" s="7"/>
      <c r="W34" s="9"/>
      <c r="X34" s="7">
        <v>0.76370000000000005</v>
      </c>
      <c r="Y34" s="7">
        <v>0.40539999999999998</v>
      </c>
      <c r="Z34" s="7"/>
      <c r="AA34" s="7"/>
      <c r="AB34" s="9"/>
      <c r="AC34" s="7"/>
      <c r="AD34" s="7"/>
      <c r="AE34" s="7"/>
      <c r="AF34" s="7"/>
      <c r="AG34" s="9"/>
    </row>
    <row r="35" spans="1:33" ht="18.75" x14ac:dyDescent="0.3">
      <c r="A35" s="4" t="s">
        <v>76</v>
      </c>
      <c r="B35" s="5" t="s">
        <v>75</v>
      </c>
      <c r="C35" s="5">
        <v>7</v>
      </c>
      <c r="D35" s="6">
        <v>0</v>
      </c>
      <c r="E35" s="6">
        <v>5.080000000000001E-4</v>
      </c>
      <c r="F35" s="6">
        <v>0</v>
      </c>
      <c r="G35" s="7">
        <v>2</v>
      </c>
      <c r="H35" s="5" t="s">
        <v>35</v>
      </c>
      <c r="I35" s="7">
        <v>1.5</v>
      </c>
      <c r="J35" s="7">
        <v>2.6</v>
      </c>
      <c r="K35" s="7"/>
      <c r="L35" s="7"/>
      <c r="M35" s="8"/>
      <c r="N35" s="7">
        <v>0.5</v>
      </c>
      <c r="O35" s="7">
        <v>0.5</v>
      </c>
      <c r="P35" s="7"/>
      <c r="Q35" s="7"/>
      <c r="R35" s="3"/>
      <c r="S35" s="7">
        <v>0.45931758530183725</v>
      </c>
      <c r="T35" s="7">
        <v>4.3963254593175849</v>
      </c>
      <c r="U35" s="7"/>
      <c r="V35" s="7"/>
      <c r="W35" s="9"/>
      <c r="X35" s="7">
        <v>0.64880000000000004</v>
      </c>
      <c r="Y35" s="7">
        <v>0.40379999999999999</v>
      </c>
      <c r="Z35" s="7"/>
      <c r="AA35" s="7"/>
      <c r="AB35" s="9"/>
      <c r="AC35" s="7"/>
      <c r="AD35" s="7"/>
      <c r="AE35" s="7"/>
      <c r="AF35" s="7"/>
      <c r="AG35" s="9"/>
    </row>
    <row r="36" spans="1:33" ht="18.75" x14ac:dyDescent="0.3">
      <c r="A36" s="4" t="s">
        <v>77</v>
      </c>
      <c r="B36" s="5" t="s">
        <v>50</v>
      </c>
      <c r="C36" s="5">
        <v>7</v>
      </c>
      <c r="D36" s="6">
        <v>1.5240000000000002E-3</v>
      </c>
      <c r="E36" s="6">
        <v>3.5560000000000006E-3</v>
      </c>
      <c r="F36" s="6">
        <v>1.5240000000000002E-3</v>
      </c>
      <c r="G36" s="7">
        <v>2</v>
      </c>
      <c r="H36" s="5" t="s">
        <v>35</v>
      </c>
      <c r="I36" s="7">
        <v>0.55000000000000004</v>
      </c>
      <c r="J36" s="7">
        <v>1.1000000000000001</v>
      </c>
      <c r="K36" s="7"/>
      <c r="L36" s="7"/>
      <c r="M36" s="8"/>
      <c r="N36" s="7">
        <v>0.5</v>
      </c>
      <c r="O36" s="7">
        <v>0.5</v>
      </c>
      <c r="P36" s="7"/>
      <c r="Q36" s="7"/>
      <c r="R36" s="3"/>
      <c r="S36" s="7">
        <v>1.0465879265091864</v>
      </c>
      <c r="T36" s="7">
        <v>9.5636482939632543</v>
      </c>
      <c r="U36" s="7"/>
      <c r="V36" s="7"/>
      <c r="W36" s="9"/>
      <c r="X36" s="7">
        <v>0.76370000000000005</v>
      </c>
      <c r="Y36" s="7">
        <v>0.40539999999999998</v>
      </c>
      <c r="Z36" s="7"/>
      <c r="AA36" s="7"/>
      <c r="AB36" s="9"/>
      <c r="AC36" s="7"/>
      <c r="AD36" s="7"/>
      <c r="AE36" s="7"/>
      <c r="AF36" s="7"/>
      <c r="AG36" s="9"/>
    </row>
    <row r="37" spans="1:33" ht="18.75" x14ac:dyDescent="0.3">
      <c r="A37" s="4" t="s">
        <v>78</v>
      </c>
      <c r="B37" s="5" t="s">
        <v>50</v>
      </c>
      <c r="C37" s="5">
        <v>7</v>
      </c>
      <c r="D37" s="6">
        <v>1.5240000000000002E-3</v>
      </c>
      <c r="E37" s="6">
        <v>1.5240000000000002E-3</v>
      </c>
      <c r="F37" s="6">
        <v>1.5240000000000002E-3</v>
      </c>
      <c r="G37" s="7">
        <v>2</v>
      </c>
      <c r="H37" s="5" t="s">
        <v>35</v>
      </c>
      <c r="I37" s="7">
        <v>1.5</v>
      </c>
      <c r="J37" s="7">
        <v>2.6</v>
      </c>
      <c r="K37" s="7"/>
      <c r="L37" s="7"/>
      <c r="M37" s="8"/>
      <c r="N37" s="7">
        <v>0.5</v>
      </c>
      <c r="O37" s="7">
        <v>0.5</v>
      </c>
      <c r="P37" s="7"/>
      <c r="Q37" s="7"/>
      <c r="R37" s="3"/>
      <c r="S37" s="7">
        <v>0.45931758530183725</v>
      </c>
      <c r="T37" s="7">
        <v>4.3963254593175849</v>
      </c>
      <c r="U37" s="7"/>
      <c r="V37" s="7"/>
      <c r="W37" s="9"/>
      <c r="X37" s="7">
        <v>0.64880000000000004</v>
      </c>
      <c r="Y37" s="7">
        <v>0.40379999999999999</v>
      </c>
      <c r="Z37" s="7"/>
      <c r="AA37" s="7"/>
      <c r="AB37" s="9"/>
      <c r="AC37" s="7"/>
      <c r="AD37" s="7"/>
      <c r="AE37" s="7"/>
      <c r="AF37" s="7"/>
      <c r="AG37" s="9"/>
    </row>
    <row r="38" spans="1:33" ht="18.75" x14ac:dyDescent="0.3">
      <c r="A38" s="4" t="s">
        <v>79</v>
      </c>
      <c r="B38" s="5" t="s">
        <v>80</v>
      </c>
      <c r="C38" s="5">
        <v>5</v>
      </c>
      <c r="D38" s="6">
        <v>3.4747200000000005</v>
      </c>
      <c r="E38" s="6">
        <v>4.6736000000000004</v>
      </c>
      <c r="F38" s="6">
        <v>1.8288000000000002</v>
      </c>
      <c r="G38" s="7">
        <v>1</v>
      </c>
      <c r="H38" s="5" t="s">
        <v>35</v>
      </c>
      <c r="I38" s="7">
        <v>0.73</v>
      </c>
      <c r="J38" s="7"/>
      <c r="K38" s="7"/>
      <c r="L38" s="7"/>
      <c r="M38" s="8"/>
      <c r="N38" s="7">
        <v>0.45</v>
      </c>
      <c r="O38" s="7"/>
      <c r="P38" s="7"/>
      <c r="Q38" s="7"/>
      <c r="R38" s="3"/>
      <c r="S38" s="7">
        <v>4565</v>
      </c>
      <c r="T38" s="7"/>
      <c r="U38" s="7"/>
      <c r="V38" s="7"/>
      <c r="W38" s="9"/>
      <c r="X38" s="7">
        <v>0.18260000000000001</v>
      </c>
      <c r="Y38" s="7"/>
      <c r="Z38" s="7"/>
      <c r="AA38" s="7"/>
      <c r="AB38" s="9"/>
      <c r="AC38" s="7"/>
      <c r="AD38" s="7"/>
      <c r="AE38" s="7"/>
      <c r="AF38" s="7"/>
      <c r="AG38" s="9"/>
    </row>
    <row r="39" spans="1:33" ht="18.75" x14ac:dyDescent="0.3">
      <c r="A39" s="4" t="s">
        <v>81</v>
      </c>
      <c r="B39" s="5" t="s">
        <v>82</v>
      </c>
      <c r="C39" s="5">
        <v>5</v>
      </c>
      <c r="D39" s="6">
        <v>6.0960000000000007E-2</v>
      </c>
      <c r="E39" s="6">
        <v>6.0960000000000014E-2</v>
      </c>
      <c r="F39" s="6">
        <v>3.0480000000000004E-2</v>
      </c>
      <c r="G39" s="7">
        <v>1</v>
      </c>
      <c r="H39" s="5" t="s">
        <v>35</v>
      </c>
      <c r="I39" s="7">
        <v>1</v>
      </c>
      <c r="J39" s="7"/>
      <c r="K39" s="7"/>
      <c r="L39" s="7"/>
      <c r="M39" s="8"/>
      <c r="N39" s="7">
        <v>0.4</v>
      </c>
      <c r="O39" s="7"/>
      <c r="P39" s="7"/>
      <c r="Q39" s="7"/>
      <c r="R39" s="3"/>
      <c r="S39" s="7">
        <v>12.145833333333334</v>
      </c>
      <c r="T39" s="7"/>
      <c r="U39" s="7"/>
      <c r="V39" s="7"/>
      <c r="W39" s="9"/>
      <c r="X39" s="7">
        <v>0.2</v>
      </c>
      <c r="Y39" s="7"/>
      <c r="Z39" s="7"/>
      <c r="AA39" s="7"/>
      <c r="AB39" s="9"/>
      <c r="AC39" s="7"/>
      <c r="AD39" s="7"/>
      <c r="AE39" s="7"/>
      <c r="AF39" s="7"/>
      <c r="AG39" s="9"/>
    </row>
    <row r="40" spans="1:33" ht="18.75" x14ac:dyDescent="0.3">
      <c r="A40" s="4" t="s">
        <v>83</v>
      </c>
      <c r="B40" s="5" t="s">
        <v>82</v>
      </c>
      <c r="C40" s="5">
        <v>5</v>
      </c>
      <c r="D40" s="6">
        <v>0</v>
      </c>
      <c r="E40" s="6">
        <v>2.0320000000000004E-3</v>
      </c>
      <c r="F40" s="6">
        <v>0</v>
      </c>
      <c r="G40" s="7">
        <v>1</v>
      </c>
      <c r="H40" s="5" t="s">
        <v>35</v>
      </c>
      <c r="I40" s="7">
        <v>1</v>
      </c>
      <c r="J40" s="7"/>
      <c r="K40" s="7"/>
      <c r="L40" s="7"/>
      <c r="M40" s="8"/>
      <c r="N40" s="7">
        <v>0.4</v>
      </c>
      <c r="O40" s="7"/>
      <c r="P40" s="7"/>
      <c r="Q40" s="7"/>
      <c r="R40" s="3"/>
      <c r="S40" s="7">
        <v>12.145833333333334</v>
      </c>
      <c r="T40" s="7"/>
      <c r="U40" s="7"/>
      <c r="V40" s="7"/>
      <c r="W40" s="9"/>
      <c r="X40" s="7">
        <v>0.2</v>
      </c>
      <c r="Y40" s="7"/>
      <c r="Z40" s="7"/>
      <c r="AA40" s="7"/>
      <c r="AB40" s="9"/>
      <c r="AC40" s="7"/>
      <c r="AD40" s="7"/>
      <c r="AE40" s="7"/>
      <c r="AF40" s="7"/>
      <c r="AG40" s="9"/>
    </row>
    <row r="41" spans="1:33" ht="18.75" x14ac:dyDescent="0.3">
      <c r="A41" s="4" t="s">
        <v>84</v>
      </c>
      <c r="B41" s="5" t="s">
        <v>80</v>
      </c>
      <c r="C41" s="5">
        <v>5</v>
      </c>
      <c r="D41" s="6">
        <v>0</v>
      </c>
      <c r="E41" s="6">
        <v>1.3333333333333335E-5</v>
      </c>
      <c r="F41" s="6">
        <v>0</v>
      </c>
      <c r="G41" s="7">
        <v>1</v>
      </c>
      <c r="H41" s="5" t="s">
        <v>35</v>
      </c>
      <c r="I41" s="7">
        <v>0.73</v>
      </c>
      <c r="J41" s="7"/>
      <c r="K41" s="7"/>
      <c r="L41" s="7"/>
      <c r="M41" s="8"/>
      <c r="N41" s="7">
        <v>0.45</v>
      </c>
      <c r="O41" s="7"/>
      <c r="P41" s="7"/>
      <c r="Q41" s="7"/>
      <c r="R41" s="3"/>
      <c r="S41" s="7">
        <v>4565</v>
      </c>
      <c r="T41" s="7"/>
      <c r="U41" s="7"/>
      <c r="V41" s="7"/>
      <c r="W41" s="9"/>
      <c r="X41" s="7">
        <v>0.18260000000000001</v>
      </c>
      <c r="Y41" s="7"/>
      <c r="Z41" s="7"/>
      <c r="AA41" s="7"/>
      <c r="AB41" s="9"/>
      <c r="AC41" s="7"/>
      <c r="AD41" s="7"/>
      <c r="AE41" s="7"/>
      <c r="AF41" s="7"/>
      <c r="AG41" s="9"/>
    </row>
    <row r="42" spans="1:33" ht="18.75" x14ac:dyDescent="0.3">
      <c r="A42" s="4" t="s">
        <v>85</v>
      </c>
      <c r="B42" s="5" t="s">
        <v>80</v>
      </c>
      <c r="C42" s="5">
        <v>5</v>
      </c>
      <c r="D42" s="6">
        <v>5.0000000000000002E-5</v>
      </c>
      <c r="E42" s="6">
        <v>1E-4</v>
      </c>
      <c r="F42" s="6">
        <v>5.0000000000000002E-5</v>
      </c>
      <c r="G42" s="7">
        <v>1</v>
      </c>
      <c r="H42" s="5" t="s">
        <v>35</v>
      </c>
      <c r="I42" s="7">
        <v>1.01</v>
      </c>
      <c r="J42" s="7"/>
      <c r="K42" s="7"/>
      <c r="L42" s="7"/>
      <c r="M42" s="8"/>
      <c r="N42" s="7">
        <v>0.6</v>
      </c>
      <c r="O42" s="7"/>
      <c r="P42" s="7"/>
      <c r="Q42" s="7"/>
      <c r="R42" s="3"/>
      <c r="S42" s="7">
        <v>8332.5</v>
      </c>
      <c r="T42" s="7"/>
      <c r="U42" s="7"/>
      <c r="V42" s="7"/>
      <c r="W42" s="9"/>
      <c r="X42" s="7">
        <v>0.1875</v>
      </c>
      <c r="Y42" s="7"/>
      <c r="Z42" s="7"/>
      <c r="AA42" s="7"/>
      <c r="AB42" s="9"/>
      <c r="AC42" s="7"/>
      <c r="AD42" s="7"/>
      <c r="AE42" s="7"/>
      <c r="AF42" s="7"/>
      <c r="AG42" s="9"/>
    </row>
    <row r="43" spans="1:33" ht="18.75" x14ac:dyDescent="0.3">
      <c r="A43" s="4" t="s">
        <v>86</v>
      </c>
      <c r="B43" s="5" t="s">
        <v>80</v>
      </c>
      <c r="C43" s="5">
        <v>5</v>
      </c>
      <c r="D43" s="6">
        <v>1.2999999999999999E-5</v>
      </c>
      <c r="E43" s="6">
        <v>3.3333333333333335E-5</v>
      </c>
      <c r="F43" s="6">
        <v>2.0000000000000002E-5</v>
      </c>
      <c r="G43" s="7">
        <v>1</v>
      </c>
      <c r="H43" s="5" t="s">
        <v>35</v>
      </c>
      <c r="I43" s="7">
        <v>2.16</v>
      </c>
      <c r="J43" s="7"/>
      <c r="K43" s="7"/>
      <c r="L43" s="7"/>
      <c r="M43" s="8"/>
      <c r="N43" s="7">
        <v>0.45</v>
      </c>
      <c r="O43" s="7"/>
      <c r="P43" s="7"/>
      <c r="Q43" s="7"/>
      <c r="R43" s="3"/>
      <c r="S43" s="7">
        <v>12057.5</v>
      </c>
      <c r="T43" s="7"/>
      <c r="U43" s="7"/>
      <c r="V43" s="7"/>
      <c r="W43" s="9"/>
      <c r="X43" s="7">
        <v>0.15720000000000001</v>
      </c>
      <c r="Y43" s="7"/>
      <c r="Z43" s="7"/>
      <c r="AA43" s="7"/>
      <c r="AB43" s="9"/>
      <c r="AC43" s="7"/>
      <c r="AD43" s="7"/>
      <c r="AE43" s="7"/>
      <c r="AF43" s="7"/>
      <c r="AG43" s="9"/>
    </row>
    <row r="44" spans="1:33" ht="18.75" x14ac:dyDescent="0.3">
      <c r="A44" s="4" t="s">
        <v>87</v>
      </c>
      <c r="B44" s="5" t="s">
        <v>80</v>
      </c>
      <c r="C44" s="5">
        <v>5</v>
      </c>
      <c r="D44" s="6">
        <v>8.0000000000000004E-4</v>
      </c>
      <c r="E44" s="6">
        <v>2.9999999999999997E-4</v>
      </c>
      <c r="F44" s="6">
        <v>1E-4</v>
      </c>
      <c r="G44" s="7">
        <v>1</v>
      </c>
      <c r="H44" s="5" t="s">
        <v>35</v>
      </c>
      <c r="I44" s="7">
        <v>1.28</v>
      </c>
      <c r="J44" s="7"/>
      <c r="K44" s="7"/>
      <c r="L44" s="7"/>
      <c r="M44" s="8"/>
      <c r="N44" s="7">
        <v>0.4</v>
      </c>
      <c r="O44" s="7"/>
      <c r="P44" s="7"/>
      <c r="Q44" s="7"/>
      <c r="R44" s="3"/>
      <c r="S44" s="7">
        <v>10202.5</v>
      </c>
      <c r="T44" s="7"/>
      <c r="U44" s="7"/>
      <c r="V44" s="7"/>
      <c r="W44" s="9"/>
      <c r="X44" s="7">
        <v>0.15720000000000001</v>
      </c>
      <c r="Y44" s="7"/>
      <c r="Z44" s="7"/>
      <c r="AA44" s="7"/>
      <c r="AB44" s="9"/>
      <c r="AC44" s="7"/>
      <c r="AD44" s="7"/>
      <c r="AE44" s="7"/>
      <c r="AF44" s="7"/>
      <c r="AG44" s="9"/>
    </row>
    <row r="45" spans="1:33" ht="18.75" x14ac:dyDescent="0.3">
      <c r="A45" s="4" t="s">
        <v>88</v>
      </c>
      <c r="B45" s="5" t="s">
        <v>89</v>
      </c>
      <c r="C45" s="5">
        <v>5</v>
      </c>
      <c r="D45" s="6">
        <v>0</v>
      </c>
      <c r="E45" s="6">
        <v>0.01</v>
      </c>
      <c r="F45" s="6">
        <v>0</v>
      </c>
      <c r="G45" s="7">
        <v>1</v>
      </c>
      <c r="H45" s="5" t="s">
        <v>35</v>
      </c>
      <c r="I45" s="7">
        <v>0.6</v>
      </c>
      <c r="J45" s="7"/>
      <c r="K45" s="7"/>
      <c r="L45" s="7"/>
      <c r="M45" s="8"/>
      <c r="N45" s="7">
        <v>0.4</v>
      </c>
      <c r="O45" s="7"/>
      <c r="P45" s="7"/>
      <c r="Q45" s="7"/>
      <c r="R45" s="3"/>
      <c r="S45" s="7">
        <v>0.45999999999999996</v>
      </c>
      <c r="T45" s="7"/>
      <c r="U45" s="7"/>
      <c r="V45" s="7"/>
      <c r="W45" s="9"/>
      <c r="X45" s="7">
        <v>0.63690000000000002</v>
      </c>
      <c r="Y45" s="7"/>
      <c r="Z45" s="7"/>
      <c r="AA45" s="7"/>
      <c r="AB45" s="9"/>
      <c r="AC45" s="7"/>
      <c r="AD45" s="7"/>
      <c r="AE45" s="7"/>
      <c r="AF45" s="7"/>
      <c r="AG45" s="9"/>
    </row>
    <row r="46" spans="1:33" ht="18.75" x14ac:dyDescent="0.3">
      <c r="A46" s="4" t="s">
        <v>90</v>
      </c>
      <c r="B46" s="5" t="s">
        <v>89</v>
      </c>
      <c r="C46" s="5">
        <v>5</v>
      </c>
      <c r="D46" s="6">
        <v>0</v>
      </c>
      <c r="E46" s="6">
        <v>0.01</v>
      </c>
      <c r="F46" s="6">
        <v>1.4999999999999999E-2</v>
      </c>
      <c r="G46" s="7">
        <v>1</v>
      </c>
      <c r="H46" s="5" t="s">
        <v>35</v>
      </c>
      <c r="I46" s="7">
        <v>0.6</v>
      </c>
      <c r="J46" s="7"/>
      <c r="K46" s="7"/>
      <c r="L46" s="7"/>
      <c r="M46" s="8"/>
      <c r="N46" s="7">
        <v>0.4</v>
      </c>
      <c r="O46" s="7"/>
      <c r="P46" s="7"/>
      <c r="Q46" s="7"/>
      <c r="R46" s="3"/>
      <c r="S46" s="7">
        <v>0.45999999999999996</v>
      </c>
      <c r="T46" s="7"/>
      <c r="U46" s="7"/>
      <c r="V46" s="7"/>
      <c r="W46" s="9"/>
      <c r="X46" s="7">
        <v>0.63690000000000002</v>
      </c>
      <c r="Y46" s="7"/>
      <c r="Z46" s="7"/>
      <c r="AA46" s="7"/>
      <c r="AB46" s="9"/>
      <c r="AC46" s="7"/>
      <c r="AD46" s="7"/>
      <c r="AE46" s="7"/>
      <c r="AF46" s="7"/>
      <c r="AG46" s="9"/>
    </row>
    <row r="47" spans="1:33" ht="18.75" x14ac:dyDescent="0.3">
      <c r="A47" s="4" t="s">
        <v>91</v>
      </c>
      <c r="B47" s="5" t="s">
        <v>92</v>
      </c>
      <c r="C47" s="5">
        <v>5</v>
      </c>
      <c r="D47" s="6">
        <v>0</v>
      </c>
      <c r="E47" s="6">
        <v>0</v>
      </c>
      <c r="F47" s="6">
        <v>0</v>
      </c>
      <c r="G47" s="7">
        <v>4</v>
      </c>
      <c r="H47" s="5" t="s">
        <v>35</v>
      </c>
      <c r="I47" s="7">
        <v>0.9</v>
      </c>
      <c r="J47" s="7">
        <v>0.9</v>
      </c>
      <c r="K47" s="7">
        <v>0.9</v>
      </c>
      <c r="L47" s="7">
        <v>0.9</v>
      </c>
      <c r="M47" s="8"/>
      <c r="N47" s="7">
        <v>0.4</v>
      </c>
      <c r="O47" s="7">
        <v>0.4</v>
      </c>
      <c r="P47" s="7">
        <v>0.4</v>
      </c>
      <c r="Q47" s="7">
        <v>0.4</v>
      </c>
      <c r="R47" s="3"/>
      <c r="S47" s="7">
        <v>220</v>
      </c>
      <c r="T47" s="7">
        <v>3470</v>
      </c>
      <c r="U47" s="7">
        <v>4070</v>
      </c>
      <c r="V47" s="7">
        <v>4670</v>
      </c>
      <c r="W47" s="9"/>
      <c r="X47" s="7">
        <v>0.17130000000000001</v>
      </c>
      <c r="Y47" s="7">
        <v>0.17050000000000001</v>
      </c>
      <c r="Z47" s="7">
        <v>0.1673</v>
      </c>
      <c r="AA47" s="7">
        <v>0.1673</v>
      </c>
      <c r="AB47" s="9"/>
      <c r="AC47" s="7"/>
      <c r="AD47" s="7"/>
      <c r="AE47" s="7"/>
      <c r="AF47" s="7"/>
      <c r="AG47" s="9"/>
    </row>
    <row r="48" spans="1:33" ht="18.75" x14ac:dyDescent="0.3">
      <c r="A48" s="4" t="s">
        <v>93</v>
      </c>
      <c r="B48" s="5" t="s">
        <v>94</v>
      </c>
      <c r="C48" s="5">
        <v>8</v>
      </c>
      <c r="D48" s="6">
        <v>6.7055999999999991E-2</v>
      </c>
      <c r="E48" s="6">
        <v>6.096E-2</v>
      </c>
      <c r="F48" s="6">
        <v>3.3527999999999995E-2</v>
      </c>
      <c r="G48" s="7">
        <v>2</v>
      </c>
      <c r="H48" s="5" t="s">
        <v>35</v>
      </c>
      <c r="I48" s="7">
        <v>1.1000000000000001</v>
      </c>
      <c r="J48" s="7">
        <v>2.4</v>
      </c>
      <c r="K48" s="7"/>
      <c r="L48" s="7"/>
      <c r="M48" s="8"/>
      <c r="N48" s="7">
        <v>0.4</v>
      </c>
      <c r="O48" s="7">
        <v>0.5</v>
      </c>
      <c r="P48" s="7"/>
      <c r="Q48" s="7"/>
      <c r="R48" s="3"/>
      <c r="S48" s="7">
        <v>0.42104111986001752</v>
      </c>
      <c r="T48" s="7">
        <v>3.1878827646544181</v>
      </c>
      <c r="U48" s="7"/>
      <c r="V48" s="7"/>
      <c r="W48" s="9"/>
      <c r="X48" s="7">
        <v>0.64880000000000004</v>
      </c>
      <c r="Y48" s="7">
        <v>0.40539999999999998</v>
      </c>
      <c r="Z48" s="7"/>
      <c r="AA48" s="7"/>
      <c r="AB48" s="9"/>
      <c r="AC48" s="7"/>
      <c r="AD48" s="7"/>
      <c r="AE48" s="7"/>
      <c r="AF48" s="7"/>
      <c r="AG48" s="9"/>
    </row>
    <row r="49" spans="1:33" ht="18.75" x14ac:dyDescent="0.3">
      <c r="A49" s="4" t="s">
        <v>95</v>
      </c>
      <c r="B49" s="5" t="s">
        <v>94</v>
      </c>
      <c r="C49" s="5">
        <v>8</v>
      </c>
      <c r="D49" s="6">
        <v>1.2E-2</v>
      </c>
      <c r="E49" s="6">
        <v>9.6666666666666672E-3</v>
      </c>
      <c r="F49" s="6">
        <v>8.0000000000000002E-3</v>
      </c>
      <c r="G49" s="7">
        <v>2</v>
      </c>
      <c r="H49" s="5" t="s">
        <v>35</v>
      </c>
      <c r="I49" s="7">
        <v>0.75</v>
      </c>
      <c r="J49" s="7">
        <v>0.95</v>
      </c>
      <c r="K49" s="7"/>
      <c r="L49" s="7"/>
      <c r="M49" s="8"/>
      <c r="N49" s="7">
        <v>0.4</v>
      </c>
      <c r="O49" s="7">
        <v>0.4</v>
      </c>
      <c r="P49" s="7"/>
      <c r="Q49" s="7"/>
      <c r="R49" s="3"/>
      <c r="S49" s="7">
        <v>2.75</v>
      </c>
      <c r="T49" s="7">
        <v>2.75</v>
      </c>
      <c r="U49" s="7"/>
      <c r="V49" s="7"/>
      <c r="W49" s="9"/>
      <c r="X49" s="7">
        <v>0.36649999999999999</v>
      </c>
      <c r="Y49" s="7">
        <v>0.36649999999999999</v>
      </c>
      <c r="Z49" s="7"/>
      <c r="AA49" s="7"/>
      <c r="AB49" s="9"/>
      <c r="AC49" s="7"/>
      <c r="AD49" s="7"/>
      <c r="AE49" s="7"/>
      <c r="AF49" s="7"/>
      <c r="AG49" s="9"/>
    </row>
    <row r="50" spans="1:33" ht="18.75" x14ac:dyDescent="0.3">
      <c r="A50" s="11" t="s">
        <v>103</v>
      </c>
      <c r="B50" s="5" t="s">
        <v>96</v>
      </c>
      <c r="C50" s="5">
        <v>2</v>
      </c>
      <c r="D50" s="12">
        <v>0.28227564504149949</v>
      </c>
      <c r="E50" s="12">
        <v>0.20171969082444755</v>
      </c>
      <c r="F50" s="12">
        <v>0</v>
      </c>
      <c r="G50" s="7">
        <v>4</v>
      </c>
      <c r="H50" s="5" t="s">
        <v>27</v>
      </c>
      <c r="I50" s="7">
        <v>9.9199999999999997E-2</v>
      </c>
      <c r="J50" s="7">
        <v>0.40920000000000001</v>
      </c>
      <c r="K50" s="7">
        <v>1.2028000000000001</v>
      </c>
      <c r="L50" s="7">
        <v>2.1328</v>
      </c>
      <c r="M50" s="8"/>
      <c r="N50" s="7">
        <v>0.8</v>
      </c>
      <c r="O50" s="7">
        <v>0.4</v>
      </c>
      <c r="P50" s="7">
        <v>0.4</v>
      </c>
      <c r="Q50" s="7">
        <v>0.4</v>
      </c>
      <c r="R50" s="3"/>
      <c r="S50" s="7">
        <v>0.303510498687664</v>
      </c>
      <c r="T50" s="7">
        <v>0.52680446194225716</v>
      </c>
      <c r="U50" s="7">
        <v>1.7930118110236219</v>
      </c>
      <c r="V50" s="7">
        <v>1.9884186351706037</v>
      </c>
      <c r="W50" s="9"/>
      <c r="X50" s="7">
        <v>0.55000000000000004</v>
      </c>
      <c r="Y50" s="7">
        <v>0.55000000000000004</v>
      </c>
      <c r="Z50" s="7">
        <v>0.55000000000000004</v>
      </c>
      <c r="AA50" s="7">
        <v>0.55000000000000004</v>
      </c>
      <c r="AB50" s="9"/>
      <c r="AC50" s="7"/>
      <c r="AD50" s="7"/>
      <c r="AE50" s="7"/>
      <c r="AF50" s="7"/>
      <c r="AG50" s="9"/>
    </row>
    <row r="51" spans="1:33" ht="18.75" x14ac:dyDescent="0.3">
      <c r="A51" s="11" t="s">
        <v>102</v>
      </c>
      <c r="B51" s="5" t="s">
        <v>96</v>
      </c>
      <c r="C51" s="5">
        <v>1</v>
      </c>
      <c r="D51" s="12">
        <v>0.11918980365874156</v>
      </c>
      <c r="E51" s="12">
        <v>7.481561969358462E-2</v>
      </c>
      <c r="F51" s="12">
        <v>0</v>
      </c>
      <c r="G51" s="7">
        <v>4</v>
      </c>
      <c r="H51" s="5" t="s">
        <v>27</v>
      </c>
      <c r="I51" s="7">
        <v>9.9199999999999997E-2</v>
      </c>
      <c r="J51" s="7">
        <v>0.40920000000000001</v>
      </c>
      <c r="K51" s="7">
        <v>1.2028000000000001</v>
      </c>
      <c r="L51" s="7">
        <v>2.1328</v>
      </c>
      <c r="M51" s="8"/>
      <c r="N51" s="7">
        <v>0.8</v>
      </c>
      <c r="O51" s="7">
        <v>0.4</v>
      </c>
      <c r="P51" s="7">
        <v>0.4</v>
      </c>
      <c r="Q51" s="7">
        <v>0.4</v>
      </c>
      <c r="R51" s="3"/>
      <c r="S51" s="7">
        <v>0.303510498687664</v>
      </c>
      <c r="T51" s="7">
        <v>0.52680446194225716</v>
      </c>
      <c r="U51" s="7">
        <v>1.7930118110236219</v>
      </c>
      <c r="V51" s="7">
        <v>1.9884186351706037</v>
      </c>
      <c r="W51" s="9"/>
      <c r="X51" s="7">
        <v>0.55000000000000004</v>
      </c>
      <c r="Y51" s="7">
        <v>0.55000000000000004</v>
      </c>
      <c r="Z51" s="7">
        <v>0.55000000000000004</v>
      </c>
      <c r="AA51" s="7">
        <v>0.55000000000000004</v>
      </c>
      <c r="AB51" s="9"/>
      <c r="AC51" s="7"/>
      <c r="AD51" s="7"/>
      <c r="AE51" s="7"/>
      <c r="AF51" s="7"/>
      <c r="AG51" s="9"/>
    </row>
  </sheetData>
  <conditionalFormatting sqref="I8:J8">
    <cfRule type="cellIs" dxfId="9" priority="2" stopIfTrue="1" operator="equal">
      <formula>""</formula>
    </cfRule>
  </conditionalFormatting>
  <conditionalFormatting sqref="N8:O8">
    <cfRule type="cellIs" dxfId="8" priority="1" stopIfTrue="1" operator="equal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6113-258B-4FBB-BA2B-D210B883F971}">
  <dimension ref="A1:AG51"/>
  <sheetViews>
    <sheetView topLeftCell="D31" zoomScaleNormal="100" workbookViewId="0">
      <selection activeCell="F61" sqref="F61"/>
    </sheetView>
  </sheetViews>
  <sheetFormatPr defaultRowHeight="15" x14ac:dyDescent="0.25"/>
  <cols>
    <col min="1" max="1" width="71.140625" bestFit="1" customWidth="1"/>
    <col min="2" max="2" width="79.140625" bestFit="1" customWidth="1"/>
    <col min="3" max="3" width="79.140625" customWidth="1"/>
    <col min="4" max="4" width="28" bestFit="1" customWidth="1"/>
    <col min="5" max="5" width="28.28515625" bestFit="1" customWidth="1"/>
    <col min="6" max="6" width="26.5703125" bestFit="1" customWidth="1"/>
    <col min="7" max="7" width="21.28515625" bestFit="1" customWidth="1"/>
    <col min="8" max="8" width="42.7109375" bestFit="1" customWidth="1"/>
    <col min="9" max="9" width="29" bestFit="1" customWidth="1"/>
    <col min="10" max="13" width="29.42578125" bestFit="1" customWidth="1"/>
    <col min="14" max="14" width="39" bestFit="1" customWidth="1"/>
    <col min="15" max="17" width="39.5703125" bestFit="1" customWidth="1"/>
    <col min="18" max="18" width="39.5703125" style="1" bestFit="1" customWidth="1"/>
    <col min="19" max="19" width="25" bestFit="1" customWidth="1"/>
    <col min="20" max="23" width="25.5703125" bestFit="1" customWidth="1"/>
    <col min="24" max="24" width="39.85546875" bestFit="1" customWidth="1"/>
    <col min="25" max="28" width="40.28515625" bestFit="1" customWidth="1"/>
    <col min="29" max="29" width="17.42578125" bestFit="1" customWidth="1"/>
    <col min="30" max="33" width="17.85546875" bestFit="1" customWidth="1"/>
  </cols>
  <sheetData>
    <row r="1" spans="1:33" ht="18.75" x14ac:dyDescent="0.3">
      <c r="A1" s="2" t="s">
        <v>0</v>
      </c>
      <c r="B1" s="2" t="s">
        <v>1</v>
      </c>
      <c r="C1" s="2" t="s">
        <v>3</v>
      </c>
      <c r="D1" s="2" t="s">
        <v>105</v>
      </c>
      <c r="E1" s="2" t="s">
        <v>106</v>
      </c>
      <c r="F1" s="2" t="s">
        <v>107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97</v>
      </c>
      <c r="N1" s="2" t="s">
        <v>9</v>
      </c>
      <c r="O1" s="2" t="s">
        <v>10</v>
      </c>
      <c r="P1" s="2" t="s">
        <v>11</v>
      </c>
      <c r="Q1" s="2" t="s">
        <v>12</v>
      </c>
      <c r="R1" s="3" t="s">
        <v>98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99</v>
      </c>
      <c r="X1" s="2" t="s">
        <v>17</v>
      </c>
      <c r="Y1" s="2" t="s">
        <v>18</v>
      </c>
      <c r="Z1" s="2" t="s">
        <v>19</v>
      </c>
      <c r="AA1" s="2" t="s">
        <v>20</v>
      </c>
      <c r="AB1" s="3" t="s">
        <v>100</v>
      </c>
      <c r="AC1" s="2" t="s">
        <v>21</v>
      </c>
      <c r="AD1" s="2" t="s">
        <v>22</v>
      </c>
      <c r="AE1" s="2" t="s">
        <v>23</v>
      </c>
      <c r="AF1" s="2" t="s">
        <v>24</v>
      </c>
      <c r="AG1" s="3" t="s">
        <v>101</v>
      </c>
    </row>
    <row r="2" spans="1:33" ht="18.75" x14ac:dyDescent="0.3">
      <c r="A2" s="4" t="s">
        <v>25</v>
      </c>
      <c r="B2" s="5" t="s">
        <v>26</v>
      </c>
      <c r="C2" s="5">
        <v>2</v>
      </c>
      <c r="D2" s="6">
        <v>7.15353408E-2</v>
      </c>
      <c r="E2" s="6">
        <v>4.0103145600000001E-2</v>
      </c>
      <c r="F2" s="6">
        <v>2.04386688E-2</v>
      </c>
      <c r="G2" s="7">
        <v>1</v>
      </c>
      <c r="H2" s="5" t="s">
        <v>27</v>
      </c>
      <c r="I2" s="7">
        <v>3.3799999999999997E-2</v>
      </c>
      <c r="J2" s="7"/>
      <c r="K2" s="7"/>
      <c r="L2" s="7"/>
      <c r="M2" s="8"/>
      <c r="N2" s="7">
        <v>0.4</v>
      </c>
      <c r="O2" s="7"/>
      <c r="P2" s="7"/>
      <c r="Q2" s="7"/>
      <c r="R2" s="3"/>
      <c r="S2" s="7">
        <v>102.75</v>
      </c>
      <c r="T2" s="7"/>
      <c r="U2" s="7"/>
      <c r="V2" s="7"/>
      <c r="W2" s="9"/>
      <c r="X2" s="7">
        <v>0.17</v>
      </c>
      <c r="Y2" s="7"/>
      <c r="Z2" s="7"/>
      <c r="AA2" s="7"/>
      <c r="AB2" s="9"/>
      <c r="AC2" s="7"/>
      <c r="AD2" s="7"/>
      <c r="AE2" s="7"/>
      <c r="AF2" s="7"/>
      <c r="AG2" s="9"/>
    </row>
    <row r="3" spans="1:33" ht="18.75" x14ac:dyDescent="0.3">
      <c r="A3" s="4" t="s">
        <v>28</v>
      </c>
      <c r="B3" s="5" t="s">
        <v>29</v>
      </c>
      <c r="C3" s="5">
        <v>3</v>
      </c>
      <c r="D3" s="6">
        <v>1.3935456000000002E-2</v>
      </c>
      <c r="E3" s="6">
        <v>1.48644864E-2</v>
      </c>
      <c r="F3" s="6">
        <v>9.2903040000000018E-5</v>
      </c>
      <c r="G3" s="7">
        <v>1</v>
      </c>
      <c r="H3" s="5" t="s">
        <v>27</v>
      </c>
      <c r="I3" s="7">
        <v>3.3799999999999997E-2</v>
      </c>
      <c r="J3" s="7"/>
      <c r="K3" s="7"/>
      <c r="L3" s="7"/>
      <c r="M3" s="8"/>
      <c r="N3" s="7">
        <v>0.4</v>
      </c>
      <c r="O3" s="7"/>
      <c r="P3" s="7"/>
      <c r="Q3" s="7"/>
      <c r="R3" s="3"/>
      <c r="S3" s="7">
        <v>102.75</v>
      </c>
      <c r="T3" s="7"/>
      <c r="U3" s="7"/>
      <c r="V3" s="7"/>
      <c r="W3" s="9"/>
      <c r="X3" s="7">
        <v>0.17</v>
      </c>
      <c r="Y3" s="7"/>
      <c r="Z3" s="7"/>
      <c r="AA3" s="7"/>
      <c r="AB3" s="9"/>
      <c r="AC3" s="7"/>
      <c r="AD3" s="7"/>
      <c r="AE3" s="7"/>
      <c r="AF3" s="7"/>
      <c r="AG3" s="9"/>
    </row>
    <row r="4" spans="1:33" ht="18.75" x14ac:dyDescent="0.3">
      <c r="A4" s="4" t="s">
        <v>30</v>
      </c>
      <c r="B4" s="5" t="s">
        <v>31</v>
      </c>
      <c r="C4" s="5">
        <v>3</v>
      </c>
      <c r="D4" s="6">
        <v>0.15</v>
      </c>
      <c r="E4" s="6">
        <v>0.15</v>
      </c>
      <c r="F4" s="6">
        <v>0.15</v>
      </c>
      <c r="G4" s="7">
        <v>1</v>
      </c>
      <c r="H4" s="5" t="s">
        <v>27</v>
      </c>
      <c r="I4" s="7">
        <v>1.88</v>
      </c>
      <c r="J4" s="7"/>
      <c r="K4" s="7"/>
      <c r="L4" s="7"/>
      <c r="M4" s="8"/>
      <c r="N4" s="7">
        <v>0.38</v>
      </c>
      <c r="O4" s="7"/>
      <c r="P4" s="7"/>
      <c r="Q4" s="7"/>
      <c r="R4" s="3"/>
      <c r="S4" s="7">
        <v>754</v>
      </c>
      <c r="T4" s="7"/>
      <c r="U4" s="7"/>
      <c r="V4" s="7"/>
      <c r="W4" s="9"/>
      <c r="X4" s="7">
        <v>0.3</v>
      </c>
      <c r="Y4" s="7"/>
      <c r="Z4" s="7"/>
      <c r="AA4" s="7"/>
      <c r="AB4" s="9"/>
      <c r="AC4" s="7"/>
      <c r="AD4" s="7"/>
      <c r="AE4" s="7"/>
      <c r="AF4" s="7"/>
      <c r="AG4" s="9"/>
    </row>
    <row r="5" spans="1:33" ht="18.75" x14ac:dyDescent="0.3">
      <c r="A5" s="4" t="s">
        <v>32</v>
      </c>
      <c r="B5" s="5" t="s">
        <v>31</v>
      </c>
      <c r="C5" s="5">
        <v>3</v>
      </c>
      <c r="D5" s="6">
        <v>0.22</v>
      </c>
      <c r="E5" s="6">
        <v>0.3</v>
      </c>
      <c r="F5" s="6">
        <v>0.15</v>
      </c>
      <c r="G5" s="7">
        <v>1</v>
      </c>
      <c r="H5" s="5" t="s">
        <v>27</v>
      </c>
      <c r="I5" s="7">
        <v>1.88</v>
      </c>
      <c r="J5" s="7"/>
      <c r="K5" s="7"/>
      <c r="L5" s="7"/>
      <c r="M5" s="8"/>
      <c r="N5" s="7">
        <v>0.38</v>
      </c>
      <c r="O5" s="7"/>
      <c r="P5" s="7"/>
      <c r="Q5" s="7"/>
      <c r="R5" s="3"/>
      <c r="S5" s="7">
        <v>347</v>
      </c>
      <c r="T5" s="7"/>
      <c r="U5" s="7"/>
      <c r="V5" s="7"/>
      <c r="W5" s="9"/>
      <c r="X5" s="7">
        <v>0.3</v>
      </c>
      <c r="Y5" s="7"/>
      <c r="Z5" s="7"/>
      <c r="AA5" s="7"/>
      <c r="AB5" s="9"/>
      <c r="AC5" s="7"/>
      <c r="AD5" s="7"/>
      <c r="AE5" s="7"/>
      <c r="AF5" s="7"/>
      <c r="AG5" s="9"/>
    </row>
    <row r="6" spans="1:33" ht="18.75" x14ac:dyDescent="0.3">
      <c r="A6" s="4" t="s">
        <v>33</v>
      </c>
      <c r="B6" s="5" t="s">
        <v>34</v>
      </c>
      <c r="C6" s="5">
        <v>8</v>
      </c>
      <c r="D6" s="6">
        <v>2.9728972800000003E-2</v>
      </c>
      <c r="E6" s="6">
        <v>3.0038649599999998E-2</v>
      </c>
      <c r="F6" s="6">
        <v>9.2903040000000006E-2</v>
      </c>
      <c r="G6" s="7">
        <v>2</v>
      </c>
      <c r="H6" s="5" t="s">
        <v>35</v>
      </c>
      <c r="I6" s="7">
        <v>0.4</v>
      </c>
      <c r="J6" s="7">
        <v>0.5</v>
      </c>
      <c r="K6" s="7"/>
      <c r="L6" s="7"/>
      <c r="M6" s="8"/>
      <c r="N6" s="7">
        <v>0.3</v>
      </c>
      <c r="O6" s="7">
        <v>0.3</v>
      </c>
      <c r="P6" s="7"/>
      <c r="Q6" s="7"/>
      <c r="R6" s="3"/>
      <c r="S6" s="7">
        <v>132.93864370290638</v>
      </c>
      <c r="T6" s="7">
        <v>250.26910656620024</v>
      </c>
      <c r="U6" s="7"/>
      <c r="V6" s="7"/>
      <c r="W6" s="9"/>
      <c r="X6" s="7">
        <v>0.51490000000000002</v>
      </c>
      <c r="Y6" s="7">
        <v>0.46910000000000002</v>
      </c>
      <c r="Z6" s="7"/>
      <c r="AA6" s="7"/>
      <c r="AB6" s="9"/>
      <c r="AC6" s="7"/>
      <c r="AD6" s="7"/>
      <c r="AE6" s="7"/>
      <c r="AF6" s="7"/>
      <c r="AG6" s="9"/>
    </row>
    <row r="7" spans="1:33" ht="18.75" x14ac:dyDescent="0.3">
      <c r="A7" s="4" t="s">
        <v>36</v>
      </c>
      <c r="B7" s="5" t="s">
        <v>37</v>
      </c>
      <c r="C7" s="5">
        <v>1</v>
      </c>
      <c r="D7" s="6">
        <v>0.21</v>
      </c>
      <c r="E7" s="6">
        <v>0.18</v>
      </c>
      <c r="F7" s="6">
        <v>0.03</v>
      </c>
      <c r="G7" s="7">
        <v>3</v>
      </c>
      <c r="H7" s="5" t="s">
        <v>27</v>
      </c>
      <c r="I7" s="7">
        <v>0.5</v>
      </c>
      <c r="J7" s="7">
        <v>1</v>
      </c>
      <c r="K7" s="7">
        <v>2.1</v>
      </c>
      <c r="L7" s="7"/>
      <c r="M7" s="8"/>
      <c r="N7" s="7">
        <v>0.4</v>
      </c>
      <c r="O7" s="7">
        <v>0.3</v>
      </c>
      <c r="P7" s="7">
        <v>0.2</v>
      </c>
      <c r="Q7" s="9"/>
      <c r="R7" s="3"/>
      <c r="S7" s="7">
        <v>22.170240953879276</v>
      </c>
      <c r="T7" s="7">
        <v>56.512378902045214</v>
      </c>
      <c r="U7" s="7">
        <v>86.942121387761858</v>
      </c>
      <c r="V7" s="9"/>
      <c r="W7" s="9"/>
      <c r="X7" s="7">
        <v>0.48139999999999999</v>
      </c>
      <c r="Y7" s="7">
        <v>0.55589999999999995</v>
      </c>
      <c r="Z7" s="7">
        <v>0.19589999999999999</v>
      </c>
      <c r="AA7" s="9"/>
      <c r="AB7" s="7"/>
      <c r="AC7" s="7"/>
      <c r="AD7" s="7"/>
      <c r="AE7" s="7"/>
      <c r="AF7" s="7"/>
      <c r="AG7" s="9"/>
    </row>
    <row r="8" spans="1:33" ht="18.75" x14ac:dyDescent="0.3">
      <c r="A8" s="4" t="s">
        <v>38</v>
      </c>
      <c r="B8" s="5" t="s">
        <v>39</v>
      </c>
      <c r="C8" s="5">
        <v>2</v>
      </c>
      <c r="D8" s="6">
        <v>1.1631168000000001E-2</v>
      </c>
      <c r="E8" s="6">
        <v>4.7914560000000004E-3</v>
      </c>
      <c r="F8" s="6">
        <v>1.316736E-4</v>
      </c>
      <c r="G8" s="7">
        <v>1</v>
      </c>
      <c r="H8" s="5" t="s">
        <v>27</v>
      </c>
      <c r="I8" s="13">
        <v>2.0999999999999999E-3</v>
      </c>
      <c r="J8" s="13">
        <v>7.1000000000000004E-3</v>
      </c>
      <c r="K8" s="7"/>
      <c r="L8" s="7"/>
      <c r="M8" s="8"/>
      <c r="N8" s="13">
        <v>0.6</v>
      </c>
      <c r="O8" s="13">
        <v>0.45</v>
      </c>
      <c r="P8" s="7"/>
      <c r="Q8" s="7"/>
      <c r="R8" s="3"/>
      <c r="S8" s="10">
        <v>85.968896916918737</v>
      </c>
      <c r="T8" s="10">
        <v>364.60369199747203</v>
      </c>
      <c r="U8" s="7"/>
      <c r="V8" s="7"/>
      <c r="W8" s="9"/>
      <c r="X8" s="7">
        <v>0.22</v>
      </c>
      <c r="Y8" s="7">
        <v>0.09</v>
      </c>
      <c r="Z8" s="7"/>
      <c r="AA8" s="7"/>
      <c r="AB8" s="9"/>
      <c r="AC8" s="7"/>
      <c r="AD8" s="7"/>
      <c r="AE8" s="7"/>
      <c r="AF8" s="7"/>
      <c r="AG8" s="9"/>
    </row>
    <row r="9" spans="1:33" ht="18.75" x14ac:dyDescent="0.3">
      <c r="A9" s="4" t="s">
        <v>40</v>
      </c>
      <c r="B9" s="5" t="s">
        <v>41</v>
      </c>
      <c r="C9" s="5">
        <v>8</v>
      </c>
      <c r="D9" s="6">
        <v>0</v>
      </c>
      <c r="E9" s="6">
        <v>6.0386976000000009E-2</v>
      </c>
      <c r="F9" s="6">
        <v>4.6451520000000005E-3</v>
      </c>
      <c r="G9" s="7">
        <v>3</v>
      </c>
      <c r="H9" s="5" t="s">
        <v>35</v>
      </c>
      <c r="I9" s="7">
        <v>0.86</v>
      </c>
      <c r="J9" s="7">
        <v>1.3274999999999999</v>
      </c>
      <c r="K9" s="7">
        <v>1.5625</v>
      </c>
      <c r="L9" s="7"/>
      <c r="M9" s="8"/>
      <c r="N9" s="7">
        <v>0.25</v>
      </c>
      <c r="O9" s="7">
        <v>0.25</v>
      </c>
      <c r="P9" s="7">
        <v>0.25</v>
      </c>
      <c r="Q9" s="7"/>
      <c r="R9" s="3"/>
      <c r="S9" s="7">
        <v>18.693674899866487</v>
      </c>
      <c r="T9" s="7">
        <v>146.3263518024032</v>
      </c>
      <c r="U9" s="7">
        <v>301.03262683578106</v>
      </c>
      <c r="V9" s="7"/>
      <c r="W9" s="9"/>
      <c r="X9" s="7">
        <v>0.55079999999999996</v>
      </c>
      <c r="Y9" s="7">
        <v>0.51829999999999998</v>
      </c>
      <c r="Z9" s="7">
        <v>0.2026</v>
      </c>
      <c r="AA9" s="7"/>
      <c r="AB9" s="9"/>
      <c r="AC9" s="7"/>
      <c r="AD9" s="7"/>
      <c r="AE9" s="7"/>
      <c r="AF9" s="7"/>
      <c r="AG9" s="9"/>
    </row>
    <row r="10" spans="1:33" ht="18.75" x14ac:dyDescent="0.3">
      <c r="A10" s="4" t="s">
        <v>42</v>
      </c>
      <c r="B10" s="5" t="s">
        <v>41</v>
      </c>
      <c r="C10" s="5">
        <v>8</v>
      </c>
      <c r="D10" s="6">
        <v>8.8257888000000007E-2</v>
      </c>
      <c r="E10" s="6">
        <v>2.4154790399999997E-2</v>
      </c>
      <c r="F10" s="6">
        <v>4.6451520000000005E-3</v>
      </c>
      <c r="G10" s="7">
        <v>3</v>
      </c>
      <c r="H10" s="5" t="s">
        <v>35</v>
      </c>
      <c r="I10" s="7">
        <v>0.86</v>
      </c>
      <c r="J10" s="7">
        <v>1.3274999999999999</v>
      </c>
      <c r="K10" s="7">
        <v>1.5625</v>
      </c>
      <c r="L10" s="7"/>
      <c r="M10" s="8"/>
      <c r="N10" s="7">
        <v>0.25</v>
      </c>
      <c r="O10" s="7">
        <v>0.25</v>
      </c>
      <c r="P10" s="7">
        <v>0.25</v>
      </c>
      <c r="Q10" s="7"/>
      <c r="R10" s="3"/>
      <c r="S10" s="7">
        <v>18.693674899866487</v>
      </c>
      <c r="T10" s="7">
        <v>146.3263518024032</v>
      </c>
      <c r="U10" s="7">
        <v>301.03262683578106</v>
      </c>
      <c r="V10" s="7"/>
      <c r="W10" s="9"/>
      <c r="X10" s="7">
        <v>0.55079999999999996</v>
      </c>
      <c r="Y10" s="7">
        <v>0.51829999999999998</v>
      </c>
      <c r="Z10" s="7">
        <v>0.2026</v>
      </c>
      <c r="AA10" s="7"/>
      <c r="AB10" s="9"/>
      <c r="AC10" s="7"/>
      <c r="AD10" s="7"/>
      <c r="AE10" s="7"/>
      <c r="AF10" s="7"/>
      <c r="AG10" s="9"/>
    </row>
    <row r="11" spans="1:33" ht="18.75" x14ac:dyDescent="0.3">
      <c r="A11" s="4" t="s">
        <v>43</v>
      </c>
      <c r="B11" s="5" t="s">
        <v>41</v>
      </c>
      <c r="C11" s="5">
        <v>8</v>
      </c>
      <c r="D11" s="6">
        <v>4.6451520000000005E-3</v>
      </c>
      <c r="E11" s="6">
        <v>4.0257984000000007E-3</v>
      </c>
      <c r="F11" s="6">
        <v>8.3612736000000007E-2</v>
      </c>
      <c r="G11" s="7">
        <v>3</v>
      </c>
      <c r="H11" s="5" t="s">
        <v>35</v>
      </c>
      <c r="I11" s="7">
        <v>0.86</v>
      </c>
      <c r="J11" s="7">
        <v>1.3274999999999999</v>
      </c>
      <c r="K11" s="7">
        <v>1.5625</v>
      </c>
      <c r="L11" s="7"/>
      <c r="M11" s="8"/>
      <c r="N11" s="7">
        <v>0.25</v>
      </c>
      <c r="O11" s="7">
        <v>0.25</v>
      </c>
      <c r="P11" s="7">
        <v>0.25</v>
      </c>
      <c r="Q11" s="7"/>
      <c r="R11" s="3"/>
      <c r="S11" s="7">
        <v>18.693674899866487</v>
      </c>
      <c r="T11" s="7">
        <v>146.3263518024032</v>
      </c>
      <c r="U11" s="7">
        <v>301.03262683578106</v>
      </c>
      <c r="V11" s="7"/>
      <c r="W11" s="9"/>
      <c r="X11" s="7">
        <v>0.55079999999999996</v>
      </c>
      <c r="Y11" s="7">
        <v>0.51829999999999998</v>
      </c>
      <c r="Z11" s="7">
        <v>0.2026</v>
      </c>
      <c r="AA11" s="7"/>
      <c r="AB11" s="9"/>
      <c r="AC11" s="7"/>
      <c r="AD11" s="7"/>
      <c r="AE11" s="7"/>
      <c r="AF11" s="7"/>
      <c r="AG11" s="9"/>
    </row>
    <row r="12" spans="1:33" ht="18.75" x14ac:dyDescent="0.3">
      <c r="A12" s="4" t="s">
        <v>44</v>
      </c>
      <c r="B12" s="5" t="s">
        <v>41</v>
      </c>
      <c r="C12" s="5">
        <v>8</v>
      </c>
      <c r="D12" s="6">
        <v>0</v>
      </c>
      <c r="E12" s="6">
        <v>4.3354751999999993E-3</v>
      </c>
      <c r="F12" s="6">
        <v>0</v>
      </c>
      <c r="G12" s="7">
        <v>3</v>
      </c>
      <c r="H12" s="5" t="s">
        <v>35</v>
      </c>
      <c r="I12" s="7">
        <v>0.86</v>
      </c>
      <c r="J12" s="7">
        <v>1.3274999999999999</v>
      </c>
      <c r="K12" s="7">
        <v>1.5625</v>
      </c>
      <c r="L12" s="7"/>
      <c r="M12" s="8"/>
      <c r="N12" s="7">
        <v>0.25</v>
      </c>
      <c r="O12" s="7">
        <v>0.25</v>
      </c>
      <c r="P12" s="7">
        <v>0.25</v>
      </c>
      <c r="Q12" s="7"/>
      <c r="R12" s="3"/>
      <c r="S12" s="7">
        <v>18.693674899866487</v>
      </c>
      <c r="T12" s="7">
        <v>146.3263518024032</v>
      </c>
      <c r="U12" s="7">
        <v>301.03262683578106</v>
      </c>
      <c r="V12" s="7"/>
      <c r="W12" s="9"/>
      <c r="X12" s="7">
        <v>0.55079999999999996</v>
      </c>
      <c r="Y12" s="7">
        <v>0.51829999999999998</v>
      </c>
      <c r="Z12" s="7">
        <v>0.2026</v>
      </c>
      <c r="AA12" s="7"/>
      <c r="AB12" s="9"/>
      <c r="AC12" s="7"/>
      <c r="AD12" s="7"/>
      <c r="AE12" s="7"/>
      <c r="AF12" s="7"/>
      <c r="AG12" s="9"/>
    </row>
    <row r="13" spans="1:33" ht="18.75" x14ac:dyDescent="0.3">
      <c r="A13" s="4" t="s">
        <v>45</v>
      </c>
      <c r="B13" s="5" t="s">
        <v>46</v>
      </c>
      <c r="C13" s="5">
        <v>4</v>
      </c>
      <c r="D13" s="6">
        <v>1.1999999999999999E-4</v>
      </c>
      <c r="E13" s="6">
        <v>1.0333333333333333E-4</v>
      </c>
      <c r="F13" s="6">
        <v>0</v>
      </c>
      <c r="G13" s="7">
        <v>3</v>
      </c>
      <c r="H13" s="5" t="s">
        <v>27</v>
      </c>
      <c r="I13" s="7">
        <v>0.5</v>
      </c>
      <c r="J13" s="7">
        <v>1.7000000000000002</v>
      </c>
      <c r="K13" s="7">
        <v>2.8000000000000003</v>
      </c>
      <c r="L13" s="7"/>
      <c r="M13" s="8"/>
      <c r="N13" s="7">
        <v>0.6</v>
      </c>
      <c r="O13" s="7">
        <v>0.6</v>
      </c>
      <c r="P13" s="7">
        <v>0.45</v>
      </c>
      <c r="Q13" s="7"/>
      <c r="R13" s="3"/>
      <c r="S13" s="7">
        <v>280</v>
      </c>
      <c r="T13" s="7">
        <v>1480</v>
      </c>
      <c r="U13" s="7">
        <v>9180</v>
      </c>
      <c r="V13" s="7"/>
      <c r="W13" s="9"/>
      <c r="X13" s="7">
        <v>0.80149999999999999</v>
      </c>
      <c r="Y13" s="7">
        <v>0.56940000000000002</v>
      </c>
      <c r="Z13" s="7">
        <v>0.36130000000000001</v>
      </c>
      <c r="AA13" s="7"/>
      <c r="AB13" s="9"/>
      <c r="AC13" s="7"/>
      <c r="AD13" s="7"/>
      <c r="AE13" s="7"/>
      <c r="AF13" s="7"/>
      <c r="AG13" s="9"/>
    </row>
    <row r="14" spans="1:33" ht="18.75" x14ac:dyDescent="0.3">
      <c r="A14" s="4" t="s">
        <v>47</v>
      </c>
      <c r="B14" s="5" t="s">
        <v>48</v>
      </c>
      <c r="C14" s="5">
        <v>5</v>
      </c>
      <c r="D14" s="6">
        <v>4.9238611200000003E-4</v>
      </c>
      <c r="E14" s="6">
        <v>2.02838304E-4</v>
      </c>
      <c r="F14" s="6">
        <v>0</v>
      </c>
      <c r="G14" s="7">
        <v>4</v>
      </c>
      <c r="H14" s="5" t="s">
        <v>35</v>
      </c>
      <c r="I14" s="7">
        <v>0.39</v>
      </c>
      <c r="J14" s="7">
        <v>0.39</v>
      </c>
      <c r="K14" s="7">
        <v>0.39</v>
      </c>
      <c r="L14" s="7">
        <v>0.39</v>
      </c>
      <c r="M14" s="8"/>
      <c r="N14" s="7">
        <v>0.45</v>
      </c>
      <c r="O14" s="7">
        <v>0.45</v>
      </c>
      <c r="P14" s="7">
        <v>0.45</v>
      </c>
      <c r="Q14" s="7">
        <v>0.45</v>
      </c>
      <c r="R14" s="3"/>
      <c r="S14" s="10">
        <v>4434.7814352224405</v>
      </c>
      <c r="T14" s="10">
        <v>22567.917632931243</v>
      </c>
      <c r="U14" s="10">
        <v>36901.143579706441</v>
      </c>
      <c r="V14" s="10">
        <v>38901.142549663302</v>
      </c>
      <c r="W14" s="9"/>
      <c r="X14" s="7">
        <v>0.87409999999999999</v>
      </c>
      <c r="Y14" s="7">
        <v>0.27760000000000001</v>
      </c>
      <c r="Z14" s="7">
        <v>0.4083</v>
      </c>
      <c r="AA14" s="7">
        <v>0.48770000000000002</v>
      </c>
      <c r="AB14" s="9"/>
      <c r="AC14" s="7"/>
      <c r="AD14" s="7"/>
      <c r="AE14" s="7"/>
      <c r="AF14" s="7"/>
      <c r="AG14" s="9"/>
    </row>
    <row r="15" spans="1:33" ht="18.75" x14ac:dyDescent="0.3">
      <c r="A15" s="4" t="s">
        <v>49</v>
      </c>
      <c r="B15" s="5" t="s">
        <v>50</v>
      </c>
      <c r="C15" s="5">
        <v>7</v>
      </c>
      <c r="D15" s="6">
        <v>3.2308799999999999E-2</v>
      </c>
      <c r="E15" s="6">
        <v>1.5443200000000001E-2</v>
      </c>
      <c r="F15" s="6">
        <v>1.4630400000000001E-3</v>
      </c>
      <c r="G15" s="7">
        <v>2</v>
      </c>
      <c r="H15" s="5" t="s">
        <v>35</v>
      </c>
      <c r="I15" s="7">
        <v>1.5</v>
      </c>
      <c r="J15" s="7">
        <v>2.6</v>
      </c>
      <c r="K15" s="7"/>
      <c r="L15" s="7"/>
      <c r="M15" s="8"/>
      <c r="N15" s="7">
        <v>0.4</v>
      </c>
      <c r="O15" s="7">
        <v>0.4</v>
      </c>
      <c r="P15" s="7"/>
      <c r="Q15" s="7"/>
      <c r="R15" s="3"/>
      <c r="S15" s="7">
        <v>1.0465879265091864</v>
      </c>
      <c r="T15" s="7">
        <v>9.5636482939632543</v>
      </c>
      <c r="U15" s="7"/>
      <c r="V15" s="7"/>
      <c r="W15" s="9"/>
      <c r="X15" s="7">
        <v>0.76370000000000005</v>
      </c>
      <c r="Y15" s="7">
        <v>0.40539999999999998</v>
      </c>
      <c r="Z15" s="7"/>
      <c r="AA15" s="7"/>
      <c r="AB15" s="9"/>
      <c r="AC15" s="7"/>
      <c r="AD15" s="7"/>
      <c r="AE15" s="7"/>
      <c r="AF15" s="7"/>
      <c r="AG15" s="9"/>
    </row>
    <row r="16" spans="1:33" ht="18.75" x14ac:dyDescent="0.3">
      <c r="A16" s="4" t="s">
        <v>51</v>
      </c>
      <c r="B16" s="5" t="s">
        <v>50</v>
      </c>
      <c r="C16" s="5">
        <v>7</v>
      </c>
      <c r="D16" s="6">
        <v>4.5720000000000005E-3</v>
      </c>
      <c r="E16" s="6">
        <v>4.5720000000000005E-3</v>
      </c>
      <c r="F16" s="6">
        <v>4.5720000000000005E-3</v>
      </c>
      <c r="G16" s="7">
        <v>2</v>
      </c>
      <c r="H16" s="5" t="s">
        <v>35</v>
      </c>
      <c r="I16" s="7">
        <v>1.5</v>
      </c>
      <c r="J16" s="7">
        <v>2.6</v>
      </c>
      <c r="K16" s="7"/>
      <c r="L16" s="7"/>
      <c r="M16" s="8"/>
      <c r="N16" s="7">
        <v>0.4</v>
      </c>
      <c r="O16" s="7">
        <v>0.4</v>
      </c>
      <c r="P16" s="7"/>
      <c r="Q16" s="7"/>
      <c r="R16" s="3"/>
      <c r="S16" s="7">
        <v>0.45931758530183725</v>
      </c>
      <c r="T16" s="7">
        <v>4.3963254593175849</v>
      </c>
      <c r="U16" s="7"/>
      <c r="V16" s="7"/>
      <c r="W16" s="9"/>
      <c r="X16" s="7">
        <v>0.64880000000000004</v>
      </c>
      <c r="Y16" s="7">
        <v>0.40379999999999999</v>
      </c>
      <c r="Z16" s="7"/>
      <c r="AA16" s="7"/>
      <c r="AB16" s="9"/>
      <c r="AC16" s="7"/>
      <c r="AD16" s="7"/>
      <c r="AE16" s="7"/>
      <c r="AF16" s="7"/>
      <c r="AG16" s="9"/>
    </row>
    <row r="17" spans="1:33" ht="18.75" x14ac:dyDescent="0.3">
      <c r="A17" s="4" t="s">
        <v>52</v>
      </c>
      <c r="B17" s="5" t="s">
        <v>50</v>
      </c>
      <c r="C17" s="5">
        <v>7</v>
      </c>
      <c r="D17" s="6">
        <v>6.4617599999999997E-2</v>
      </c>
      <c r="E17" s="6">
        <v>3.0886400000000001E-2</v>
      </c>
      <c r="F17" s="6">
        <v>2.9260800000000002E-3</v>
      </c>
      <c r="G17" s="7">
        <v>2</v>
      </c>
      <c r="H17" s="5" t="s">
        <v>35</v>
      </c>
      <c r="I17" s="7">
        <v>1.5</v>
      </c>
      <c r="J17" s="7">
        <v>2.6</v>
      </c>
      <c r="K17" s="7"/>
      <c r="L17" s="7"/>
      <c r="M17" s="8"/>
      <c r="N17" s="7">
        <v>0.4</v>
      </c>
      <c r="O17" s="7">
        <v>0.4</v>
      </c>
      <c r="P17" s="7"/>
      <c r="Q17" s="7"/>
      <c r="R17" s="3"/>
      <c r="S17" s="7">
        <v>1.0465879265091864</v>
      </c>
      <c r="T17" s="7">
        <v>9.5636482939632543</v>
      </c>
      <c r="U17" s="7"/>
      <c r="V17" s="7"/>
      <c r="W17" s="9"/>
      <c r="X17" s="7">
        <v>0.76370000000000005</v>
      </c>
      <c r="Y17" s="7">
        <v>0.40539999999999998</v>
      </c>
      <c r="Z17" s="7"/>
      <c r="AA17" s="7"/>
      <c r="AB17" s="9"/>
      <c r="AC17" s="7"/>
      <c r="AD17" s="7"/>
      <c r="AE17" s="7"/>
      <c r="AF17" s="7"/>
      <c r="AG17" s="9"/>
    </row>
    <row r="18" spans="1:33" ht="18.75" x14ac:dyDescent="0.3">
      <c r="A18" s="4" t="s">
        <v>53</v>
      </c>
      <c r="B18" s="5" t="s">
        <v>50</v>
      </c>
      <c r="C18" s="5">
        <v>7</v>
      </c>
      <c r="D18" s="6">
        <v>9.1440000000000011E-3</v>
      </c>
      <c r="E18" s="6">
        <v>9.1440000000000011E-3</v>
      </c>
      <c r="F18" s="6">
        <v>9.1440000000000011E-3</v>
      </c>
      <c r="G18" s="7">
        <v>2</v>
      </c>
      <c r="H18" s="5" t="s">
        <v>35</v>
      </c>
      <c r="I18" s="7">
        <v>1.5</v>
      </c>
      <c r="J18" s="7">
        <v>2.6</v>
      </c>
      <c r="K18" s="7"/>
      <c r="L18" s="7"/>
      <c r="M18" s="8"/>
      <c r="N18" s="7">
        <v>0.4</v>
      </c>
      <c r="O18" s="7">
        <v>0.4</v>
      </c>
      <c r="P18" s="7"/>
      <c r="Q18" s="7"/>
      <c r="R18" s="3"/>
      <c r="S18" s="7">
        <v>0.45931758530183725</v>
      </c>
      <c r="T18" s="7">
        <v>4.3963254593175849</v>
      </c>
      <c r="U18" s="7"/>
      <c r="V18" s="7"/>
      <c r="W18" s="9"/>
      <c r="X18" s="7">
        <v>0.64880000000000004</v>
      </c>
      <c r="Y18" s="7">
        <v>0.40379999999999999</v>
      </c>
      <c r="Z18" s="7"/>
      <c r="AA18" s="7"/>
      <c r="AB18" s="9"/>
      <c r="AC18" s="7"/>
      <c r="AD18" s="7"/>
      <c r="AE18" s="7"/>
      <c r="AF18" s="7"/>
      <c r="AG18" s="9"/>
    </row>
    <row r="19" spans="1:33" ht="18.75" x14ac:dyDescent="0.3">
      <c r="A19" s="4" t="s">
        <v>54</v>
      </c>
      <c r="B19" s="5" t="s">
        <v>55</v>
      </c>
      <c r="C19" s="5">
        <v>7</v>
      </c>
      <c r="D19" s="6">
        <v>1.2192000000000001E-2</v>
      </c>
      <c r="E19" s="6">
        <v>9.6520000000000009E-3</v>
      </c>
      <c r="F19" s="6">
        <v>4.5720000000000005E-3</v>
      </c>
      <c r="G19" s="7">
        <v>1</v>
      </c>
      <c r="H19" s="5" t="s">
        <v>35</v>
      </c>
      <c r="I19" s="7">
        <v>2.25</v>
      </c>
      <c r="J19" s="7"/>
      <c r="K19" s="7"/>
      <c r="L19" s="7"/>
      <c r="M19" s="8"/>
      <c r="N19" s="7">
        <v>0.5</v>
      </c>
      <c r="O19" s="7"/>
      <c r="P19" s="7"/>
      <c r="Q19" s="7"/>
      <c r="R19" s="3"/>
      <c r="S19" s="7">
        <v>11.482939632545932</v>
      </c>
      <c r="T19" s="7"/>
      <c r="U19" s="7"/>
      <c r="V19" s="7"/>
      <c r="W19" s="9"/>
      <c r="X19" s="7">
        <v>0.65</v>
      </c>
      <c r="Y19" s="7"/>
      <c r="Z19" s="7"/>
      <c r="AA19" s="7"/>
      <c r="AB19" s="9"/>
      <c r="AC19" s="7"/>
      <c r="AD19" s="7"/>
      <c r="AE19" s="7"/>
      <c r="AF19" s="7"/>
      <c r="AG19" s="9"/>
    </row>
    <row r="20" spans="1:33" ht="18.75" x14ac:dyDescent="0.3">
      <c r="A20" s="4" t="s">
        <v>56</v>
      </c>
      <c r="B20" s="5" t="s">
        <v>57</v>
      </c>
      <c r="C20" s="5">
        <v>7</v>
      </c>
      <c r="D20" s="6">
        <v>3.6880799999999998E-2</v>
      </c>
      <c r="E20" s="6">
        <v>2.3164800000000003E-2</v>
      </c>
      <c r="F20" s="6">
        <v>6.0350400000000002E-3</v>
      </c>
      <c r="G20" s="7">
        <v>1</v>
      </c>
      <c r="H20" s="5" t="s">
        <v>35</v>
      </c>
      <c r="I20" s="7">
        <v>2.25</v>
      </c>
      <c r="J20" s="7"/>
      <c r="K20" s="7"/>
      <c r="L20" s="7"/>
      <c r="M20" s="8"/>
      <c r="N20" s="7">
        <v>0.5</v>
      </c>
      <c r="O20" s="7"/>
      <c r="P20" s="7"/>
      <c r="Q20" s="7"/>
      <c r="R20" s="3"/>
      <c r="S20" s="7">
        <v>4.3963254593175849</v>
      </c>
      <c r="T20" s="7"/>
      <c r="U20" s="7"/>
      <c r="V20" s="7"/>
      <c r="W20" s="9"/>
      <c r="X20" s="7">
        <v>0.31419999999999998</v>
      </c>
      <c r="Y20" s="7"/>
      <c r="Z20" s="7"/>
      <c r="AA20" s="7"/>
      <c r="AB20" s="9"/>
      <c r="AC20" s="7"/>
      <c r="AD20" s="7"/>
      <c r="AE20" s="7"/>
      <c r="AF20" s="7"/>
      <c r="AG20" s="9"/>
    </row>
    <row r="21" spans="1:33" ht="18.75" x14ac:dyDescent="0.3">
      <c r="A21" s="4" t="s">
        <v>58</v>
      </c>
      <c r="B21" s="5" t="s">
        <v>57</v>
      </c>
      <c r="C21" s="5">
        <v>7</v>
      </c>
      <c r="D21" s="6">
        <v>0</v>
      </c>
      <c r="E21" s="6">
        <v>0</v>
      </c>
      <c r="F21" s="6">
        <v>0</v>
      </c>
      <c r="G21" s="7">
        <v>1</v>
      </c>
      <c r="H21" s="5" t="s">
        <v>35</v>
      </c>
      <c r="I21" s="7">
        <v>2.25</v>
      </c>
      <c r="J21" s="7"/>
      <c r="K21" s="7"/>
      <c r="L21" s="7"/>
      <c r="M21" s="8"/>
      <c r="N21" s="7">
        <v>0.5</v>
      </c>
      <c r="O21" s="7"/>
      <c r="P21" s="7"/>
      <c r="Q21" s="7"/>
      <c r="R21" s="3"/>
      <c r="S21" s="7">
        <v>4.3963254593175849</v>
      </c>
      <c r="T21" s="7"/>
      <c r="U21" s="7"/>
      <c r="V21" s="7"/>
      <c r="W21" s="9"/>
      <c r="X21" s="7">
        <v>0.31419999999999998</v>
      </c>
      <c r="Y21" s="7"/>
      <c r="Z21" s="7"/>
      <c r="AA21" s="7"/>
      <c r="AB21" s="9"/>
      <c r="AC21" s="7"/>
      <c r="AD21" s="7"/>
      <c r="AE21" s="7"/>
      <c r="AF21" s="7"/>
      <c r="AG21" s="9"/>
    </row>
    <row r="22" spans="1:33" ht="18.75" x14ac:dyDescent="0.3">
      <c r="A22" s="4" t="s">
        <v>59</v>
      </c>
      <c r="B22" s="5" t="s">
        <v>57</v>
      </c>
      <c r="C22" s="5">
        <v>7</v>
      </c>
      <c r="D22" s="6">
        <v>0</v>
      </c>
      <c r="E22" s="6">
        <v>0</v>
      </c>
      <c r="F22" s="6">
        <v>0</v>
      </c>
      <c r="G22" s="7">
        <v>1</v>
      </c>
      <c r="H22" s="5" t="s">
        <v>35</v>
      </c>
      <c r="I22" s="7">
        <v>2.25</v>
      </c>
      <c r="J22" s="7"/>
      <c r="K22" s="7"/>
      <c r="L22" s="7"/>
      <c r="M22" s="8"/>
      <c r="N22" s="7">
        <v>0.5</v>
      </c>
      <c r="O22" s="7"/>
      <c r="P22" s="7"/>
      <c r="Q22" s="7"/>
      <c r="R22" s="3"/>
      <c r="S22" s="7">
        <v>4.3963254593175849</v>
      </c>
      <c r="T22" s="7"/>
      <c r="U22" s="7"/>
      <c r="V22" s="7"/>
      <c r="W22" s="9"/>
      <c r="X22" s="7">
        <v>0.31419999999999998</v>
      </c>
      <c r="Y22" s="7"/>
      <c r="Z22" s="7"/>
      <c r="AA22" s="7"/>
      <c r="AB22" s="9"/>
      <c r="AC22" s="7"/>
      <c r="AD22" s="7"/>
      <c r="AE22" s="7"/>
      <c r="AF22" s="7"/>
      <c r="AG22" s="9"/>
    </row>
    <row r="23" spans="1:33" ht="18.75" x14ac:dyDescent="0.3">
      <c r="A23" s="4" t="s">
        <v>60</v>
      </c>
      <c r="B23" s="5" t="s">
        <v>57</v>
      </c>
      <c r="C23" s="5">
        <v>7</v>
      </c>
      <c r="D23" s="6">
        <v>0</v>
      </c>
      <c r="E23" s="6">
        <v>1.3716000000000001E-2</v>
      </c>
      <c r="F23" s="6">
        <v>0</v>
      </c>
      <c r="G23" s="7">
        <v>1</v>
      </c>
      <c r="H23" s="5" t="s">
        <v>35</v>
      </c>
      <c r="I23" s="7">
        <v>2.25</v>
      </c>
      <c r="J23" s="7"/>
      <c r="K23" s="7"/>
      <c r="L23" s="7"/>
      <c r="M23" s="8"/>
      <c r="N23" s="7">
        <v>0.5</v>
      </c>
      <c r="O23" s="7"/>
      <c r="P23" s="7"/>
      <c r="Q23" s="7"/>
      <c r="R23" s="3"/>
      <c r="S23" s="7">
        <v>4.3963254593175849</v>
      </c>
      <c r="T23" s="7"/>
      <c r="U23" s="7"/>
      <c r="V23" s="7"/>
      <c r="W23" s="9"/>
      <c r="X23" s="7">
        <v>0.31419999999999998</v>
      </c>
      <c r="Y23" s="7"/>
      <c r="Z23" s="7"/>
      <c r="AA23" s="7"/>
      <c r="AB23" s="9"/>
      <c r="AC23" s="7"/>
      <c r="AD23" s="7"/>
      <c r="AE23" s="7"/>
      <c r="AF23" s="7"/>
      <c r="AG23" s="9"/>
    </row>
    <row r="24" spans="1:33" ht="18.75" x14ac:dyDescent="0.3">
      <c r="A24" s="4" t="s">
        <v>61</v>
      </c>
      <c r="B24" s="5" t="s">
        <v>62</v>
      </c>
      <c r="C24" s="5">
        <v>6</v>
      </c>
      <c r="D24" s="6">
        <v>0</v>
      </c>
      <c r="E24" s="6">
        <v>2.8956000000000001E-4</v>
      </c>
      <c r="F24" s="6">
        <v>0</v>
      </c>
      <c r="G24" s="7">
        <v>1</v>
      </c>
      <c r="H24" s="5" t="s">
        <v>35</v>
      </c>
      <c r="I24" s="7">
        <v>0.2</v>
      </c>
      <c r="J24" s="7"/>
      <c r="K24" s="7"/>
      <c r="L24" s="7"/>
      <c r="M24" s="8"/>
      <c r="N24" s="7">
        <v>0.4</v>
      </c>
      <c r="O24" s="7"/>
      <c r="P24" s="7"/>
      <c r="Q24" s="7"/>
      <c r="R24" s="3"/>
      <c r="S24" s="10">
        <v>47847.44839397676</v>
      </c>
      <c r="T24" s="7"/>
      <c r="U24" s="7"/>
      <c r="V24" s="7"/>
      <c r="W24" s="9"/>
      <c r="X24" s="7">
        <v>0.17849999999999999</v>
      </c>
      <c r="Y24" s="7"/>
      <c r="Z24" s="7"/>
      <c r="AA24" s="7"/>
      <c r="AB24" s="9"/>
      <c r="AC24" s="7"/>
      <c r="AD24" s="7"/>
      <c r="AE24" s="7"/>
      <c r="AF24" s="7"/>
      <c r="AG24" s="9"/>
    </row>
    <row r="25" spans="1:33" ht="18.75" x14ac:dyDescent="0.3">
      <c r="A25" s="4" t="s">
        <v>63</v>
      </c>
      <c r="B25" s="5" t="s">
        <v>62</v>
      </c>
      <c r="C25" s="5">
        <v>6</v>
      </c>
      <c r="D25" s="6">
        <v>0</v>
      </c>
      <c r="E25" s="6">
        <v>2.8956000000000001E-4</v>
      </c>
      <c r="F25" s="6">
        <v>0</v>
      </c>
      <c r="G25" s="7">
        <v>1</v>
      </c>
      <c r="H25" s="5" t="s">
        <v>35</v>
      </c>
      <c r="I25" s="7">
        <v>0.5</v>
      </c>
      <c r="J25" s="7"/>
      <c r="K25" s="7"/>
      <c r="L25" s="7"/>
      <c r="M25" s="8"/>
      <c r="N25" s="7">
        <v>0.4</v>
      </c>
      <c r="O25" s="7"/>
      <c r="P25" s="7"/>
      <c r="Q25" s="7"/>
      <c r="R25" s="3"/>
      <c r="S25" s="10">
        <v>26070.000000000004</v>
      </c>
      <c r="T25" s="7"/>
      <c r="U25" s="7"/>
      <c r="V25" s="7"/>
      <c r="W25" s="9"/>
      <c r="X25" s="7">
        <v>0.17199999999999999</v>
      </c>
      <c r="Y25" s="7"/>
      <c r="Z25" s="7"/>
      <c r="AA25" s="7"/>
      <c r="AB25" s="9"/>
      <c r="AC25" s="7"/>
      <c r="AD25" s="7"/>
      <c r="AE25" s="7"/>
      <c r="AF25" s="7"/>
      <c r="AG25" s="9"/>
    </row>
    <row r="26" spans="1:33" ht="18.75" x14ac:dyDescent="0.3">
      <c r="A26" s="4" t="s">
        <v>64</v>
      </c>
      <c r="B26" s="5" t="s">
        <v>65</v>
      </c>
      <c r="C26" s="5">
        <v>6</v>
      </c>
      <c r="D26" s="6">
        <v>0</v>
      </c>
      <c r="E26" s="6">
        <v>6.6072999999999991E-3</v>
      </c>
      <c r="F26" s="6">
        <v>5.6633999999999999E-3</v>
      </c>
      <c r="G26" s="7">
        <v>2</v>
      </c>
      <c r="H26" s="5" t="s">
        <v>35</v>
      </c>
      <c r="I26" s="7">
        <v>0.25</v>
      </c>
      <c r="J26" s="7">
        <v>0.25</v>
      </c>
      <c r="K26" s="7"/>
      <c r="L26" s="7"/>
      <c r="M26" s="8"/>
      <c r="N26" s="7">
        <v>0.4</v>
      </c>
      <c r="O26" s="7">
        <v>0.4</v>
      </c>
      <c r="P26" s="7"/>
      <c r="Q26" s="7"/>
      <c r="R26" s="3"/>
      <c r="S26" s="7">
        <v>1100</v>
      </c>
      <c r="T26" s="7">
        <v>32120</v>
      </c>
      <c r="U26" s="7"/>
      <c r="V26" s="7"/>
      <c r="W26" s="9"/>
      <c r="X26" s="7">
        <v>0.15110000000000001</v>
      </c>
      <c r="Y26" s="7">
        <v>0.16550000000000001</v>
      </c>
      <c r="Z26" s="7"/>
      <c r="AA26" s="7"/>
      <c r="AB26" s="9"/>
      <c r="AC26" s="7"/>
      <c r="AD26" s="7"/>
      <c r="AE26" s="7"/>
      <c r="AF26" s="7"/>
      <c r="AG26" s="9"/>
    </row>
    <row r="27" spans="1:33" ht="18.75" x14ac:dyDescent="0.3">
      <c r="A27" s="4" t="s">
        <v>66</v>
      </c>
      <c r="B27" s="5" t="s">
        <v>67</v>
      </c>
      <c r="C27" s="5">
        <v>6</v>
      </c>
      <c r="D27" s="6">
        <v>0</v>
      </c>
      <c r="E27" s="6">
        <v>0</v>
      </c>
      <c r="F27" s="6">
        <v>0</v>
      </c>
      <c r="G27" s="7">
        <v>1</v>
      </c>
      <c r="H27" s="5" t="s">
        <v>35</v>
      </c>
      <c r="I27" s="7">
        <v>0.5</v>
      </c>
      <c r="J27" s="7"/>
      <c r="K27" s="7"/>
      <c r="L27" s="7"/>
      <c r="M27" s="8"/>
      <c r="N27" s="7">
        <v>0.4</v>
      </c>
      <c r="O27" s="7"/>
      <c r="P27" s="7"/>
      <c r="Q27" s="7"/>
      <c r="R27" s="3"/>
      <c r="S27" s="7">
        <v>2915</v>
      </c>
      <c r="T27" s="7"/>
      <c r="U27" s="7"/>
      <c r="V27" s="7"/>
      <c r="W27" s="9"/>
      <c r="X27" s="7">
        <v>0.1394</v>
      </c>
      <c r="Y27" s="7"/>
      <c r="Z27" s="7"/>
      <c r="AA27" s="7"/>
      <c r="AB27" s="9"/>
      <c r="AC27" s="7"/>
      <c r="AD27" s="7"/>
      <c r="AE27" s="7"/>
      <c r="AF27" s="7"/>
      <c r="AG27" s="9"/>
    </row>
    <row r="28" spans="1:33" ht="18.75" x14ac:dyDescent="0.3">
      <c r="A28" s="4" t="s">
        <v>68</v>
      </c>
      <c r="B28" s="5" t="s">
        <v>67</v>
      </c>
      <c r="C28" s="5">
        <v>6</v>
      </c>
      <c r="D28" s="6">
        <v>0</v>
      </c>
      <c r="E28" s="6">
        <v>7.1120000000000011E-3</v>
      </c>
      <c r="F28" s="6">
        <v>0</v>
      </c>
      <c r="G28" s="7">
        <v>2</v>
      </c>
      <c r="H28" s="5" t="s">
        <v>35</v>
      </c>
      <c r="I28" s="7">
        <v>1.5</v>
      </c>
      <c r="J28" s="7">
        <v>2.25</v>
      </c>
      <c r="K28" s="7"/>
      <c r="L28" s="7"/>
      <c r="M28" s="8"/>
      <c r="N28" s="7">
        <v>0.4</v>
      </c>
      <c r="O28" s="7">
        <v>0.4</v>
      </c>
      <c r="P28" s="7"/>
      <c r="Q28" s="7"/>
      <c r="R28" s="3"/>
      <c r="S28" s="7">
        <v>3.4284776902887137</v>
      </c>
      <c r="T28" s="7">
        <v>28.690944881889763</v>
      </c>
      <c r="U28" s="7"/>
      <c r="V28" s="7"/>
      <c r="W28" s="9"/>
      <c r="X28" s="7">
        <v>0.25600000000000001</v>
      </c>
      <c r="Y28" s="7">
        <v>8.0600000000000005E-2</v>
      </c>
      <c r="Z28" s="7"/>
      <c r="AA28" s="7"/>
      <c r="AB28" s="9"/>
      <c r="AC28" s="7"/>
      <c r="AD28" s="7"/>
      <c r="AE28" s="7"/>
      <c r="AF28" s="7"/>
      <c r="AG28" s="9"/>
    </row>
    <row r="29" spans="1:33" ht="18.75" x14ac:dyDescent="0.3">
      <c r="A29" s="4" t="s">
        <v>69</v>
      </c>
      <c r="B29" s="5" t="s">
        <v>67</v>
      </c>
      <c r="C29" s="5">
        <v>6</v>
      </c>
      <c r="D29" s="6">
        <v>1.5240000000000002E-2</v>
      </c>
      <c r="E29" s="6">
        <v>1.3207999999999999E-2</v>
      </c>
      <c r="F29" s="6">
        <v>1.2192000000000001E-2</v>
      </c>
      <c r="G29" s="7">
        <v>2</v>
      </c>
      <c r="H29" s="5" t="s">
        <v>35</v>
      </c>
      <c r="I29" s="7">
        <v>1.5</v>
      </c>
      <c r="J29" s="7">
        <v>2.25</v>
      </c>
      <c r="K29" s="7"/>
      <c r="L29" s="7"/>
      <c r="M29" s="8"/>
      <c r="N29" s="7">
        <v>0.4</v>
      </c>
      <c r="O29" s="7">
        <v>0.4</v>
      </c>
      <c r="P29" s="7"/>
      <c r="Q29" s="7"/>
      <c r="R29" s="3"/>
      <c r="S29" s="7">
        <v>2.3458005249343832</v>
      </c>
      <c r="T29" s="7">
        <v>22.916666666666664</v>
      </c>
      <c r="U29" s="7"/>
      <c r="V29" s="7"/>
      <c r="W29" s="9"/>
      <c r="X29" s="7">
        <v>0.3674</v>
      </c>
      <c r="Y29" s="7">
        <v>0.1002</v>
      </c>
      <c r="Z29" s="7"/>
      <c r="AA29" s="7"/>
      <c r="AB29" s="9"/>
      <c r="AC29" s="7"/>
      <c r="AD29" s="7"/>
      <c r="AE29" s="7"/>
      <c r="AF29" s="7"/>
      <c r="AG29" s="9"/>
    </row>
    <row r="30" spans="1:33" ht="18.75" x14ac:dyDescent="0.3">
      <c r="A30" s="4" t="s">
        <v>70</v>
      </c>
      <c r="B30" s="5" t="s">
        <v>67</v>
      </c>
      <c r="C30" s="5">
        <v>6</v>
      </c>
      <c r="D30" s="6">
        <v>8.0000000000000002E-3</v>
      </c>
      <c r="E30" s="6">
        <v>5.6666666666666671E-3</v>
      </c>
      <c r="F30" s="6">
        <v>3.0000000000000001E-3</v>
      </c>
      <c r="G30" s="7">
        <v>1</v>
      </c>
      <c r="H30" s="5" t="s">
        <v>35</v>
      </c>
      <c r="I30" s="7">
        <v>1.3</v>
      </c>
      <c r="J30" s="7"/>
      <c r="K30" s="7"/>
      <c r="L30" s="7"/>
      <c r="M30" s="8"/>
      <c r="N30" s="7">
        <v>0.4</v>
      </c>
      <c r="O30" s="7"/>
      <c r="P30" s="7"/>
      <c r="Q30" s="7"/>
      <c r="R30" s="3"/>
      <c r="S30" s="7">
        <v>330</v>
      </c>
      <c r="T30" s="7"/>
      <c r="U30" s="7"/>
      <c r="V30" s="7"/>
      <c r="W30" s="9"/>
      <c r="X30" s="7">
        <v>0.20660000000000001</v>
      </c>
      <c r="Y30" s="7"/>
      <c r="Z30" s="7"/>
      <c r="AA30" s="7"/>
      <c r="AB30" s="9"/>
      <c r="AC30" s="7"/>
      <c r="AD30" s="7"/>
      <c r="AE30" s="7"/>
      <c r="AF30" s="7"/>
      <c r="AG30" s="9"/>
    </row>
    <row r="31" spans="1:33" ht="18.75" x14ac:dyDescent="0.3">
      <c r="A31" s="4" t="s">
        <v>71</v>
      </c>
      <c r="B31" s="5" t="s">
        <v>67</v>
      </c>
      <c r="C31" s="5">
        <v>6</v>
      </c>
      <c r="D31" s="6">
        <v>0</v>
      </c>
      <c r="E31" s="6">
        <v>1.6666666666666668E-3</v>
      </c>
      <c r="F31" s="6">
        <v>0</v>
      </c>
      <c r="G31" s="7">
        <v>1</v>
      </c>
      <c r="H31" s="5" t="s">
        <v>35</v>
      </c>
      <c r="I31" s="7">
        <v>1.9</v>
      </c>
      <c r="J31" s="7"/>
      <c r="K31" s="7"/>
      <c r="L31" s="7"/>
      <c r="M31" s="8"/>
      <c r="N31" s="7">
        <v>0.4</v>
      </c>
      <c r="O31" s="7"/>
      <c r="P31" s="7"/>
      <c r="Q31" s="7"/>
      <c r="R31" s="3"/>
      <c r="S31" s="7">
        <v>1650</v>
      </c>
      <c r="T31" s="7"/>
      <c r="U31" s="7"/>
      <c r="V31" s="7"/>
      <c r="W31" s="9"/>
      <c r="X31" s="7">
        <v>0.29420000000000002</v>
      </c>
      <c r="Y31" s="7"/>
      <c r="Z31" s="7"/>
      <c r="AA31" s="7"/>
      <c r="AB31" s="9"/>
      <c r="AC31" s="7"/>
      <c r="AD31" s="7"/>
      <c r="AE31" s="7"/>
      <c r="AF31" s="7"/>
      <c r="AG31" s="9"/>
    </row>
    <row r="32" spans="1:33" ht="18.75" x14ac:dyDescent="0.3">
      <c r="A32" s="4" t="s">
        <v>72</v>
      </c>
      <c r="B32" s="5" t="s">
        <v>67</v>
      </c>
      <c r="C32" s="5">
        <v>6</v>
      </c>
      <c r="D32" s="6">
        <v>0</v>
      </c>
      <c r="E32" s="6">
        <v>2E-3</v>
      </c>
      <c r="F32" s="6">
        <v>0</v>
      </c>
      <c r="G32" s="7">
        <v>1</v>
      </c>
      <c r="H32" s="5" t="s">
        <v>35</v>
      </c>
      <c r="I32" s="7">
        <v>1.9</v>
      </c>
      <c r="J32" s="7"/>
      <c r="K32" s="7"/>
      <c r="L32" s="7"/>
      <c r="M32" s="8"/>
      <c r="N32" s="7">
        <v>0.4</v>
      </c>
      <c r="O32" s="7"/>
      <c r="P32" s="7"/>
      <c r="Q32" s="7"/>
      <c r="R32" s="3"/>
      <c r="S32" s="7">
        <v>1650</v>
      </c>
      <c r="T32" s="7"/>
      <c r="U32" s="7"/>
      <c r="V32" s="7"/>
      <c r="W32" s="9"/>
      <c r="X32" s="7">
        <v>0.29420000000000002</v>
      </c>
      <c r="Y32" s="7"/>
      <c r="Z32" s="7"/>
      <c r="AA32" s="7"/>
      <c r="AB32" s="9"/>
      <c r="AC32" s="7"/>
      <c r="AD32" s="7"/>
      <c r="AE32" s="7"/>
      <c r="AF32" s="7"/>
      <c r="AG32" s="9"/>
    </row>
    <row r="33" spans="1:33" ht="18.75" x14ac:dyDescent="0.3">
      <c r="A33" s="4" t="s">
        <v>73</v>
      </c>
      <c r="B33" s="5" t="s">
        <v>67</v>
      </c>
      <c r="C33" s="5">
        <v>6</v>
      </c>
      <c r="D33" s="6">
        <v>4.0000000000000001E-3</v>
      </c>
      <c r="E33" s="6">
        <v>6.0000000000000001E-3</v>
      </c>
      <c r="F33" s="6">
        <v>0</v>
      </c>
      <c r="G33" s="7">
        <v>1</v>
      </c>
      <c r="H33" s="5" t="s">
        <v>35</v>
      </c>
      <c r="I33" s="7">
        <v>1.9</v>
      </c>
      <c r="J33" s="7"/>
      <c r="K33" s="7"/>
      <c r="L33" s="7"/>
      <c r="M33" s="8"/>
      <c r="N33" s="7">
        <v>0.4</v>
      </c>
      <c r="O33" s="7"/>
      <c r="P33" s="7"/>
      <c r="Q33" s="7"/>
      <c r="R33" s="3"/>
      <c r="S33" s="7">
        <v>1650</v>
      </c>
      <c r="T33" s="7"/>
      <c r="U33" s="7"/>
      <c r="V33" s="7"/>
      <c r="W33" s="9"/>
      <c r="X33" s="7">
        <v>0.29420000000000002</v>
      </c>
      <c r="Y33" s="7"/>
      <c r="Z33" s="7"/>
      <c r="AA33" s="7"/>
      <c r="AB33" s="9"/>
      <c r="AC33" s="7"/>
      <c r="AD33" s="7"/>
      <c r="AE33" s="7"/>
      <c r="AF33" s="7"/>
      <c r="AG33" s="9"/>
    </row>
    <row r="34" spans="1:33" ht="18.75" x14ac:dyDescent="0.3">
      <c r="A34" s="4" t="s">
        <v>74</v>
      </c>
      <c r="B34" s="5" t="s">
        <v>75</v>
      </c>
      <c r="C34" s="5">
        <v>7</v>
      </c>
      <c r="D34" s="6">
        <v>0</v>
      </c>
      <c r="E34" s="6">
        <v>0</v>
      </c>
      <c r="F34" s="6">
        <v>0</v>
      </c>
      <c r="G34" s="7">
        <v>2</v>
      </c>
      <c r="H34" s="5" t="s">
        <v>35</v>
      </c>
      <c r="I34" s="7">
        <v>0.55000000000000004</v>
      </c>
      <c r="J34" s="7">
        <v>1.1000000000000001</v>
      </c>
      <c r="K34" s="7"/>
      <c r="L34" s="7"/>
      <c r="M34" s="8"/>
      <c r="N34" s="7">
        <v>0.5</v>
      </c>
      <c r="O34" s="7">
        <v>0.5</v>
      </c>
      <c r="P34" s="7"/>
      <c r="Q34" s="7"/>
      <c r="R34" s="3"/>
      <c r="S34" s="7">
        <v>0.20931758530183725</v>
      </c>
      <c r="T34" s="7">
        <v>1.9127296587926508</v>
      </c>
      <c r="U34" s="7"/>
      <c r="V34" s="7"/>
      <c r="W34" s="9"/>
      <c r="X34" s="7">
        <v>0.76370000000000005</v>
      </c>
      <c r="Y34" s="7">
        <v>0.40539999999999998</v>
      </c>
      <c r="Z34" s="7"/>
      <c r="AA34" s="7"/>
      <c r="AB34" s="9"/>
      <c r="AC34" s="7"/>
      <c r="AD34" s="7"/>
      <c r="AE34" s="7"/>
      <c r="AF34" s="7"/>
      <c r="AG34" s="9"/>
    </row>
    <row r="35" spans="1:33" ht="18.75" x14ac:dyDescent="0.3">
      <c r="A35" s="4" t="s">
        <v>76</v>
      </c>
      <c r="B35" s="5" t="s">
        <v>75</v>
      </c>
      <c r="C35" s="5">
        <v>7</v>
      </c>
      <c r="D35" s="6">
        <v>0</v>
      </c>
      <c r="E35" s="6">
        <v>5.080000000000001E-4</v>
      </c>
      <c r="F35" s="6">
        <v>0</v>
      </c>
      <c r="G35" s="7">
        <v>2</v>
      </c>
      <c r="H35" s="5" t="s">
        <v>35</v>
      </c>
      <c r="I35" s="7">
        <v>1.5</v>
      </c>
      <c r="J35" s="7">
        <v>2.6</v>
      </c>
      <c r="K35" s="7"/>
      <c r="L35" s="7"/>
      <c r="M35" s="8"/>
      <c r="N35" s="7">
        <v>0.5</v>
      </c>
      <c r="O35" s="7">
        <v>0.5</v>
      </c>
      <c r="P35" s="7"/>
      <c r="Q35" s="7"/>
      <c r="R35" s="3"/>
      <c r="S35" s="7">
        <v>0.45931758530183725</v>
      </c>
      <c r="T35" s="7">
        <v>4.3963254593175849</v>
      </c>
      <c r="U35" s="7"/>
      <c r="V35" s="7"/>
      <c r="W35" s="9"/>
      <c r="X35" s="7">
        <v>0.64880000000000004</v>
      </c>
      <c r="Y35" s="7">
        <v>0.40379999999999999</v>
      </c>
      <c r="Z35" s="7"/>
      <c r="AA35" s="7"/>
      <c r="AB35" s="9"/>
      <c r="AC35" s="7"/>
      <c r="AD35" s="7"/>
      <c r="AE35" s="7"/>
      <c r="AF35" s="7"/>
      <c r="AG35" s="9"/>
    </row>
    <row r="36" spans="1:33" ht="18.75" x14ac:dyDescent="0.3">
      <c r="A36" s="4" t="s">
        <v>77</v>
      </c>
      <c r="B36" s="5" t="s">
        <v>50</v>
      </c>
      <c r="C36" s="5">
        <v>7</v>
      </c>
      <c r="D36" s="6">
        <v>1.5240000000000002E-3</v>
      </c>
      <c r="E36" s="6">
        <v>3.5560000000000006E-3</v>
      </c>
      <c r="F36" s="6">
        <v>1.5240000000000002E-3</v>
      </c>
      <c r="G36" s="7">
        <v>2</v>
      </c>
      <c r="H36" s="5" t="s">
        <v>35</v>
      </c>
      <c r="I36" s="7">
        <v>0.55000000000000004</v>
      </c>
      <c r="J36" s="7">
        <v>1.1000000000000001</v>
      </c>
      <c r="K36" s="7"/>
      <c r="L36" s="7"/>
      <c r="M36" s="8"/>
      <c r="N36" s="7">
        <v>0.5</v>
      </c>
      <c r="O36" s="7">
        <v>0.5</v>
      </c>
      <c r="P36" s="7"/>
      <c r="Q36" s="7"/>
      <c r="R36" s="3"/>
      <c r="S36" s="7">
        <v>1.0465879265091864</v>
      </c>
      <c r="T36" s="7">
        <v>9.5636482939632543</v>
      </c>
      <c r="U36" s="7"/>
      <c r="V36" s="7"/>
      <c r="W36" s="9"/>
      <c r="X36" s="7">
        <v>0.76370000000000005</v>
      </c>
      <c r="Y36" s="7">
        <v>0.40539999999999998</v>
      </c>
      <c r="Z36" s="7"/>
      <c r="AA36" s="7"/>
      <c r="AB36" s="9"/>
      <c r="AC36" s="7"/>
      <c r="AD36" s="7"/>
      <c r="AE36" s="7"/>
      <c r="AF36" s="7"/>
      <c r="AG36" s="9"/>
    </row>
    <row r="37" spans="1:33" ht="18.75" x14ac:dyDescent="0.3">
      <c r="A37" s="4" t="s">
        <v>78</v>
      </c>
      <c r="B37" s="5" t="s">
        <v>50</v>
      </c>
      <c r="C37" s="5">
        <v>7</v>
      </c>
      <c r="D37" s="6">
        <v>1.5240000000000002E-3</v>
      </c>
      <c r="E37" s="6">
        <v>1.5240000000000002E-3</v>
      </c>
      <c r="F37" s="6">
        <v>1.5240000000000002E-3</v>
      </c>
      <c r="G37" s="7">
        <v>2</v>
      </c>
      <c r="H37" s="5" t="s">
        <v>35</v>
      </c>
      <c r="I37" s="7">
        <v>1.5</v>
      </c>
      <c r="J37" s="7">
        <v>2.6</v>
      </c>
      <c r="K37" s="7"/>
      <c r="L37" s="7"/>
      <c r="M37" s="8"/>
      <c r="N37" s="7">
        <v>0.5</v>
      </c>
      <c r="O37" s="7">
        <v>0.5</v>
      </c>
      <c r="P37" s="7"/>
      <c r="Q37" s="7"/>
      <c r="R37" s="3"/>
      <c r="S37" s="7">
        <v>0.45931758530183725</v>
      </c>
      <c r="T37" s="7">
        <v>4.3963254593175849</v>
      </c>
      <c r="U37" s="7"/>
      <c r="V37" s="7"/>
      <c r="W37" s="9"/>
      <c r="X37" s="7">
        <v>0.64880000000000004</v>
      </c>
      <c r="Y37" s="7">
        <v>0.40379999999999999</v>
      </c>
      <c r="Z37" s="7"/>
      <c r="AA37" s="7"/>
      <c r="AB37" s="9"/>
      <c r="AC37" s="7"/>
      <c r="AD37" s="7"/>
      <c r="AE37" s="7"/>
      <c r="AF37" s="7"/>
      <c r="AG37" s="9"/>
    </row>
    <row r="38" spans="1:33" ht="18.75" x14ac:dyDescent="0.3">
      <c r="A38" s="4" t="s">
        <v>79</v>
      </c>
      <c r="B38" s="5" t="s">
        <v>80</v>
      </c>
      <c r="C38" s="5">
        <v>5</v>
      </c>
      <c r="D38" s="6">
        <v>3.4747200000000005</v>
      </c>
      <c r="E38" s="6">
        <v>4.6736000000000004</v>
      </c>
      <c r="F38" s="6">
        <v>1.8288000000000002</v>
      </c>
      <c r="G38" s="7">
        <v>1</v>
      </c>
      <c r="H38" s="5" t="s">
        <v>35</v>
      </c>
      <c r="I38" s="7">
        <v>0.73</v>
      </c>
      <c r="J38" s="7"/>
      <c r="K38" s="7"/>
      <c r="L38" s="7"/>
      <c r="M38" s="8"/>
      <c r="N38" s="7">
        <v>0.45</v>
      </c>
      <c r="O38" s="7"/>
      <c r="P38" s="7"/>
      <c r="Q38" s="7"/>
      <c r="R38" s="3"/>
      <c r="S38" s="7">
        <v>4565</v>
      </c>
      <c r="T38" s="7"/>
      <c r="U38" s="7"/>
      <c r="V38" s="7"/>
      <c r="W38" s="9"/>
      <c r="X38" s="7">
        <v>0.18260000000000001</v>
      </c>
      <c r="Y38" s="7"/>
      <c r="Z38" s="7"/>
      <c r="AA38" s="7"/>
      <c r="AB38" s="9"/>
      <c r="AC38" s="7"/>
      <c r="AD38" s="7"/>
      <c r="AE38" s="7"/>
      <c r="AF38" s="7"/>
      <c r="AG38" s="9"/>
    </row>
    <row r="39" spans="1:33" ht="18.75" x14ac:dyDescent="0.3">
      <c r="A39" s="4" t="s">
        <v>81</v>
      </c>
      <c r="B39" s="5" t="s">
        <v>82</v>
      </c>
      <c r="C39" s="5">
        <v>5</v>
      </c>
      <c r="D39" s="6">
        <v>6.0960000000000007E-2</v>
      </c>
      <c r="E39" s="6">
        <v>6.0960000000000014E-2</v>
      </c>
      <c r="F39" s="6">
        <v>3.0480000000000004E-2</v>
      </c>
      <c r="G39" s="7">
        <v>1</v>
      </c>
      <c r="H39" s="5" t="s">
        <v>35</v>
      </c>
      <c r="I39" s="7">
        <v>1</v>
      </c>
      <c r="J39" s="7"/>
      <c r="K39" s="7"/>
      <c r="L39" s="7"/>
      <c r="M39" s="8"/>
      <c r="N39" s="7">
        <v>0.4</v>
      </c>
      <c r="O39" s="7"/>
      <c r="P39" s="7"/>
      <c r="Q39" s="7"/>
      <c r="R39" s="3"/>
      <c r="S39" s="7">
        <v>12.145833333333334</v>
      </c>
      <c r="T39" s="7"/>
      <c r="U39" s="7"/>
      <c r="V39" s="7"/>
      <c r="W39" s="9"/>
      <c r="X39" s="7">
        <v>0.2</v>
      </c>
      <c r="Y39" s="7"/>
      <c r="Z39" s="7"/>
      <c r="AA39" s="7"/>
      <c r="AB39" s="9"/>
      <c r="AC39" s="7"/>
      <c r="AD39" s="7"/>
      <c r="AE39" s="7"/>
      <c r="AF39" s="7"/>
      <c r="AG39" s="9"/>
    </row>
    <row r="40" spans="1:33" ht="18.75" x14ac:dyDescent="0.3">
      <c r="A40" s="4" t="s">
        <v>83</v>
      </c>
      <c r="B40" s="5" t="s">
        <v>82</v>
      </c>
      <c r="C40" s="5">
        <v>5</v>
      </c>
      <c r="D40" s="6">
        <v>0</v>
      </c>
      <c r="E40" s="6">
        <v>2.0320000000000004E-3</v>
      </c>
      <c r="F40" s="6">
        <v>0</v>
      </c>
      <c r="G40" s="7">
        <v>1</v>
      </c>
      <c r="H40" s="5" t="s">
        <v>35</v>
      </c>
      <c r="I40" s="7">
        <v>1</v>
      </c>
      <c r="J40" s="7"/>
      <c r="K40" s="7"/>
      <c r="L40" s="7"/>
      <c r="M40" s="8"/>
      <c r="N40" s="7">
        <v>0.4</v>
      </c>
      <c r="O40" s="7"/>
      <c r="P40" s="7"/>
      <c r="Q40" s="7"/>
      <c r="R40" s="3"/>
      <c r="S40" s="7">
        <v>12.145833333333334</v>
      </c>
      <c r="T40" s="7"/>
      <c r="U40" s="7"/>
      <c r="V40" s="7"/>
      <c r="W40" s="9"/>
      <c r="X40" s="7">
        <v>0.2</v>
      </c>
      <c r="Y40" s="7"/>
      <c r="Z40" s="7"/>
      <c r="AA40" s="7"/>
      <c r="AB40" s="9"/>
      <c r="AC40" s="7"/>
      <c r="AD40" s="7"/>
      <c r="AE40" s="7"/>
      <c r="AF40" s="7"/>
      <c r="AG40" s="9"/>
    </row>
    <row r="41" spans="1:33" ht="18.75" x14ac:dyDescent="0.3">
      <c r="A41" s="4" t="s">
        <v>84</v>
      </c>
      <c r="B41" s="5" t="s">
        <v>80</v>
      </c>
      <c r="C41" s="5">
        <v>5</v>
      </c>
      <c r="D41" s="6">
        <v>0</v>
      </c>
      <c r="E41" s="6">
        <v>1.3333333333333335E-5</v>
      </c>
      <c r="F41" s="6">
        <v>0</v>
      </c>
      <c r="G41" s="7">
        <v>1</v>
      </c>
      <c r="H41" s="5" t="s">
        <v>35</v>
      </c>
      <c r="I41" s="7">
        <v>0.73</v>
      </c>
      <c r="J41" s="7"/>
      <c r="K41" s="7"/>
      <c r="L41" s="7"/>
      <c r="M41" s="8"/>
      <c r="N41" s="7">
        <v>0.45</v>
      </c>
      <c r="O41" s="7"/>
      <c r="P41" s="7"/>
      <c r="Q41" s="7"/>
      <c r="R41" s="3"/>
      <c r="S41" s="7">
        <v>4565</v>
      </c>
      <c r="T41" s="7"/>
      <c r="U41" s="7"/>
      <c r="V41" s="7"/>
      <c r="W41" s="9"/>
      <c r="X41" s="7">
        <v>0.18260000000000001</v>
      </c>
      <c r="Y41" s="7"/>
      <c r="Z41" s="7"/>
      <c r="AA41" s="7"/>
      <c r="AB41" s="9"/>
      <c r="AC41" s="7"/>
      <c r="AD41" s="7"/>
      <c r="AE41" s="7"/>
      <c r="AF41" s="7"/>
      <c r="AG41" s="9"/>
    </row>
    <row r="42" spans="1:33" ht="18.75" x14ac:dyDescent="0.3">
      <c r="A42" s="4" t="s">
        <v>85</v>
      </c>
      <c r="B42" s="5" t="s">
        <v>80</v>
      </c>
      <c r="C42" s="5">
        <v>5</v>
      </c>
      <c r="D42" s="6">
        <v>5.0000000000000002E-5</v>
      </c>
      <c r="E42" s="6">
        <v>1E-4</v>
      </c>
      <c r="F42" s="6">
        <v>5.0000000000000002E-5</v>
      </c>
      <c r="G42" s="7">
        <v>1</v>
      </c>
      <c r="H42" s="5" t="s">
        <v>35</v>
      </c>
      <c r="I42" s="7">
        <v>1.01</v>
      </c>
      <c r="J42" s="7"/>
      <c r="K42" s="7"/>
      <c r="L42" s="7"/>
      <c r="M42" s="8"/>
      <c r="N42" s="7">
        <v>0.6</v>
      </c>
      <c r="O42" s="7"/>
      <c r="P42" s="7"/>
      <c r="Q42" s="7"/>
      <c r="R42" s="3"/>
      <c r="S42" s="7">
        <v>8332.5</v>
      </c>
      <c r="T42" s="7"/>
      <c r="U42" s="7"/>
      <c r="V42" s="7"/>
      <c r="W42" s="9"/>
      <c r="X42" s="7">
        <v>0.1875</v>
      </c>
      <c r="Y42" s="7"/>
      <c r="Z42" s="7"/>
      <c r="AA42" s="7"/>
      <c r="AB42" s="9"/>
      <c r="AC42" s="7"/>
      <c r="AD42" s="7"/>
      <c r="AE42" s="7"/>
      <c r="AF42" s="7"/>
      <c r="AG42" s="9"/>
    </row>
    <row r="43" spans="1:33" ht="18.75" x14ac:dyDescent="0.3">
      <c r="A43" s="4" t="s">
        <v>86</v>
      </c>
      <c r="B43" s="5" t="s">
        <v>80</v>
      </c>
      <c r="C43" s="5">
        <v>5</v>
      </c>
      <c r="D43" s="6">
        <v>1.2999999999999999E-5</v>
      </c>
      <c r="E43" s="6">
        <v>3.3333333333333335E-5</v>
      </c>
      <c r="F43" s="6">
        <v>2.0000000000000002E-5</v>
      </c>
      <c r="G43" s="7">
        <v>1</v>
      </c>
      <c r="H43" s="5" t="s">
        <v>35</v>
      </c>
      <c r="I43" s="7">
        <v>2.16</v>
      </c>
      <c r="J43" s="7"/>
      <c r="K43" s="7"/>
      <c r="L43" s="7"/>
      <c r="M43" s="8"/>
      <c r="N43" s="7">
        <v>0.45</v>
      </c>
      <c r="O43" s="7"/>
      <c r="P43" s="7"/>
      <c r="Q43" s="7"/>
      <c r="R43" s="3"/>
      <c r="S43" s="7">
        <v>12057.5</v>
      </c>
      <c r="T43" s="7"/>
      <c r="U43" s="7"/>
      <c r="V43" s="7"/>
      <c r="W43" s="9"/>
      <c r="X43" s="7">
        <v>0.15720000000000001</v>
      </c>
      <c r="Y43" s="7"/>
      <c r="Z43" s="7"/>
      <c r="AA43" s="7"/>
      <c r="AB43" s="9"/>
      <c r="AC43" s="7"/>
      <c r="AD43" s="7"/>
      <c r="AE43" s="7"/>
      <c r="AF43" s="7"/>
      <c r="AG43" s="9"/>
    </row>
    <row r="44" spans="1:33" ht="18.75" x14ac:dyDescent="0.3">
      <c r="A44" s="4" t="s">
        <v>87</v>
      </c>
      <c r="B44" s="5" t="s">
        <v>80</v>
      </c>
      <c r="C44" s="5">
        <v>5</v>
      </c>
      <c r="D44" s="6">
        <v>8.0000000000000004E-4</v>
      </c>
      <c r="E44" s="6">
        <v>2.9999999999999997E-4</v>
      </c>
      <c r="F44" s="6">
        <v>1E-4</v>
      </c>
      <c r="G44" s="7">
        <v>1</v>
      </c>
      <c r="H44" s="5" t="s">
        <v>35</v>
      </c>
      <c r="I44" s="7">
        <v>1.28</v>
      </c>
      <c r="J44" s="7"/>
      <c r="K44" s="7"/>
      <c r="L44" s="7"/>
      <c r="M44" s="8"/>
      <c r="N44" s="7">
        <v>0.4</v>
      </c>
      <c r="O44" s="7"/>
      <c r="P44" s="7"/>
      <c r="Q44" s="7"/>
      <c r="R44" s="3"/>
      <c r="S44" s="7">
        <v>10202.5</v>
      </c>
      <c r="T44" s="7"/>
      <c r="U44" s="7"/>
      <c r="V44" s="7"/>
      <c r="W44" s="9"/>
      <c r="X44" s="7">
        <v>0.15720000000000001</v>
      </c>
      <c r="Y44" s="7"/>
      <c r="Z44" s="7"/>
      <c r="AA44" s="7"/>
      <c r="AB44" s="9"/>
      <c r="AC44" s="7"/>
      <c r="AD44" s="7"/>
      <c r="AE44" s="7"/>
      <c r="AF44" s="7"/>
      <c r="AG44" s="9"/>
    </row>
    <row r="45" spans="1:33" ht="18.75" x14ac:dyDescent="0.3">
      <c r="A45" s="4" t="s">
        <v>88</v>
      </c>
      <c r="B45" s="5" t="s">
        <v>89</v>
      </c>
      <c r="C45" s="5">
        <v>5</v>
      </c>
      <c r="D45" s="6">
        <v>0</v>
      </c>
      <c r="E45" s="6">
        <v>0.01</v>
      </c>
      <c r="F45" s="6">
        <v>0</v>
      </c>
      <c r="G45" s="7">
        <v>1</v>
      </c>
      <c r="H45" s="5" t="s">
        <v>35</v>
      </c>
      <c r="I45" s="7">
        <v>0.6</v>
      </c>
      <c r="J45" s="7"/>
      <c r="K45" s="7"/>
      <c r="L45" s="7"/>
      <c r="M45" s="8"/>
      <c r="N45" s="7">
        <v>0.4</v>
      </c>
      <c r="O45" s="7"/>
      <c r="P45" s="7"/>
      <c r="Q45" s="7"/>
      <c r="R45" s="3"/>
      <c r="S45" s="7">
        <v>0.45999999999999996</v>
      </c>
      <c r="T45" s="7"/>
      <c r="U45" s="7"/>
      <c r="V45" s="7"/>
      <c r="W45" s="9"/>
      <c r="X45" s="7">
        <v>0.63690000000000002</v>
      </c>
      <c r="Y45" s="7"/>
      <c r="Z45" s="7"/>
      <c r="AA45" s="7"/>
      <c r="AB45" s="9"/>
      <c r="AC45" s="7"/>
      <c r="AD45" s="7"/>
      <c r="AE45" s="7"/>
      <c r="AF45" s="7"/>
      <c r="AG45" s="9"/>
    </row>
    <row r="46" spans="1:33" ht="18.75" x14ac:dyDescent="0.3">
      <c r="A46" s="4" t="s">
        <v>90</v>
      </c>
      <c r="B46" s="5" t="s">
        <v>89</v>
      </c>
      <c r="C46" s="5">
        <v>5</v>
      </c>
      <c r="D46" s="6">
        <v>0</v>
      </c>
      <c r="E46" s="6">
        <v>0.01</v>
      </c>
      <c r="F46" s="6">
        <v>1.4999999999999999E-2</v>
      </c>
      <c r="G46" s="7">
        <v>1</v>
      </c>
      <c r="H46" s="5" t="s">
        <v>35</v>
      </c>
      <c r="I46" s="7">
        <v>0.6</v>
      </c>
      <c r="J46" s="7"/>
      <c r="K46" s="7"/>
      <c r="L46" s="7"/>
      <c r="M46" s="8"/>
      <c r="N46" s="7">
        <v>0.4</v>
      </c>
      <c r="O46" s="7"/>
      <c r="P46" s="7"/>
      <c r="Q46" s="7"/>
      <c r="R46" s="3"/>
      <c r="S46" s="7">
        <v>0.45999999999999996</v>
      </c>
      <c r="T46" s="7"/>
      <c r="U46" s="7"/>
      <c r="V46" s="7"/>
      <c r="W46" s="9"/>
      <c r="X46" s="7">
        <v>0.63690000000000002</v>
      </c>
      <c r="Y46" s="7"/>
      <c r="Z46" s="7"/>
      <c r="AA46" s="7"/>
      <c r="AB46" s="9"/>
      <c r="AC46" s="7"/>
      <c r="AD46" s="7"/>
      <c r="AE46" s="7"/>
      <c r="AF46" s="7"/>
      <c r="AG46" s="9"/>
    </row>
    <row r="47" spans="1:33" ht="18.75" x14ac:dyDescent="0.3">
      <c r="A47" s="4" t="s">
        <v>91</v>
      </c>
      <c r="B47" s="5" t="s">
        <v>92</v>
      </c>
      <c r="C47" s="5">
        <v>5</v>
      </c>
      <c r="D47" s="6">
        <v>0</v>
      </c>
      <c r="E47" s="6">
        <v>0</v>
      </c>
      <c r="F47" s="6">
        <v>0</v>
      </c>
      <c r="G47" s="7">
        <v>4</v>
      </c>
      <c r="H47" s="5" t="s">
        <v>35</v>
      </c>
      <c r="I47" s="7">
        <v>0.9</v>
      </c>
      <c r="J47" s="7">
        <v>0.9</v>
      </c>
      <c r="K47" s="7">
        <v>0.9</v>
      </c>
      <c r="L47" s="7">
        <v>0.9</v>
      </c>
      <c r="M47" s="8"/>
      <c r="N47" s="7">
        <v>0.4</v>
      </c>
      <c r="O47" s="7">
        <v>0.4</v>
      </c>
      <c r="P47" s="7">
        <v>0.4</v>
      </c>
      <c r="Q47" s="7">
        <v>0.4</v>
      </c>
      <c r="R47" s="3"/>
      <c r="S47" s="7">
        <v>220</v>
      </c>
      <c r="T47" s="7">
        <v>3470</v>
      </c>
      <c r="U47" s="7">
        <v>4070</v>
      </c>
      <c r="V47" s="7">
        <v>4670</v>
      </c>
      <c r="W47" s="9"/>
      <c r="X47" s="7">
        <v>0.17130000000000001</v>
      </c>
      <c r="Y47" s="7">
        <v>0.17050000000000001</v>
      </c>
      <c r="Z47" s="7">
        <v>0.1673</v>
      </c>
      <c r="AA47" s="7">
        <v>0.1673</v>
      </c>
      <c r="AB47" s="9"/>
      <c r="AC47" s="7"/>
      <c r="AD47" s="7"/>
      <c r="AE47" s="7"/>
      <c r="AF47" s="7"/>
      <c r="AG47" s="9"/>
    </row>
    <row r="48" spans="1:33" ht="18.75" x14ac:dyDescent="0.3">
      <c r="A48" s="4" t="s">
        <v>93</v>
      </c>
      <c r="B48" s="5" t="s">
        <v>94</v>
      </c>
      <c r="C48" s="5">
        <v>8</v>
      </c>
      <c r="D48" s="6">
        <v>6.7055999999999991E-2</v>
      </c>
      <c r="E48" s="6">
        <v>6.096E-2</v>
      </c>
      <c r="F48" s="6">
        <v>3.3527999999999995E-2</v>
      </c>
      <c r="G48" s="7">
        <v>2</v>
      </c>
      <c r="H48" s="5" t="s">
        <v>35</v>
      </c>
      <c r="I48" s="7">
        <v>1.1000000000000001</v>
      </c>
      <c r="J48" s="7">
        <v>2.4</v>
      </c>
      <c r="K48" s="7"/>
      <c r="L48" s="7"/>
      <c r="M48" s="8"/>
      <c r="N48" s="7">
        <v>0.4</v>
      </c>
      <c r="O48" s="7">
        <v>0.5</v>
      </c>
      <c r="P48" s="7"/>
      <c r="Q48" s="7"/>
      <c r="R48" s="3"/>
      <c r="S48" s="7">
        <v>0.42104111986001752</v>
      </c>
      <c r="T48" s="7">
        <v>3.1878827646544181</v>
      </c>
      <c r="U48" s="7"/>
      <c r="V48" s="7"/>
      <c r="W48" s="9"/>
      <c r="X48" s="7">
        <v>0.64880000000000004</v>
      </c>
      <c r="Y48" s="7">
        <v>0.40539999999999998</v>
      </c>
      <c r="Z48" s="7"/>
      <c r="AA48" s="7"/>
      <c r="AB48" s="9"/>
      <c r="AC48" s="7"/>
      <c r="AD48" s="7"/>
      <c r="AE48" s="7"/>
      <c r="AF48" s="7"/>
      <c r="AG48" s="9"/>
    </row>
    <row r="49" spans="1:33" ht="18.75" x14ac:dyDescent="0.3">
      <c r="A49" s="4" t="s">
        <v>95</v>
      </c>
      <c r="B49" s="5" t="s">
        <v>94</v>
      </c>
      <c r="C49" s="5">
        <v>8</v>
      </c>
      <c r="D49" s="6">
        <v>1.2E-2</v>
      </c>
      <c r="E49" s="6">
        <v>9.6666666666666672E-3</v>
      </c>
      <c r="F49" s="6">
        <v>8.0000000000000002E-3</v>
      </c>
      <c r="G49" s="7">
        <v>2</v>
      </c>
      <c r="H49" s="5" t="s">
        <v>35</v>
      </c>
      <c r="I49" s="7">
        <v>0.75</v>
      </c>
      <c r="J49" s="7">
        <v>0.95</v>
      </c>
      <c r="K49" s="7"/>
      <c r="L49" s="7"/>
      <c r="M49" s="8"/>
      <c r="N49" s="7">
        <v>0.4</v>
      </c>
      <c r="O49" s="7">
        <v>0.4</v>
      </c>
      <c r="P49" s="7"/>
      <c r="Q49" s="7"/>
      <c r="R49" s="3"/>
      <c r="S49" s="7">
        <v>2.75</v>
      </c>
      <c r="T49" s="7">
        <v>2.75</v>
      </c>
      <c r="U49" s="7"/>
      <c r="V49" s="7"/>
      <c r="W49" s="9"/>
      <c r="X49" s="7">
        <v>0.36649999999999999</v>
      </c>
      <c r="Y49" s="7">
        <v>0.36649999999999999</v>
      </c>
      <c r="Z49" s="7"/>
      <c r="AA49" s="7"/>
      <c r="AB49" s="9"/>
      <c r="AC49" s="7"/>
      <c r="AD49" s="7"/>
      <c r="AE49" s="7"/>
      <c r="AF49" s="7"/>
      <c r="AG49" s="9"/>
    </row>
    <row r="50" spans="1:33" ht="18.75" x14ac:dyDescent="0.3">
      <c r="A50" s="11" t="s">
        <v>103</v>
      </c>
      <c r="B50" s="5" t="s">
        <v>96</v>
      </c>
      <c r="C50" s="5">
        <v>2</v>
      </c>
      <c r="D50" s="12">
        <v>0</v>
      </c>
      <c r="E50" s="12">
        <v>0</v>
      </c>
      <c r="F50" s="12">
        <v>0</v>
      </c>
      <c r="G50" s="7">
        <v>4</v>
      </c>
      <c r="H50" s="5" t="s">
        <v>27</v>
      </c>
      <c r="I50" s="7">
        <v>9.9199999999999997E-2</v>
      </c>
      <c r="J50" s="7">
        <v>0.40920000000000001</v>
      </c>
      <c r="K50" s="7">
        <v>1.2028000000000001</v>
      </c>
      <c r="L50" s="7">
        <v>2.1328</v>
      </c>
      <c r="M50" s="8"/>
      <c r="N50" s="7">
        <v>0.8</v>
      </c>
      <c r="O50" s="7">
        <v>0.4</v>
      </c>
      <c r="P50" s="7">
        <v>0.4</v>
      </c>
      <c r="Q50" s="7">
        <v>0.4</v>
      </c>
      <c r="R50" s="3"/>
      <c r="S50" s="7">
        <v>0.303510498687664</v>
      </c>
      <c r="T50" s="7">
        <v>0.52680446194225716</v>
      </c>
      <c r="U50" s="7">
        <v>1.7930118110236219</v>
      </c>
      <c r="V50" s="7">
        <v>1.9884186351706037</v>
      </c>
      <c r="W50" s="9"/>
      <c r="X50" s="7">
        <v>0.55000000000000004</v>
      </c>
      <c r="Y50" s="7">
        <v>0.55000000000000004</v>
      </c>
      <c r="Z50" s="7">
        <v>0.55000000000000004</v>
      </c>
      <c r="AA50" s="7">
        <v>0.55000000000000004</v>
      </c>
      <c r="AB50" s="9"/>
      <c r="AC50" s="7"/>
      <c r="AD50" s="7"/>
      <c r="AE50" s="7"/>
      <c r="AF50" s="7"/>
      <c r="AG50" s="9"/>
    </row>
    <row r="51" spans="1:33" ht="18.75" x14ac:dyDescent="0.3">
      <c r="A51" s="11" t="s">
        <v>102</v>
      </c>
      <c r="B51" s="5" t="s">
        <v>96</v>
      </c>
      <c r="C51" s="5">
        <v>1</v>
      </c>
      <c r="D51" s="12">
        <v>0</v>
      </c>
      <c r="E51" s="12">
        <v>0</v>
      </c>
      <c r="F51" s="12">
        <v>0</v>
      </c>
      <c r="G51" s="7">
        <v>4</v>
      </c>
      <c r="H51" s="5" t="s">
        <v>27</v>
      </c>
      <c r="I51" s="7">
        <v>9.9199999999999997E-2</v>
      </c>
      <c r="J51" s="7">
        <v>0.40920000000000001</v>
      </c>
      <c r="K51" s="7">
        <v>1.2028000000000001</v>
      </c>
      <c r="L51" s="7">
        <v>2.1328</v>
      </c>
      <c r="M51" s="8"/>
      <c r="N51" s="7">
        <v>0.8</v>
      </c>
      <c r="O51" s="7">
        <v>0.4</v>
      </c>
      <c r="P51" s="7">
        <v>0.4</v>
      </c>
      <c r="Q51" s="7">
        <v>0.4</v>
      </c>
      <c r="R51" s="3"/>
      <c r="S51" s="7">
        <v>0.303510498687664</v>
      </c>
      <c r="T51" s="7">
        <v>0.52680446194225716</v>
      </c>
      <c r="U51" s="7">
        <v>1.7930118110236219</v>
      </c>
      <c r="V51" s="7">
        <v>1.9884186351706037</v>
      </c>
      <c r="W51" s="9"/>
      <c r="X51" s="7">
        <v>0.55000000000000004</v>
      </c>
      <c r="Y51" s="7">
        <v>0.55000000000000004</v>
      </c>
      <c r="Z51" s="7">
        <v>0.55000000000000004</v>
      </c>
      <c r="AA51" s="7">
        <v>0.55000000000000004</v>
      </c>
      <c r="AB51" s="9"/>
      <c r="AC51" s="7"/>
      <c r="AD51" s="7"/>
      <c r="AE51" s="7"/>
      <c r="AF51" s="7"/>
      <c r="AG51" s="9"/>
    </row>
  </sheetData>
  <conditionalFormatting sqref="I8:J8">
    <cfRule type="cellIs" dxfId="7" priority="2" stopIfTrue="1" operator="equal">
      <formula>""</formula>
    </cfRule>
  </conditionalFormatting>
  <conditionalFormatting sqref="N8:O8">
    <cfRule type="cellIs" dxfId="6" priority="1" stopIfTrue="1" operator="equal">
      <formula>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796D-6000-4704-A62E-4EF0F6C379FE}">
  <dimension ref="A1:AG51"/>
  <sheetViews>
    <sheetView topLeftCell="B1" zoomScale="45" zoomScaleNormal="100" workbookViewId="0">
      <selection activeCell="E61" sqref="E61"/>
    </sheetView>
  </sheetViews>
  <sheetFormatPr defaultRowHeight="15" x14ac:dyDescent="0.25"/>
  <cols>
    <col min="1" max="1" width="71.28515625" bestFit="1" customWidth="1"/>
    <col min="2" max="2" width="81.42578125" bestFit="1" customWidth="1"/>
    <col min="3" max="3" width="27.42578125" bestFit="1" customWidth="1"/>
    <col min="4" max="4" width="33.85546875" style="21" bestFit="1" customWidth="1"/>
    <col min="5" max="5" width="34.85546875" style="21" bestFit="1" customWidth="1"/>
    <col min="6" max="6" width="31.85546875" style="21" bestFit="1" customWidth="1"/>
    <col min="7" max="7" width="21.28515625" style="21" bestFit="1" customWidth="1"/>
    <col min="8" max="8" width="42.7109375" style="21" bestFit="1" customWidth="1"/>
    <col min="9" max="9" width="29" style="21" bestFit="1" customWidth="1"/>
    <col min="10" max="13" width="29.42578125" style="21" bestFit="1" customWidth="1"/>
    <col min="14" max="14" width="39" style="21" bestFit="1" customWidth="1"/>
    <col min="15" max="17" width="39.5703125" style="21" bestFit="1" customWidth="1"/>
    <col min="18" max="18" width="39.5703125" style="22" bestFit="1" customWidth="1"/>
    <col min="19" max="19" width="25" style="21" bestFit="1" customWidth="1"/>
    <col min="20" max="23" width="25.5703125" style="21" bestFit="1" customWidth="1"/>
    <col min="24" max="24" width="39.85546875" style="21" bestFit="1" customWidth="1"/>
    <col min="25" max="28" width="40.28515625" style="21" bestFit="1" customWidth="1"/>
    <col min="29" max="29" width="17.42578125" bestFit="1" customWidth="1"/>
    <col min="30" max="33" width="17.85546875" bestFit="1" customWidth="1"/>
  </cols>
  <sheetData>
    <row r="1" spans="1:33" ht="18.75" x14ac:dyDescent="0.3">
      <c r="A1" s="2" t="s">
        <v>0</v>
      </c>
      <c r="B1" s="2" t="s">
        <v>1</v>
      </c>
      <c r="C1" s="2" t="s">
        <v>3</v>
      </c>
      <c r="D1" s="14" t="s">
        <v>105</v>
      </c>
      <c r="E1" s="14" t="s">
        <v>106</v>
      </c>
      <c r="F1" s="14" t="s">
        <v>107</v>
      </c>
      <c r="G1" s="14" t="s">
        <v>2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5" t="s">
        <v>97</v>
      </c>
      <c r="N1" s="14" t="s">
        <v>9</v>
      </c>
      <c r="O1" s="14" t="s">
        <v>10</v>
      </c>
      <c r="P1" s="14" t="s">
        <v>11</v>
      </c>
      <c r="Q1" s="14" t="s">
        <v>12</v>
      </c>
      <c r="R1" s="15" t="s">
        <v>98</v>
      </c>
      <c r="S1" s="14" t="s">
        <v>13</v>
      </c>
      <c r="T1" s="14" t="s">
        <v>14</v>
      </c>
      <c r="U1" s="14" t="s">
        <v>15</v>
      </c>
      <c r="V1" s="14" t="s">
        <v>16</v>
      </c>
      <c r="W1" s="15" t="s">
        <v>99</v>
      </c>
      <c r="X1" s="14" t="s">
        <v>17</v>
      </c>
      <c r="Y1" s="14" t="s">
        <v>18</v>
      </c>
      <c r="Z1" s="14" t="s">
        <v>19</v>
      </c>
      <c r="AA1" s="14" t="s">
        <v>20</v>
      </c>
      <c r="AB1" s="15" t="s">
        <v>100</v>
      </c>
      <c r="AC1" s="2" t="s">
        <v>21</v>
      </c>
      <c r="AD1" s="2" t="s">
        <v>22</v>
      </c>
      <c r="AE1" s="2" t="s">
        <v>23</v>
      </c>
      <c r="AF1" s="2" t="s">
        <v>24</v>
      </c>
      <c r="AG1" s="3" t="s">
        <v>101</v>
      </c>
    </row>
    <row r="2" spans="1:33" ht="18.75" x14ac:dyDescent="0.3">
      <c r="A2" s="4" t="s">
        <v>25</v>
      </c>
      <c r="B2" s="5" t="s">
        <v>26</v>
      </c>
      <c r="C2" s="5">
        <v>2</v>
      </c>
      <c r="D2" s="16">
        <v>7.15353408E-2</v>
      </c>
      <c r="E2" s="16">
        <v>4.0103145600000001E-2</v>
      </c>
      <c r="F2" s="16">
        <v>2.04386688E-2</v>
      </c>
      <c r="G2" s="16">
        <v>1</v>
      </c>
      <c r="H2" s="17" t="s">
        <v>27</v>
      </c>
      <c r="I2" s="16">
        <v>3.3799999999999997E-2</v>
      </c>
      <c r="J2" s="16"/>
      <c r="K2" s="16"/>
      <c r="L2" s="16"/>
      <c r="M2" s="18"/>
      <c r="N2" s="16">
        <v>0.4</v>
      </c>
      <c r="O2" s="16"/>
      <c r="P2" s="16"/>
      <c r="Q2" s="16"/>
      <c r="R2" s="15"/>
      <c r="S2" s="16">
        <v>102.75</v>
      </c>
      <c r="T2" s="16"/>
      <c r="U2" s="16"/>
      <c r="V2" s="16"/>
      <c r="W2" s="18"/>
      <c r="X2" s="16">
        <v>0.17</v>
      </c>
      <c r="Y2" s="16"/>
      <c r="Z2" s="16"/>
      <c r="AA2" s="16"/>
      <c r="AB2" s="18"/>
      <c r="AC2" s="7"/>
      <c r="AD2" s="7"/>
      <c r="AE2" s="7"/>
      <c r="AF2" s="7"/>
      <c r="AG2" s="9"/>
    </row>
    <row r="3" spans="1:33" ht="18.75" x14ac:dyDescent="0.3">
      <c r="A3" s="4" t="s">
        <v>28</v>
      </c>
      <c r="B3" s="5" t="s">
        <v>29</v>
      </c>
      <c r="C3" s="5">
        <v>3</v>
      </c>
      <c r="D3" s="16">
        <v>1.3935456000000002E-2</v>
      </c>
      <c r="E3" s="16">
        <v>1.48644864E-2</v>
      </c>
      <c r="F3" s="16">
        <v>9.2903040000000018E-5</v>
      </c>
      <c r="G3" s="16">
        <v>1</v>
      </c>
      <c r="H3" s="17" t="s">
        <v>27</v>
      </c>
      <c r="I3" s="16">
        <v>3.3799999999999997E-2</v>
      </c>
      <c r="J3" s="16"/>
      <c r="K3" s="16"/>
      <c r="L3" s="16"/>
      <c r="M3" s="18"/>
      <c r="N3" s="16">
        <v>0.4</v>
      </c>
      <c r="O3" s="16"/>
      <c r="P3" s="16"/>
      <c r="Q3" s="16"/>
      <c r="R3" s="15"/>
      <c r="S3" s="16">
        <v>102.75</v>
      </c>
      <c r="T3" s="16"/>
      <c r="U3" s="16"/>
      <c r="V3" s="16"/>
      <c r="W3" s="18"/>
      <c r="X3" s="16">
        <v>0.17</v>
      </c>
      <c r="Y3" s="16"/>
      <c r="Z3" s="16"/>
      <c r="AA3" s="16"/>
      <c r="AB3" s="18"/>
      <c r="AC3" s="7"/>
      <c r="AD3" s="7"/>
      <c r="AE3" s="7"/>
      <c r="AF3" s="7"/>
      <c r="AG3" s="9"/>
    </row>
    <row r="4" spans="1:33" ht="18.75" x14ac:dyDescent="0.3">
      <c r="A4" s="4" t="s">
        <v>30</v>
      </c>
      <c r="B4" s="5" t="s">
        <v>31</v>
      </c>
      <c r="C4" s="5">
        <v>3</v>
      </c>
      <c r="D4" s="16">
        <v>0.15</v>
      </c>
      <c r="E4" s="16">
        <v>0.15</v>
      </c>
      <c r="F4" s="16">
        <v>0.15</v>
      </c>
      <c r="G4" s="16">
        <v>1</v>
      </c>
      <c r="H4" s="17" t="s">
        <v>27</v>
      </c>
      <c r="I4" s="16">
        <v>1.88</v>
      </c>
      <c r="J4" s="16"/>
      <c r="K4" s="16"/>
      <c r="L4" s="16"/>
      <c r="M4" s="18"/>
      <c r="N4" s="16">
        <v>0.38</v>
      </c>
      <c r="O4" s="16"/>
      <c r="P4" s="16"/>
      <c r="Q4" s="16"/>
      <c r="R4" s="15"/>
      <c r="S4" s="16">
        <v>754</v>
      </c>
      <c r="T4" s="16"/>
      <c r="U4" s="16"/>
      <c r="V4" s="16"/>
      <c r="W4" s="18"/>
      <c r="X4" s="16">
        <v>0.3</v>
      </c>
      <c r="Y4" s="16"/>
      <c r="Z4" s="16"/>
      <c r="AA4" s="16"/>
      <c r="AB4" s="18"/>
      <c r="AC4" s="7"/>
      <c r="AD4" s="7"/>
      <c r="AE4" s="7"/>
      <c r="AF4" s="7"/>
      <c r="AG4" s="9"/>
    </row>
    <row r="5" spans="1:33" ht="18.75" x14ac:dyDescent="0.3">
      <c r="A5" s="4" t="s">
        <v>32</v>
      </c>
      <c r="B5" s="5" t="s">
        <v>31</v>
      </c>
      <c r="C5" s="5">
        <v>3</v>
      </c>
      <c r="D5" s="16">
        <v>0.22</v>
      </c>
      <c r="E5" s="16">
        <v>0.3</v>
      </c>
      <c r="F5" s="16">
        <v>0.15</v>
      </c>
      <c r="G5" s="16">
        <v>1</v>
      </c>
      <c r="H5" s="17" t="s">
        <v>27</v>
      </c>
      <c r="I5" s="16">
        <v>1.88</v>
      </c>
      <c r="J5" s="16"/>
      <c r="K5" s="16"/>
      <c r="L5" s="16"/>
      <c r="M5" s="18"/>
      <c r="N5" s="16">
        <v>0.38</v>
      </c>
      <c r="O5" s="16"/>
      <c r="P5" s="16"/>
      <c r="Q5" s="16"/>
      <c r="R5" s="15"/>
      <c r="S5" s="16">
        <v>347</v>
      </c>
      <c r="T5" s="16"/>
      <c r="U5" s="16"/>
      <c r="V5" s="16"/>
      <c r="W5" s="18"/>
      <c r="X5" s="16">
        <v>0.3</v>
      </c>
      <c r="Y5" s="16"/>
      <c r="Z5" s="16"/>
      <c r="AA5" s="16"/>
      <c r="AB5" s="18"/>
      <c r="AC5" s="7"/>
      <c r="AD5" s="7"/>
      <c r="AE5" s="7"/>
      <c r="AF5" s="7"/>
      <c r="AG5" s="9"/>
    </row>
    <row r="6" spans="1:33" ht="18.75" x14ac:dyDescent="0.3">
      <c r="A6" s="4" t="s">
        <v>33</v>
      </c>
      <c r="B6" s="5" t="s">
        <v>34</v>
      </c>
      <c r="C6" s="5">
        <v>8</v>
      </c>
      <c r="D6" s="16">
        <v>0</v>
      </c>
      <c r="E6" s="16">
        <v>0</v>
      </c>
      <c r="F6" s="16">
        <v>0</v>
      </c>
      <c r="G6" s="16">
        <v>2</v>
      </c>
      <c r="H6" s="17" t="s">
        <v>35</v>
      </c>
      <c r="I6" s="16">
        <v>0.4</v>
      </c>
      <c r="J6" s="16">
        <v>0.5</v>
      </c>
      <c r="K6" s="16"/>
      <c r="L6" s="16"/>
      <c r="M6" s="18"/>
      <c r="N6" s="16">
        <v>0.3</v>
      </c>
      <c r="O6" s="16">
        <v>0.3</v>
      </c>
      <c r="P6" s="16"/>
      <c r="Q6" s="16"/>
      <c r="R6" s="15"/>
      <c r="S6" s="16">
        <v>132.93864370290638</v>
      </c>
      <c r="T6" s="16">
        <v>250.26910656620024</v>
      </c>
      <c r="U6" s="16"/>
      <c r="V6" s="16"/>
      <c r="W6" s="18"/>
      <c r="X6" s="16">
        <v>0.51490000000000002</v>
      </c>
      <c r="Y6" s="16">
        <v>0.46910000000000002</v>
      </c>
      <c r="Z6" s="16"/>
      <c r="AA6" s="16"/>
      <c r="AB6" s="18"/>
      <c r="AC6" s="7"/>
      <c r="AD6" s="7"/>
      <c r="AE6" s="7"/>
      <c r="AF6" s="7"/>
      <c r="AG6" s="9"/>
    </row>
    <row r="7" spans="1:33" ht="18.75" x14ac:dyDescent="0.3">
      <c r="A7" s="4" t="s">
        <v>36</v>
      </c>
      <c r="B7" s="5" t="s">
        <v>37</v>
      </c>
      <c r="C7" s="5">
        <v>1</v>
      </c>
      <c r="D7" s="16">
        <f>SUM(D5:D6)</f>
        <v>0.22</v>
      </c>
      <c r="E7" s="16">
        <f t="shared" ref="E7:F7" si="0">SUM(E5:E6)</f>
        <v>0.3</v>
      </c>
      <c r="F7" s="16">
        <f t="shared" si="0"/>
        <v>0.15</v>
      </c>
      <c r="G7" s="16">
        <v>3</v>
      </c>
      <c r="H7" s="17" t="s">
        <v>27</v>
      </c>
      <c r="I7" s="16">
        <v>0.5</v>
      </c>
      <c r="J7" s="16">
        <v>1</v>
      </c>
      <c r="K7" s="16">
        <v>2.1</v>
      </c>
      <c r="L7" s="16"/>
      <c r="M7" s="18"/>
      <c r="N7" s="16">
        <v>0.4</v>
      </c>
      <c r="O7" s="16">
        <v>0.3</v>
      </c>
      <c r="P7" s="16">
        <v>0.2</v>
      </c>
      <c r="Q7" s="18"/>
      <c r="R7" s="15"/>
      <c r="S7" s="16">
        <v>22.170240953879276</v>
      </c>
      <c r="T7" s="16">
        <v>56.512378902045214</v>
      </c>
      <c r="U7" s="16">
        <v>86.942121387761858</v>
      </c>
      <c r="V7" s="18"/>
      <c r="W7" s="18"/>
      <c r="X7" s="16">
        <v>0.48139999999999999</v>
      </c>
      <c r="Y7" s="16">
        <v>0.55589999999999995</v>
      </c>
      <c r="Z7" s="16">
        <v>0.19589999999999999</v>
      </c>
      <c r="AA7" s="18"/>
      <c r="AB7" s="16"/>
      <c r="AC7" s="7"/>
      <c r="AD7" s="7"/>
      <c r="AE7" s="7"/>
      <c r="AF7" s="7"/>
      <c r="AG7" s="9"/>
    </row>
    <row r="8" spans="1:33" ht="18.75" x14ac:dyDescent="0.3">
      <c r="A8" s="4" t="s">
        <v>38</v>
      </c>
      <c r="B8" s="5" t="s">
        <v>39</v>
      </c>
      <c r="C8" s="5">
        <v>2</v>
      </c>
      <c r="D8" s="16">
        <v>1.1631168000000001E-2</v>
      </c>
      <c r="E8" s="16">
        <v>4.7914560000000004E-3</v>
      </c>
      <c r="F8" s="16">
        <v>1.316736E-4</v>
      </c>
      <c r="G8" s="16">
        <v>1</v>
      </c>
      <c r="H8" s="17" t="s">
        <v>27</v>
      </c>
      <c r="I8" s="16">
        <v>2.0999999999999999E-3</v>
      </c>
      <c r="J8" s="16">
        <v>7.1000000000000004E-3</v>
      </c>
      <c r="K8" s="16"/>
      <c r="L8" s="16"/>
      <c r="M8" s="18"/>
      <c r="N8" s="16">
        <v>0.6</v>
      </c>
      <c r="O8" s="16">
        <v>0.45</v>
      </c>
      <c r="P8" s="16"/>
      <c r="Q8" s="16"/>
      <c r="R8" s="15"/>
      <c r="S8" s="19">
        <v>85.968896916918737</v>
      </c>
      <c r="T8" s="19">
        <v>364.60369199747203</v>
      </c>
      <c r="U8" s="16"/>
      <c r="V8" s="16"/>
      <c r="W8" s="18"/>
      <c r="X8" s="16">
        <v>0.22</v>
      </c>
      <c r="Y8" s="16">
        <v>0.09</v>
      </c>
      <c r="Z8" s="16"/>
      <c r="AA8" s="16"/>
      <c r="AB8" s="18"/>
      <c r="AC8" s="7"/>
      <c r="AD8" s="7"/>
      <c r="AE8" s="7"/>
      <c r="AF8" s="7"/>
      <c r="AG8" s="9"/>
    </row>
    <row r="9" spans="1:33" ht="18.75" x14ac:dyDescent="0.3">
      <c r="A9" s="4" t="s">
        <v>40</v>
      </c>
      <c r="B9" s="5" t="s">
        <v>41</v>
      </c>
      <c r="C9" s="5">
        <v>8</v>
      </c>
      <c r="D9" s="16">
        <v>0</v>
      </c>
      <c r="E9" s="16">
        <v>6.0386976000000009E-2</v>
      </c>
      <c r="F9" s="16">
        <v>4.6451520000000005E-3</v>
      </c>
      <c r="G9" s="16">
        <v>3</v>
      </c>
      <c r="H9" s="17" t="s">
        <v>35</v>
      </c>
      <c r="I9" s="16">
        <v>0.86</v>
      </c>
      <c r="J9" s="16">
        <v>1.3274999999999999</v>
      </c>
      <c r="K9" s="16">
        <v>1.5625</v>
      </c>
      <c r="L9" s="16"/>
      <c r="M9" s="18"/>
      <c r="N9" s="16">
        <v>0.25</v>
      </c>
      <c r="O9" s="16">
        <v>0.25</v>
      </c>
      <c r="P9" s="16">
        <v>0.25</v>
      </c>
      <c r="Q9" s="16"/>
      <c r="R9" s="15"/>
      <c r="S9" s="16">
        <v>18.693674899866487</v>
      </c>
      <c r="T9" s="16">
        <v>146.3263518024032</v>
      </c>
      <c r="U9" s="16">
        <v>301.03262683578106</v>
      </c>
      <c r="V9" s="16"/>
      <c r="W9" s="18"/>
      <c r="X9" s="16">
        <v>0.55079999999999996</v>
      </c>
      <c r="Y9" s="16">
        <v>0.51829999999999998</v>
      </c>
      <c r="Z9" s="16">
        <v>0.2026</v>
      </c>
      <c r="AA9" s="16"/>
      <c r="AB9" s="18"/>
      <c r="AC9" s="7"/>
      <c r="AD9" s="7"/>
      <c r="AE9" s="7"/>
      <c r="AF9" s="7"/>
      <c r="AG9" s="9"/>
    </row>
    <row r="10" spans="1:33" ht="18.75" x14ac:dyDescent="0.3">
      <c r="A10" s="4" t="s">
        <v>42</v>
      </c>
      <c r="B10" s="5" t="s">
        <v>41</v>
      </c>
      <c r="C10" s="5">
        <v>8</v>
      </c>
      <c r="D10" s="16">
        <v>8.8257888000000007E-2</v>
      </c>
      <c r="E10" s="16">
        <v>2.4154790399999997E-2</v>
      </c>
      <c r="F10" s="16">
        <v>4.6451520000000005E-3</v>
      </c>
      <c r="G10" s="16">
        <v>3</v>
      </c>
      <c r="H10" s="17" t="s">
        <v>35</v>
      </c>
      <c r="I10" s="16">
        <v>0.86</v>
      </c>
      <c r="J10" s="16">
        <v>1.3274999999999999</v>
      </c>
      <c r="K10" s="16">
        <v>1.5625</v>
      </c>
      <c r="L10" s="16"/>
      <c r="M10" s="18"/>
      <c r="N10" s="16">
        <v>0.25</v>
      </c>
      <c r="O10" s="16">
        <v>0.25</v>
      </c>
      <c r="P10" s="16">
        <v>0.25</v>
      </c>
      <c r="Q10" s="16"/>
      <c r="R10" s="15"/>
      <c r="S10" s="16">
        <v>18.693674899866487</v>
      </c>
      <c r="T10" s="16">
        <v>146.3263518024032</v>
      </c>
      <c r="U10" s="16">
        <v>301.03262683578106</v>
      </c>
      <c r="V10" s="16"/>
      <c r="W10" s="18"/>
      <c r="X10" s="16">
        <v>0.55079999999999996</v>
      </c>
      <c r="Y10" s="16">
        <v>0.51829999999999998</v>
      </c>
      <c r="Z10" s="16">
        <v>0.2026</v>
      </c>
      <c r="AA10" s="16"/>
      <c r="AB10" s="18"/>
      <c r="AC10" s="7"/>
      <c r="AD10" s="7"/>
      <c r="AE10" s="7"/>
      <c r="AF10" s="7"/>
      <c r="AG10" s="9"/>
    </row>
    <row r="11" spans="1:33" ht="18.75" x14ac:dyDescent="0.3">
      <c r="A11" s="4" t="s">
        <v>43</v>
      </c>
      <c r="B11" s="5" t="s">
        <v>41</v>
      </c>
      <c r="C11" s="5">
        <v>8</v>
      </c>
      <c r="D11" s="16">
        <v>4.6451520000000005E-3</v>
      </c>
      <c r="E11" s="16">
        <v>4.0257984000000007E-3</v>
      </c>
      <c r="F11" s="16">
        <v>8.3612736000000007E-2</v>
      </c>
      <c r="G11" s="16">
        <v>3</v>
      </c>
      <c r="H11" s="17" t="s">
        <v>35</v>
      </c>
      <c r="I11" s="16">
        <v>0.86</v>
      </c>
      <c r="J11" s="16">
        <v>1.3274999999999999</v>
      </c>
      <c r="K11" s="16">
        <v>1.5625</v>
      </c>
      <c r="L11" s="16"/>
      <c r="M11" s="18"/>
      <c r="N11" s="16">
        <v>0.25</v>
      </c>
      <c r="O11" s="16">
        <v>0.25</v>
      </c>
      <c r="P11" s="16">
        <v>0.25</v>
      </c>
      <c r="Q11" s="16"/>
      <c r="R11" s="15"/>
      <c r="S11" s="16">
        <v>18.693674899866487</v>
      </c>
      <c r="T11" s="16">
        <v>146.3263518024032</v>
      </c>
      <c r="U11" s="16">
        <v>301.03262683578106</v>
      </c>
      <c r="V11" s="16"/>
      <c r="W11" s="18"/>
      <c r="X11" s="16">
        <v>0.55079999999999996</v>
      </c>
      <c r="Y11" s="16">
        <v>0.51829999999999998</v>
      </c>
      <c r="Z11" s="16">
        <v>0.2026</v>
      </c>
      <c r="AA11" s="16"/>
      <c r="AB11" s="18"/>
      <c r="AC11" s="7"/>
      <c r="AD11" s="7"/>
      <c r="AE11" s="7"/>
      <c r="AF11" s="7"/>
      <c r="AG11" s="9"/>
    </row>
    <row r="12" spans="1:33" ht="18.75" x14ac:dyDescent="0.3">
      <c r="A12" s="4" t="s">
        <v>44</v>
      </c>
      <c r="B12" s="5" t="s">
        <v>41</v>
      </c>
      <c r="C12" s="5">
        <v>8</v>
      </c>
      <c r="D12" s="16">
        <v>0</v>
      </c>
      <c r="E12" s="16">
        <v>4.3354751999999993E-3</v>
      </c>
      <c r="F12" s="16">
        <v>0</v>
      </c>
      <c r="G12" s="16">
        <v>3</v>
      </c>
      <c r="H12" s="17" t="s">
        <v>35</v>
      </c>
      <c r="I12" s="16">
        <v>0.86</v>
      </c>
      <c r="J12" s="16">
        <v>1.3274999999999999</v>
      </c>
      <c r="K12" s="16">
        <v>1.5625</v>
      </c>
      <c r="L12" s="16"/>
      <c r="M12" s="18"/>
      <c r="N12" s="16">
        <v>0.25</v>
      </c>
      <c r="O12" s="16">
        <v>0.25</v>
      </c>
      <c r="P12" s="16">
        <v>0.25</v>
      </c>
      <c r="Q12" s="16"/>
      <c r="R12" s="15"/>
      <c r="S12" s="16">
        <v>18.693674899866487</v>
      </c>
      <c r="T12" s="16">
        <v>146.3263518024032</v>
      </c>
      <c r="U12" s="16">
        <v>301.03262683578106</v>
      </c>
      <c r="V12" s="16"/>
      <c r="W12" s="18"/>
      <c r="X12" s="16">
        <v>0.55079999999999996</v>
      </c>
      <c r="Y12" s="16">
        <v>0.51829999999999998</v>
      </c>
      <c r="Z12" s="16">
        <v>0.2026</v>
      </c>
      <c r="AA12" s="16"/>
      <c r="AB12" s="18"/>
      <c r="AC12" s="7"/>
      <c r="AD12" s="7"/>
      <c r="AE12" s="7"/>
      <c r="AF12" s="7"/>
      <c r="AG12" s="9"/>
    </row>
    <row r="13" spans="1:33" ht="18.75" x14ac:dyDescent="0.3">
      <c r="A13" s="4" t="s">
        <v>45</v>
      </c>
      <c r="B13" s="5" t="s">
        <v>46</v>
      </c>
      <c r="C13" s="5">
        <v>4</v>
      </c>
      <c r="D13" s="16">
        <v>0</v>
      </c>
      <c r="E13" s="16">
        <v>0</v>
      </c>
      <c r="F13" s="16">
        <v>0</v>
      </c>
      <c r="G13" s="16">
        <v>3</v>
      </c>
      <c r="H13" s="17" t="s">
        <v>27</v>
      </c>
      <c r="I13" s="16">
        <v>0.5</v>
      </c>
      <c r="J13" s="16">
        <v>1.7000000000000002</v>
      </c>
      <c r="K13" s="16">
        <v>2.8000000000000003</v>
      </c>
      <c r="L13" s="16"/>
      <c r="M13" s="18"/>
      <c r="N13" s="16">
        <v>0.6</v>
      </c>
      <c r="O13" s="16">
        <v>0.6</v>
      </c>
      <c r="P13" s="16">
        <v>0.45</v>
      </c>
      <c r="Q13" s="16"/>
      <c r="R13" s="15"/>
      <c r="S13" s="16">
        <v>280</v>
      </c>
      <c r="T13" s="16">
        <v>1480</v>
      </c>
      <c r="U13" s="16">
        <v>9180</v>
      </c>
      <c r="V13" s="16"/>
      <c r="W13" s="18"/>
      <c r="X13" s="16">
        <v>0.80149999999999999</v>
      </c>
      <c r="Y13" s="16">
        <v>0.56940000000000002</v>
      </c>
      <c r="Z13" s="16">
        <v>0.36130000000000001</v>
      </c>
      <c r="AA13" s="16"/>
      <c r="AB13" s="18"/>
      <c r="AC13" s="7"/>
      <c r="AD13" s="7"/>
      <c r="AE13" s="7"/>
      <c r="AF13" s="7"/>
      <c r="AG13" s="9"/>
    </row>
    <row r="14" spans="1:33" ht="18.75" x14ac:dyDescent="0.3">
      <c r="A14" s="4" t="s">
        <v>47</v>
      </c>
      <c r="B14" s="5" t="s">
        <v>48</v>
      </c>
      <c r="C14" s="5">
        <v>5</v>
      </c>
      <c r="D14" s="16">
        <v>4.9238611200000003E-4</v>
      </c>
      <c r="E14" s="16">
        <v>2.02838304E-4</v>
      </c>
      <c r="F14" s="16">
        <v>0</v>
      </c>
      <c r="G14" s="16">
        <v>4</v>
      </c>
      <c r="H14" s="17" t="s">
        <v>35</v>
      </c>
      <c r="I14" s="16">
        <v>0.39</v>
      </c>
      <c r="J14" s="16">
        <v>0.39</v>
      </c>
      <c r="K14" s="16">
        <v>0.39</v>
      </c>
      <c r="L14" s="16">
        <v>0.39</v>
      </c>
      <c r="M14" s="18"/>
      <c r="N14" s="16">
        <v>0.45</v>
      </c>
      <c r="O14" s="16">
        <v>0.45</v>
      </c>
      <c r="P14" s="16">
        <v>0.45</v>
      </c>
      <c r="Q14" s="16">
        <v>0.45</v>
      </c>
      <c r="R14" s="15"/>
      <c r="S14" s="19">
        <v>4434.7814352224405</v>
      </c>
      <c r="T14" s="19">
        <v>22567.917632931243</v>
      </c>
      <c r="U14" s="19">
        <v>36901.143579706441</v>
      </c>
      <c r="V14" s="19">
        <v>38901.142549663302</v>
      </c>
      <c r="W14" s="18"/>
      <c r="X14" s="16">
        <v>0.87409999999999999</v>
      </c>
      <c r="Y14" s="16">
        <v>0.27760000000000001</v>
      </c>
      <c r="Z14" s="16">
        <v>0.4083</v>
      </c>
      <c r="AA14" s="16">
        <v>0.48770000000000002</v>
      </c>
      <c r="AB14" s="18"/>
      <c r="AC14" s="7"/>
      <c r="AD14" s="7"/>
      <c r="AE14" s="7"/>
      <c r="AF14" s="7"/>
      <c r="AG14" s="9"/>
    </row>
    <row r="15" spans="1:33" ht="18.75" x14ac:dyDescent="0.3">
      <c r="A15" s="4" t="s">
        <v>49</v>
      </c>
      <c r="B15" s="5" t="s">
        <v>50</v>
      </c>
      <c r="C15" s="5">
        <v>7</v>
      </c>
      <c r="D15" s="16">
        <v>3.2308799999999999E-2</v>
      </c>
      <c r="E15" s="16">
        <v>1.5443200000000001E-2</v>
      </c>
      <c r="F15" s="16">
        <v>1.4630400000000001E-3</v>
      </c>
      <c r="G15" s="16">
        <v>2</v>
      </c>
      <c r="H15" s="17" t="s">
        <v>35</v>
      </c>
      <c r="I15" s="16">
        <v>1.5</v>
      </c>
      <c r="J15" s="16">
        <v>2.6</v>
      </c>
      <c r="K15" s="16"/>
      <c r="L15" s="16"/>
      <c r="M15" s="18"/>
      <c r="N15" s="16">
        <v>0.4</v>
      </c>
      <c r="O15" s="16">
        <v>0.4</v>
      </c>
      <c r="P15" s="16"/>
      <c r="Q15" s="16"/>
      <c r="R15" s="15"/>
      <c r="S15" s="16">
        <v>1.0465879265091864</v>
      </c>
      <c r="T15" s="16">
        <v>9.5636482939632543</v>
      </c>
      <c r="U15" s="16"/>
      <c r="V15" s="16"/>
      <c r="W15" s="18"/>
      <c r="X15" s="16">
        <v>0.76370000000000005</v>
      </c>
      <c r="Y15" s="16">
        <v>0.40539999999999998</v>
      </c>
      <c r="Z15" s="16"/>
      <c r="AA15" s="16"/>
      <c r="AB15" s="18"/>
      <c r="AC15" s="7"/>
      <c r="AD15" s="7"/>
      <c r="AE15" s="7"/>
      <c r="AF15" s="7"/>
      <c r="AG15" s="9"/>
    </row>
    <row r="16" spans="1:33" ht="18.75" x14ac:dyDescent="0.3">
      <c r="A16" s="4" t="s">
        <v>51</v>
      </c>
      <c r="B16" s="5" t="s">
        <v>50</v>
      </c>
      <c r="C16" s="5">
        <v>7</v>
      </c>
      <c r="D16" s="16">
        <v>4.5720000000000005E-3</v>
      </c>
      <c r="E16" s="16">
        <v>4.5720000000000005E-3</v>
      </c>
      <c r="F16" s="16">
        <v>4.5720000000000005E-3</v>
      </c>
      <c r="G16" s="16">
        <v>2</v>
      </c>
      <c r="H16" s="17" t="s">
        <v>35</v>
      </c>
      <c r="I16" s="16">
        <v>1.5</v>
      </c>
      <c r="J16" s="16">
        <v>2.6</v>
      </c>
      <c r="K16" s="16"/>
      <c r="L16" s="16"/>
      <c r="M16" s="18"/>
      <c r="N16" s="16">
        <v>0.4</v>
      </c>
      <c r="O16" s="16">
        <v>0.4</v>
      </c>
      <c r="P16" s="16"/>
      <c r="Q16" s="16"/>
      <c r="R16" s="15"/>
      <c r="S16" s="16">
        <v>0.45931758530183725</v>
      </c>
      <c r="T16" s="16">
        <v>4.3963254593175849</v>
      </c>
      <c r="U16" s="16"/>
      <c r="V16" s="16"/>
      <c r="W16" s="18"/>
      <c r="X16" s="16">
        <v>0.64880000000000004</v>
      </c>
      <c r="Y16" s="16">
        <v>0.40379999999999999</v>
      </c>
      <c r="Z16" s="16"/>
      <c r="AA16" s="16"/>
      <c r="AB16" s="18"/>
      <c r="AC16" s="7"/>
      <c r="AD16" s="7"/>
      <c r="AE16" s="7"/>
      <c r="AF16" s="7"/>
      <c r="AG16" s="9"/>
    </row>
    <row r="17" spans="1:33" ht="18.75" x14ac:dyDescent="0.3">
      <c r="A17" s="4" t="s">
        <v>52</v>
      </c>
      <c r="B17" s="5" t="s">
        <v>50</v>
      </c>
      <c r="C17" s="5">
        <v>7</v>
      </c>
      <c r="D17" s="16">
        <v>6.4617599999999997E-2</v>
      </c>
      <c r="E17" s="16">
        <v>3.0886400000000001E-2</v>
      </c>
      <c r="F17" s="16">
        <v>2.9260800000000002E-3</v>
      </c>
      <c r="G17" s="16">
        <v>2</v>
      </c>
      <c r="H17" s="17" t="s">
        <v>35</v>
      </c>
      <c r="I17" s="16">
        <v>1.5</v>
      </c>
      <c r="J17" s="16">
        <v>2.6</v>
      </c>
      <c r="K17" s="16"/>
      <c r="L17" s="16"/>
      <c r="M17" s="18"/>
      <c r="N17" s="16">
        <v>0.4</v>
      </c>
      <c r="O17" s="16">
        <v>0.4</v>
      </c>
      <c r="P17" s="16"/>
      <c r="Q17" s="16"/>
      <c r="R17" s="15"/>
      <c r="S17" s="16">
        <v>1.0465879265091864</v>
      </c>
      <c r="T17" s="16">
        <v>9.5636482939632543</v>
      </c>
      <c r="U17" s="16"/>
      <c r="V17" s="16"/>
      <c r="W17" s="18"/>
      <c r="X17" s="16">
        <v>0.76370000000000005</v>
      </c>
      <c r="Y17" s="16">
        <v>0.40539999999999998</v>
      </c>
      <c r="Z17" s="16"/>
      <c r="AA17" s="16"/>
      <c r="AB17" s="18"/>
      <c r="AC17" s="7"/>
      <c r="AD17" s="7"/>
      <c r="AE17" s="7"/>
      <c r="AF17" s="7"/>
      <c r="AG17" s="9"/>
    </row>
    <row r="18" spans="1:33" ht="18.75" x14ac:dyDescent="0.3">
      <c r="A18" s="4" t="s">
        <v>53</v>
      </c>
      <c r="B18" s="5" t="s">
        <v>50</v>
      </c>
      <c r="C18" s="5">
        <v>7</v>
      </c>
      <c r="D18" s="16">
        <v>9.1440000000000011E-3</v>
      </c>
      <c r="E18" s="16">
        <v>9.1440000000000011E-3</v>
      </c>
      <c r="F18" s="16">
        <v>9.1440000000000011E-3</v>
      </c>
      <c r="G18" s="16">
        <v>2</v>
      </c>
      <c r="H18" s="17" t="s">
        <v>35</v>
      </c>
      <c r="I18" s="16">
        <v>1.5</v>
      </c>
      <c r="J18" s="16">
        <v>2.6</v>
      </c>
      <c r="K18" s="16"/>
      <c r="L18" s="16"/>
      <c r="M18" s="18"/>
      <c r="N18" s="16">
        <v>0.4</v>
      </c>
      <c r="O18" s="16">
        <v>0.4</v>
      </c>
      <c r="P18" s="16"/>
      <c r="Q18" s="16"/>
      <c r="R18" s="15"/>
      <c r="S18" s="16">
        <v>0.45931758530183725</v>
      </c>
      <c r="T18" s="16">
        <v>4.3963254593175849</v>
      </c>
      <c r="U18" s="16"/>
      <c r="V18" s="16"/>
      <c r="W18" s="18"/>
      <c r="X18" s="16">
        <v>0.64880000000000004</v>
      </c>
      <c r="Y18" s="16">
        <v>0.40379999999999999</v>
      </c>
      <c r="Z18" s="16"/>
      <c r="AA18" s="16"/>
      <c r="AB18" s="18"/>
      <c r="AC18" s="7"/>
      <c r="AD18" s="7"/>
      <c r="AE18" s="7"/>
      <c r="AF18" s="7"/>
      <c r="AG18" s="9"/>
    </row>
    <row r="19" spans="1:33" ht="18.75" x14ac:dyDescent="0.3">
      <c r="A19" s="4" t="s">
        <v>54</v>
      </c>
      <c r="B19" s="5" t="s">
        <v>55</v>
      </c>
      <c r="C19" s="5">
        <v>7</v>
      </c>
      <c r="D19" s="16">
        <v>1.2192000000000001E-2</v>
      </c>
      <c r="E19" s="16">
        <v>9.6520000000000009E-3</v>
      </c>
      <c r="F19" s="16">
        <v>4.5720000000000005E-3</v>
      </c>
      <c r="G19" s="16">
        <v>1</v>
      </c>
      <c r="H19" s="17" t="s">
        <v>35</v>
      </c>
      <c r="I19" s="16">
        <v>2.25</v>
      </c>
      <c r="J19" s="16"/>
      <c r="K19" s="16"/>
      <c r="L19" s="16"/>
      <c r="M19" s="18"/>
      <c r="N19" s="16">
        <v>0.5</v>
      </c>
      <c r="O19" s="16"/>
      <c r="P19" s="16"/>
      <c r="Q19" s="16"/>
      <c r="R19" s="15"/>
      <c r="S19" s="16">
        <v>11.482939632545932</v>
      </c>
      <c r="T19" s="16"/>
      <c r="U19" s="16"/>
      <c r="V19" s="16"/>
      <c r="W19" s="18"/>
      <c r="X19" s="16">
        <v>0.65</v>
      </c>
      <c r="Y19" s="16"/>
      <c r="Z19" s="16"/>
      <c r="AA19" s="16"/>
      <c r="AB19" s="18"/>
      <c r="AC19" s="7"/>
      <c r="AD19" s="7"/>
      <c r="AE19" s="7"/>
      <c r="AF19" s="7"/>
      <c r="AG19" s="9"/>
    </row>
    <row r="20" spans="1:33" ht="18.75" x14ac:dyDescent="0.3">
      <c r="A20" s="4" t="s">
        <v>56</v>
      </c>
      <c r="B20" s="5" t="s">
        <v>57</v>
      </c>
      <c r="C20" s="5">
        <v>7</v>
      </c>
      <c r="D20" s="16">
        <v>3.6880799999999998E-2</v>
      </c>
      <c r="E20" s="16">
        <v>2.3164800000000003E-2</v>
      </c>
      <c r="F20" s="16">
        <v>6.0350400000000002E-3</v>
      </c>
      <c r="G20" s="16">
        <v>1</v>
      </c>
      <c r="H20" s="17" t="s">
        <v>35</v>
      </c>
      <c r="I20" s="16">
        <v>2.25</v>
      </c>
      <c r="J20" s="16"/>
      <c r="K20" s="16"/>
      <c r="L20" s="16"/>
      <c r="M20" s="18"/>
      <c r="N20" s="16">
        <v>0.5</v>
      </c>
      <c r="O20" s="16"/>
      <c r="P20" s="16"/>
      <c r="Q20" s="16"/>
      <c r="R20" s="15"/>
      <c r="S20" s="16">
        <v>4.3963254593175849</v>
      </c>
      <c r="T20" s="16"/>
      <c r="U20" s="16"/>
      <c r="V20" s="16"/>
      <c r="W20" s="18"/>
      <c r="X20" s="16">
        <v>0.31419999999999998</v>
      </c>
      <c r="Y20" s="16"/>
      <c r="Z20" s="16"/>
      <c r="AA20" s="16"/>
      <c r="AB20" s="18"/>
      <c r="AC20" s="7"/>
      <c r="AD20" s="7"/>
      <c r="AE20" s="7"/>
      <c r="AF20" s="7"/>
      <c r="AG20" s="9"/>
    </row>
    <row r="21" spans="1:33" ht="18.75" x14ac:dyDescent="0.3">
      <c r="A21" s="4" t="s">
        <v>58</v>
      </c>
      <c r="B21" s="5" t="s">
        <v>57</v>
      </c>
      <c r="C21" s="5">
        <v>7</v>
      </c>
      <c r="D21" s="16">
        <v>0</v>
      </c>
      <c r="E21" s="16">
        <v>0</v>
      </c>
      <c r="F21" s="16">
        <v>0</v>
      </c>
      <c r="G21" s="16">
        <v>1</v>
      </c>
      <c r="H21" s="17" t="s">
        <v>35</v>
      </c>
      <c r="I21" s="16">
        <v>2.25</v>
      </c>
      <c r="J21" s="16"/>
      <c r="K21" s="16"/>
      <c r="L21" s="16"/>
      <c r="M21" s="18"/>
      <c r="N21" s="16">
        <v>0.5</v>
      </c>
      <c r="O21" s="16"/>
      <c r="P21" s="16"/>
      <c r="Q21" s="16"/>
      <c r="R21" s="15"/>
      <c r="S21" s="16">
        <v>4.3963254593175849</v>
      </c>
      <c r="T21" s="16"/>
      <c r="U21" s="16"/>
      <c r="V21" s="16"/>
      <c r="W21" s="18"/>
      <c r="X21" s="16">
        <v>0.31419999999999998</v>
      </c>
      <c r="Y21" s="16"/>
      <c r="Z21" s="16"/>
      <c r="AA21" s="16"/>
      <c r="AB21" s="18"/>
      <c r="AC21" s="7"/>
      <c r="AD21" s="7"/>
      <c r="AE21" s="7"/>
      <c r="AF21" s="7"/>
      <c r="AG21" s="9"/>
    </row>
    <row r="22" spans="1:33" ht="18.75" x14ac:dyDescent="0.3">
      <c r="A22" s="4" t="s">
        <v>59</v>
      </c>
      <c r="B22" s="5" t="s">
        <v>57</v>
      </c>
      <c r="C22" s="5">
        <v>7</v>
      </c>
      <c r="D22" s="16">
        <v>0</v>
      </c>
      <c r="E22" s="16">
        <v>0</v>
      </c>
      <c r="F22" s="16">
        <v>0</v>
      </c>
      <c r="G22" s="16">
        <v>1</v>
      </c>
      <c r="H22" s="17" t="s">
        <v>35</v>
      </c>
      <c r="I22" s="16">
        <v>2.25</v>
      </c>
      <c r="J22" s="16"/>
      <c r="K22" s="16"/>
      <c r="L22" s="16"/>
      <c r="M22" s="18"/>
      <c r="N22" s="16">
        <v>0.5</v>
      </c>
      <c r="O22" s="16"/>
      <c r="P22" s="16"/>
      <c r="Q22" s="16"/>
      <c r="R22" s="15"/>
      <c r="S22" s="16">
        <v>4.3963254593175849</v>
      </c>
      <c r="T22" s="16"/>
      <c r="U22" s="16"/>
      <c r="V22" s="16"/>
      <c r="W22" s="18"/>
      <c r="X22" s="16">
        <v>0.31419999999999998</v>
      </c>
      <c r="Y22" s="16"/>
      <c r="Z22" s="16"/>
      <c r="AA22" s="16"/>
      <c r="AB22" s="18"/>
      <c r="AC22" s="7"/>
      <c r="AD22" s="7"/>
      <c r="AE22" s="7"/>
      <c r="AF22" s="7"/>
      <c r="AG22" s="9"/>
    </row>
    <row r="23" spans="1:33" ht="18.75" x14ac:dyDescent="0.3">
      <c r="A23" s="4" t="s">
        <v>60</v>
      </c>
      <c r="B23" s="5" t="s">
        <v>57</v>
      </c>
      <c r="C23" s="5">
        <v>7</v>
      </c>
      <c r="D23" s="16">
        <v>0</v>
      </c>
      <c r="E23" s="16">
        <v>1.3716000000000001E-2</v>
      </c>
      <c r="F23" s="16">
        <v>0</v>
      </c>
      <c r="G23" s="16">
        <v>1</v>
      </c>
      <c r="H23" s="17" t="s">
        <v>35</v>
      </c>
      <c r="I23" s="16">
        <v>2.25</v>
      </c>
      <c r="J23" s="16"/>
      <c r="K23" s="16"/>
      <c r="L23" s="16"/>
      <c r="M23" s="18"/>
      <c r="N23" s="16">
        <v>0.5</v>
      </c>
      <c r="O23" s="16"/>
      <c r="P23" s="16"/>
      <c r="Q23" s="16"/>
      <c r="R23" s="15"/>
      <c r="S23" s="16">
        <v>4.3963254593175849</v>
      </c>
      <c r="T23" s="16"/>
      <c r="U23" s="16"/>
      <c r="V23" s="16"/>
      <c r="W23" s="18"/>
      <c r="X23" s="16">
        <v>0.31419999999999998</v>
      </c>
      <c r="Y23" s="16"/>
      <c r="Z23" s="16"/>
      <c r="AA23" s="16"/>
      <c r="AB23" s="18"/>
      <c r="AC23" s="7"/>
      <c r="AD23" s="7"/>
      <c r="AE23" s="7"/>
      <c r="AF23" s="7"/>
      <c r="AG23" s="9"/>
    </row>
    <row r="24" spans="1:33" ht="18.75" x14ac:dyDescent="0.3">
      <c r="A24" s="4" t="s">
        <v>61</v>
      </c>
      <c r="B24" s="5" t="s">
        <v>62</v>
      </c>
      <c r="C24" s="5">
        <v>6</v>
      </c>
      <c r="D24" s="16">
        <v>0</v>
      </c>
      <c r="E24" s="16">
        <v>2.8956000000000001E-4</v>
      </c>
      <c r="F24" s="16">
        <v>0</v>
      </c>
      <c r="G24" s="16">
        <v>1</v>
      </c>
      <c r="H24" s="17" t="s">
        <v>35</v>
      </c>
      <c r="I24" s="16">
        <v>0.2</v>
      </c>
      <c r="J24" s="16"/>
      <c r="K24" s="16"/>
      <c r="L24" s="16"/>
      <c r="M24" s="18"/>
      <c r="N24" s="16">
        <v>0.4</v>
      </c>
      <c r="O24" s="16"/>
      <c r="P24" s="16"/>
      <c r="Q24" s="16"/>
      <c r="R24" s="15"/>
      <c r="S24" s="19">
        <v>47847.44839397676</v>
      </c>
      <c r="T24" s="16"/>
      <c r="U24" s="16"/>
      <c r="V24" s="16"/>
      <c r="W24" s="18"/>
      <c r="X24" s="16">
        <v>0.17849999999999999</v>
      </c>
      <c r="Y24" s="16"/>
      <c r="Z24" s="16"/>
      <c r="AA24" s="16"/>
      <c r="AB24" s="18"/>
      <c r="AC24" s="7"/>
      <c r="AD24" s="7"/>
      <c r="AE24" s="7"/>
      <c r="AF24" s="7"/>
      <c r="AG24" s="9"/>
    </row>
    <row r="25" spans="1:33" ht="18.75" x14ac:dyDescent="0.3">
      <c r="A25" s="4" t="s">
        <v>63</v>
      </c>
      <c r="B25" s="5" t="s">
        <v>62</v>
      </c>
      <c r="C25" s="5">
        <v>6</v>
      </c>
      <c r="D25" s="16">
        <v>0</v>
      </c>
      <c r="E25" s="16">
        <v>2.8956000000000001E-4</v>
      </c>
      <c r="F25" s="16">
        <v>0</v>
      </c>
      <c r="G25" s="16">
        <v>1</v>
      </c>
      <c r="H25" s="17" t="s">
        <v>35</v>
      </c>
      <c r="I25" s="16">
        <v>0.5</v>
      </c>
      <c r="J25" s="16"/>
      <c r="K25" s="16"/>
      <c r="L25" s="16"/>
      <c r="M25" s="18"/>
      <c r="N25" s="16">
        <v>0.4</v>
      </c>
      <c r="O25" s="16"/>
      <c r="P25" s="16"/>
      <c r="Q25" s="16"/>
      <c r="R25" s="15"/>
      <c r="S25" s="19">
        <v>26070.000000000004</v>
      </c>
      <c r="T25" s="16"/>
      <c r="U25" s="16"/>
      <c r="V25" s="16"/>
      <c r="W25" s="18"/>
      <c r="X25" s="16">
        <v>0.17199999999999999</v>
      </c>
      <c r="Y25" s="16"/>
      <c r="Z25" s="16"/>
      <c r="AA25" s="16"/>
      <c r="AB25" s="18"/>
      <c r="AC25" s="7"/>
      <c r="AD25" s="7"/>
      <c r="AE25" s="7"/>
      <c r="AF25" s="7"/>
      <c r="AG25" s="9"/>
    </row>
    <row r="26" spans="1:33" ht="18.75" x14ac:dyDescent="0.3">
      <c r="A26" s="4" t="s">
        <v>64</v>
      </c>
      <c r="B26" s="5" t="s">
        <v>65</v>
      </c>
      <c r="C26" s="5">
        <v>6</v>
      </c>
      <c r="D26" s="16">
        <v>0</v>
      </c>
      <c r="E26" s="16">
        <v>6.6072999999999991E-3</v>
      </c>
      <c r="F26" s="16">
        <v>5.6633999999999999E-3</v>
      </c>
      <c r="G26" s="16">
        <v>2</v>
      </c>
      <c r="H26" s="17" t="s">
        <v>35</v>
      </c>
      <c r="I26" s="16">
        <v>0.25</v>
      </c>
      <c r="J26" s="16">
        <v>0.25</v>
      </c>
      <c r="K26" s="16"/>
      <c r="L26" s="16"/>
      <c r="M26" s="18"/>
      <c r="N26" s="16">
        <v>0.4</v>
      </c>
      <c r="O26" s="16">
        <v>0.4</v>
      </c>
      <c r="P26" s="16"/>
      <c r="Q26" s="16"/>
      <c r="R26" s="15"/>
      <c r="S26" s="16">
        <v>1100</v>
      </c>
      <c r="T26" s="16">
        <v>32120</v>
      </c>
      <c r="U26" s="16"/>
      <c r="V26" s="16"/>
      <c r="W26" s="18"/>
      <c r="X26" s="16">
        <v>0.15110000000000001</v>
      </c>
      <c r="Y26" s="16">
        <v>0.16550000000000001</v>
      </c>
      <c r="Z26" s="16"/>
      <c r="AA26" s="16"/>
      <c r="AB26" s="18"/>
      <c r="AC26" s="7"/>
      <c r="AD26" s="7"/>
      <c r="AE26" s="7"/>
      <c r="AF26" s="7"/>
      <c r="AG26" s="9"/>
    </row>
    <row r="27" spans="1:33" ht="18.75" x14ac:dyDescent="0.3">
      <c r="A27" s="4" t="s">
        <v>66</v>
      </c>
      <c r="B27" s="5" t="s">
        <v>67</v>
      </c>
      <c r="C27" s="5">
        <v>6</v>
      </c>
      <c r="D27" s="16">
        <v>0</v>
      </c>
      <c r="E27" s="16">
        <v>0</v>
      </c>
      <c r="F27" s="16">
        <v>0</v>
      </c>
      <c r="G27" s="16">
        <v>1</v>
      </c>
      <c r="H27" s="17" t="s">
        <v>35</v>
      </c>
      <c r="I27" s="16">
        <v>0.5</v>
      </c>
      <c r="J27" s="16"/>
      <c r="K27" s="16"/>
      <c r="L27" s="16"/>
      <c r="M27" s="18"/>
      <c r="N27" s="16">
        <v>0.4</v>
      </c>
      <c r="O27" s="16"/>
      <c r="P27" s="16"/>
      <c r="Q27" s="16"/>
      <c r="R27" s="15"/>
      <c r="S27" s="16">
        <v>2915</v>
      </c>
      <c r="T27" s="16"/>
      <c r="U27" s="16"/>
      <c r="V27" s="16"/>
      <c r="W27" s="18"/>
      <c r="X27" s="16">
        <v>0.1394</v>
      </c>
      <c r="Y27" s="16"/>
      <c r="Z27" s="16"/>
      <c r="AA27" s="16"/>
      <c r="AB27" s="18"/>
      <c r="AC27" s="7"/>
      <c r="AD27" s="7"/>
      <c r="AE27" s="7"/>
      <c r="AF27" s="7"/>
      <c r="AG27" s="9"/>
    </row>
    <row r="28" spans="1:33" ht="18.75" x14ac:dyDescent="0.3">
      <c r="A28" s="4" t="s">
        <v>104</v>
      </c>
      <c r="B28" s="5" t="s">
        <v>67</v>
      </c>
      <c r="C28" s="5">
        <v>6</v>
      </c>
      <c r="D28" s="16">
        <v>0</v>
      </c>
      <c r="E28" s="16">
        <v>7.1120000000000011E-3</v>
      </c>
      <c r="F28" s="16">
        <v>0</v>
      </c>
      <c r="G28" s="16">
        <v>2</v>
      </c>
      <c r="H28" s="17" t="s">
        <v>35</v>
      </c>
      <c r="I28" s="16">
        <v>1.5</v>
      </c>
      <c r="J28" s="16">
        <v>2.25</v>
      </c>
      <c r="K28" s="16"/>
      <c r="L28" s="16"/>
      <c r="M28" s="18"/>
      <c r="N28" s="16">
        <v>0.4</v>
      </c>
      <c r="O28" s="16">
        <v>0.4</v>
      </c>
      <c r="P28" s="16"/>
      <c r="Q28" s="16"/>
      <c r="R28" s="15"/>
      <c r="S28" s="16">
        <v>3.4284776902887137</v>
      </c>
      <c r="T28" s="16">
        <v>28.690944881889763</v>
      </c>
      <c r="U28" s="16"/>
      <c r="V28" s="16"/>
      <c r="W28" s="18"/>
      <c r="X28" s="16">
        <v>0.25600000000000001</v>
      </c>
      <c r="Y28" s="16">
        <v>8.0600000000000005E-2</v>
      </c>
      <c r="Z28" s="16"/>
      <c r="AA28" s="16"/>
      <c r="AB28" s="18"/>
      <c r="AC28" s="7"/>
      <c r="AD28" s="7"/>
      <c r="AE28" s="7"/>
      <c r="AF28" s="7"/>
      <c r="AG28" s="9"/>
    </row>
    <row r="29" spans="1:33" ht="18.75" x14ac:dyDescent="0.3">
      <c r="A29" s="4" t="s">
        <v>69</v>
      </c>
      <c r="B29" s="5" t="s">
        <v>67</v>
      </c>
      <c r="C29" s="5">
        <v>6</v>
      </c>
      <c r="D29" s="16">
        <v>1.5240000000000002E-2</v>
      </c>
      <c r="E29" s="16">
        <v>1.3207999999999999E-2</v>
      </c>
      <c r="F29" s="16">
        <v>1.2192000000000001E-2</v>
      </c>
      <c r="G29" s="16">
        <v>2</v>
      </c>
      <c r="H29" s="17" t="s">
        <v>35</v>
      </c>
      <c r="I29" s="16">
        <v>1.5</v>
      </c>
      <c r="J29" s="16">
        <v>2.25</v>
      </c>
      <c r="K29" s="16"/>
      <c r="L29" s="16"/>
      <c r="M29" s="18"/>
      <c r="N29" s="16">
        <v>0.4</v>
      </c>
      <c r="O29" s="16">
        <v>0.4</v>
      </c>
      <c r="P29" s="16"/>
      <c r="Q29" s="16"/>
      <c r="R29" s="15"/>
      <c r="S29" s="16">
        <v>2.3458005249343832</v>
      </c>
      <c r="T29" s="16">
        <v>22.916666666666664</v>
      </c>
      <c r="U29" s="16"/>
      <c r="V29" s="16"/>
      <c r="W29" s="18"/>
      <c r="X29" s="16">
        <v>0.3674</v>
      </c>
      <c r="Y29" s="16">
        <v>0.1002</v>
      </c>
      <c r="Z29" s="16"/>
      <c r="AA29" s="16"/>
      <c r="AB29" s="18"/>
      <c r="AC29" s="7"/>
      <c r="AD29" s="7"/>
      <c r="AE29" s="7"/>
      <c r="AF29" s="7"/>
      <c r="AG29" s="9"/>
    </row>
    <row r="30" spans="1:33" ht="18.75" x14ac:dyDescent="0.3">
      <c r="A30" s="4" t="s">
        <v>70</v>
      </c>
      <c r="B30" s="5" t="s">
        <v>67</v>
      </c>
      <c r="C30" s="5">
        <v>6</v>
      </c>
      <c r="D30" s="16">
        <v>8.0000000000000002E-3</v>
      </c>
      <c r="E30" s="16">
        <v>5.6666666666666671E-3</v>
      </c>
      <c r="F30" s="16">
        <v>3.0000000000000001E-3</v>
      </c>
      <c r="G30" s="16">
        <v>1</v>
      </c>
      <c r="H30" s="17" t="s">
        <v>35</v>
      </c>
      <c r="I30" s="16">
        <v>1.3</v>
      </c>
      <c r="J30" s="16"/>
      <c r="K30" s="16"/>
      <c r="L30" s="16"/>
      <c r="M30" s="18"/>
      <c r="N30" s="16">
        <v>0.4</v>
      </c>
      <c r="O30" s="16"/>
      <c r="P30" s="16"/>
      <c r="Q30" s="16"/>
      <c r="R30" s="15"/>
      <c r="S30" s="16">
        <v>330</v>
      </c>
      <c r="T30" s="16"/>
      <c r="U30" s="16"/>
      <c r="V30" s="16"/>
      <c r="W30" s="18"/>
      <c r="X30" s="16">
        <v>0.20660000000000001</v>
      </c>
      <c r="Y30" s="16"/>
      <c r="Z30" s="16"/>
      <c r="AA30" s="16"/>
      <c r="AB30" s="18"/>
      <c r="AC30" s="7"/>
      <c r="AD30" s="7"/>
      <c r="AE30" s="7"/>
      <c r="AF30" s="7"/>
      <c r="AG30" s="9"/>
    </row>
    <row r="31" spans="1:33" ht="18.75" x14ac:dyDescent="0.3">
      <c r="A31" s="4" t="s">
        <v>71</v>
      </c>
      <c r="B31" s="5" t="s">
        <v>67</v>
      </c>
      <c r="C31" s="5">
        <v>6</v>
      </c>
      <c r="D31" s="16">
        <v>0</v>
      </c>
      <c r="E31" s="16">
        <v>1.6666666666666668E-3</v>
      </c>
      <c r="F31" s="16">
        <v>0</v>
      </c>
      <c r="G31" s="16">
        <v>1</v>
      </c>
      <c r="H31" s="17" t="s">
        <v>35</v>
      </c>
      <c r="I31" s="16">
        <v>1.9</v>
      </c>
      <c r="J31" s="16"/>
      <c r="K31" s="16"/>
      <c r="L31" s="16"/>
      <c r="M31" s="18"/>
      <c r="N31" s="16">
        <v>0.4</v>
      </c>
      <c r="O31" s="16"/>
      <c r="P31" s="16"/>
      <c r="Q31" s="16"/>
      <c r="R31" s="15"/>
      <c r="S31" s="16">
        <v>1650</v>
      </c>
      <c r="T31" s="16"/>
      <c r="U31" s="16"/>
      <c r="V31" s="16"/>
      <c r="W31" s="18"/>
      <c r="X31" s="16">
        <v>0.29420000000000002</v>
      </c>
      <c r="Y31" s="16"/>
      <c r="Z31" s="16"/>
      <c r="AA31" s="16"/>
      <c r="AB31" s="18"/>
      <c r="AC31" s="7"/>
      <c r="AD31" s="7"/>
      <c r="AE31" s="7"/>
      <c r="AF31" s="7"/>
      <c r="AG31" s="9"/>
    </row>
    <row r="32" spans="1:33" ht="18.75" x14ac:dyDescent="0.3">
      <c r="A32" s="4" t="s">
        <v>72</v>
      </c>
      <c r="B32" s="5" t="s">
        <v>67</v>
      </c>
      <c r="C32" s="5">
        <v>6</v>
      </c>
      <c r="D32" s="16">
        <v>0</v>
      </c>
      <c r="E32" s="16">
        <v>2E-3</v>
      </c>
      <c r="F32" s="16">
        <v>0</v>
      </c>
      <c r="G32" s="16">
        <v>1</v>
      </c>
      <c r="H32" s="17" t="s">
        <v>35</v>
      </c>
      <c r="I32" s="16">
        <v>1.9</v>
      </c>
      <c r="J32" s="16"/>
      <c r="K32" s="16"/>
      <c r="L32" s="16"/>
      <c r="M32" s="18"/>
      <c r="N32" s="16">
        <v>0.4</v>
      </c>
      <c r="O32" s="16"/>
      <c r="P32" s="16"/>
      <c r="Q32" s="16"/>
      <c r="R32" s="15"/>
      <c r="S32" s="16">
        <v>1650</v>
      </c>
      <c r="T32" s="16"/>
      <c r="U32" s="16"/>
      <c r="V32" s="16"/>
      <c r="W32" s="18"/>
      <c r="X32" s="16">
        <v>0.29420000000000002</v>
      </c>
      <c r="Y32" s="16"/>
      <c r="Z32" s="16"/>
      <c r="AA32" s="16"/>
      <c r="AB32" s="18"/>
      <c r="AC32" s="7"/>
      <c r="AD32" s="7"/>
      <c r="AE32" s="7"/>
      <c r="AF32" s="7"/>
      <c r="AG32" s="9"/>
    </row>
    <row r="33" spans="1:33" ht="18.75" x14ac:dyDescent="0.3">
      <c r="A33" s="4" t="s">
        <v>73</v>
      </c>
      <c r="B33" s="5" t="s">
        <v>67</v>
      </c>
      <c r="C33" s="5">
        <v>6</v>
      </c>
      <c r="D33" s="16">
        <v>4.0000000000000001E-3</v>
      </c>
      <c r="E33" s="16">
        <v>6.0000000000000001E-3</v>
      </c>
      <c r="F33" s="16">
        <v>0</v>
      </c>
      <c r="G33" s="16">
        <v>1</v>
      </c>
      <c r="H33" s="17" t="s">
        <v>35</v>
      </c>
      <c r="I33" s="16">
        <v>1.9</v>
      </c>
      <c r="J33" s="16"/>
      <c r="K33" s="16"/>
      <c r="L33" s="16"/>
      <c r="M33" s="18"/>
      <c r="N33" s="16">
        <v>0.4</v>
      </c>
      <c r="O33" s="16"/>
      <c r="P33" s="16"/>
      <c r="Q33" s="16"/>
      <c r="R33" s="15"/>
      <c r="S33" s="16">
        <v>1650</v>
      </c>
      <c r="T33" s="16"/>
      <c r="U33" s="16"/>
      <c r="V33" s="16"/>
      <c r="W33" s="18"/>
      <c r="X33" s="16">
        <v>0.29420000000000002</v>
      </c>
      <c r="Y33" s="16"/>
      <c r="Z33" s="16"/>
      <c r="AA33" s="16"/>
      <c r="AB33" s="18"/>
      <c r="AC33" s="7"/>
      <c r="AD33" s="7"/>
      <c r="AE33" s="7"/>
      <c r="AF33" s="7"/>
      <c r="AG33" s="9"/>
    </row>
    <row r="34" spans="1:33" ht="18.75" x14ac:dyDescent="0.3">
      <c r="A34" s="4" t="s">
        <v>74</v>
      </c>
      <c r="B34" s="5" t="s">
        <v>75</v>
      </c>
      <c r="C34" s="5">
        <v>7</v>
      </c>
      <c r="D34" s="16">
        <v>0</v>
      </c>
      <c r="E34" s="16">
        <v>0</v>
      </c>
      <c r="F34" s="16">
        <v>0</v>
      </c>
      <c r="G34" s="16">
        <v>2</v>
      </c>
      <c r="H34" s="17" t="s">
        <v>35</v>
      </c>
      <c r="I34" s="16">
        <v>0.55000000000000004</v>
      </c>
      <c r="J34" s="16">
        <v>1.1000000000000001</v>
      </c>
      <c r="K34" s="16"/>
      <c r="L34" s="16"/>
      <c r="M34" s="18"/>
      <c r="N34" s="16">
        <v>0.5</v>
      </c>
      <c r="O34" s="16">
        <v>0.5</v>
      </c>
      <c r="P34" s="16"/>
      <c r="Q34" s="16"/>
      <c r="R34" s="15"/>
      <c r="S34" s="16">
        <v>0.20931758530183725</v>
      </c>
      <c r="T34" s="16">
        <v>1.9127296587926508</v>
      </c>
      <c r="U34" s="16"/>
      <c r="V34" s="16"/>
      <c r="W34" s="18"/>
      <c r="X34" s="16">
        <v>0.76370000000000005</v>
      </c>
      <c r="Y34" s="16">
        <v>0.40539999999999998</v>
      </c>
      <c r="Z34" s="16"/>
      <c r="AA34" s="16"/>
      <c r="AB34" s="18"/>
      <c r="AC34" s="7"/>
      <c r="AD34" s="7"/>
      <c r="AE34" s="7"/>
      <c r="AF34" s="7"/>
      <c r="AG34" s="9"/>
    </row>
    <row r="35" spans="1:33" ht="18.75" x14ac:dyDescent="0.3">
      <c r="A35" s="4" t="s">
        <v>76</v>
      </c>
      <c r="B35" s="5" t="s">
        <v>75</v>
      </c>
      <c r="C35" s="5">
        <v>7</v>
      </c>
      <c r="D35" s="16">
        <v>0</v>
      </c>
      <c r="E35" s="16">
        <v>5.080000000000001E-4</v>
      </c>
      <c r="F35" s="16">
        <v>0</v>
      </c>
      <c r="G35" s="16">
        <v>2</v>
      </c>
      <c r="H35" s="17" t="s">
        <v>35</v>
      </c>
      <c r="I35" s="16">
        <v>1.5</v>
      </c>
      <c r="J35" s="16">
        <v>2.6</v>
      </c>
      <c r="K35" s="16"/>
      <c r="L35" s="16"/>
      <c r="M35" s="18"/>
      <c r="N35" s="16">
        <v>0.5</v>
      </c>
      <c r="O35" s="16">
        <v>0.5</v>
      </c>
      <c r="P35" s="16"/>
      <c r="Q35" s="16"/>
      <c r="R35" s="15"/>
      <c r="S35" s="16">
        <v>0.45931758530183725</v>
      </c>
      <c r="T35" s="16">
        <v>4.3963254593175849</v>
      </c>
      <c r="U35" s="16"/>
      <c r="V35" s="16"/>
      <c r="W35" s="18"/>
      <c r="X35" s="16">
        <v>0.64880000000000004</v>
      </c>
      <c r="Y35" s="16">
        <v>0.40379999999999999</v>
      </c>
      <c r="Z35" s="16"/>
      <c r="AA35" s="16"/>
      <c r="AB35" s="18"/>
      <c r="AC35" s="7"/>
      <c r="AD35" s="7"/>
      <c r="AE35" s="7"/>
      <c r="AF35" s="7"/>
      <c r="AG35" s="9"/>
    </row>
    <row r="36" spans="1:33" ht="18.75" x14ac:dyDescent="0.3">
      <c r="A36" s="4" t="s">
        <v>77</v>
      </c>
      <c r="B36" s="5" t="s">
        <v>50</v>
      </c>
      <c r="C36" s="5">
        <v>7</v>
      </c>
      <c r="D36" s="16">
        <v>1.5240000000000002E-3</v>
      </c>
      <c r="E36" s="16">
        <v>3.5560000000000006E-3</v>
      </c>
      <c r="F36" s="16">
        <v>1.5240000000000002E-3</v>
      </c>
      <c r="G36" s="16">
        <v>2</v>
      </c>
      <c r="H36" s="17" t="s">
        <v>35</v>
      </c>
      <c r="I36" s="16">
        <v>0.55000000000000004</v>
      </c>
      <c r="J36" s="16">
        <v>1.1000000000000001</v>
      </c>
      <c r="K36" s="16"/>
      <c r="L36" s="16"/>
      <c r="M36" s="18"/>
      <c r="N36" s="16">
        <v>0.5</v>
      </c>
      <c r="O36" s="16">
        <v>0.5</v>
      </c>
      <c r="P36" s="16"/>
      <c r="Q36" s="16"/>
      <c r="R36" s="15"/>
      <c r="S36" s="16">
        <v>1.0465879265091864</v>
      </c>
      <c r="T36" s="16">
        <v>9.5636482939632543</v>
      </c>
      <c r="U36" s="16"/>
      <c r="V36" s="16"/>
      <c r="W36" s="18"/>
      <c r="X36" s="16">
        <v>0.76370000000000005</v>
      </c>
      <c r="Y36" s="16">
        <v>0.40539999999999998</v>
      </c>
      <c r="Z36" s="16"/>
      <c r="AA36" s="16"/>
      <c r="AB36" s="18"/>
      <c r="AC36" s="7"/>
      <c r="AD36" s="7"/>
      <c r="AE36" s="7"/>
      <c r="AF36" s="7"/>
      <c r="AG36" s="9"/>
    </row>
    <row r="37" spans="1:33" ht="18.75" x14ac:dyDescent="0.3">
      <c r="A37" s="4" t="s">
        <v>78</v>
      </c>
      <c r="B37" s="5" t="s">
        <v>50</v>
      </c>
      <c r="C37" s="5">
        <v>7</v>
      </c>
      <c r="D37" s="16">
        <v>1.5240000000000002E-3</v>
      </c>
      <c r="E37" s="16">
        <v>1.5240000000000002E-3</v>
      </c>
      <c r="F37" s="16">
        <v>1.5240000000000002E-3</v>
      </c>
      <c r="G37" s="16">
        <v>2</v>
      </c>
      <c r="H37" s="17" t="s">
        <v>35</v>
      </c>
      <c r="I37" s="16">
        <v>1.5</v>
      </c>
      <c r="J37" s="16">
        <v>2.6</v>
      </c>
      <c r="K37" s="16"/>
      <c r="L37" s="16"/>
      <c r="M37" s="18"/>
      <c r="N37" s="16">
        <v>0.5</v>
      </c>
      <c r="O37" s="16">
        <v>0.5</v>
      </c>
      <c r="P37" s="16"/>
      <c r="Q37" s="16"/>
      <c r="R37" s="15"/>
      <c r="S37" s="16">
        <v>0.45931758530183725</v>
      </c>
      <c r="T37" s="16">
        <v>4.3963254593175849</v>
      </c>
      <c r="U37" s="16"/>
      <c r="V37" s="16"/>
      <c r="W37" s="18"/>
      <c r="X37" s="16">
        <v>0.64880000000000004</v>
      </c>
      <c r="Y37" s="16">
        <v>0.40379999999999999</v>
      </c>
      <c r="Z37" s="16"/>
      <c r="AA37" s="16"/>
      <c r="AB37" s="18"/>
      <c r="AC37" s="7"/>
      <c r="AD37" s="7"/>
      <c r="AE37" s="7"/>
      <c r="AF37" s="7"/>
      <c r="AG37" s="9"/>
    </row>
    <row r="38" spans="1:33" ht="18.75" x14ac:dyDescent="0.3">
      <c r="A38" s="4" t="s">
        <v>79</v>
      </c>
      <c r="B38" s="5" t="s">
        <v>80</v>
      </c>
      <c r="C38" s="5">
        <v>5</v>
      </c>
      <c r="D38" s="16">
        <v>3.4747200000000005</v>
      </c>
      <c r="E38" s="16">
        <v>4.6736000000000004</v>
      </c>
      <c r="F38" s="16">
        <v>1.8288000000000002</v>
      </c>
      <c r="G38" s="16">
        <v>1</v>
      </c>
      <c r="H38" s="17" t="s">
        <v>35</v>
      </c>
      <c r="I38" s="16">
        <v>0.73</v>
      </c>
      <c r="J38" s="16"/>
      <c r="K38" s="16"/>
      <c r="L38" s="16"/>
      <c r="M38" s="18"/>
      <c r="N38" s="16">
        <v>0.45</v>
      </c>
      <c r="O38" s="16"/>
      <c r="P38" s="16"/>
      <c r="Q38" s="16"/>
      <c r="R38" s="15"/>
      <c r="S38" s="16">
        <v>4565</v>
      </c>
      <c r="T38" s="16"/>
      <c r="U38" s="16"/>
      <c r="V38" s="16"/>
      <c r="W38" s="18"/>
      <c r="X38" s="16">
        <v>0.18260000000000001</v>
      </c>
      <c r="Y38" s="16"/>
      <c r="Z38" s="16"/>
      <c r="AA38" s="16"/>
      <c r="AB38" s="18"/>
      <c r="AC38" s="7"/>
      <c r="AD38" s="7"/>
      <c r="AE38" s="7"/>
      <c r="AF38" s="7"/>
      <c r="AG38" s="9"/>
    </row>
    <row r="39" spans="1:33" ht="18.75" x14ac:dyDescent="0.3">
      <c r="A39" s="4" t="s">
        <v>81</v>
      </c>
      <c r="B39" s="5" t="s">
        <v>82</v>
      </c>
      <c r="C39" s="5">
        <v>5</v>
      </c>
      <c r="D39" s="16">
        <v>6.0960000000000007E-2</v>
      </c>
      <c r="E39" s="16">
        <v>6.0960000000000014E-2</v>
      </c>
      <c r="F39" s="16">
        <v>3.0480000000000004E-2</v>
      </c>
      <c r="G39" s="16">
        <v>1</v>
      </c>
      <c r="H39" s="17" t="s">
        <v>35</v>
      </c>
      <c r="I39" s="16">
        <v>1</v>
      </c>
      <c r="J39" s="16"/>
      <c r="K39" s="16"/>
      <c r="L39" s="16"/>
      <c r="M39" s="18"/>
      <c r="N39" s="16">
        <v>0.4</v>
      </c>
      <c r="O39" s="16"/>
      <c r="P39" s="16"/>
      <c r="Q39" s="16"/>
      <c r="R39" s="15"/>
      <c r="S39" s="16">
        <v>12.145833333333334</v>
      </c>
      <c r="T39" s="16"/>
      <c r="U39" s="16"/>
      <c r="V39" s="16"/>
      <c r="W39" s="18"/>
      <c r="X39" s="16">
        <v>0.2</v>
      </c>
      <c r="Y39" s="16"/>
      <c r="Z39" s="16"/>
      <c r="AA39" s="16"/>
      <c r="AB39" s="18"/>
      <c r="AC39" s="7"/>
      <c r="AD39" s="7"/>
      <c r="AE39" s="7"/>
      <c r="AF39" s="7"/>
      <c r="AG39" s="9"/>
    </row>
    <row r="40" spans="1:33" ht="18.75" x14ac:dyDescent="0.3">
      <c r="A40" s="4" t="s">
        <v>83</v>
      </c>
      <c r="B40" s="5" t="s">
        <v>82</v>
      </c>
      <c r="C40" s="5">
        <v>5</v>
      </c>
      <c r="D40" s="16">
        <v>0</v>
      </c>
      <c r="E40" s="16">
        <v>2.0320000000000004E-3</v>
      </c>
      <c r="F40" s="16">
        <v>0</v>
      </c>
      <c r="G40" s="16">
        <v>1</v>
      </c>
      <c r="H40" s="17" t="s">
        <v>35</v>
      </c>
      <c r="I40" s="16">
        <v>1</v>
      </c>
      <c r="J40" s="16"/>
      <c r="K40" s="16"/>
      <c r="L40" s="16"/>
      <c r="M40" s="18"/>
      <c r="N40" s="16">
        <v>0.4</v>
      </c>
      <c r="O40" s="16"/>
      <c r="P40" s="16"/>
      <c r="Q40" s="16"/>
      <c r="R40" s="15"/>
      <c r="S40" s="16">
        <v>12.145833333333334</v>
      </c>
      <c r="T40" s="16"/>
      <c r="U40" s="16"/>
      <c r="V40" s="16"/>
      <c r="W40" s="18"/>
      <c r="X40" s="16">
        <v>0.2</v>
      </c>
      <c r="Y40" s="16"/>
      <c r="Z40" s="16"/>
      <c r="AA40" s="16"/>
      <c r="AB40" s="18"/>
      <c r="AC40" s="7"/>
      <c r="AD40" s="7"/>
      <c r="AE40" s="7"/>
      <c r="AF40" s="7"/>
      <c r="AG40" s="9"/>
    </row>
    <row r="41" spans="1:33" ht="18.75" x14ac:dyDescent="0.3">
      <c r="A41" s="4" t="s">
        <v>84</v>
      </c>
      <c r="B41" s="5" t="s">
        <v>80</v>
      </c>
      <c r="C41" s="5">
        <v>5</v>
      </c>
      <c r="D41" s="16">
        <v>0</v>
      </c>
      <c r="E41" s="16">
        <v>1.3333333333333335E-5</v>
      </c>
      <c r="F41" s="16">
        <v>0</v>
      </c>
      <c r="G41" s="16">
        <v>1</v>
      </c>
      <c r="H41" s="17" t="s">
        <v>35</v>
      </c>
      <c r="I41" s="16">
        <v>0.73</v>
      </c>
      <c r="J41" s="16"/>
      <c r="K41" s="16"/>
      <c r="L41" s="16"/>
      <c r="M41" s="18"/>
      <c r="N41" s="16">
        <v>0.45</v>
      </c>
      <c r="O41" s="16"/>
      <c r="P41" s="16"/>
      <c r="Q41" s="16"/>
      <c r="R41" s="15"/>
      <c r="S41" s="16">
        <v>4565</v>
      </c>
      <c r="T41" s="16"/>
      <c r="U41" s="16"/>
      <c r="V41" s="16"/>
      <c r="W41" s="18"/>
      <c r="X41" s="16">
        <v>0.18260000000000001</v>
      </c>
      <c r="Y41" s="16"/>
      <c r="Z41" s="16"/>
      <c r="AA41" s="16"/>
      <c r="AB41" s="18"/>
      <c r="AC41" s="7"/>
      <c r="AD41" s="7"/>
      <c r="AE41" s="7"/>
      <c r="AF41" s="7"/>
      <c r="AG41" s="9"/>
    </row>
    <row r="42" spans="1:33" ht="18.75" x14ac:dyDescent="0.3">
      <c r="A42" s="4" t="s">
        <v>85</v>
      </c>
      <c r="B42" s="5" t="s">
        <v>80</v>
      </c>
      <c r="C42" s="5">
        <v>5</v>
      </c>
      <c r="D42" s="16">
        <v>5.0000000000000002E-5</v>
      </c>
      <c r="E42" s="16">
        <v>1E-4</v>
      </c>
      <c r="F42" s="16">
        <v>5.0000000000000002E-5</v>
      </c>
      <c r="G42" s="16">
        <v>1</v>
      </c>
      <c r="H42" s="17" t="s">
        <v>35</v>
      </c>
      <c r="I42" s="16">
        <v>1.01</v>
      </c>
      <c r="J42" s="16"/>
      <c r="K42" s="16"/>
      <c r="L42" s="16"/>
      <c r="M42" s="18"/>
      <c r="N42" s="16">
        <v>0.6</v>
      </c>
      <c r="O42" s="16"/>
      <c r="P42" s="16"/>
      <c r="Q42" s="16"/>
      <c r="R42" s="15"/>
      <c r="S42" s="16">
        <v>8332.5</v>
      </c>
      <c r="T42" s="16"/>
      <c r="U42" s="16"/>
      <c r="V42" s="16"/>
      <c r="W42" s="18"/>
      <c r="X42" s="16">
        <v>0.1875</v>
      </c>
      <c r="Y42" s="16"/>
      <c r="Z42" s="16"/>
      <c r="AA42" s="16"/>
      <c r="AB42" s="18"/>
      <c r="AC42" s="7"/>
      <c r="AD42" s="7"/>
      <c r="AE42" s="7"/>
      <c r="AF42" s="7"/>
      <c r="AG42" s="9"/>
    </row>
    <row r="43" spans="1:33" ht="18.75" x14ac:dyDescent="0.3">
      <c r="A43" s="4" t="s">
        <v>86</v>
      </c>
      <c r="B43" s="5" t="s">
        <v>80</v>
      </c>
      <c r="C43" s="5">
        <v>5</v>
      </c>
      <c r="D43" s="16">
        <v>1.2999999999999999E-5</v>
      </c>
      <c r="E43" s="16">
        <v>3.3333333333333335E-5</v>
      </c>
      <c r="F43" s="16">
        <v>2.0000000000000002E-5</v>
      </c>
      <c r="G43" s="16">
        <v>1</v>
      </c>
      <c r="H43" s="17" t="s">
        <v>35</v>
      </c>
      <c r="I43" s="16">
        <v>2.16</v>
      </c>
      <c r="J43" s="16"/>
      <c r="K43" s="16"/>
      <c r="L43" s="16"/>
      <c r="M43" s="18"/>
      <c r="N43" s="16">
        <v>0.45</v>
      </c>
      <c r="O43" s="16"/>
      <c r="P43" s="16"/>
      <c r="Q43" s="16"/>
      <c r="R43" s="15"/>
      <c r="S43" s="16">
        <v>12057.5</v>
      </c>
      <c r="T43" s="16"/>
      <c r="U43" s="16"/>
      <c r="V43" s="16"/>
      <c r="W43" s="18"/>
      <c r="X43" s="16">
        <v>0.15720000000000001</v>
      </c>
      <c r="Y43" s="16"/>
      <c r="Z43" s="16"/>
      <c r="AA43" s="16"/>
      <c r="AB43" s="18"/>
      <c r="AC43" s="7"/>
      <c r="AD43" s="7"/>
      <c r="AE43" s="7"/>
      <c r="AF43" s="7"/>
      <c r="AG43" s="9"/>
    </row>
    <row r="44" spans="1:33" ht="18.75" x14ac:dyDescent="0.3">
      <c r="A44" s="4" t="s">
        <v>87</v>
      </c>
      <c r="B44" s="5" t="s">
        <v>80</v>
      </c>
      <c r="C44" s="5">
        <v>5</v>
      </c>
      <c r="D44" s="16">
        <v>8.0000000000000004E-4</v>
      </c>
      <c r="E44" s="16">
        <v>2.9999999999999997E-4</v>
      </c>
      <c r="F44" s="16">
        <v>1E-4</v>
      </c>
      <c r="G44" s="16">
        <v>1</v>
      </c>
      <c r="H44" s="17" t="s">
        <v>35</v>
      </c>
      <c r="I44" s="16">
        <v>1.28</v>
      </c>
      <c r="J44" s="16"/>
      <c r="K44" s="16"/>
      <c r="L44" s="16"/>
      <c r="M44" s="18"/>
      <c r="N44" s="16">
        <v>0.4</v>
      </c>
      <c r="O44" s="16"/>
      <c r="P44" s="16"/>
      <c r="Q44" s="16"/>
      <c r="R44" s="15"/>
      <c r="S44" s="16">
        <v>10202.5</v>
      </c>
      <c r="T44" s="16"/>
      <c r="U44" s="16"/>
      <c r="V44" s="16"/>
      <c r="W44" s="18"/>
      <c r="X44" s="16">
        <v>0.15720000000000001</v>
      </c>
      <c r="Y44" s="16"/>
      <c r="Z44" s="16"/>
      <c r="AA44" s="16"/>
      <c r="AB44" s="18"/>
      <c r="AC44" s="7"/>
      <c r="AD44" s="7"/>
      <c r="AE44" s="7"/>
      <c r="AF44" s="7"/>
      <c r="AG44" s="9"/>
    </row>
    <row r="45" spans="1:33" ht="18.75" x14ac:dyDescent="0.3">
      <c r="A45" s="4" t="s">
        <v>88</v>
      </c>
      <c r="B45" s="5" t="s">
        <v>89</v>
      </c>
      <c r="C45" s="5">
        <v>5</v>
      </c>
      <c r="D45" s="16">
        <v>0</v>
      </c>
      <c r="E45" s="16">
        <v>0.01</v>
      </c>
      <c r="F45" s="16">
        <v>0</v>
      </c>
      <c r="G45" s="16">
        <v>1</v>
      </c>
      <c r="H45" s="17" t="s">
        <v>35</v>
      </c>
      <c r="I45" s="16">
        <v>0.6</v>
      </c>
      <c r="J45" s="16"/>
      <c r="K45" s="16"/>
      <c r="L45" s="16"/>
      <c r="M45" s="18"/>
      <c r="N45" s="16">
        <v>0.4</v>
      </c>
      <c r="O45" s="16"/>
      <c r="P45" s="16"/>
      <c r="Q45" s="16"/>
      <c r="R45" s="15"/>
      <c r="S45" s="16">
        <v>0.45999999999999996</v>
      </c>
      <c r="T45" s="16"/>
      <c r="U45" s="16"/>
      <c r="V45" s="16"/>
      <c r="W45" s="18"/>
      <c r="X45" s="16">
        <v>0.63690000000000002</v>
      </c>
      <c r="Y45" s="16"/>
      <c r="Z45" s="16"/>
      <c r="AA45" s="16"/>
      <c r="AB45" s="18"/>
      <c r="AC45" s="7"/>
      <c r="AD45" s="7"/>
      <c r="AE45" s="7"/>
      <c r="AF45" s="7"/>
      <c r="AG45" s="9"/>
    </row>
    <row r="46" spans="1:33" ht="18.75" x14ac:dyDescent="0.3">
      <c r="A46" s="4" t="s">
        <v>90</v>
      </c>
      <c r="B46" s="5" t="s">
        <v>89</v>
      </c>
      <c r="C46" s="5">
        <v>5</v>
      </c>
      <c r="D46" s="16">
        <v>0</v>
      </c>
      <c r="E46" s="16">
        <v>0.01</v>
      </c>
      <c r="F46" s="16">
        <v>1.4999999999999999E-2</v>
      </c>
      <c r="G46" s="16">
        <v>1</v>
      </c>
      <c r="H46" s="17" t="s">
        <v>35</v>
      </c>
      <c r="I46" s="16">
        <v>0.6</v>
      </c>
      <c r="J46" s="16"/>
      <c r="K46" s="16"/>
      <c r="L46" s="16"/>
      <c r="M46" s="18"/>
      <c r="N46" s="16">
        <v>0.4</v>
      </c>
      <c r="O46" s="16"/>
      <c r="P46" s="16"/>
      <c r="Q46" s="16"/>
      <c r="R46" s="15"/>
      <c r="S46" s="16">
        <v>0.45999999999999996</v>
      </c>
      <c r="T46" s="16"/>
      <c r="U46" s="16"/>
      <c r="V46" s="16"/>
      <c r="W46" s="18"/>
      <c r="X46" s="16">
        <v>0.63690000000000002</v>
      </c>
      <c r="Y46" s="16"/>
      <c r="Z46" s="16"/>
      <c r="AA46" s="16"/>
      <c r="AB46" s="18"/>
      <c r="AC46" s="7"/>
      <c r="AD46" s="7"/>
      <c r="AE46" s="7"/>
      <c r="AF46" s="7"/>
      <c r="AG46" s="9"/>
    </row>
    <row r="47" spans="1:33" ht="18.75" x14ac:dyDescent="0.3">
      <c r="A47" s="4" t="s">
        <v>91</v>
      </c>
      <c r="B47" s="5" t="s">
        <v>92</v>
      </c>
      <c r="C47" s="5">
        <v>5</v>
      </c>
      <c r="D47" s="16">
        <v>0</v>
      </c>
      <c r="E47" s="16">
        <v>0</v>
      </c>
      <c r="F47" s="16">
        <v>0</v>
      </c>
      <c r="G47" s="16">
        <v>4</v>
      </c>
      <c r="H47" s="17" t="s">
        <v>35</v>
      </c>
      <c r="I47" s="16">
        <v>0.9</v>
      </c>
      <c r="J47" s="16">
        <v>0.9</v>
      </c>
      <c r="K47" s="16">
        <v>0.9</v>
      </c>
      <c r="L47" s="16">
        <v>0.9</v>
      </c>
      <c r="M47" s="18"/>
      <c r="N47" s="16">
        <v>0.4</v>
      </c>
      <c r="O47" s="16">
        <v>0.4</v>
      </c>
      <c r="P47" s="16">
        <v>0.4</v>
      </c>
      <c r="Q47" s="16">
        <v>0.4</v>
      </c>
      <c r="R47" s="15"/>
      <c r="S47" s="16">
        <v>220</v>
      </c>
      <c r="T47" s="16">
        <v>3470</v>
      </c>
      <c r="U47" s="16">
        <v>4070</v>
      </c>
      <c r="V47" s="16">
        <v>4670</v>
      </c>
      <c r="W47" s="18"/>
      <c r="X47" s="16">
        <v>0.17130000000000001</v>
      </c>
      <c r="Y47" s="16">
        <v>0.17050000000000001</v>
      </c>
      <c r="Z47" s="16">
        <v>0.1673</v>
      </c>
      <c r="AA47" s="16">
        <v>0.1673</v>
      </c>
      <c r="AB47" s="18"/>
      <c r="AC47" s="7"/>
      <c r="AD47" s="7"/>
      <c r="AE47" s="7"/>
      <c r="AF47" s="7"/>
      <c r="AG47" s="9"/>
    </row>
    <row r="48" spans="1:33" ht="18.75" x14ac:dyDescent="0.3">
      <c r="A48" s="4" t="s">
        <v>93</v>
      </c>
      <c r="B48" s="5" t="s">
        <v>94</v>
      </c>
      <c r="C48" s="5">
        <v>8</v>
      </c>
      <c r="D48" s="16">
        <v>0</v>
      </c>
      <c r="E48" s="16">
        <v>0</v>
      </c>
      <c r="F48" s="16">
        <v>0</v>
      </c>
      <c r="G48" s="16">
        <v>2</v>
      </c>
      <c r="H48" s="17" t="s">
        <v>35</v>
      </c>
      <c r="I48" s="16">
        <v>1.1000000000000001</v>
      </c>
      <c r="J48" s="16">
        <v>2.4</v>
      </c>
      <c r="K48" s="16"/>
      <c r="L48" s="16"/>
      <c r="M48" s="18"/>
      <c r="N48" s="16">
        <v>0.4</v>
      </c>
      <c r="O48" s="16">
        <v>0.5</v>
      </c>
      <c r="P48" s="16"/>
      <c r="Q48" s="16"/>
      <c r="R48" s="15"/>
      <c r="S48" s="16">
        <v>0.42104111986001752</v>
      </c>
      <c r="T48" s="16">
        <v>3.1878827646544181</v>
      </c>
      <c r="U48" s="16"/>
      <c r="V48" s="16"/>
      <c r="W48" s="18"/>
      <c r="X48" s="16">
        <v>0.64880000000000004</v>
      </c>
      <c r="Y48" s="16">
        <v>0.40539999999999998</v>
      </c>
      <c r="Z48" s="16"/>
      <c r="AA48" s="16"/>
      <c r="AB48" s="18"/>
      <c r="AC48" s="7"/>
      <c r="AD48" s="7"/>
      <c r="AE48" s="7"/>
      <c r="AF48" s="7"/>
      <c r="AG48" s="9"/>
    </row>
    <row r="49" spans="1:33" ht="18.75" x14ac:dyDescent="0.3">
      <c r="A49" s="4" t="s">
        <v>95</v>
      </c>
      <c r="B49" s="5" t="s">
        <v>94</v>
      </c>
      <c r="C49" s="5">
        <v>8</v>
      </c>
      <c r="D49" s="16">
        <v>0</v>
      </c>
      <c r="E49" s="16">
        <v>0</v>
      </c>
      <c r="F49" s="16">
        <v>0</v>
      </c>
      <c r="G49" s="16">
        <v>2</v>
      </c>
      <c r="H49" s="17" t="s">
        <v>35</v>
      </c>
      <c r="I49" s="16">
        <v>0.75</v>
      </c>
      <c r="J49" s="16">
        <v>0.95</v>
      </c>
      <c r="K49" s="16"/>
      <c r="L49" s="16"/>
      <c r="M49" s="18"/>
      <c r="N49" s="16">
        <v>0.4</v>
      </c>
      <c r="O49" s="16">
        <v>0.4</v>
      </c>
      <c r="P49" s="16"/>
      <c r="Q49" s="16"/>
      <c r="R49" s="15"/>
      <c r="S49" s="16">
        <v>2.75</v>
      </c>
      <c r="T49" s="16">
        <v>2.75</v>
      </c>
      <c r="U49" s="16"/>
      <c r="V49" s="16"/>
      <c r="W49" s="18"/>
      <c r="X49" s="16">
        <v>0.36649999999999999</v>
      </c>
      <c r="Y49" s="16">
        <v>0.36649999999999999</v>
      </c>
      <c r="Z49" s="16"/>
      <c r="AA49" s="16"/>
      <c r="AB49" s="18"/>
      <c r="AC49" s="7"/>
      <c r="AD49" s="7"/>
      <c r="AE49" s="7"/>
      <c r="AF49" s="7"/>
      <c r="AG49" s="9"/>
    </row>
    <row r="50" spans="1:33" ht="18.75" x14ac:dyDescent="0.3">
      <c r="A50" s="11" t="s">
        <v>103</v>
      </c>
      <c r="B50" s="5" t="s">
        <v>96</v>
      </c>
      <c r="C50" s="5">
        <v>2</v>
      </c>
      <c r="D50" s="20">
        <v>0</v>
      </c>
      <c r="E50" s="20">
        <v>0</v>
      </c>
      <c r="F50" s="20">
        <v>0</v>
      </c>
      <c r="G50" s="16">
        <v>4</v>
      </c>
      <c r="H50" s="17" t="s">
        <v>27</v>
      </c>
      <c r="I50" s="16">
        <v>9.9199999999999997E-2</v>
      </c>
      <c r="J50" s="16">
        <v>0.40920000000000001</v>
      </c>
      <c r="K50" s="16">
        <v>1.2028000000000001</v>
      </c>
      <c r="L50" s="16">
        <v>2.1328</v>
      </c>
      <c r="M50" s="18"/>
      <c r="N50" s="16">
        <v>0.8</v>
      </c>
      <c r="O50" s="16">
        <v>0.4</v>
      </c>
      <c r="P50" s="16">
        <v>0.4</v>
      </c>
      <c r="Q50" s="16">
        <v>0.4</v>
      </c>
      <c r="R50" s="15"/>
      <c r="S50" s="16">
        <v>0.303510498687664</v>
      </c>
      <c r="T50" s="16">
        <v>0.52680446194225716</v>
      </c>
      <c r="U50" s="16">
        <v>1.7930118110236219</v>
      </c>
      <c r="V50" s="16">
        <v>1.9884186351706037</v>
      </c>
      <c r="W50" s="18"/>
      <c r="X50" s="16">
        <v>0.55000000000000004</v>
      </c>
      <c r="Y50" s="16">
        <v>0.55000000000000004</v>
      </c>
      <c r="Z50" s="16">
        <v>0.55000000000000004</v>
      </c>
      <c r="AA50" s="16">
        <v>0.55000000000000004</v>
      </c>
      <c r="AB50" s="18"/>
      <c r="AC50" s="7"/>
      <c r="AD50" s="7"/>
      <c r="AE50" s="7"/>
      <c r="AF50" s="7"/>
      <c r="AG50" s="9"/>
    </row>
    <row r="51" spans="1:33" ht="18.75" x14ac:dyDescent="0.3">
      <c r="A51" s="11" t="s">
        <v>102</v>
      </c>
      <c r="B51" s="5" t="s">
        <v>96</v>
      </c>
      <c r="C51" s="5">
        <v>1</v>
      </c>
      <c r="D51" s="20">
        <v>0</v>
      </c>
      <c r="E51" s="20">
        <v>0</v>
      </c>
      <c r="F51" s="20">
        <v>0</v>
      </c>
      <c r="G51" s="16">
        <v>4</v>
      </c>
      <c r="H51" s="17" t="s">
        <v>27</v>
      </c>
      <c r="I51" s="16">
        <v>9.9199999999999997E-2</v>
      </c>
      <c r="J51" s="16">
        <v>0.40920000000000001</v>
      </c>
      <c r="K51" s="16">
        <v>1.2028000000000001</v>
      </c>
      <c r="L51" s="16">
        <v>2.1328</v>
      </c>
      <c r="M51" s="18"/>
      <c r="N51" s="16">
        <v>0.8</v>
      </c>
      <c r="O51" s="16">
        <v>0.4</v>
      </c>
      <c r="P51" s="16">
        <v>0.4</v>
      </c>
      <c r="Q51" s="16">
        <v>0.4</v>
      </c>
      <c r="R51" s="15"/>
      <c r="S51" s="16">
        <v>0.303510498687664</v>
      </c>
      <c r="T51" s="16">
        <v>0.52680446194225716</v>
      </c>
      <c r="U51" s="16">
        <v>1.7930118110236219</v>
      </c>
      <c r="V51" s="16">
        <v>1.9884186351706037</v>
      </c>
      <c r="W51" s="18"/>
      <c r="X51" s="16">
        <v>0.55000000000000004</v>
      </c>
      <c r="Y51" s="16">
        <v>0.55000000000000004</v>
      </c>
      <c r="Z51" s="16">
        <v>0.55000000000000004</v>
      </c>
      <c r="AA51" s="16">
        <v>0.55000000000000004</v>
      </c>
      <c r="AB51" s="18"/>
      <c r="AC51" s="7"/>
      <c r="AD51" s="7"/>
      <c r="AE51" s="7"/>
      <c r="AF51" s="7"/>
      <c r="AG51" s="9"/>
    </row>
  </sheetData>
  <conditionalFormatting sqref="I8:J8">
    <cfRule type="cellIs" dxfId="5" priority="2" stopIfTrue="1" operator="equal">
      <formula>""</formula>
    </cfRule>
  </conditionalFormatting>
  <conditionalFormatting sqref="N8:O8">
    <cfRule type="cellIs" dxfId="4" priority="1" stopIfTrue="1" operator="equal">
      <formula>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</vt:lpstr>
      <vt:lpstr>MCF</vt:lpstr>
      <vt:lpstr>URM</vt:lpstr>
      <vt:lpstr>S</vt:lpstr>
      <vt:lpstr>T</vt:lpstr>
      <vt:lpstr>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2024-04-04T08:03:28Z</dcterms:created>
  <dcterms:modified xsi:type="dcterms:W3CDTF">2024-04-17T07:57:57Z</dcterms:modified>
</cp:coreProperties>
</file>