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mouni/Documents/PREWORK_MP/Module-1/"/>
    </mc:Choice>
  </mc:AlternateContent>
  <bookViews>
    <workbookView xWindow="0" yWindow="0" windowWidth="33600" windowHeight="21000"/>
  </bookViews>
  <sheets>
    <sheet name="Sub category" sheetId="11" r:id="rId1"/>
    <sheet name="Bonus" sheetId="12" r:id="rId2"/>
    <sheet name="Date Created conversion" sheetId="14" r:id="rId3"/>
    <sheet name="Category" sheetId="15" r:id="rId4"/>
    <sheet name="Sheet1" sheetId="1" r:id="rId5"/>
  </sheets>
  <calcPr calcId="150001" concurrentCalc="0"/>
  <pivotCaches>
    <pivotCache cacheId="28" r:id="rId6"/>
    <pivotCache cacheId="29" r:id="rId7"/>
    <pivotCache cacheId="30" r:id="rId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" i="1" l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3" i="12"/>
  <c r="B3" i="12"/>
  <c r="C3" i="12"/>
  <c r="E3" i="12"/>
  <c r="H3" i="12"/>
  <c r="D4" i="12"/>
  <c r="B4" i="12"/>
  <c r="C4" i="12"/>
  <c r="E4" i="12"/>
  <c r="H4" i="12"/>
  <c r="D5" i="12"/>
  <c r="B5" i="12"/>
  <c r="C5" i="12"/>
  <c r="E5" i="12"/>
  <c r="H5" i="12"/>
  <c r="D6" i="12"/>
  <c r="B6" i="12"/>
  <c r="C6" i="12"/>
  <c r="E6" i="12"/>
  <c r="H6" i="12"/>
  <c r="D7" i="12"/>
  <c r="B7" i="12"/>
  <c r="C7" i="12"/>
  <c r="E7" i="12"/>
  <c r="H7" i="12"/>
  <c r="D8" i="12"/>
  <c r="B8" i="12"/>
  <c r="C8" i="12"/>
  <c r="E8" i="12"/>
  <c r="H8" i="12"/>
  <c r="D9" i="12"/>
  <c r="B9" i="12"/>
  <c r="C9" i="12"/>
  <c r="E9" i="12"/>
  <c r="H9" i="12"/>
  <c r="D10" i="12"/>
  <c r="B10" i="12"/>
  <c r="C10" i="12"/>
  <c r="E10" i="12"/>
  <c r="H10" i="12"/>
  <c r="D11" i="12"/>
  <c r="B11" i="12"/>
  <c r="C11" i="12"/>
  <c r="E11" i="12"/>
  <c r="H11" i="12"/>
  <c r="D12" i="12"/>
  <c r="B12" i="12"/>
  <c r="C12" i="12"/>
  <c r="E12" i="12"/>
  <c r="H12" i="12"/>
  <c r="D13" i="12"/>
  <c r="B13" i="12"/>
  <c r="C13" i="12"/>
  <c r="E13" i="12"/>
  <c r="H13" i="12"/>
  <c r="D2" i="12"/>
  <c r="B2" i="12"/>
  <c r="C2" i="12"/>
  <c r="E2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<sst xmlns="http://schemas.openxmlformats.org/spreadsheetml/2006/main" count="33051" uniqueCount="8402">
  <si>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</si>
  <si>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</si>
  <si>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</si>
  <si>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</si>
  <si>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</si>
  <si>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</si>
  <si>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</si>
  <si>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</si>
  <si>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</si>
  <si>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</si>
  <si>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</si>
  <si>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</si>
  <si>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</si>
  <si>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</si>
  <si>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</si>
  <si>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</si>
  <si>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</si>
  <si>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</si>
  <si>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</si>
  <si>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</si>
  <si>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</si>
  <si>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</si>
  <si>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</si>
  <si>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</si>
  <si>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</si>
  <si>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</si>
  <si>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</si>
  <si>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</si>
  <si>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</si>
  <si>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</si>
  <si>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</si>
  <si>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</si>
  <si>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</si>
  <si>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</si>
  <si>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</si>
  <si>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</si>
  <si>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</si>
  <si>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</si>
  <si>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</si>
  <si>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</si>
  <si>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</si>
  <si>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</si>
  <si>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</si>
  <si>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</si>
  <si>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</si>
  <si>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</si>
  <si>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</si>
  <si>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</si>
  <si>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</si>
  <si>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</si>
  <si>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</si>
  <si>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</si>
  <si>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</si>
  <si>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</si>
  <si>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</si>
  <si>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</si>
  <si>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</si>
  <si>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</si>
  <si>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</si>
  <si>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</si>
  <si>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</si>
  <si>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</si>
  <si>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</si>
  <si>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</si>
  <si>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</si>
  <si>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</si>
  <si>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</si>
  <si>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</si>
  <si>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</si>
  <si>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</si>
  <si>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</si>
  <si>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</si>
  <si>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</si>
  <si>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</si>
  <si>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</si>
  <si>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</si>
  <si>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</si>
  <si>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</si>
  <si>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</si>
  <si>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</si>
  <si>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</si>
  <si>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</si>
  <si>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</si>
  <si>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</si>
  <si>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</si>
  <si>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</si>
  <si>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</si>
  <si>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</si>
  <si>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</si>
  <si>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</si>
  <si>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</si>
  <si>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</si>
  <si>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</si>
  <si>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</si>
  <si>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</si>
  <si>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</si>
  <si>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</si>
  <si>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</si>
  <si>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</si>
  <si>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</si>
  <si>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</si>
  <si>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</si>
  <si>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</si>
  <si>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</si>
  <si>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</si>
  <si>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</si>
  <si>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</si>
  <si>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</si>
  <si>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</si>
  <si>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</si>
  <si>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</si>
  <si>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</si>
  <si>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</si>
  <si>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</si>
  <si>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</si>
  <si>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</si>
  <si>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</si>
  <si>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</si>
  <si>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</si>
  <si>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</si>
  <si>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</si>
  <si>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</si>
  <si>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</si>
  <si>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</si>
  <si>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</si>
  <si>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</si>
  <si>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</si>
  <si>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</si>
  <si>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</si>
  <si>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</si>
  <si>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</si>
  <si>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</si>
  <si>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</si>
  <si>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</si>
  <si>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</si>
  <si>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</si>
  <si>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</si>
  <si>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</si>
  <si>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</si>
  <si>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</si>
  <si>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</si>
  <si>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</si>
  <si>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</si>
  <si>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</si>
  <si>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</si>
  <si>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</si>
  <si>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</si>
  <si>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</si>
  <si>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</si>
  <si>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</si>
  <si>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</si>
  <si>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</si>
  <si>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</si>
  <si>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</si>
  <si>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</si>
  <si>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</si>
  <si>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</si>
  <si>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</si>
  <si>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</si>
  <si>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</si>
  <si>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</si>
  <si>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</si>
  <si>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</si>
  <si>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</si>
  <si>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</si>
  <si>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</si>
  <si>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</si>
  <si>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</si>
  <si>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</si>
  <si>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</si>
  <si>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</si>
  <si>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</si>
  <si>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</si>
  <si>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</si>
  <si>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</si>
  <si>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</si>
  <si>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</si>
  <si>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</si>
  <si>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</si>
  <si>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</si>
  <si>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</si>
  <si>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</si>
  <si>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</si>
  <si>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</si>
  <si>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</si>
  <si>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</si>
  <si>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</si>
  <si>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</si>
  <si>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</si>
  <si>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</si>
  <si>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</si>
  <si>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</si>
  <si>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</si>
  <si>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</si>
  <si>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</si>
  <si>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</si>
  <si>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</si>
  <si>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</si>
  <si>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</si>
  <si>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</si>
  <si>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</si>
  <si>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</si>
  <si>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</si>
  <si>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</si>
  <si>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</si>
  <si>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</si>
  <si>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</si>
  <si>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</si>
  <si>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</si>
  <si>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</si>
  <si>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</si>
  <si>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</si>
  <si>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</si>
  <si>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</si>
  <si>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</si>
  <si>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</si>
  <si>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</si>
  <si>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</si>
  <si>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</si>
  <si>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</si>
  <si>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</si>
  <si>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</si>
  <si>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</si>
  <si>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</si>
  <si>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</si>
  <si>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</si>
  <si>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</si>
  <si>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</si>
  <si>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</si>
  <si>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</si>
  <si>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</si>
  <si>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</si>
  <si>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</si>
  <si>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</si>
  <si>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</si>
  <si>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</si>
  <si>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</si>
  <si>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</si>
  <si>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</si>
  <si>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</si>
  <si>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</si>
  <si>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</si>
  <si>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</si>
  <si>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</si>
  <si>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</si>
  <si>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</si>
  <si>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</si>
  <si>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</si>
  <si>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</si>
  <si>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</si>
  <si>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</si>
  <si>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</si>
  <si>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</si>
  <si>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</si>
  <si>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</si>
  <si>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</si>
  <si>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</si>
  <si>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</si>
  <si>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</si>
  <si>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</si>
  <si>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</si>
  <si>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</si>
  <si>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</si>
  <si>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</si>
  <si>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</si>
  <si>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</si>
  <si>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</si>
  <si>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</si>
  <si>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</si>
  <si>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</si>
  <si>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</si>
  <si>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</si>
  <si>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</si>
  <si>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</si>
  <si>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</si>
  <si>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</si>
  <si>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</si>
  <si>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</si>
  <si>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</si>
  <si>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</si>
  <si>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</si>
  <si>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</si>
  <si>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</si>
  <si>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</si>
  <si>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</si>
  <si>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</si>
  <si>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</si>
  <si>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</si>
  <si>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</si>
  <si>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</si>
  <si>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</si>
  <si>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</si>
  <si>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</si>
  <si>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</si>
  <si>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</si>
  <si>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</si>
  <si>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</si>
  <si>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</si>
  <si>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</si>
  <si>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</si>
  <si>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</si>
  <si>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</si>
  <si>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</si>
  <si>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</si>
  <si>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</si>
  <si>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</si>
  <si>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</si>
  <si>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</si>
  <si>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</si>
  <si>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</si>
  <si>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</si>
  <si>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</si>
  <si>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</si>
  <si>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</si>
  <si>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</si>
  <si>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</si>
  <si>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</si>
  <si>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</si>
  <si>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</si>
  <si>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</si>
  <si>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</si>
  <si>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</si>
  <si>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</si>
  <si>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</si>
  <si>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</si>
  <si>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</si>
  <si>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</si>
  <si>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</si>
  <si>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</si>
  <si>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</si>
  <si>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</si>
  <si>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</si>
  <si>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</si>
  <si>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</si>
  <si>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</si>
  <si>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</si>
  <si>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</si>
  <si>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</si>
  <si>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</si>
  <si>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</si>
  <si>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</si>
  <si>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</si>
  <si>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</si>
  <si>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</si>
  <si>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</si>
  <si>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</si>
  <si>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</si>
  <si>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</si>
  <si>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</si>
  <si>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</si>
  <si>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</si>
  <si>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</si>
  <si>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</si>
  <si>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</si>
  <si>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</si>
  <si>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</si>
  <si>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</si>
  <si>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</si>
  <si>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</si>
  <si>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</si>
  <si>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</si>
  <si>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</si>
  <si>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</si>
  <si>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</si>
  <si>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</si>
  <si>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</si>
  <si>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</si>
  <si>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</si>
  <si>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</si>
  <si>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</si>
  <si>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</si>
  <si>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</si>
  <si>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</si>
  <si>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</si>
  <si>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</si>
  <si>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</si>
  <si>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</si>
  <si>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</si>
  <si>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</si>
  <si>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</si>
  <si>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</si>
  <si>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</si>
  <si>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</si>
  <si>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</si>
  <si>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</si>
  <si>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</si>
  <si>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</si>
  <si>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</si>
  <si>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</si>
  <si>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</si>
  <si>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</si>
  <si>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</si>
  <si>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</si>
  <si>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</si>
  <si>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</si>
  <si>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</si>
  <si>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</si>
  <si>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</si>
  <si>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</si>
  <si>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</si>
  <si>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</si>
  <si>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</si>
  <si>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</si>
  <si>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</si>
  <si>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</si>
  <si>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</si>
  <si>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</si>
  <si>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</si>
  <si>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</si>
  <si>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</si>
  <si>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</si>
  <si>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</si>
  <si>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</si>
  <si>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</si>
  <si>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</si>
  <si>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</si>
  <si>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</si>
  <si>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</si>
  <si>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</si>
  <si>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</si>
  <si>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</si>
  <si>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</si>
  <si>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</si>
  <si>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</si>
  <si>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</si>
  <si>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</si>
  <si>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</si>
  <si>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</si>
  <si>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</si>
  <si>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</si>
  <si>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</si>
  <si>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</si>
  <si>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</si>
  <si>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</si>
  <si>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</si>
  <si>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</si>
  <si>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</si>
  <si>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</si>
  <si>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</si>
  <si>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</si>
  <si>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</si>
  <si>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</si>
  <si>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</si>
  <si>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</si>
  <si>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</si>
  <si>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</si>
  <si>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</si>
  <si>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</si>
  <si>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</si>
  <si>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</si>
  <si>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</si>
  <si>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</si>
  <si>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</si>
  <si>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</si>
  <si>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</si>
  <si>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</si>
  <si>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</si>
  <si>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</si>
  <si>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</si>
  <si>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</si>
  <si>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</si>
  <si>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</si>
  <si>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</si>
  <si>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</si>
  <si>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</si>
  <si>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</si>
  <si>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</si>
  <si>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</si>
  <si>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</si>
  <si>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</si>
  <si>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</si>
  <si>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</si>
  <si>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</si>
  <si>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</si>
  <si>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</si>
  <si>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</si>
  <si>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</si>
  <si>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</si>
  <si>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</si>
  <si>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</si>
  <si>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</si>
  <si>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</si>
  <si>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</si>
  <si>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</si>
  <si>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</si>
  <si>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</si>
  <si>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</si>
  <si>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</si>
  <si>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</si>
  <si>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</si>
  <si>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</si>
  <si>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</si>
  <si>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</si>
  <si>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</si>
  <si>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</si>
  <si>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</si>
  <si>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</si>
  <si>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</si>
  <si>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</si>
  <si>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</si>
  <si>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</si>
  <si>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</si>
  <si>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</si>
  <si>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</si>
  <si>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</si>
  <si>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</si>
  <si>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</si>
  <si>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</si>
  <si>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</si>
  <si>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</si>
  <si>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</si>
  <si>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</si>
  <si>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</si>
  <si>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</si>
  <si>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</si>
  <si>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</si>
  <si>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</si>
  <si>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</si>
  <si>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</si>
  <si>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</si>
  <si>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</si>
  <si>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</si>
  <si>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</si>
  <si>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</si>
  <si>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</si>
  <si>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</si>
  <si>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</si>
  <si>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</si>
  <si>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</si>
  <si>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</si>
  <si>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</si>
  <si>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</si>
  <si>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</si>
  <si>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</si>
  <si>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</si>
  <si>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</si>
  <si>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</si>
  <si>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</si>
  <si>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</si>
  <si>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</si>
  <si>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</si>
  <si>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</si>
  <si>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</si>
  <si>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</si>
  <si>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</si>
  <si>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</si>
  <si>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</si>
  <si>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</si>
  <si>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</si>
  <si>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</si>
  <si>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</si>
  <si>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</si>
  <si>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</si>
  <si>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</si>
  <si>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</si>
  <si>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</si>
  <si>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</si>
  <si>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</si>
  <si>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</si>
  <si>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</si>
  <si>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</si>
  <si>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</si>
  <si>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</si>
  <si>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</si>
  <si>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</si>
  <si>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</si>
  <si>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</si>
  <si>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</si>
  <si>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</si>
  <si>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</si>
  <si>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</si>
  <si>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</si>
  <si>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</si>
  <si>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</si>
  <si>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</si>
  <si>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</si>
  <si>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</si>
  <si>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</si>
  <si>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</si>
  <si>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</si>
  <si>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</si>
  <si>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</si>
  <si>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</si>
  <si>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</si>
  <si>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</si>
  <si>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</si>
  <si>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</si>
  <si>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</si>
  <si>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</si>
  <si>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</si>
  <si>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</si>
  <si>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</si>
  <si>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</si>
  <si>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</si>
  <si>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</si>
  <si>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</si>
  <si>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</si>
  <si>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</si>
  <si>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</si>
  <si>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</si>
  <si>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</si>
  <si>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</si>
  <si>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</si>
  <si>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</si>
  <si>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</si>
  <si>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</si>
  <si>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</si>
  <si>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</si>
  <si>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</si>
  <si>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</si>
  <si>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</si>
  <si>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</si>
  <si>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</si>
  <si>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</si>
  <si>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</si>
  <si>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</si>
  <si>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</si>
  <si>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</si>
  <si>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</si>
  <si>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</si>
  <si>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</si>
  <si>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</si>
  <si>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</si>
  <si>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</si>
  <si>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</si>
  <si>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</si>
  <si>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</si>
  <si>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</si>
  <si>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</si>
  <si>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</si>
  <si>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</si>
  <si>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</si>
  <si>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</si>
  <si>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</si>
  <si>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</si>
  <si>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</si>
  <si>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</si>
  <si>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</si>
  <si>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</si>
  <si>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</si>
  <si>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</si>
  <si>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</si>
  <si>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</si>
  <si>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</si>
  <si>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</si>
  <si>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</si>
  <si>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</si>
  <si>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</si>
  <si>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</si>
  <si>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</si>
  <si>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</si>
  <si>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</si>
  <si>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</si>
  <si>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</si>
  <si>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</si>
  <si>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</si>
  <si>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</si>
  <si>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</si>
  <si>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</si>
  <si>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</si>
  <si>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</si>
  <si>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</si>
  <si>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</si>
  <si>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</si>
  <si>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</si>
  <si>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</si>
  <si>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</si>
  <si>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</si>
  <si>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</si>
  <si>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</si>
  <si>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</si>
  <si>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</si>
  <si>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</si>
  <si>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</si>
  <si>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</si>
  <si>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</si>
  <si>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</si>
  <si>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</si>
  <si>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</si>
  <si>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</si>
  <si>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</si>
  <si>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</si>
  <si>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</si>
  <si>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</si>
  <si>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</si>
  <si>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</si>
  <si>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</si>
  <si>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</si>
  <si>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</si>
  <si>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</si>
  <si>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</si>
  <si>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</si>
  <si>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</si>
  <si>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</si>
  <si>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</si>
  <si>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</si>
  <si>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</si>
  <si>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</si>
  <si>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</si>
  <si>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</si>
  <si>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</si>
  <si>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</si>
  <si>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</si>
  <si>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</si>
  <si>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</si>
  <si>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</si>
  <si>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</si>
  <si>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</si>
  <si>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</si>
  <si>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</si>
  <si>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</si>
  <si>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</si>
  <si>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</si>
  <si>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</si>
  <si>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</si>
  <si>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</si>
  <si>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</si>
  <si>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</si>
  <si>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</si>
  <si>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</si>
  <si>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</si>
  <si>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</si>
  <si>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</si>
  <si>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</si>
  <si>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</si>
  <si>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</si>
  <si>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</si>
  <si>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</si>
  <si>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</si>
  <si>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</si>
  <si>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</si>
  <si>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</si>
  <si>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</si>
  <si>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</si>
  <si>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</si>
  <si>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</si>
  <si>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</si>
  <si>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</si>
  <si>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</si>
  <si>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</si>
  <si>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</si>
  <si>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</si>
  <si>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</si>
  <si>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</si>
  <si>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</si>
  <si>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</si>
  <si>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</si>
  <si>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</si>
  <si>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</si>
  <si>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</si>
  <si>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</si>
  <si>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</si>
  <si>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</si>
  <si>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</si>
  <si>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</si>
  <si>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</si>
  <si>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</si>
  <si>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</si>
  <si>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</si>
  <si>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</si>
  <si>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</si>
  <si>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</si>
  <si>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</si>
  <si>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</si>
  <si>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</si>
  <si>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</si>
  <si>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</si>
  <si>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</si>
  <si>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</si>
  <si>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</si>
  <si>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</si>
  <si>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</si>
  <si>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</si>
  <si>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</si>
  <si>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</si>
  <si>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</si>
  <si>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</si>
  <si>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</si>
  <si>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</si>
  <si>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</si>
  <si>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</si>
  <si>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</si>
  <si>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</si>
  <si>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</si>
  <si>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</si>
  <si>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</si>
  <si>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</si>
  <si>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</si>
  <si>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</si>
  <si>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</si>
  <si>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</si>
  <si>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</si>
  <si>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</si>
  <si>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</si>
  <si>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</si>
  <si>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</si>
  <si>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</si>
  <si>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</si>
  <si>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</si>
  <si>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</si>
  <si>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</si>
  <si>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</si>
  <si>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</si>
  <si>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</si>
  <si>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</si>
  <si>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</si>
  <si>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</si>
  <si>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</si>
  <si>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</si>
  <si>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</si>
  <si>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</si>
  <si>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</si>
  <si>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</si>
  <si>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</si>
  <si>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</si>
  <si>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</si>
  <si>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</si>
  <si>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</si>
  <si>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</si>
  <si>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</si>
  <si>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</si>
  <si>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</si>
  <si>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</si>
  <si>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</si>
  <si>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</si>
  <si>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</si>
  <si>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</si>
  <si>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</si>
  <si>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</si>
  <si>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</si>
  <si>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</si>
  <si>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</si>
  <si>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</si>
  <si>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</si>
  <si>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</si>
  <si>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</si>
  <si>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</si>
  <si>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</si>
  <si>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</si>
  <si>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</si>
  <si>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</si>
  <si>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</si>
  <si>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</si>
  <si>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</si>
  <si>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</si>
  <si>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</si>
  <si>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</si>
  <si>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</si>
  <si>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</si>
  <si>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</si>
  <si>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</si>
  <si>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</si>
  <si>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</si>
  <si>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</si>
  <si>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</si>
  <si>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</si>
  <si>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</si>
  <si>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</si>
  <si>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</si>
  <si>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</si>
  <si>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</si>
  <si>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</si>
  <si>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</si>
  <si>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</si>
  <si>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</si>
  <si>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</si>
  <si>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</si>
  <si>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</si>
  <si>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</si>
  <si>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</si>
  <si>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</si>
  <si>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</si>
  <si>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</si>
  <si>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</si>
  <si>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</si>
  <si>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</si>
  <si>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</si>
  <si>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</si>
  <si>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</si>
  <si>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</si>
  <si>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</si>
  <si>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</si>
  <si>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</si>
  <si>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</si>
  <si>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</si>
  <si>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</si>
  <si>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</si>
  <si>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</si>
  <si>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</si>
  <si>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</si>
  <si>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</si>
  <si>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</si>
  <si>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</si>
  <si>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</si>
  <si>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</si>
  <si>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</si>
  <si>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</si>
  <si>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</si>
  <si>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</si>
  <si>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</si>
  <si>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</si>
  <si>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</si>
  <si>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</si>
  <si>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</si>
  <si>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</si>
  <si>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</si>
  <si>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</si>
  <si>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</si>
  <si>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</si>
  <si>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</si>
  <si>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</si>
  <si>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</si>
  <si>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</si>
  <si>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</si>
  <si>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</si>
  <si>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</si>
  <si>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</si>
  <si>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</si>
  <si>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</si>
  <si>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</si>
  <si>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</si>
  <si>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</si>
  <si>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</si>
  <si>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</si>
  <si>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</si>
  <si>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</si>
  <si>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</si>
  <si>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</si>
  <si>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</si>
  <si>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</si>
  <si>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</si>
  <si>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</si>
  <si>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</si>
  <si>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</si>
  <si>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</si>
  <si>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</si>
  <si>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</si>
  <si>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</si>
  <si>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</si>
  <si>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</si>
  <si>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</si>
  <si>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</si>
  <si>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</si>
  <si>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</si>
  <si>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</si>
  <si>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</si>
  <si>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</si>
  <si>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</si>
  <si>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</si>
  <si>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</si>
  <si>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</si>
  <si>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</si>
  <si>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</si>
  <si>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</si>
  <si>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</si>
  <si>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</si>
  <si>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</si>
  <si>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</si>
  <si>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</si>
  <si>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</si>
  <si>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</si>
  <si>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</si>
  <si>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</si>
  <si>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</si>
  <si>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</si>
  <si>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</si>
  <si>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</si>
  <si>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</si>
  <si>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</si>
  <si>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</si>
  <si>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</si>
  <si>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</si>
  <si>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</si>
  <si>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</si>
  <si>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</si>
  <si>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</si>
  <si>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</si>
  <si>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</si>
  <si>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</si>
  <si>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</si>
  <si>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</si>
  <si>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</si>
  <si>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</si>
  <si>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</si>
  <si>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</si>
  <si>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</si>
  <si>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</si>
  <si>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</si>
  <si>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</si>
  <si>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</si>
  <si>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</si>
  <si>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</si>
  <si>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</si>
  <si>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</si>
  <si>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</si>
  <si>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</si>
  <si>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</si>
  <si>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</si>
  <si>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</si>
  <si>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</si>
  <si>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</si>
  <si>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</si>
  <si>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</si>
  <si>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</si>
  <si>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</si>
  <si>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</si>
  <si>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</si>
  <si>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</si>
  <si>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</si>
  <si>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</si>
  <si>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</si>
  <si>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</si>
  <si>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</si>
  <si>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</si>
  <si>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</si>
  <si>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</si>
  <si>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</si>
  <si>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</si>
  <si>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</si>
  <si>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</si>
  <si>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</si>
  <si>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</si>
  <si>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</si>
  <si>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</si>
  <si>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</si>
  <si>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</si>
  <si>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</si>
  <si>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</si>
  <si>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</si>
  <si>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</si>
  <si>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</si>
  <si>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</si>
  <si>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</si>
  <si>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</si>
  <si>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</si>
  <si>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</si>
  <si>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</si>
  <si>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</si>
  <si>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</si>
  <si>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</si>
  <si>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</si>
  <si>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</si>
  <si>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</si>
  <si>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</si>
  <si>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</si>
  <si>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</si>
  <si>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</si>
  <si>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</si>
  <si>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</si>
  <si>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</si>
  <si>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</si>
  <si>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</si>
  <si>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</si>
  <si>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</si>
  <si>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</si>
  <si>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</si>
  <si>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</si>
  <si>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</si>
  <si>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</si>
  <si>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</si>
  <si>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</si>
  <si>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</si>
  <si>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</si>
  <si>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</si>
  <si>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</si>
  <si>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</si>
  <si>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</si>
  <si>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</si>
  <si>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</si>
  <si>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</si>
  <si>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</si>
  <si>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</si>
  <si>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</si>
  <si>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</si>
  <si>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</si>
  <si>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</si>
  <si>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</si>
  <si>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</si>
  <si>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</si>
  <si>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</si>
  <si>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</si>
  <si>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</si>
  <si>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</si>
  <si>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</si>
  <si>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</si>
  <si>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</si>
  <si>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</si>
  <si>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</si>
  <si>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</si>
  <si>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</si>
  <si>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</si>
  <si>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</si>
  <si>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</si>
  <si>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</si>
  <si>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</si>
  <si>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</si>
  <si>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</si>
  <si>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</si>
  <si>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</si>
  <si>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</si>
  <si>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</si>
  <si>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</si>
  <si>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</si>
  <si>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</si>
  <si>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</si>
  <si>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</si>
  <si>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</si>
  <si>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</si>
  <si>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</si>
  <si>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</si>
  <si>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</si>
  <si>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</si>
  <si>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</si>
  <si>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</si>
  <si>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</si>
  <si>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</si>
  <si>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</si>
  <si>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</si>
  <si>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</si>
  <si>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</si>
  <si>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</si>
  <si>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</si>
  <si>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</si>
  <si>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</si>
  <si>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</si>
  <si>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</si>
  <si>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</si>
  <si>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</si>
  <si>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</si>
  <si>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</si>
  <si>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</si>
  <si>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</si>
  <si>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</si>
  <si>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</si>
  <si>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</si>
  <si>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</si>
  <si>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</si>
  <si>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</si>
  <si>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</si>
  <si>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</si>
  <si>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</si>
  <si>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</si>
  <si>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</si>
  <si>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</si>
  <si>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</si>
  <si>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</si>
  <si>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</si>
  <si>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</si>
  <si>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</si>
  <si>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</si>
  <si>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</si>
  <si>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</si>
  <si>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</si>
  <si>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</si>
  <si>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</si>
  <si>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</si>
  <si>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</si>
  <si>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</si>
  <si>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</si>
  <si>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</si>
  <si>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</si>
  <si>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</si>
  <si>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</si>
  <si>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</si>
  <si>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</si>
  <si>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</si>
  <si>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</si>
  <si>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</si>
  <si>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</si>
  <si>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</si>
  <si>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</si>
  <si>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</si>
  <si>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</si>
  <si>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</si>
  <si>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</si>
  <si>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</si>
  <si>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</si>
  <si>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</si>
  <si>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</si>
  <si>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</si>
  <si>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</si>
  <si>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</si>
  <si>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</si>
  <si>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</si>
  <si>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</si>
  <si>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</si>
  <si>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</si>
  <si>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</si>
  <si>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</si>
  <si>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</si>
  <si>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</si>
  <si>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</si>
  <si>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</si>
  <si>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</si>
  <si>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</si>
  <si>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</si>
  <si>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</si>
  <si>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</si>
  <si>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</si>
  <si>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</si>
  <si>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</si>
  <si>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</si>
  <si>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</si>
  <si>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</si>
  <si>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</si>
  <si>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</si>
  <si>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</si>
  <si>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</si>
  <si>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</si>
  <si>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</si>
  <si>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</si>
  <si>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</si>
  <si>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</si>
  <si>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</si>
  <si>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</si>
  <si>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</si>
  <si>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</si>
  <si>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</si>
  <si>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</si>
  <si>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</si>
  <si>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</si>
  <si>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</si>
  <si>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</si>
  <si>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</si>
  <si>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</si>
  <si>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</si>
  <si>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</si>
  <si>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</si>
  <si>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</si>
  <si>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</si>
  <si>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</si>
  <si>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</si>
  <si>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</si>
  <si>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</si>
  <si>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</si>
  <si>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</si>
  <si>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</si>
  <si>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</si>
  <si>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</si>
  <si>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</si>
  <si>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</si>
  <si>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</si>
  <si>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</si>
  <si>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</si>
  <si>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</si>
  <si>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</si>
  <si>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</si>
  <si>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</si>
  <si>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</si>
  <si>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</si>
  <si>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</si>
  <si>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</si>
  <si>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</si>
  <si>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</si>
  <si>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</si>
  <si>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</si>
  <si>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</si>
  <si>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</si>
  <si>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</si>
  <si>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</si>
  <si>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</si>
  <si>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</si>
  <si>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</si>
  <si>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</si>
  <si>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</si>
  <si>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</si>
  <si>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</si>
  <si>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</si>
  <si>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</si>
  <si>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</si>
  <si>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</si>
  <si>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</si>
  <si>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</si>
  <si>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</si>
  <si>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</si>
  <si>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</si>
  <si>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</si>
  <si>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</si>
  <si>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</si>
  <si>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</si>
  <si>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</si>
  <si>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</si>
  <si>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</si>
  <si>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</si>
  <si>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</si>
  <si>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</si>
  <si>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</si>
  <si>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</si>
  <si>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</si>
  <si>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</si>
  <si>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</si>
  <si>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</si>
  <si>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</si>
  <si>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</si>
  <si>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</si>
  <si>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</si>
  <si>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</si>
  <si>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</si>
  <si>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</si>
  <si>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</si>
  <si>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</si>
  <si>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</si>
  <si>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</si>
  <si>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</si>
  <si>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</si>
  <si>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</si>
  <si>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</si>
  <si>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</si>
  <si>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</si>
  <si>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</si>
  <si>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</si>
  <si>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</si>
  <si>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</si>
  <si>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</si>
  <si>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</si>
  <si>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</si>
  <si>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</si>
  <si>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</si>
  <si>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</si>
  <si>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</si>
  <si>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</si>
  <si>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</si>
  <si>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</si>
  <si>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</si>
  <si>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</si>
  <si>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</si>
  <si>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</si>
  <si>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</si>
  <si>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</si>
  <si>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</si>
  <si>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</si>
  <si>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</si>
  <si>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</si>
  <si>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</si>
  <si>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</si>
  <si>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</si>
  <si>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</si>
  <si>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</si>
  <si>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</si>
  <si>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</si>
  <si>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</si>
  <si>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</si>
  <si>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</si>
  <si>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</si>
  <si>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</si>
  <si>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</si>
  <si>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</si>
  <si>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</si>
  <si>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</si>
  <si>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</si>
  <si>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</si>
  <si>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</si>
  <si>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</si>
  <si>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</si>
  <si>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</si>
  <si>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</si>
  <si>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</si>
  <si>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</si>
  <si>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</si>
  <si>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</si>
  <si>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</si>
  <si>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</si>
  <si>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</si>
  <si>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</si>
  <si>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</si>
  <si>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</si>
  <si>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</si>
  <si>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</si>
  <si>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</si>
  <si>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</si>
  <si>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</si>
  <si>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</si>
  <si>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</si>
  <si>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</si>
  <si>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</si>
  <si>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</si>
  <si>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</si>
  <si>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</si>
  <si>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</si>
  <si>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</si>
  <si>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</si>
  <si>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</si>
  <si>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</si>
  <si>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</si>
  <si>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</si>
  <si>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</si>
  <si>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</si>
  <si>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</si>
  <si>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</si>
  <si>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</si>
  <si>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</si>
  <si>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</si>
  <si>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</si>
  <si>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</si>
  <si>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</si>
  <si>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</si>
  <si>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</si>
  <si>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</si>
  <si>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</si>
  <si>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</si>
  <si>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</si>
  <si>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</si>
  <si>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</si>
  <si>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</si>
  <si>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</si>
  <si>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</si>
  <si>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</si>
  <si>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</si>
  <si>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</si>
  <si>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</si>
  <si>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</si>
  <si>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</si>
  <si>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</si>
  <si>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</si>
  <si>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</si>
  <si>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</si>
  <si>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</si>
  <si>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</si>
  <si>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</si>
  <si>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</si>
  <si>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</si>
  <si>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</si>
  <si>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</si>
  <si>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</si>
  <si>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</si>
  <si>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</si>
  <si>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</si>
  <si>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</si>
  <si>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</si>
  <si>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</si>
  <si>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</si>
  <si>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</si>
  <si>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</si>
  <si>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</si>
  <si>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</si>
  <si>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</si>
  <si>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</si>
  <si>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</si>
  <si>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</si>
  <si>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</si>
  <si>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</si>
  <si>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</si>
  <si>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</si>
  <si>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</si>
  <si>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</si>
  <si>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</si>
  <si>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</si>
  <si>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</si>
  <si>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</si>
  <si>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</si>
  <si>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</si>
  <si>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</si>
  <si>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</si>
  <si>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</si>
  <si>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</si>
  <si>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</si>
  <si>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</si>
  <si>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</si>
  <si>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</si>
  <si>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</si>
  <si>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</si>
  <si>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</si>
  <si>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</si>
  <si>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</si>
  <si>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</si>
  <si>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</si>
  <si>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</si>
  <si>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</si>
  <si>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</si>
  <si>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</si>
  <si>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</si>
  <si>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</si>
  <si>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</si>
  <si>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</si>
  <si>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</si>
  <si>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</si>
  <si>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</si>
  <si>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</si>
  <si>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</si>
  <si>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</si>
  <si>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</si>
  <si>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</si>
  <si>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</si>
  <si>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</si>
  <si>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</si>
  <si>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</si>
  <si>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</si>
  <si>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</si>
  <si>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</si>
  <si>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</si>
  <si>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</si>
  <si>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</si>
  <si>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</si>
  <si>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</si>
  <si>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</si>
  <si>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</si>
  <si>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</si>
  <si>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</si>
  <si>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</si>
  <si>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</si>
  <si>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</si>
  <si>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</si>
  <si>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</si>
  <si>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</si>
  <si>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</si>
  <si>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</si>
  <si>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</si>
  <si>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</si>
  <si>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</si>
  <si>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</si>
  <si>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</si>
  <si>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</si>
  <si>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</si>
  <si>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</si>
  <si>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</si>
  <si>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</si>
  <si>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</si>
  <si>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</si>
  <si>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</si>
  <si>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</si>
  <si>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</si>
  <si>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</si>
  <si>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</si>
  <si>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</si>
  <si>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</si>
  <si>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</si>
  <si>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</si>
  <si>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</si>
  <si>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</si>
  <si>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</si>
  <si>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</si>
  <si>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</si>
  <si>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</si>
  <si>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</si>
  <si>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</si>
  <si>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</si>
  <si>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</si>
  <si>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</si>
  <si>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</si>
  <si>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</si>
  <si>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</si>
  <si>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</si>
  <si>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</si>
  <si>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</si>
  <si>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</si>
  <si>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</si>
  <si>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</si>
  <si>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</si>
  <si>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</si>
  <si>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</si>
  <si>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</si>
  <si>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</si>
  <si>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</si>
  <si>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</si>
  <si>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</si>
  <si>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</si>
  <si>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</si>
  <si>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</si>
  <si>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</si>
  <si>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</si>
  <si>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</si>
  <si>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</si>
  <si>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</si>
  <si>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</si>
  <si>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</si>
  <si>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</si>
  <si>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</si>
  <si>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</si>
  <si>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</si>
  <si>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</si>
  <si>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</si>
  <si>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</si>
  <si>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</si>
  <si>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</si>
  <si>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</si>
  <si>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</si>
  <si>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</si>
  <si>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</si>
  <si>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</si>
  <si>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</si>
  <si>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</si>
  <si>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</si>
  <si>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</si>
  <si>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</si>
  <si>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</si>
  <si>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</si>
  <si>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</si>
  <si>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</si>
  <si>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</si>
  <si>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</si>
  <si>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</si>
  <si>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</si>
  <si>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</si>
  <si>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</si>
  <si>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</si>
  <si>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</si>
  <si>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</si>
  <si>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</si>
  <si>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</si>
  <si>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</si>
  <si>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</si>
  <si>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</si>
  <si>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</si>
  <si>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</si>
  <si>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</si>
  <si>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</si>
  <si>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</si>
  <si>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</si>
  <si>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</si>
  <si>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</si>
  <si>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</si>
  <si>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</si>
  <si>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</si>
  <si>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</si>
  <si>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</si>
  <si>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</si>
  <si>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</si>
  <si>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</si>
  <si>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</si>
  <si>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</si>
  <si>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</si>
  <si>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</si>
  <si>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</si>
  <si>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</si>
  <si>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</si>
  <si>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</si>
  <si>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</si>
  <si>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</si>
  <si>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</si>
  <si>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</si>
  <si>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</si>
  <si>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</si>
  <si>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</si>
  <si>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</si>
  <si>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</si>
  <si>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</si>
  <si>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</si>
  <si>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</si>
  <si>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</si>
  <si>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</si>
  <si>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</si>
  <si>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</si>
  <si>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</si>
  <si>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</si>
  <si>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</si>
  <si>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</si>
  <si>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</si>
  <si>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</si>
  <si>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</si>
  <si>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</si>
  <si>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</si>
  <si>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</si>
  <si>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</si>
  <si>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</si>
  <si>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</si>
  <si>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</si>
  <si>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</si>
  <si>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</si>
  <si>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</si>
  <si>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</si>
  <si>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</si>
  <si>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</si>
  <si>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</si>
  <si>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</si>
  <si>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</si>
  <si>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</si>
  <si>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</si>
  <si>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</si>
  <si>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</si>
  <si>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</si>
  <si>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</si>
  <si>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</si>
  <si>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</si>
  <si>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</si>
  <si>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</si>
  <si>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</si>
  <si>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</si>
  <si>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</si>
  <si>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</si>
  <si>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</si>
  <si>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</si>
  <si>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</si>
  <si>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</si>
  <si>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</si>
  <si>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</si>
  <si>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</si>
  <si>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</si>
  <si>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</si>
  <si>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</si>
  <si>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</si>
  <si>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</si>
  <si>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</si>
  <si>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</si>
  <si>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</si>
  <si>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</si>
  <si>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</si>
  <si>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</si>
  <si>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</si>
  <si>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</si>
  <si>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</si>
  <si>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</si>
  <si>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</si>
  <si>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</si>
  <si>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</si>
  <si>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</si>
  <si>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</si>
  <si>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</si>
  <si>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</si>
  <si>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</si>
  <si>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</si>
  <si>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</si>
  <si>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</si>
  <si>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</si>
  <si>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</si>
  <si>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</si>
  <si>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</si>
  <si>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</si>
  <si>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</si>
  <si>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</si>
  <si>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</si>
  <si>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</si>
  <si>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</si>
  <si>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</si>
  <si>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</si>
  <si>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</si>
  <si>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</si>
  <si>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</si>
  <si>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</si>
  <si>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</si>
  <si>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</si>
  <si>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</si>
  <si>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</si>
  <si>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</si>
  <si>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</si>
  <si>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</si>
  <si>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</si>
  <si>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</si>
  <si>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</si>
  <si>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</si>
  <si>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</si>
  <si>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</si>
  <si>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</si>
  <si>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</si>
  <si>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</si>
  <si>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</si>
  <si>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</si>
  <si>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</si>
  <si>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</si>
  <si>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</si>
  <si>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</si>
  <si>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</si>
  <si>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</si>
  <si>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</si>
  <si>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</si>
  <si>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</si>
  <si>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</si>
  <si>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</si>
  <si>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</si>
  <si>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</si>
  <si>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</si>
  <si>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</si>
  <si>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</si>
  <si>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</si>
  <si>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</si>
  <si>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</si>
  <si>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</si>
  <si>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</si>
  <si>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</si>
  <si>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</si>
  <si>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</si>
  <si>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</si>
  <si>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</si>
  <si>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</si>
  <si>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</si>
  <si>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</si>
  <si>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</si>
  <si>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</si>
  <si>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</si>
  <si>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</si>
  <si>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</si>
  <si>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</si>
  <si>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</si>
  <si>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</si>
  <si>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</si>
  <si>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</si>
  <si>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</si>
  <si>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</si>
  <si>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</si>
  <si>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</si>
  <si>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</si>
  <si>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</si>
  <si>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</si>
  <si>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</si>
  <si>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</si>
  <si>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</si>
  <si>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</si>
  <si>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</si>
  <si>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</si>
  <si>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</si>
  <si>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</si>
  <si>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</si>
  <si>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</si>
  <si>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</si>
  <si>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</si>
  <si>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</si>
  <si>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</si>
  <si>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</si>
  <si>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</si>
  <si>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</si>
  <si>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</si>
  <si>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</si>
  <si>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</si>
  <si>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</si>
  <si>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</si>
  <si>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</si>
  <si>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</si>
  <si>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</si>
  <si>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</si>
  <si>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</si>
  <si>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</si>
  <si>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</si>
  <si>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</si>
  <si>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</si>
  <si>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</si>
  <si>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</si>
  <si>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</si>
  <si>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</si>
  <si>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</si>
  <si>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</si>
  <si>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</si>
  <si>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</si>
  <si>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</si>
  <si>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</si>
  <si>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</si>
  <si>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</si>
  <si>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</si>
  <si>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</si>
  <si>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</si>
  <si>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</si>
  <si>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</si>
  <si>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</si>
  <si>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</si>
  <si>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</si>
  <si>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</si>
  <si>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</si>
  <si>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</si>
  <si>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</si>
  <si>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</si>
  <si>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</si>
  <si>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</si>
  <si>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</si>
  <si>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</si>
  <si>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</si>
  <si>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</si>
  <si>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</si>
  <si>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</si>
  <si>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</si>
  <si>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</si>
  <si>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</si>
  <si>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</si>
  <si>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</si>
  <si>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</si>
  <si>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</si>
  <si>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</si>
  <si>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</si>
  <si>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</si>
  <si>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</si>
  <si>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</si>
  <si>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</si>
  <si>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</si>
  <si>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</si>
  <si>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</si>
  <si>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</si>
  <si>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</si>
  <si>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</si>
  <si>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</si>
  <si>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</si>
  <si>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</si>
  <si>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</si>
  <si>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</si>
  <si>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</si>
  <si>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</si>
  <si>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</si>
  <si>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</si>
  <si>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</si>
  <si>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</si>
  <si>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</si>
  <si>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</si>
  <si>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</si>
  <si>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</si>
  <si>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</si>
  <si>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</si>
  <si>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</si>
  <si>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</si>
  <si>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</si>
  <si>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</si>
  <si>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</si>
  <si>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</si>
  <si>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</si>
  <si>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</si>
  <si>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</si>
  <si>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</si>
  <si>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</si>
  <si>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</si>
  <si>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</si>
  <si>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</si>
  <si>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</si>
  <si>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</si>
  <si>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</si>
  <si>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</si>
  <si>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</si>
  <si>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</si>
  <si>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</si>
  <si>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</si>
  <si>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</si>
  <si>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</si>
  <si>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</si>
  <si>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</si>
  <si>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</si>
  <si>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</si>
  <si>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</si>
  <si>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</si>
  <si>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</si>
  <si>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</si>
  <si>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</si>
  <si>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</si>
  <si>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</si>
  <si>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</si>
  <si>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</si>
  <si>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</si>
  <si>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</si>
  <si>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</si>
  <si>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</si>
  <si>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</si>
  <si>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</si>
  <si>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</si>
  <si>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</si>
  <si>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</si>
  <si>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</si>
  <si>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</si>
  <si>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</si>
  <si>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</si>
  <si>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</si>
  <si>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</si>
  <si>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</si>
  <si>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</si>
  <si>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</si>
  <si>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</si>
  <si>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</si>
  <si>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</si>
  <si>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</si>
  <si>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</si>
  <si>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</si>
  <si>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</si>
  <si>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</si>
  <si>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</si>
  <si>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</si>
  <si>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</si>
  <si>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</si>
  <si>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</si>
  <si>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</si>
  <si>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</si>
  <si>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</si>
  <si>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</si>
  <si>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</si>
  <si>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</si>
  <si>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</si>
  <si>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</si>
  <si>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</si>
  <si>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</si>
  <si>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</si>
  <si>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</si>
  <si>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</si>
  <si>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</si>
  <si>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</si>
  <si>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</si>
  <si>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</si>
  <si>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</si>
  <si>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</si>
  <si>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</si>
  <si>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</si>
  <si>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</si>
  <si>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</si>
  <si>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</si>
  <si>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</si>
  <si>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</si>
  <si>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</si>
  <si>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</si>
  <si>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</si>
  <si>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</si>
  <si>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</si>
  <si>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</si>
  <si>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</si>
  <si>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</si>
  <si>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</si>
  <si>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</si>
  <si>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</si>
  <si>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</si>
  <si>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</si>
  <si>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</si>
  <si>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</si>
  <si>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</si>
  <si>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</si>
  <si>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</si>
  <si>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</si>
  <si>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</si>
  <si>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</si>
  <si>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</si>
  <si>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</si>
  <si>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</si>
  <si>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</si>
  <si>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</si>
  <si>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</si>
  <si>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</si>
  <si>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</si>
  <si>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</si>
  <si>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</si>
  <si>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</si>
  <si>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</si>
  <si>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</si>
  <si>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</si>
  <si>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</si>
  <si>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</si>
  <si>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</si>
  <si>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</si>
  <si>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</si>
  <si>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</si>
  <si>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</si>
  <si>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</si>
  <si>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</si>
  <si>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</si>
  <si>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</si>
  <si>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</si>
  <si>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</si>
  <si>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</si>
  <si>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</si>
  <si>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</si>
  <si>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</si>
  <si>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</si>
  <si>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</si>
  <si>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</si>
  <si>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</si>
  <si>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</si>
  <si>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</si>
  <si>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</si>
  <si>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</si>
  <si>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</si>
  <si>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</si>
  <si>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</si>
  <si>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</si>
  <si>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</si>
  <si>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</si>
  <si>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</si>
  <si>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</si>
  <si>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</si>
  <si>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</si>
  <si>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</si>
  <si>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</si>
  <si>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</si>
  <si>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</si>
  <si>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</si>
  <si>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</si>
  <si>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</si>
  <si>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</si>
  <si>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</si>
  <si>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</si>
  <si>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</si>
  <si>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</si>
  <si>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</si>
  <si>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</si>
  <si>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</si>
  <si>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</si>
  <si>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</si>
  <si>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</si>
  <si>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</si>
  <si>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</si>
  <si>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</si>
  <si>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</si>
  <si>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</si>
  <si>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</si>
  <si>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</si>
  <si>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</si>
  <si>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</si>
  <si>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</si>
  <si>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</si>
  <si>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</si>
  <si>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</si>
  <si>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</si>
  <si>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</si>
  <si>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</si>
  <si>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</si>
  <si>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</si>
  <si>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</si>
  <si>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</si>
  <si>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</si>
  <si>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</si>
  <si>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</si>
  <si>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</si>
  <si>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</si>
  <si>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</si>
  <si>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</si>
  <si>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</si>
  <si>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</si>
  <si>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</si>
  <si>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</si>
  <si>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</si>
  <si>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</si>
  <si>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</si>
  <si>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</si>
  <si>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</si>
  <si>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</si>
  <si>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</si>
  <si>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</si>
  <si>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</si>
  <si>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</si>
  <si>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</si>
  <si>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</si>
  <si>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</si>
  <si>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</si>
  <si>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</si>
  <si>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</si>
  <si>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</si>
  <si>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</si>
  <si>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</si>
  <si>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</si>
  <si>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</si>
  <si>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</si>
  <si>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</si>
  <si>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</si>
  <si>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</si>
  <si>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</si>
  <si>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</si>
  <si>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</si>
  <si>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</si>
  <si>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</si>
  <si>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</si>
  <si>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</si>
  <si>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</si>
  <si>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</si>
  <si>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</si>
  <si>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</si>
  <si>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</si>
  <si>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</si>
  <si>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</si>
  <si>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</si>
  <si>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</si>
  <si>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</si>
  <si>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</si>
  <si>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</si>
  <si>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</si>
  <si>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</si>
  <si>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</si>
  <si>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</si>
  <si>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</si>
  <si>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</si>
  <si>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</si>
  <si>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</si>
  <si>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</si>
  <si>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</si>
  <si>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</si>
  <si>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</si>
  <si>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</si>
  <si>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</si>
  <si>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</si>
  <si>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</si>
  <si>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</si>
  <si>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</si>
  <si>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</si>
  <si>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</si>
  <si>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</si>
  <si>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</si>
  <si>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</si>
  <si>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</si>
  <si>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</si>
  <si>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</si>
  <si>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</si>
  <si>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</si>
  <si>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</si>
  <si>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</si>
  <si>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</si>
  <si>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</si>
  <si>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</si>
  <si>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</si>
  <si>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</si>
  <si>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</si>
  <si>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</si>
  <si>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</si>
  <si>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</si>
  <si>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</si>
  <si>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</si>
  <si>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</si>
  <si>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</si>
  <si>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</si>
  <si>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</si>
  <si>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</si>
  <si>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</si>
  <si>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</si>
  <si>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</si>
  <si>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</si>
  <si>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</si>
  <si>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</si>
  <si>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</si>
  <si>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</si>
  <si>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</si>
  <si>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</si>
  <si>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</si>
  <si>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</si>
  <si>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</si>
  <si>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</si>
  <si>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</si>
  <si>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</si>
  <si>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</si>
  <si>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</si>
  <si>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</si>
  <si>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</si>
  <si>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</si>
  <si>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</si>
  <si>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</si>
  <si>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</si>
  <si>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</si>
  <si>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</si>
  <si>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</si>
  <si>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</si>
  <si>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</si>
  <si>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</si>
  <si>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</si>
  <si>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</si>
  <si>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</si>
  <si>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</si>
  <si>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</si>
  <si>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</si>
  <si>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</si>
  <si>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</si>
  <si>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</si>
  <si>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</si>
  <si>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</si>
  <si>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</si>
  <si>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</si>
  <si>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</si>
  <si>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</si>
  <si>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</si>
  <si>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</si>
  <si>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</si>
  <si>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</si>
  <si>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</si>
  <si>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</si>
  <si>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</si>
  <si>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</si>
  <si>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</si>
  <si>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</si>
  <si>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</si>
  <si>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</si>
  <si>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</si>
  <si>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</si>
  <si>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</si>
  <si>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</si>
  <si>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</si>
  <si>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</si>
  <si>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</si>
  <si>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</si>
  <si>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</si>
  <si>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</si>
  <si>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</si>
  <si>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</si>
  <si>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</si>
  <si>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</si>
  <si>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</si>
  <si>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</si>
  <si>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</si>
  <si>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</si>
  <si>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</si>
  <si>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</si>
  <si>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</si>
  <si>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</si>
  <si>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</si>
  <si>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</si>
  <si>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</si>
  <si>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</si>
  <si>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</si>
  <si>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</si>
  <si>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</si>
  <si>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</si>
  <si>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</si>
  <si>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</si>
  <si>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</si>
  <si>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</si>
  <si>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</si>
  <si>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</si>
  <si>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</si>
  <si>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</si>
  <si>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</si>
  <si>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</si>
  <si>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</si>
  <si>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</si>
  <si>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</si>
  <si>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</si>
  <si>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</si>
  <si>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</si>
  <si>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</si>
  <si>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</si>
  <si>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</si>
  <si>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</si>
  <si>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</si>
  <si>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</si>
  <si>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</si>
  <si>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</si>
  <si>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</si>
  <si>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</si>
  <si>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</si>
  <si>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</si>
  <si>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</si>
  <si>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</si>
  <si>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</si>
  <si>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</si>
  <si>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</si>
  <si>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</si>
  <si>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</si>
  <si>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</si>
  <si>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</si>
  <si>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</si>
  <si>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</si>
  <si>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</si>
  <si>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</si>
  <si>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</si>
  <si>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</si>
  <si>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</si>
  <si>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</si>
  <si>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</si>
  <si>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</si>
  <si>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</si>
  <si>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</si>
  <si>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</si>
  <si>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</si>
  <si>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</si>
  <si>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</si>
  <si>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</si>
  <si>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</si>
  <si>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</si>
  <si>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</si>
  <si>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</si>
  <si>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</si>
  <si>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</si>
  <si>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</si>
  <si>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</si>
  <si>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</si>
  <si>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</si>
  <si>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</si>
  <si>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</si>
  <si>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</si>
  <si>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</si>
  <si>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</si>
  <si>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</si>
  <si>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</si>
  <si>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</si>
  <si>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</si>
  <si>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</si>
  <si>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</si>
  <si>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</si>
  <si>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</si>
  <si>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</si>
  <si>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</si>
  <si>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</si>
  <si>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</si>
  <si>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</si>
  <si>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</si>
  <si>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</si>
  <si>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</si>
  <si>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</si>
  <si>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</si>
  <si>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</si>
  <si>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</si>
  <si>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</si>
  <si>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</si>
  <si>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</si>
  <si>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</si>
  <si>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</si>
  <si>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</si>
  <si>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</si>
  <si>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</si>
  <si>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</si>
  <si>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</si>
  <si>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</si>
  <si>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</si>
  <si>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</si>
  <si>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</si>
  <si>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</si>
  <si>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</si>
  <si>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</si>
  <si>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</si>
  <si>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</si>
  <si>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</si>
  <si>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</si>
  <si>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</si>
  <si>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</si>
  <si>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</si>
  <si>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</si>
  <si>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</si>
  <si>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</si>
  <si>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</si>
  <si>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</si>
  <si>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</si>
  <si>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</si>
  <si>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</si>
  <si>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</si>
  <si>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</si>
  <si>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</si>
  <si>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</si>
  <si>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</si>
  <si>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</si>
  <si>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</si>
  <si>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</si>
  <si>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</si>
  <si>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</si>
  <si>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</si>
  <si>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</si>
  <si>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</si>
  <si>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</si>
  <si>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</si>
  <si>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</si>
  <si>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</si>
  <si>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</si>
  <si>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</si>
  <si>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</si>
  <si>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</si>
  <si>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</si>
  <si>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</si>
  <si>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</si>
  <si>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</si>
  <si>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</si>
  <si>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</si>
  <si>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</si>
  <si>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</si>
  <si>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</si>
  <si>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</si>
  <si>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</si>
  <si>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</si>
  <si>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</si>
  <si>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</si>
  <si>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</si>
  <si>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</si>
  <si>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</si>
  <si>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</si>
  <si>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</si>
  <si>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</si>
  <si>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</si>
  <si>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</si>
  <si>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</si>
  <si>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</si>
  <si>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</si>
  <si>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</si>
  <si>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</si>
  <si>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</si>
  <si>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</si>
  <si>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</si>
  <si>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</si>
  <si>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</si>
  <si>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</si>
  <si>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</si>
  <si>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</si>
  <si>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</si>
  <si>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</si>
  <si>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</si>
  <si>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</si>
  <si>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</si>
  <si>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</si>
  <si>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</si>
  <si>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</si>
  <si>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</si>
  <si>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</si>
  <si>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</si>
  <si>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</si>
  <si>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</si>
  <si>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</si>
  <si>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</si>
  <si>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</si>
  <si>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</si>
  <si>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</si>
  <si>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</si>
  <si>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</si>
  <si>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</si>
  <si>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</si>
  <si>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</si>
  <si>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</si>
  <si>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</si>
  <si>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</si>
  <si>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</si>
  <si>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</si>
  <si>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</si>
  <si>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</si>
  <si>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</si>
  <si>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</si>
  <si>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</si>
  <si>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</si>
  <si>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</si>
  <si>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</si>
  <si>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</si>
  <si>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</si>
  <si>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</si>
  <si>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</si>
  <si>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</si>
  <si>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</si>
  <si>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</si>
  <si>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</si>
  <si>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</si>
  <si>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</si>
  <si>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</si>
  <si>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</si>
  <si>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</si>
  <si>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</si>
  <si>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</si>
  <si>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</si>
  <si>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</si>
  <si>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</si>
  <si>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</si>
  <si>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</si>
  <si>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</si>
  <si>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</si>
  <si>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</si>
  <si>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</si>
  <si>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</si>
  <si>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</si>
  <si>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</si>
  <si>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</si>
  <si>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</si>
  <si>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</si>
  <si>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</si>
  <si>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</si>
  <si>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</si>
  <si>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</si>
  <si>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</si>
  <si>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</si>
  <si>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</si>
  <si>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</si>
  <si>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</si>
  <si>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</si>
  <si>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</si>
  <si>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</si>
  <si>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</si>
  <si>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</si>
  <si>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</si>
  <si>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</si>
  <si>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</si>
  <si>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</si>
  <si>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</si>
  <si>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</si>
  <si>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</si>
  <si>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</si>
  <si>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</si>
  <si>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</si>
  <si>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</si>
  <si>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</si>
  <si>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</si>
  <si>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</si>
  <si>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</si>
  <si>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</si>
  <si>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</si>
  <si>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</si>
  <si>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</si>
  <si>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</si>
  <si>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</si>
  <si>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</si>
  <si>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</si>
  <si>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</si>
  <si>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</si>
  <si>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</si>
  <si>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</si>
  <si>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</si>
  <si>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</si>
  <si>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</si>
  <si>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</si>
  <si>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</si>
  <si>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</si>
  <si>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</si>
  <si>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</si>
  <si>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</si>
  <si>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</si>
  <si>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</si>
  <si>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</si>
  <si>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</si>
  <si>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</si>
  <si>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</si>
  <si>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</si>
  <si>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</si>
  <si>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</si>
  <si>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</si>
  <si>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</si>
  <si>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</si>
  <si>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</si>
  <si>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</si>
  <si>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</si>
  <si>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</si>
  <si>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</si>
  <si>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</si>
  <si>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</si>
  <si>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</si>
  <si>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</si>
  <si>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</si>
  <si>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</si>
  <si>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</si>
  <si>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</si>
  <si>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</si>
  <si>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</si>
  <si>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</si>
  <si>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</si>
  <si>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</si>
  <si>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</si>
  <si>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</si>
  <si>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</si>
  <si>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</si>
  <si>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</si>
  <si>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</si>
  <si>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</si>
  <si>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</si>
  <si>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</si>
  <si>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</si>
  <si>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</si>
  <si>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</si>
  <si>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</si>
  <si>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</si>
  <si>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</si>
  <si>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</si>
  <si>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</si>
  <si>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</si>
  <si>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</si>
  <si>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</si>
  <si>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</si>
  <si>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</si>
  <si>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</si>
  <si>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</si>
  <si>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</si>
  <si>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</si>
  <si>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</si>
  <si>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</si>
  <si>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</si>
  <si>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</si>
  <si>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</si>
  <si>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</si>
  <si>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</si>
  <si>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</si>
  <si>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</si>
  <si>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</si>
  <si>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</si>
  <si>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</si>
  <si>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</si>
  <si>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</si>
  <si>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</si>
  <si>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</si>
  <si>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</si>
  <si>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</si>
  <si>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</si>
  <si>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</si>
  <si>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</si>
  <si>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</si>
  <si>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</si>
  <si>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</si>
  <si>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</si>
  <si>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</si>
  <si>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</si>
  <si>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</si>
  <si>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</si>
  <si>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</si>
  <si>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</si>
  <si>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</si>
  <si>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</si>
  <si>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</si>
  <si>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</si>
  <si>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</si>
  <si>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</si>
  <si>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</si>
  <si>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</si>
  <si>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</si>
  <si>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</si>
  <si>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</si>
  <si>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</si>
  <si>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</si>
  <si>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</si>
  <si>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</si>
  <si>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</si>
  <si>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</si>
  <si>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</si>
  <si>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</si>
  <si>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</si>
  <si>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</si>
  <si>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</si>
  <si>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</si>
  <si>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</si>
  <si>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</si>
  <si>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</si>
  <si>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</si>
  <si>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</si>
  <si>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</si>
  <si>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</si>
  <si>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</si>
  <si>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</si>
  <si>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</si>
  <si>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</si>
  <si>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</si>
  <si>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</si>
  <si>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</si>
  <si>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</si>
  <si>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</si>
  <si>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</si>
  <si>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</si>
  <si>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</si>
  <si>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</si>
  <si>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</si>
  <si>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</si>
  <si>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</si>
  <si>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</si>
  <si>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</si>
  <si>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</si>
  <si>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</si>
  <si>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</si>
  <si>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</si>
  <si>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</si>
  <si>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</si>
  <si>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</si>
  <si>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</si>
  <si>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</si>
  <si>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</si>
  <si>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</si>
  <si>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</si>
  <si>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</si>
  <si>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</si>
  <si>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</si>
  <si>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</si>
  <si>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</si>
  <si>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</si>
  <si>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</si>
  <si>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</si>
  <si>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</si>
  <si>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</si>
  <si>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</si>
  <si>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</si>
  <si>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</si>
  <si>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</si>
  <si>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</si>
  <si>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</si>
  <si>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</si>
  <si>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</si>
  <si>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</si>
  <si>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</si>
  <si>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</si>
  <si>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</si>
  <si>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</si>
  <si>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</si>
  <si>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</si>
  <si>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</si>
  <si>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</si>
  <si>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</si>
  <si>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</si>
  <si>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</si>
  <si>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</si>
  <si>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</si>
  <si>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</si>
  <si>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</si>
  <si>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</si>
  <si>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</si>
  <si>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</si>
  <si>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</si>
  <si>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</si>
  <si>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</si>
  <si>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</si>
  <si>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</si>
  <si>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</si>
  <si>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</si>
  <si>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</si>
  <si>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</si>
  <si>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</si>
  <si>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</si>
  <si>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</si>
  <si>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</si>
  <si>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</si>
  <si>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</si>
  <si>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</si>
  <si>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</si>
  <si>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</si>
  <si>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</si>
  <si>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</si>
  <si>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</si>
  <si>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</si>
  <si>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</si>
  <si>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</si>
  <si>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</si>
  <si>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</si>
  <si>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</si>
  <si>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</si>
  <si>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</si>
  <si>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</si>
  <si>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</si>
  <si>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</si>
  <si>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</si>
  <si>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</si>
  <si>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</si>
  <si>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</si>
  <si>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</si>
  <si>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</si>
  <si>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</si>
  <si>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</si>
  <si>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</si>
  <si>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</si>
  <si>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</si>
  <si>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</si>
  <si>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</si>
  <si>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</si>
  <si>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</si>
  <si>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</si>
  <si>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</si>
  <si>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</si>
  <si>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</si>
  <si>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</si>
  <si>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</si>
  <si>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</si>
  <si>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</si>
  <si>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</si>
  <si>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</si>
  <si>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</si>
  <si>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</si>
  <si>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</si>
  <si>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</si>
  <si>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</si>
  <si>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</si>
  <si>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</si>
  <si>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</si>
  <si>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</si>
  <si>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</si>
  <si>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</si>
  <si>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</si>
  <si>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</si>
  <si>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</si>
  <si>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</si>
  <si>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</si>
  <si>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</si>
  <si>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</si>
  <si>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</si>
  <si>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</si>
  <si>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</si>
  <si>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</si>
  <si>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</si>
  <si>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</si>
  <si>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</si>
  <si>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</si>
  <si>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</si>
  <si>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</si>
  <si>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</si>
  <si>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</si>
  <si>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</si>
  <si>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</si>
  <si>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</si>
  <si>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</si>
  <si>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</si>
  <si>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</si>
  <si>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</si>
  <si>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</si>
  <si>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</si>
  <si>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</si>
  <si>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</si>
  <si>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</si>
  <si>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</si>
  <si>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</si>
  <si>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</si>
  <si>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</si>
  <si>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</si>
  <si>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</si>
  <si>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</si>
  <si>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</si>
  <si>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</si>
  <si>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</si>
  <si>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</si>
  <si>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</si>
  <si>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</si>
  <si>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</si>
  <si>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</si>
  <si>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</si>
  <si>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</si>
  <si>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</si>
  <si>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</si>
  <si>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</si>
  <si>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</si>
  <si>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</si>
  <si>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</si>
  <si>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</si>
  <si>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</si>
  <si>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</si>
  <si>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</si>
  <si>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</si>
  <si>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</si>
  <si>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</si>
  <si>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</si>
  <si>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</si>
  <si>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</si>
  <si>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</si>
  <si>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</si>
  <si>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</si>
  <si>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</si>
  <si>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</si>
  <si>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</si>
  <si>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</si>
  <si>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</si>
  <si>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</si>
  <si>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</si>
  <si>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</si>
  <si>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</si>
  <si>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</si>
  <si>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</si>
  <si>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</si>
  <si>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</si>
  <si>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</si>
  <si>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</si>
  <si>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</si>
  <si>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</si>
  <si>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</si>
  <si>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</si>
  <si>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</si>
  <si>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</si>
  <si>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</si>
  <si>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</si>
  <si>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</si>
  <si>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</si>
  <si>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</si>
  <si>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</si>
  <si>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</si>
  <si>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</si>
  <si>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</si>
  <si>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</si>
  <si>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</si>
  <si>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</si>
  <si>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</si>
  <si>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</si>
  <si>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</si>
  <si>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</si>
  <si>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</si>
  <si>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</si>
  <si>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</si>
  <si>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</si>
  <si>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</si>
  <si>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</si>
  <si>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</si>
  <si>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</si>
  <si>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</si>
  <si>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</si>
  <si>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</si>
  <si>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</si>
  <si>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</si>
  <si>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</si>
  <si>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</si>
  <si>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</si>
  <si>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</si>
  <si>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</si>
  <si>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</si>
  <si>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</si>
  <si>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</si>
  <si>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</si>
  <si>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</si>
  <si>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</si>
  <si>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</si>
  <si>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</si>
  <si>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</si>
  <si>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</si>
  <si>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</si>
  <si>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</si>
  <si>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</si>
  <si>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</si>
  <si>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</si>
  <si>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</si>
  <si>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</si>
  <si>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</si>
  <si>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</si>
  <si>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</si>
  <si>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</si>
  <si>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</si>
  <si>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</si>
  <si>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</si>
  <si>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</si>
  <si>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</si>
  <si>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</si>
  <si>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</si>
  <si>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</si>
  <si>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</si>
  <si>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</si>
  <si>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</si>
  <si>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</si>
  <si>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</si>
  <si>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</si>
  <si>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</si>
  <si>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</si>
  <si>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</si>
  <si>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</si>
  <si>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</si>
  <si>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</si>
  <si>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</si>
  <si>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</si>
  <si>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</si>
  <si>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</si>
  <si>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</si>
  <si>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</si>
  <si>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</si>
  <si>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</si>
  <si>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</si>
  <si>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</si>
  <si>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</si>
  <si>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</si>
  <si>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</si>
  <si>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</si>
  <si>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</si>
  <si>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</si>
  <si>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</si>
  <si>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</si>
  <si>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</si>
  <si>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</si>
  <si>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</si>
  <si>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</si>
  <si>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</si>
  <si>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</si>
  <si>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</si>
  <si>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</si>
  <si>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</si>
  <si>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</si>
  <si>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</si>
  <si>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</si>
  <si>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</si>
  <si>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</si>
  <si>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</si>
  <si>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</si>
  <si>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</si>
  <si>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</si>
  <si>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</si>
  <si>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</si>
  <si>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</si>
  <si>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</si>
  <si>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</si>
  <si>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</si>
  <si>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</si>
  <si>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</si>
  <si>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</si>
  <si>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</si>
  <si>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</si>
  <si>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</si>
  <si>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</si>
  <si>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</si>
  <si>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</si>
  <si>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</si>
  <si>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</si>
  <si>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</si>
  <si>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</si>
  <si>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</si>
  <si>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</si>
  <si>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</si>
  <si>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</si>
  <si>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</si>
  <si>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</si>
  <si>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</si>
  <si>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</si>
  <si>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</si>
  <si>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</si>
  <si>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</si>
  <si>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</si>
  <si>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</si>
  <si>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</si>
  <si>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</si>
  <si>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</si>
  <si>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</si>
  <si>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</si>
  <si>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</si>
  <si>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</si>
  <si>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</si>
  <si>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</si>
  <si>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</si>
  <si>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</si>
  <si>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</si>
  <si>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</si>
  <si>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</si>
  <si>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</si>
  <si>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</si>
  <si>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</si>
  <si>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</si>
  <si>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</si>
  <si>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</si>
  <si>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</si>
  <si>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</si>
  <si>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</si>
  <si>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</si>
  <si>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</si>
  <si>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</si>
  <si>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</si>
  <si>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</si>
  <si>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</si>
  <si>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</si>
  <si>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</si>
  <si>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</si>
  <si>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</si>
  <si>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</si>
  <si>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</si>
  <si>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</si>
  <si>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</si>
  <si>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</si>
  <si>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</si>
  <si>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</si>
  <si>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</si>
  <si>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</si>
  <si>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</si>
  <si>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</si>
  <si>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</si>
  <si>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</si>
  <si>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</si>
  <si>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</si>
  <si>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</si>
  <si>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</si>
  <si>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</si>
  <si>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</si>
  <si>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</si>
  <si>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</si>
  <si>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</si>
  <si>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</si>
  <si>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</si>
  <si>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</si>
  <si>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</si>
  <si>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</si>
  <si>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</si>
  <si>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</si>
  <si>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</si>
  <si>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</si>
  <si>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</si>
  <si>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</si>
  <si>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</si>
  <si>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</si>
  <si>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</si>
  <si>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</si>
  <si>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</si>
  <si>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</si>
  <si>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</si>
  <si>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</si>
  <si>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</si>
  <si>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</si>
  <si>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</si>
  <si>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</si>
  <si>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</si>
  <si>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</si>
  <si>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</si>
  <si>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</si>
  <si>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</si>
  <si>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</si>
  <si>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</si>
  <si>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</si>
  <si>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</si>
  <si>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</si>
  <si>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</si>
  <si>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</si>
  <si>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</si>
  <si>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</si>
  <si>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</si>
  <si>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</si>
  <si>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</si>
  <si>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</si>
  <si>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</si>
  <si>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</si>
  <si>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</si>
  <si>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</si>
  <si>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</si>
  <si>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</si>
  <si>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</si>
  <si>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</si>
  <si>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</si>
  <si>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</si>
  <si>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</si>
  <si>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</si>
  <si>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</si>
  <si>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</si>
  <si>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</si>
  <si>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</si>
  <si>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</si>
  <si>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</si>
  <si>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</si>
  <si>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</si>
  <si>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</si>
  <si>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</si>
  <si>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</si>
  <si>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</si>
  <si>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</si>
  <si>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</si>
  <si>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</si>
  <si>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</si>
  <si>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</si>
  <si>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</si>
  <si>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</si>
  <si>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</si>
  <si>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</si>
  <si>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</si>
  <si>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</si>
  <si>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</si>
  <si>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</si>
  <si>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</si>
  <si>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</si>
  <si>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</si>
  <si>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</si>
  <si>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</si>
  <si>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</si>
  <si>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</si>
  <si>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</si>
  <si>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</si>
  <si>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</si>
  <si>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</si>
  <si>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</si>
  <si>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</si>
  <si>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</si>
  <si>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</si>
  <si>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</si>
  <si>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</si>
  <si>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</si>
  <si>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</si>
  <si>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</si>
  <si>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</si>
  <si>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</si>
  <si>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</si>
  <si>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</si>
  <si>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</si>
  <si>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</si>
  <si>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</si>
  <si>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</si>
  <si>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</si>
  <si>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</si>
  <si>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</si>
  <si>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</si>
  <si>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</si>
  <si>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</si>
  <si>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</si>
  <si>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</si>
  <si>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</si>
  <si>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</si>
  <si>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</si>
  <si>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</si>
  <si>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</si>
  <si>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</si>
  <si>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</si>
  <si>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</si>
  <si>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</si>
  <si>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</si>
  <si>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</si>
  <si>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</si>
  <si>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</si>
  <si>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</si>
  <si>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</si>
  <si>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</si>
  <si>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</si>
  <si>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</si>
  <si>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</si>
  <si>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</si>
  <si>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</si>
  <si>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</si>
  <si>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</si>
  <si>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</si>
  <si>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</si>
  <si>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</si>
  <si>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</si>
  <si>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</si>
  <si>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</si>
  <si>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</si>
  <si>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</si>
  <si>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</si>
  <si>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</si>
  <si>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</si>
  <si>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</si>
  <si>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</si>
  <si>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</si>
  <si>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</si>
  <si>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</si>
  <si>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</si>
  <si>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</si>
  <si>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</si>
  <si>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</si>
  <si>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</si>
  <si>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</si>
  <si>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</si>
  <si>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</si>
  <si>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</si>
  <si>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</si>
  <si>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</si>
  <si>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</si>
  <si>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</si>
  <si>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</si>
  <si>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</si>
  <si>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</si>
  <si>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</si>
  <si>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</si>
  <si>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</si>
  <si>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</si>
  <si>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</si>
  <si>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</si>
  <si>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</si>
  <si>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</si>
  <si>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</si>
  <si>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</si>
  <si>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</si>
  <si>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</si>
  <si>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</si>
  <si>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</si>
  <si>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</si>
  <si>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</si>
  <si>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</si>
  <si>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</si>
  <si>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</si>
  <si>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</si>
  <si>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</si>
  <si>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</si>
  <si>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</si>
  <si>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</si>
  <si>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</si>
  <si>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</si>
  <si>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</si>
  <si>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</si>
  <si>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</si>
  <si>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</si>
  <si>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</si>
  <si>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</si>
  <si>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</si>
  <si>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</si>
  <si>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</si>
  <si>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</si>
  <si>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</si>
  <si>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</si>
  <si>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</si>
  <si>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</si>
  <si>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</si>
  <si>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</si>
  <si>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</si>
  <si>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</si>
  <si>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</si>
  <si>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</si>
  <si>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</si>
  <si>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</si>
  <si>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</si>
  <si>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</si>
  <si>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</si>
  <si>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</si>
  <si>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</si>
  <si>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</si>
  <si>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</si>
  <si>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</si>
  <si>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</si>
  <si>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</si>
  <si>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</si>
  <si>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</si>
  <si>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</si>
  <si>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</si>
  <si>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</si>
  <si>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</si>
  <si>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</si>
  <si>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</si>
  <si>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</si>
  <si>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</si>
  <si>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</si>
  <si>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</si>
  <si>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</si>
  <si>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</si>
  <si>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</si>
  <si>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</si>
  <si>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</si>
  <si>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</si>
  <si>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</si>
  <si>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</si>
  <si>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</si>
  <si>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</si>
  <si>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</si>
  <si>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</si>
  <si>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</si>
  <si>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</si>
  <si>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</si>
  <si>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</si>
  <si>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</si>
  <si>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</si>
  <si>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</si>
  <si>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</si>
  <si>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</si>
  <si>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</si>
  <si>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</si>
  <si>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</si>
  <si>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</si>
  <si>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</si>
  <si>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</si>
  <si>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</si>
  <si>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</si>
  <si>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</si>
  <si>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</si>
  <si>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</si>
  <si>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</si>
  <si>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</si>
  <si>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</si>
  <si>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</si>
  <si>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</si>
  <si>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</si>
  <si>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</si>
  <si>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</si>
  <si>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</si>
  <si>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</si>
  <si>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</si>
  <si>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</si>
  <si>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</si>
  <si>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</si>
  <si>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</si>
  <si>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</si>
  <si>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</si>
  <si>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</si>
  <si>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</si>
  <si>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</si>
  <si>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</si>
  <si>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</si>
  <si>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</si>
  <si>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</si>
  <si>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</si>
  <si>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</si>
  <si>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</si>
  <si>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</si>
  <si>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</si>
  <si>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</si>
  <si>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</si>
  <si>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</si>
  <si>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</si>
  <si>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</si>
  <si>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</si>
  <si>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</si>
  <si>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</si>
  <si>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</si>
  <si>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</si>
  <si>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</si>
  <si>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</si>
  <si>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</si>
  <si>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</si>
  <si>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</si>
  <si>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</si>
  <si>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</si>
  <si>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</si>
  <si>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</si>
  <si>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</si>
  <si>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</si>
  <si>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</si>
  <si>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</si>
  <si>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</si>
  <si>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</si>
  <si>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</si>
  <si>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</si>
  <si>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</si>
  <si>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</si>
  <si>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</si>
  <si>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</si>
  <si>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</si>
  <si>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</si>
  <si>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</si>
  <si>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</si>
  <si>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</si>
  <si>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</si>
  <si>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</si>
  <si>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</si>
  <si>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</si>
  <si>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</si>
  <si>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</si>
  <si>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</si>
  <si>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</si>
  <si>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</si>
  <si>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</si>
  <si>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</si>
  <si>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</si>
  <si>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</si>
  <si>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</si>
  <si>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</si>
  <si>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</si>
  <si>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</si>
  <si>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</si>
  <si>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</si>
  <si>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</si>
  <si>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</si>
  <si>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</si>
  <si>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</si>
  <si>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</si>
  <si>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</si>
  <si>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</si>
  <si>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</si>
  <si>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</si>
  <si>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</si>
  <si>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</si>
  <si>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</si>
  <si>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</si>
  <si>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</si>
  <si>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</si>
  <si>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</si>
  <si>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</si>
  <si>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</si>
  <si>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</si>
  <si>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</si>
  <si>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</si>
  <si>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</si>
  <si>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</si>
  <si>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</si>
  <si>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</si>
  <si>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</si>
  <si>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</si>
  <si>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</si>
  <si>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</si>
  <si>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</si>
  <si>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</si>
  <si>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</si>
  <si>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</si>
  <si>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</si>
  <si>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</si>
  <si>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</si>
  <si>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</si>
  <si>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</si>
  <si>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</si>
  <si>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</si>
  <si>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</si>
  <si>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</si>
  <si>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</si>
  <si>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</si>
  <si>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</si>
  <si>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</si>
  <si>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</si>
  <si>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</si>
  <si>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</si>
  <si>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</si>
  <si>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</si>
  <si>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</si>
  <si>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</si>
  <si>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</si>
  <si>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</si>
  <si>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</si>
  <si>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</si>
  <si>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</si>
  <si>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</si>
  <si>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</si>
  <si>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</si>
  <si>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</si>
  <si>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</si>
  <si>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</si>
  <si>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</si>
  <si>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</si>
  <si>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</si>
  <si>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</si>
  <si>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</si>
  <si>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</si>
  <si>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</si>
  <si>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</si>
  <si>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</si>
  <si>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</si>
  <si>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</si>
  <si>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</si>
  <si>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</si>
  <si>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</si>
  <si>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</si>
  <si>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</si>
  <si>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</si>
  <si>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</si>
  <si>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</si>
  <si>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</si>
  <si>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</si>
  <si>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</si>
  <si>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</si>
  <si>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</si>
  <si>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</si>
  <si>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</si>
  <si>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</si>
  <si>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</si>
  <si>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</si>
  <si>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</si>
  <si>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</si>
  <si>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</si>
  <si>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</si>
  <si>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</si>
  <si>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</si>
  <si>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</si>
  <si>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</si>
  <si>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</si>
  <si>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</si>
  <si>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</si>
  <si>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</si>
  <si>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</si>
  <si>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</si>
  <si>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</si>
  <si>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</si>
  <si>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</si>
  <si>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</si>
  <si>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</si>
  <si>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</si>
  <si>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</si>
  <si>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</si>
  <si>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</si>
  <si>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</si>
  <si>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</si>
  <si>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</si>
  <si>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</si>
  <si>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</si>
  <si>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</si>
  <si>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</si>
  <si>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</si>
  <si>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</si>
  <si>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</si>
  <si>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</si>
  <si>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</si>
  <si>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</si>
  <si>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</si>
  <si>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</si>
  <si>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</si>
  <si>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</si>
  <si>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</si>
  <si>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</si>
  <si>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</si>
  <si>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</si>
  <si>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</si>
  <si>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</si>
  <si>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</si>
  <si>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</si>
  <si>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</si>
  <si>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</si>
  <si>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</si>
  <si>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</si>
  <si>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</si>
  <si>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</si>
  <si>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</si>
  <si>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</si>
  <si>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</si>
  <si>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</si>
  <si>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</si>
  <si>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</si>
  <si>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</si>
  <si>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</si>
  <si>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</si>
  <si>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</si>
  <si>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</si>
  <si>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</si>
  <si>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</si>
  <si>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</si>
  <si>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</si>
  <si>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</si>
  <si>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</si>
  <si>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</si>
  <si>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</si>
  <si>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</si>
  <si>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</si>
  <si>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</si>
  <si>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</si>
  <si>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</si>
  <si>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</si>
  <si>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</si>
  <si>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</si>
  <si>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</si>
  <si>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</si>
  <si>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</si>
  <si>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</si>
  <si>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</si>
  <si>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</si>
  <si>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</si>
  <si>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</si>
  <si>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</si>
  <si>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</si>
  <si>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</si>
  <si>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</si>
  <si>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</si>
  <si>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</si>
  <si>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</si>
  <si>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</si>
  <si>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</si>
  <si>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</si>
  <si>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</si>
  <si>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</si>
  <si>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</si>
  <si>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</si>
  <si>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</si>
  <si>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</si>
  <si>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</si>
  <si>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</si>
  <si>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</si>
  <si>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</si>
  <si>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</si>
  <si>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</si>
  <si>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</si>
  <si>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</si>
  <si>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</si>
  <si>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</si>
  <si>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</si>
  <si>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</si>
  <si>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</si>
  <si>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</si>
  <si>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</si>
  <si>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</si>
  <si>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</si>
  <si>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</si>
  <si>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</si>
  <si>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</si>
  <si>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</si>
  <si>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</si>
  <si>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</si>
  <si>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</si>
  <si>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</si>
  <si>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</si>
  <si>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</si>
  <si>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</si>
  <si>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</si>
  <si>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</si>
  <si>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</si>
  <si>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</si>
  <si>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</si>
  <si>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</si>
  <si>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</si>
  <si>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</si>
  <si>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</si>
  <si>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</si>
  <si>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</si>
  <si>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</si>
  <si>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</si>
  <si>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</si>
  <si>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</si>
  <si>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</si>
  <si>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</si>
  <si>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</si>
  <si>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</si>
  <si>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</si>
  <si>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</si>
  <si>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</si>
  <si>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</si>
  <si>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</si>
  <si>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</si>
  <si>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</si>
  <si>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</si>
  <si>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</si>
  <si>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</si>
  <si>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</si>
  <si>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</si>
  <si>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</si>
  <si>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</si>
  <si>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</si>
  <si>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</si>
  <si>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</si>
  <si>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</si>
  <si>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</si>
  <si>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</si>
  <si>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</si>
  <si>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</si>
  <si>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</si>
  <si>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</si>
  <si>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</si>
  <si>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</si>
  <si>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</si>
  <si>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</si>
  <si>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</si>
  <si>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</si>
  <si>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</si>
  <si>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</si>
  <si>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</si>
  <si>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</si>
  <si>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</si>
  <si>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</si>
  <si>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</si>
  <si>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</si>
  <si>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</si>
  <si>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</si>
  <si>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</si>
  <si>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</si>
  <si>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</si>
  <si>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</si>
  <si>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</si>
  <si>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</si>
  <si>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</si>
  <si>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</si>
  <si>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</si>
  <si>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</si>
  <si>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</si>
  <si>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</si>
  <si>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</si>
  <si>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</si>
  <si>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</si>
  <si>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</si>
  <si>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</si>
  <si>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</si>
  <si>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</si>
  <si>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</si>
  <si>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</si>
  <si>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</si>
  <si>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</si>
  <si>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</si>
  <si>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</si>
  <si>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</si>
  <si>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</si>
  <si>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</si>
  <si>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</si>
  <si>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</si>
  <si>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</si>
  <si>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</si>
  <si>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</si>
  <si>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</si>
  <si>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</si>
  <si>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</si>
  <si>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</si>
  <si>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</si>
  <si>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</si>
  <si>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</si>
  <si>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</si>
  <si>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</si>
  <si>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</si>
  <si>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</si>
  <si>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</si>
  <si>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</si>
  <si>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</si>
  <si>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</si>
  <si>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</si>
  <si>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</si>
  <si>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</si>
  <si>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</si>
  <si>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</si>
  <si>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</si>
  <si>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</si>
  <si>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</si>
  <si>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</si>
  <si>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</si>
  <si>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</si>
  <si>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</si>
  <si>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</si>
  <si>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</si>
  <si>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</si>
  <si>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</si>
  <si>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</si>
  <si>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</si>
  <si>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</si>
  <si>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</si>
  <si>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</si>
  <si>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</si>
  <si>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</si>
  <si>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</si>
  <si>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</si>
  <si>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</si>
  <si>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</si>
  <si>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</si>
  <si>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</si>
  <si>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</si>
  <si>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</si>
  <si>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</si>
  <si>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</si>
  <si>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</si>
  <si>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</si>
  <si>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</si>
  <si>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</si>
  <si>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</si>
  <si>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</si>
  <si>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</si>
  <si>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</si>
  <si>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</si>
  <si>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</si>
  <si>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</si>
  <si>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</si>
  <si>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</si>
  <si>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</si>
  <si>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</si>
  <si>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</si>
  <si>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</si>
  <si>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</si>
  <si>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</si>
  <si>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</si>
  <si>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</si>
  <si>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</si>
  <si>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</si>
  <si>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</si>
  <si>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</si>
  <si>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</si>
  <si>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</si>
  <si>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</si>
  <si>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</si>
  <si>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</si>
  <si>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</si>
  <si>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</si>
  <si>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</si>
  <si>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</si>
  <si>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</si>
  <si>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</si>
  <si>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</si>
  <si>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</si>
  <si>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</si>
  <si>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</si>
  <si>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</si>
  <si>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</si>
  <si>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</si>
  <si>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</si>
  <si>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</si>
  <si>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</si>
  <si>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</si>
  <si>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</si>
  <si>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</si>
  <si>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</si>
  <si>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</si>
  <si>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</si>
  <si>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</si>
  <si>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</si>
  <si>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</si>
  <si>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</si>
  <si>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</si>
  <si>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</si>
  <si>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</si>
  <si>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</si>
  <si>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</si>
  <si>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</si>
  <si>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</si>
  <si>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</si>
  <si>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</si>
  <si>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</si>
  <si>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</si>
  <si>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</si>
  <si>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</si>
  <si>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</si>
  <si>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</si>
  <si>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</si>
  <si>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</si>
  <si>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</si>
  <si>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</si>
  <si>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</si>
  <si>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</si>
  <si>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</si>
  <si>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</si>
  <si>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</si>
  <si>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</si>
  <si>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</si>
  <si>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</si>
  <si>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</si>
  <si>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</si>
  <si>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</si>
  <si>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</si>
  <si>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</si>
  <si>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</si>
  <si>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</si>
  <si>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</si>
  <si>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</si>
  <si>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</si>
  <si>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</si>
  <si>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</si>
  <si>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</si>
  <si>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</si>
  <si>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</si>
  <si>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</si>
  <si>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</si>
  <si>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</si>
  <si>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</si>
  <si>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</si>
  <si>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</si>
  <si>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</si>
  <si>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</si>
  <si>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</si>
  <si>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</si>
  <si>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</si>
  <si>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</si>
  <si>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</si>
  <si>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</si>
  <si>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</si>
  <si>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</si>
  <si>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</si>
  <si>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</si>
  <si>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</si>
  <si>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</si>
  <si>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</si>
  <si>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</si>
  <si>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</si>
  <si>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</si>
  <si>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</si>
  <si>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</si>
  <si>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</si>
  <si>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</si>
  <si>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</si>
  <si>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</si>
  <si>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</si>
  <si>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</si>
  <si>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</si>
  <si>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</si>
  <si>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</si>
  <si>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</si>
  <si>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</si>
  <si>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</si>
  <si>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</si>
  <si>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</si>
  <si>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</si>
  <si>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</si>
  <si>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</si>
  <si>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</si>
  <si>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</si>
  <si>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</si>
  <si>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</si>
  <si>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</si>
  <si>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</si>
  <si>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</si>
  <si>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</si>
  <si>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</si>
  <si>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</si>
  <si>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</si>
  <si>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</si>
  <si>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</si>
  <si>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</si>
  <si>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</si>
  <si>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</si>
  <si>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</si>
  <si>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</si>
  <si>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</si>
  <si>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</si>
  <si>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</si>
  <si>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</si>
  <si>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</si>
  <si>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</si>
  <si>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</si>
  <si>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</si>
  <si>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</si>
  <si>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</si>
  <si>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</si>
  <si>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</si>
  <si>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</si>
  <si>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</si>
  <si>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</si>
  <si>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</si>
  <si>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</si>
  <si>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</si>
  <si>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</si>
  <si>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</si>
  <si>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</si>
  <si>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</si>
  <si>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</si>
  <si>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</si>
  <si>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</si>
  <si>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</si>
  <si>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</si>
  <si>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</si>
  <si>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</si>
  <si>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</si>
  <si>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</si>
  <si>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</si>
  <si>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</si>
  <si>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</si>
  <si>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</si>
  <si>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</si>
  <si>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</si>
  <si>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</si>
  <si>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</si>
  <si>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</si>
  <si>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</si>
  <si>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</si>
  <si>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</si>
  <si>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</si>
  <si>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</si>
  <si>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</si>
  <si>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</si>
  <si>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</si>
  <si>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</si>
  <si>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</si>
  <si>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</si>
  <si>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</si>
  <si>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</si>
  <si>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</si>
  <si>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</si>
  <si>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</si>
  <si>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</si>
  <si>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</si>
  <si>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</si>
  <si>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</si>
  <si>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</si>
  <si>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</si>
  <si>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</si>
  <si>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</si>
  <si>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</si>
  <si>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</si>
  <si>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</si>
  <si>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</si>
  <si>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</si>
  <si>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</si>
  <si>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</si>
  <si>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</si>
  <si>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</si>
  <si>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</si>
  <si>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</si>
  <si>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</si>
  <si>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</si>
  <si>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</si>
  <si>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</si>
  <si>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</si>
  <si>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</si>
  <si>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</si>
  <si>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</si>
  <si>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</si>
  <si>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</si>
  <si>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</si>
  <si>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</si>
  <si>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</si>
  <si>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</si>
  <si>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</si>
  <si>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</si>
  <si>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</si>
  <si>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</si>
  <si>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</si>
  <si>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</si>
  <si>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</si>
  <si>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</si>
  <si>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</si>
  <si>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</si>
  <si>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</si>
  <si>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</si>
  <si>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</si>
  <si>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</si>
  <si>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</si>
  <si>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</si>
  <si>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</si>
  <si>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</si>
  <si>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</si>
  <si>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</si>
  <si>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</si>
  <si>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</si>
  <si>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</si>
  <si>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</si>
  <si>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</si>
  <si>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</si>
  <si>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</si>
  <si>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</si>
  <si>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</si>
  <si>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</si>
  <si>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</si>
  <si>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</si>
  <si>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</si>
  <si>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</si>
  <si>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</si>
  <si>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</si>
  <si>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</si>
  <si>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</si>
  <si>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</si>
  <si>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</si>
  <si>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</si>
  <si>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</si>
  <si>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</si>
  <si>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</si>
  <si>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</si>
  <si>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</si>
  <si>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</si>
  <si>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</si>
  <si>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</si>
  <si>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</si>
  <si>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</si>
  <si>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</si>
  <si>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</si>
  <si>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</si>
  <si>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</si>
  <si>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</si>
  <si>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</si>
  <si>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</si>
  <si>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</si>
  <si>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</si>
  <si>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</si>
  <si>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</si>
  <si>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</si>
  <si>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</si>
  <si>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</si>
  <si>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</si>
  <si>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</si>
  <si>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</si>
  <si>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</si>
  <si>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</si>
  <si>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</si>
  <si>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</si>
  <si>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</si>
  <si>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</si>
  <si>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</si>
  <si>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</si>
  <si>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</si>
  <si>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</si>
  <si>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</si>
  <si>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</si>
  <si>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</si>
  <si>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</si>
  <si>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</si>
  <si>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</si>
  <si>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</si>
  <si>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</si>
  <si>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</si>
  <si>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</si>
  <si>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</si>
  <si>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</si>
  <si>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</si>
  <si>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</si>
  <si>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</si>
  <si>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</si>
  <si>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</si>
  <si>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</si>
  <si>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</si>
  <si>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</si>
  <si>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</si>
  <si>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</si>
  <si>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</si>
  <si>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</si>
  <si>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</si>
  <si>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</si>
  <si>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</si>
  <si>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</si>
  <si>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</si>
  <si>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</si>
  <si>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</si>
  <si>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</si>
  <si>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</si>
  <si>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</si>
  <si>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</si>
  <si>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</si>
  <si>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</si>
  <si>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</si>
  <si>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</si>
  <si>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</si>
  <si>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</si>
  <si>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</si>
  <si>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</si>
  <si>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</si>
  <si>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</si>
  <si>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</si>
  <si>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</si>
  <si>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</si>
  <si>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</si>
  <si>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</si>
  <si>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</si>
  <si>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</si>
  <si>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</si>
  <si>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</si>
  <si>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</si>
  <si>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</si>
  <si>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</si>
  <si>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</si>
  <si>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</si>
  <si>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</si>
  <si>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</si>
  <si>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</si>
  <si>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</si>
  <si>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</si>
  <si>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</si>
  <si>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</si>
  <si>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</si>
  <si>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</si>
  <si>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</si>
  <si>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</si>
  <si>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</si>
  <si>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</si>
  <si>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</si>
  <si>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</si>
  <si>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</si>
  <si>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</si>
  <si>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</si>
  <si>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</si>
  <si>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</si>
  <si>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</si>
  <si>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</si>
  <si>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</si>
  <si>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</si>
  <si>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</si>
  <si>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</si>
  <si>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</si>
  <si>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</si>
  <si>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</si>
  <si>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</si>
  <si>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</si>
  <si>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</si>
  <si>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</si>
  <si>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</si>
  <si>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</si>
  <si>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</si>
  <si>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</si>
  <si>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</si>
  <si>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</si>
  <si>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</si>
  <si>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</si>
  <si>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</si>
  <si>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</si>
  <si>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</si>
  <si>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</si>
  <si>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</si>
  <si>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</si>
  <si>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</si>
  <si>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</si>
  <si>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</si>
  <si>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</si>
  <si>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</si>
  <si>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</si>
  <si>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</si>
  <si>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</si>
  <si>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</si>
  <si>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</si>
  <si>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</si>
  <si>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</si>
  <si>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</si>
  <si>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</si>
  <si>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</si>
  <si>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</si>
  <si>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</si>
  <si>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</si>
  <si>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</si>
  <si>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</si>
  <si>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</si>
  <si>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</si>
  <si>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</si>
  <si>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</si>
  <si>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</si>
  <si>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</si>
  <si>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</si>
  <si>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</si>
  <si>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</si>
  <si>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</si>
  <si>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</si>
  <si>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</si>
  <si>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</si>
  <si>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</si>
  <si>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</si>
  <si>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</si>
  <si>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</si>
  <si>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</si>
  <si>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</si>
  <si>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</si>
  <si>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</si>
  <si>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</si>
  <si>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</si>
  <si>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</si>
  <si>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</si>
  <si>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</si>
  <si>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</si>
  <si>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</si>
  <si>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</si>
  <si>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</si>
  <si>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</si>
  <si>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</si>
  <si>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</si>
  <si>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</si>
  <si>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</si>
  <si>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</si>
  <si>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</si>
  <si>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</si>
  <si>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</si>
  <si>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</si>
  <si>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</si>
  <si>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</si>
  <si>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</si>
  <si>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</si>
  <si>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</si>
  <si>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</si>
  <si>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</si>
  <si>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</si>
  <si>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</si>
  <si>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</si>
  <si>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</si>
  <si>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</si>
  <si>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</si>
  <si>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</si>
  <si>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</si>
  <si>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</si>
  <si>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</si>
  <si>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</si>
  <si>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</si>
  <si>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</si>
  <si>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</si>
  <si>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</si>
  <si>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</si>
  <si>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</si>
  <si>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</si>
  <si>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</si>
  <si>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</si>
  <si>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</si>
  <si>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</si>
  <si>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</si>
  <si>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</si>
  <si>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</si>
  <si>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</si>
  <si>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</si>
  <si>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</si>
  <si>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</si>
  <si>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</si>
  <si>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</si>
  <si>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</si>
  <si>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</si>
  <si>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</si>
  <si>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</si>
  <si>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</si>
  <si>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</si>
  <si>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</si>
  <si>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</si>
  <si>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</si>
  <si>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</si>
  <si>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</si>
  <si>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</si>
  <si>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</si>
  <si>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</si>
  <si>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</si>
  <si>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</si>
  <si>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</si>
  <si>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</si>
  <si>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</si>
  <si>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</si>
  <si>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</si>
  <si>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</si>
  <si>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</si>
  <si>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</si>
  <si>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</si>
  <si>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</si>
  <si>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</si>
  <si>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</si>
  <si>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</si>
  <si>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</si>
  <si>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</si>
  <si>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</si>
  <si>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</si>
  <si>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</si>
  <si>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</si>
  <si>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</si>
  <si>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</si>
  <si>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</si>
  <si>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</si>
  <si>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</si>
  <si>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</si>
  <si>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</si>
  <si>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</si>
  <si>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</si>
  <si>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</si>
  <si>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</si>
  <si>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</si>
  <si>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</si>
  <si>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</si>
  <si>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</si>
  <si>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</si>
  <si>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</si>
  <si>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</si>
  <si>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</si>
  <si>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</si>
  <si>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</si>
  <si>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</si>
  <si>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</si>
  <si>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</si>
  <si>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</si>
  <si>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</si>
  <si>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</si>
  <si>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</si>
  <si>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</si>
  <si>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</si>
  <si>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</si>
  <si>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</si>
  <si>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</si>
  <si>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</si>
  <si>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</si>
  <si>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</si>
  <si>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</si>
  <si>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</si>
  <si>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</si>
  <si>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</si>
  <si>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</si>
  <si>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</si>
  <si>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</si>
  <si>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</si>
  <si>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</si>
  <si>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</si>
  <si>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</si>
  <si>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</si>
  <si>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</si>
  <si>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</si>
  <si>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</si>
  <si>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</si>
  <si>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</si>
  <si>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</si>
  <si>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</si>
  <si>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</si>
  <si>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</si>
  <si>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</si>
  <si>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</si>
  <si>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</si>
  <si>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</si>
  <si>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</si>
  <si>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</si>
  <si>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</si>
  <si>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</si>
  <si>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</si>
  <si>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</si>
  <si>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</si>
  <si>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</si>
  <si>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</si>
  <si>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</si>
  <si>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</si>
  <si>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</si>
  <si>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</si>
  <si>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</si>
  <si>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</si>
  <si>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</si>
  <si>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</si>
  <si>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</si>
  <si>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</si>
  <si>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</si>
  <si>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</si>
  <si>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</si>
  <si>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</si>
  <si>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</si>
  <si>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</si>
  <si>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</si>
  <si>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</si>
  <si>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</si>
  <si>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</si>
  <si>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</si>
  <si>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</si>
  <si>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</si>
  <si>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</si>
  <si>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</si>
  <si>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</si>
  <si>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</si>
  <si>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</si>
  <si>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</si>
  <si>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</si>
  <si>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</si>
  <si>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</si>
  <si>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</si>
  <si>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</si>
  <si>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</si>
  <si>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</si>
  <si>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</si>
  <si>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</si>
  <si>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</si>
  <si>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</si>
  <si>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</si>
  <si>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</si>
  <si>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</si>
  <si>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</si>
  <si>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</si>
  <si>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</si>
  <si>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</si>
  <si>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</si>
  <si>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</si>
  <si>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</si>
  <si>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</si>
  <si>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</si>
  <si>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</si>
  <si>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</si>
  <si>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</si>
  <si>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</si>
  <si>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</si>
  <si>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</si>
  <si>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</si>
  <si>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</si>
  <si>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</si>
  <si>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</si>
  <si>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</si>
  <si>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</si>
  <si>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</si>
  <si>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</si>
  <si>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</si>
  <si>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</si>
  <si>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</si>
  <si>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</si>
  <si>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</si>
  <si>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</si>
  <si>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</si>
  <si>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</si>
  <si>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</si>
  <si>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</si>
  <si>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</si>
  <si>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</si>
  <si>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</si>
  <si>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</si>
  <si>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</si>
  <si>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</si>
  <si>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</si>
  <si>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</si>
  <si>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</si>
  <si>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</si>
  <si>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</si>
  <si>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</si>
  <si>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</si>
  <si>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</si>
  <si>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</si>
  <si>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</si>
  <si>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</si>
  <si>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</si>
  <si>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</si>
  <si>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</si>
  <si>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</si>
  <si>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</si>
  <si>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</si>
  <si>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</si>
  <si>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</si>
  <si>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</si>
  <si>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</si>
  <si>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</si>
  <si>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</si>
  <si>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</si>
  <si>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</si>
  <si>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</si>
  <si>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</si>
  <si>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</si>
  <si>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</si>
  <si>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</si>
  <si>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</si>
  <si>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</si>
  <si>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</si>
  <si>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</si>
  <si>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</si>
  <si>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</si>
  <si>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</si>
  <si>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</si>
  <si>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</si>
  <si>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</si>
  <si>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</si>
  <si>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</si>
  <si>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</si>
  <si>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</si>
  <si>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</si>
  <si>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</si>
  <si>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</si>
  <si>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</si>
  <si>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</si>
  <si>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</si>
  <si>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</si>
  <si>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</si>
  <si>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</si>
  <si>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</si>
  <si>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</si>
  <si>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</si>
  <si>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</si>
  <si>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</si>
  <si>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</si>
  <si>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</si>
  <si>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</si>
  <si>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</si>
  <si>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</si>
  <si>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</si>
  <si>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</si>
  <si>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</si>
  <si>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</si>
  <si>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</si>
  <si>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</si>
  <si>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</si>
  <si>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</si>
  <si>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</si>
  <si>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</si>
  <si>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</si>
  <si>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</si>
  <si>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</si>
  <si>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</si>
  <si>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</si>
  <si>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</si>
  <si>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</si>
  <si>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</si>
  <si>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</si>
  <si>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</si>
  <si>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</si>
  <si>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</si>
  <si>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</si>
  <si>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</si>
  <si>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</si>
  <si>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</si>
  <si>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</si>
  <si>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</si>
  <si>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</si>
  <si>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</si>
  <si>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</si>
  <si>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</si>
  <si>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</si>
  <si>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</si>
  <si>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</si>
  <si>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</si>
  <si>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</si>
  <si>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</si>
  <si>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</si>
  <si>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</si>
  <si>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</si>
  <si>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</si>
  <si>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</si>
  <si>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</si>
  <si>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</si>
  <si>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</si>
  <si>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</si>
  <si>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</si>
  <si>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</si>
  <si>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</si>
  <si>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</si>
  <si>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</si>
  <si>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</si>
  <si>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</si>
  <si>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</si>
  <si>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</si>
  <si>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</si>
  <si>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</si>
  <si>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</si>
  <si>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</si>
  <si>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</si>
  <si>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</si>
  <si>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</si>
  <si>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</si>
  <si>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</si>
  <si>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</si>
  <si>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</si>
  <si>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</si>
  <si>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</si>
  <si>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</si>
  <si>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</si>
  <si>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</si>
  <si>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</si>
  <si>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</si>
  <si>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</si>
  <si>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</si>
  <si>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</si>
  <si>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</si>
  <si>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</si>
  <si>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</si>
  <si>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</si>
  <si>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</si>
  <si>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</si>
  <si>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</si>
  <si>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</si>
  <si>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</si>
  <si>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</si>
  <si>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</si>
  <si>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</si>
  <si>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</si>
  <si>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</si>
  <si>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</si>
  <si>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</si>
  <si>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</si>
  <si>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</si>
  <si>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</si>
  <si>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</si>
  <si>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</si>
  <si>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</si>
  <si>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</si>
  <si>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</si>
  <si>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</si>
  <si>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</si>
  <si>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</si>
  <si>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</si>
  <si>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</si>
  <si>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</si>
  <si>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</si>
  <si>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</si>
  <si>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</si>
  <si>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</si>
  <si>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</si>
  <si>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</si>
  <si>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</si>
  <si>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</si>
  <si>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</si>
  <si>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</si>
  <si>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</si>
  <si>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</si>
  <si>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</si>
  <si>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</si>
  <si>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</si>
  <si>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</si>
  <si>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</si>
  <si>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</si>
  <si>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</si>
  <si>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</si>
  <si>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</si>
  <si>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</si>
  <si>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</si>
  <si>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</si>
  <si>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</si>
  <si>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</si>
  <si>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</si>
  <si>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</si>
  <si>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</si>
  <si>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</si>
  <si>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</si>
  <si>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</si>
  <si>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</si>
  <si>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</si>
  <si>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</si>
  <si>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</si>
  <si>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</si>
  <si>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</si>
  <si>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</si>
  <si>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</si>
  <si>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</si>
  <si>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</si>
  <si>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</si>
  <si>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</si>
  <si>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</si>
  <si>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</si>
  <si>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</si>
  <si>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</si>
  <si>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</si>
  <si>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</si>
  <si>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</si>
  <si>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</si>
  <si>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</si>
  <si>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</si>
  <si>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</si>
  <si>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</si>
  <si>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</si>
  <si>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</si>
  <si>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</si>
  <si>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</si>
  <si>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</si>
  <si>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</si>
  <si>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</si>
  <si>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</si>
  <si>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</si>
  <si>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</si>
  <si>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</si>
  <si>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</si>
  <si>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</si>
  <si>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</si>
  <si>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</si>
  <si>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</si>
  <si>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</si>
  <si>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</si>
  <si>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</si>
  <si>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</si>
  <si>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</si>
  <si>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</si>
  <si>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</si>
  <si>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</si>
  <si>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</si>
  <si>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</si>
  <si>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</si>
  <si>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</si>
  <si>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</si>
  <si>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</si>
  <si>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</si>
  <si>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</si>
  <si>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</si>
  <si>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</si>
  <si>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</si>
  <si>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</si>
  <si>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</si>
  <si>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</si>
  <si>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</si>
  <si>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</si>
  <si>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</si>
  <si>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</si>
  <si>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</si>
  <si>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</si>
  <si>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</si>
  <si>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</si>
  <si>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</si>
  <si>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</si>
  <si>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</si>
  <si>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</si>
  <si>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</si>
  <si>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</si>
  <si>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</si>
  <si>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</si>
  <si>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</si>
  <si>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</si>
  <si>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</si>
  <si>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</si>
  <si>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</si>
  <si>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</si>
  <si>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</si>
  <si>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</si>
  <si>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</si>
  <si>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</si>
  <si>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</si>
  <si>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</si>
  <si>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</si>
  <si>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</si>
  <si>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</si>
  <si>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</si>
  <si>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</si>
  <si>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</si>
  <si>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</si>
  <si>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</si>
  <si>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</si>
  <si>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</si>
  <si>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</si>
  <si>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</si>
  <si>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</si>
  <si>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</si>
  <si>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</si>
  <si>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</si>
  <si>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</si>
  <si>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</si>
  <si>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</si>
  <si>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</si>
  <si>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</si>
  <si>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</si>
  <si>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</si>
  <si>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</si>
  <si>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</si>
  <si>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</si>
  <si>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</si>
  <si>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</si>
  <si>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</si>
  <si>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</si>
  <si>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</si>
  <si>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</si>
  <si>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</si>
  <si>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</si>
  <si>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</si>
  <si>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</si>
  <si>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</si>
  <si>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</si>
  <si>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</si>
  <si>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</si>
  <si>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</si>
  <si>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</si>
  <si>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</si>
  <si>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</si>
  <si>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</si>
  <si>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</si>
  <si>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</si>
  <si>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</si>
  <si>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</si>
  <si>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</si>
  <si>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</si>
  <si>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</si>
  <si>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</si>
  <si>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</si>
  <si>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</si>
  <si>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</si>
  <si>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</si>
  <si>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</si>
  <si>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</si>
  <si>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</si>
  <si>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</si>
  <si>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</si>
  <si>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</si>
  <si>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</si>
  <si>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</si>
  <si>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</si>
  <si>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</si>
  <si>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</si>
  <si>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</si>
  <si>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</si>
  <si>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</si>
  <si>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</si>
  <si>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</si>
  <si>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</si>
  <si>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</si>
  <si>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</si>
  <si>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</si>
  <si>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</si>
  <si>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</si>
  <si>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</si>
  <si>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</si>
  <si>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</si>
  <si>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</si>
  <si>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</si>
  <si>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</si>
  <si>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</si>
  <si>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</si>
  <si>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</si>
  <si>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</si>
  <si>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</si>
  <si>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</si>
  <si>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</si>
  <si>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</si>
  <si>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</si>
  <si>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</si>
  <si>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</si>
  <si>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</si>
  <si>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</si>
  <si>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</si>
  <si>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</si>
  <si>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</si>
  <si>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</si>
  <si>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</si>
  <si>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</si>
  <si>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</si>
  <si>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</si>
  <si>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</si>
  <si>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</si>
  <si>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</si>
  <si>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</si>
  <si>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</si>
  <si>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</si>
  <si>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</si>
  <si>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</si>
  <si>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</si>
  <si>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</si>
  <si>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</si>
  <si>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</si>
  <si>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</si>
  <si>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</si>
  <si>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</si>
  <si>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</si>
  <si>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</si>
  <si>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</si>
  <si>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</si>
  <si>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</si>
  <si>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</si>
  <si>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</si>
  <si>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</si>
  <si>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</si>
  <si>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</si>
  <si>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</si>
  <si>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</si>
  <si>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</si>
  <si>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</si>
  <si>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</si>
  <si>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</si>
  <si>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</si>
  <si>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</si>
  <si>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</si>
  <si>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</si>
  <si>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</si>
  <si>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</si>
  <si>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</si>
  <si>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</si>
  <si>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</si>
  <si>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</si>
  <si>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</si>
  <si>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</si>
  <si>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</si>
  <si>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</si>
  <si>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</si>
  <si>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</si>
  <si>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</si>
  <si>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</si>
  <si>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</si>
  <si>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</si>
  <si>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</si>
  <si>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</si>
  <si>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</si>
  <si>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</si>
  <si>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</si>
  <si>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</si>
  <si>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</si>
  <si>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</si>
  <si>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</si>
  <si>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</si>
  <si>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</si>
  <si>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</si>
  <si>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</si>
  <si>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</si>
  <si>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</si>
  <si>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</si>
  <si>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</si>
  <si>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</si>
  <si>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</si>
  <si>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</si>
  <si>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</si>
  <si>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</si>
  <si>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</si>
  <si>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</si>
  <si>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</si>
  <si>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</si>
  <si>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</si>
  <si>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</si>
  <si>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</si>
  <si>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</si>
  <si>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</si>
  <si>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</si>
  <si>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</si>
  <si>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</si>
  <si>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</si>
  <si>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</si>
  <si>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</si>
  <si>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</si>
  <si>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</si>
  <si>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</si>
  <si>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</si>
  <si>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</si>
  <si>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</si>
  <si>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</si>
  <si>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</si>
  <si>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</si>
  <si>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</si>
  <si>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</si>
  <si>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</si>
  <si>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</si>
  <si>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</si>
  <si>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</si>
  <si>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</si>
  <si>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</si>
  <si>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</si>
  <si>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</si>
  <si>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</si>
  <si>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</si>
  <si>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</si>
  <si>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</si>
  <si>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</si>
  <si>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</si>
  <si>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</si>
  <si>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</si>
  <si>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</si>
  <si>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</si>
  <si>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</si>
  <si>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</si>
  <si>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</si>
  <si>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</si>
  <si>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</si>
  <si>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</si>
  <si>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</si>
  <si>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</si>
  <si>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</si>
  <si>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</si>
  <si>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</si>
  <si>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</si>
  <si>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</si>
  <si>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</si>
  <si>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</si>
  <si>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</si>
  <si>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</si>
  <si>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</si>
  <si>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</si>
  <si>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</si>
  <si>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</si>
  <si>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</si>
  <si>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</si>
  <si>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</si>
  <si>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</si>
  <si>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</si>
  <si>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</si>
  <si>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</si>
  <si>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</si>
  <si>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</si>
  <si>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</si>
  <si>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</si>
  <si>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</si>
  <si>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</si>
  <si>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</si>
  <si>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</si>
  <si>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</si>
  <si>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</si>
  <si>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</si>
  <si>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</si>
  <si>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</si>
  <si>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</si>
  <si>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</si>
  <si>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</si>
  <si>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</si>
  <si>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</si>
  <si>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</si>
  <si>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</si>
  <si>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</si>
  <si>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</si>
  <si>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</si>
  <si>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</si>
  <si>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</si>
  <si>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</si>
  <si>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</si>
  <si>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</si>
  <si>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</si>
  <si>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</si>
  <si>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</si>
  <si>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</si>
  <si>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</si>
  <si>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</si>
  <si>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</si>
  <si>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</si>
  <si>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</si>
  <si>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</si>
  <si>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</si>
  <si>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</si>
  <si>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</si>
  <si>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</si>
  <si>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</si>
  <si>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</si>
  <si>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</si>
  <si>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</si>
  <si>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</si>
  <si>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</si>
  <si>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</si>
  <si>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</si>
  <si>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</si>
  <si>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</si>
  <si>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</si>
  <si>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</si>
  <si>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</si>
  <si>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</si>
  <si>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</si>
  <si>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</si>
  <si>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</si>
  <si>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</si>
  <si>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</si>
  <si>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</si>
  <si>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</si>
  <si>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</si>
  <si>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</si>
  <si>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</si>
  <si>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</si>
  <si>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</si>
  <si>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</si>
  <si>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</si>
  <si>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</si>
  <si>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</si>
  <si>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</si>
  <si>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</si>
  <si>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</si>
  <si>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</si>
  <si>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</si>
  <si>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</si>
  <si>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</si>
  <si>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</si>
  <si>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</si>
  <si>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</si>
  <si>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</si>
  <si>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</si>
  <si>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</si>
  <si>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</si>
  <si>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</si>
  <si>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</si>
  <si>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</si>
  <si>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</si>
  <si>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</si>
  <si>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</si>
  <si>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</si>
  <si>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</si>
  <si>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</si>
  <si>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</si>
  <si>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</si>
  <si>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</si>
  <si>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</si>
  <si>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</si>
  <si>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</si>
  <si>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</si>
  <si>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</si>
  <si>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</si>
  <si>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</si>
  <si>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</si>
  <si>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</si>
  <si>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</si>
  <si>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</si>
  <si>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</si>
  <si>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</si>
  <si>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</si>
  <si>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</si>
  <si>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</si>
  <si>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</si>
  <si>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</si>
  <si>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</si>
  <si>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</si>
  <si>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</si>
  <si>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</si>
  <si>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</si>
  <si>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</si>
  <si>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</si>
  <si>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</si>
  <si>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</si>
  <si>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</si>
  <si>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</si>
  <si>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</si>
  <si>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</si>
  <si>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</si>
  <si>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</si>
  <si>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</si>
  <si>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</si>
  <si>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</si>
  <si>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</si>
  <si>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</si>
  <si>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</si>
  <si>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</si>
  <si>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</si>
  <si>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</si>
  <si>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</si>
  <si>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</si>
  <si>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</si>
  <si>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</si>
  <si>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</si>
  <si>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</si>
  <si>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</si>
  <si>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</si>
  <si>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</si>
  <si>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</si>
  <si>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</si>
  <si>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</si>
  <si>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</si>
  <si>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</si>
  <si>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</si>
  <si>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</si>
  <si>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</si>
  <si>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</si>
  <si>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</si>
  <si>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</si>
  <si>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</si>
  <si>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</si>
  <si>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</si>
  <si>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</si>
  <si>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</si>
  <si>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</si>
  <si>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</si>
  <si>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</si>
  <si>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</si>
  <si>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</si>
  <si>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</si>
  <si>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</si>
  <si>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</si>
  <si>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</si>
  <si>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</si>
  <si>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</si>
  <si>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</si>
  <si>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</si>
  <si>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</si>
  <si>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</si>
  <si>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</si>
  <si>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</si>
  <si>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</si>
  <si>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</si>
  <si>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</si>
  <si>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</si>
  <si>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</si>
  <si>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</si>
  <si>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</si>
  <si>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</si>
  <si>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</si>
  <si>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</si>
  <si>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</si>
  <si>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</si>
  <si>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</si>
  <si>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</si>
  <si>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</si>
  <si>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</si>
  <si>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</si>
  <si>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</si>
  <si>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</si>
  <si>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</si>
  <si>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</si>
  <si>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</si>
  <si>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</si>
  <si>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</si>
  <si>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</si>
  <si>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</si>
  <si>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</si>
  <si>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</si>
  <si>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</si>
  <si>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</si>
  <si>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</si>
  <si>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</si>
  <si>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</si>
  <si>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</si>
  <si>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</si>
  <si>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</si>
  <si>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</si>
  <si>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</si>
  <si>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</si>
  <si>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</si>
  <si>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</si>
  <si>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</si>
  <si>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</si>
  <si>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</si>
  <si>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</si>
  <si>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</si>
  <si>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</si>
  <si>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</si>
  <si>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</si>
  <si>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</si>
  <si>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</si>
  <si>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</si>
  <si>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</si>
  <si>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</si>
  <si>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</si>
  <si>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</si>
  <si>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</si>
  <si>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</si>
  <si>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</si>
  <si>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</si>
  <si>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</si>
  <si>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</si>
  <si>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</si>
  <si>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</si>
  <si>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</si>
  <si>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</si>
  <si>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</si>
  <si>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</si>
  <si>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</si>
  <si>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</si>
  <si>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</si>
  <si>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</si>
  <si>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</si>
  <si>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</si>
  <si>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</si>
  <si>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</si>
  <si>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</si>
  <si>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</si>
  <si>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</si>
  <si>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</si>
  <si>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</si>
  <si>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</si>
  <si>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</si>
  <si>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</si>
  <si>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</si>
  <si>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</si>
  <si>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</si>
  <si>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</si>
  <si>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</si>
  <si>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</si>
  <si>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</si>
  <si>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</si>
  <si>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</si>
  <si>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</si>
  <si>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</si>
  <si>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</si>
  <si>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</si>
  <si>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</si>
  <si>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</si>
  <si>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</si>
  <si>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</si>
  <si>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</si>
  <si>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</si>
  <si>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</si>
  <si>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</si>
  <si>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</si>
  <si>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</si>
  <si>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</si>
  <si>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</si>
  <si>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</si>
  <si>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</si>
  <si>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</si>
  <si>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</si>
  <si>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</si>
  <si>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</si>
  <si>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</si>
  <si>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</si>
  <si>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</si>
  <si>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</si>
  <si>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</si>
  <si>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</si>
  <si>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</si>
  <si>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</si>
  <si>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</si>
  <si>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</si>
  <si>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</si>
  <si>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</si>
  <si>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</si>
  <si>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</si>
  <si>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</si>
  <si>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</si>
  <si>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</si>
  <si>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</si>
  <si>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</si>
  <si>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</si>
  <si>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</si>
  <si>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</si>
  <si>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</si>
  <si>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</si>
  <si>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</si>
  <si>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</si>
  <si>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</si>
  <si>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</si>
  <si>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</si>
  <si>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</si>
  <si>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</si>
  <si>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</si>
  <si>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</si>
  <si>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</si>
  <si>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</si>
  <si>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</si>
  <si>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</si>
  <si>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</si>
  <si>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</si>
  <si>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</si>
  <si>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</si>
  <si>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</si>
  <si>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</si>
  <si>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</si>
  <si>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</si>
  <si>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</si>
  <si>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</si>
  <si>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</si>
  <si>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</si>
  <si>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</si>
  <si>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</si>
  <si>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</si>
  <si>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</si>
  <si>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</si>
  <si>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</si>
  <si>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</si>
  <si>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</si>
  <si>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</si>
  <si>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</si>
  <si>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</si>
  <si>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</si>
  <si>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</si>
  <si>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</si>
  <si>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</si>
  <si>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</si>
  <si>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</si>
  <si>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</si>
  <si>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</si>
  <si>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</si>
  <si>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</si>
  <si>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</si>
  <si>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</si>
  <si>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</si>
  <si>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</si>
  <si>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</si>
  <si>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</si>
  <si>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</si>
  <si>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</si>
  <si>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</si>
  <si>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</si>
  <si>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</si>
  <si>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</si>
  <si>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</si>
  <si>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</si>
  <si>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</si>
  <si>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</si>
  <si>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</si>
  <si>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</si>
  <si>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</si>
  <si>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</si>
  <si>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</si>
  <si>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</si>
  <si>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</si>
  <si>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</si>
  <si>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</si>
  <si>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</si>
  <si>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</si>
  <si>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</si>
  <si>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</si>
  <si>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</si>
  <si>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</si>
  <si>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</si>
  <si>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</si>
  <si>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</si>
  <si>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</si>
  <si>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</si>
  <si>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</si>
  <si>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</si>
  <si>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</si>
  <si>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</si>
  <si>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</si>
  <si>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</si>
  <si>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</si>
  <si>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</si>
  <si>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</si>
  <si>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</si>
  <si>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</si>
  <si>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</si>
  <si>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</si>
  <si>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</si>
  <si>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</si>
  <si>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</si>
  <si>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</si>
  <si>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</si>
  <si>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</si>
  <si>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</si>
  <si>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</si>
  <si>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</si>
  <si>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</si>
  <si>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</si>
  <si>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</si>
  <si>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</si>
  <si>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</si>
  <si>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</si>
  <si>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</si>
  <si>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</si>
  <si>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</si>
  <si>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</si>
  <si>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</si>
  <si>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</si>
  <si>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</si>
  <si>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</si>
  <si>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</si>
  <si>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</si>
  <si>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</si>
  <si>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</si>
  <si>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</si>
  <si>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</si>
  <si>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</si>
  <si>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</si>
  <si>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</si>
  <si>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</si>
  <si>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</si>
  <si>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</si>
  <si>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</si>
  <si>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</si>
  <si>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</si>
  <si>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</si>
  <si>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</si>
  <si>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</si>
  <si>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</si>
  <si>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</si>
  <si>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</si>
  <si>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</si>
  <si>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</si>
  <si>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</si>
  <si>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</si>
  <si>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</si>
  <si>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</si>
  <si>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</si>
  <si>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</si>
  <si>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</si>
  <si>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</si>
  <si>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</si>
  <si>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</si>
  <si>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</si>
  <si>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</si>
  <si>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</si>
  <si>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</si>
  <si>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</si>
  <si>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</si>
  <si>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</si>
  <si>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</si>
  <si>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</si>
  <si>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</si>
  <si>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</si>
  <si>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</si>
  <si>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</si>
  <si>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</si>
  <si>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</si>
  <si>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</si>
  <si>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</si>
  <si>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</si>
  <si>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</si>
  <si>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</si>
  <si>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</si>
  <si>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</si>
  <si>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</si>
  <si>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</si>
  <si>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</si>
  <si>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</si>
  <si>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</si>
  <si>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</si>
  <si>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</si>
  <si>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</si>
  <si>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</si>
  <si>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</si>
  <si>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</si>
  <si>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</si>
  <si>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</si>
  <si>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</si>
  <si>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</si>
  <si>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</si>
  <si>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</si>
  <si>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</si>
  <si>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</si>
  <si>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</si>
  <si>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</si>
  <si>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</si>
  <si>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</si>
  <si>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</si>
  <si>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</si>
  <si>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</si>
  <si>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</si>
  <si>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</si>
  <si>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</si>
  <si>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</si>
  <si>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</si>
  <si>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</si>
  <si>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</si>
  <si>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</si>
  <si>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</si>
  <si>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</si>
  <si>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</si>
  <si>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</si>
  <si>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</si>
  <si>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</si>
  <si>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</si>
  <si>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</si>
  <si>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</si>
  <si>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</si>
  <si>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</si>
  <si>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</si>
  <si>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</si>
  <si>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</si>
  <si>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</si>
  <si>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</si>
  <si>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</si>
  <si>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</si>
  <si>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</si>
  <si>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</si>
  <si>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</si>
  <si>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</si>
  <si>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</si>
  <si>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</si>
  <si>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</si>
  <si>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</si>
  <si>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</si>
  <si>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</si>
  <si>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</si>
  <si>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</si>
  <si>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</si>
  <si>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</si>
  <si>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</si>
  <si>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</si>
  <si>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</si>
  <si>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</si>
  <si>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</si>
  <si>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</si>
  <si>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</si>
  <si>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</si>
  <si>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</si>
  <si>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</si>
  <si>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</si>
  <si>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</si>
  <si>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</si>
  <si>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</si>
  <si>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</si>
  <si>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</si>
  <si>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</si>
  <si>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</si>
  <si>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</si>
  <si>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</si>
  <si>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</si>
  <si>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</si>
  <si>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</si>
  <si>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</si>
  <si>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</si>
  <si>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</si>
  <si>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</si>
  <si>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</si>
  <si>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</si>
  <si>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</si>
  <si>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</si>
  <si>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</si>
  <si>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</si>
  <si>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</si>
  <si>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</si>
  <si>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</si>
  <si>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</si>
  <si>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</si>
  <si>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</si>
  <si>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</si>
  <si>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</si>
  <si>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</si>
  <si>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</si>
  <si>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</si>
  <si>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</si>
  <si>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</si>
  <si>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</si>
  <si>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</si>
  <si>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</si>
  <si>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</si>
  <si>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</si>
  <si>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</si>
  <si>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</si>
  <si>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</si>
  <si>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</si>
  <si>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</si>
  <si>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</si>
  <si>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</si>
  <si>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</si>
  <si>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</si>
  <si>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</si>
  <si>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</si>
  <si>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</si>
  <si>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</si>
  <si>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</si>
  <si>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</si>
  <si>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</si>
  <si>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</si>
  <si>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</si>
  <si>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</si>
  <si>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</si>
  <si>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</si>
  <si>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</si>
  <si>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</si>
  <si>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</si>
  <si>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</si>
  <si>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</si>
  <si>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</si>
  <si>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</si>
  <si>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</si>
  <si>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</si>
  <si>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</si>
  <si>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</si>
  <si>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</si>
  <si>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</si>
  <si>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</si>
  <si>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</si>
  <si>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</si>
  <si>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</si>
  <si>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</si>
  <si>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</si>
  <si>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</si>
  <si>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</si>
  <si>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</si>
  <si>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</si>
  <si>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</si>
  <si>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</si>
  <si>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</si>
  <si>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</si>
  <si>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</si>
  <si>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</si>
  <si>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</si>
  <si>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</si>
  <si>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</si>
  <si>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</si>
  <si>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</si>
  <si>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</si>
  <si>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</si>
  <si>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</si>
  <si>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</si>
  <si>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</si>
  <si>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</si>
  <si>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</si>
  <si>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</si>
  <si>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</si>
  <si>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</si>
  <si>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</si>
  <si>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</si>
  <si>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</si>
  <si>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</si>
  <si>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</si>
  <si>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</si>
  <si>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</si>
  <si>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</si>
  <si>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</si>
  <si>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</si>
  <si>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</si>
  <si>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</si>
  <si>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</si>
  <si>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</si>
  <si>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</si>
  <si>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</si>
  <si>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</si>
  <si>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</si>
  <si>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</si>
  <si>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</si>
  <si>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</si>
  <si>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</si>
  <si>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</si>
  <si>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</si>
  <si>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</si>
  <si>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</si>
  <si>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</si>
  <si>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</si>
  <si>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</si>
  <si>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</si>
  <si>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</si>
  <si>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</si>
  <si>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</si>
  <si>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</si>
  <si>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</si>
  <si>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</si>
  <si>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</si>
  <si>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</si>
  <si>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</si>
  <si>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</si>
  <si>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</si>
  <si>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</si>
  <si>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</si>
  <si>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</si>
  <si>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</si>
  <si>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</si>
  <si>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</si>
  <si>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</si>
  <si>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</si>
  <si>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</si>
  <si>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</si>
  <si>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</si>
  <si>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</si>
  <si>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</si>
  <si>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</si>
  <si>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</si>
  <si>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</si>
  <si>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</si>
  <si>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</si>
  <si>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</si>
  <si>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</si>
  <si>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</si>
  <si>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</si>
  <si>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</si>
  <si>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</si>
  <si>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</si>
  <si>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</si>
  <si>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</si>
  <si>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</si>
  <si>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</si>
  <si>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</si>
  <si>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</si>
  <si>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</si>
  <si>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</si>
  <si>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</si>
  <si>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</si>
  <si>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</si>
  <si>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</si>
  <si>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</si>
  <si>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</si>
  <si>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</si>
  <si>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</si>
  <si>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</si>
  <si>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</si>
  <si>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</si>
  <si>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</si>
  <si>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</si>
  <si>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</si>
  <si>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</si>
  <si>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</si>
  <si>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</si>
  <si>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</si>
  <si>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</si>
  <si>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</si>
  <si>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</si>
  <si>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</si>
  <si>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</si>
  <si>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</si>
  <si>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</si>
  <si>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</si>
  <si>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</si>
  <si>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</si>
  <si>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</si>
  <si>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</si>
  <si>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</si>
  <si>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</si>
  <si>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</si>
  <si>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</si>
  <si>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</si>
  <si>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</si>
  <si>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</si>
  <si>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</si>
  <si>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</si>
  <si>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</si>
  <si>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</si>
  <si>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</si>
  <si>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</si>
  <si>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</si>
  <si>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</si>
  <si>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</si>
  <si>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</si>
  <si>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</si>
  <si>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</si>
  <si>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</si>
  <si>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</si>
  <si>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</si>
  <si>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</si>
  <si>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</si>
  <si>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</si>
  <si>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</si>
  <si>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</si>
  <si>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</si>
  <si>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</si>
  <si>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</si>
  <si>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</si>
  <si>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</si>
  <si>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</si>
  <si>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</si>
  <si>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</si>
  <si>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</si>
  <si>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</si>
  <si>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</si>
  <si>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</si>
  <si>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</si>
  <si>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</si>
  <si>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</si>
  <si>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</si>
  <si>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</si>
  <si>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</si>
  <si>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</si>
  <si>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</si>
  <si>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</si>
  <si>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</si>
  <si>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</si>
  <si>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</si>
  <si>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</si>
  <si>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</si>
  <si>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</si>
  <si>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</si>
  <si>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</si>
  <si>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</si>
  <si>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</si>
  <si>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</si>
  <si>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</si>
  <si>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</si>
  <si>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</si>
  <si>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</si>
  <si>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</si>
  <si>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</si>
  <si>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</si>
  <si>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</si>
  <si>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</si>
  <si>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</si>
  <si>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</si>
  <si>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</si>
  <si>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</si>
  <si>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</si>
  <si>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</si>
  <si>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</si>
  <si>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</si>
  <si>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</si>
  <si>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</si>
  <si>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</si>
  <si>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</si>
  <si>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</si>
  <si>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</si>
  <si>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</si>
  <si>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</si>
  <si>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</si>
  <si>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</si>
  <si>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</si>
  <si>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</si>
  <si>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</si>
  <si>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</si>
  <si>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</si>
  <si>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</si>
  <si>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</si>
  <si>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</si>
  <si>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</si>
  <si>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</si>
  <si>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</si>
  <si>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</si>
  <si>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</si>
  <si>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</si>
  <si>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</si>
  <si>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</si>
  <si>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</si>
  <si>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</si>
  <si>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</si>
  <si>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</si>
  <si>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</si>
  <si>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</si>
  <si>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</si>
  <si>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</si>
  <si>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</si>
  <si>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</si>
  <si>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</si>
  <si>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</si>
  <si>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</si>
  <si>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</si>
  <si>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</si>
  <si>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</si>
  <si>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</si>
  <si>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</si>
  <si>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</si>
  <si>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</si>
  <si>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</si>
  <si>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</si>
  <si>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</si>
  <si>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</si>
  <si>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</si>
  <si>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</si>
  <si>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</si>
  <si>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</si>
  <si>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</si>
  <si>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</si>
  <si>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</si>
  <si>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</si>
  <si>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</si>
  <si>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</si>
  <si>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</si>
  <si>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</si>
  <si>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</si>
  <si>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</si>
  <si>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</si>
  <si>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</si>
  <si>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</si>
  <si>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</si>
  <si>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</si>
  <si>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</si>
  <si>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</si>
  <si>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</si>
  <si>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</si>
  <si>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</si>
  <si>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</si>
  <si>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</si>
  <si>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</si>
  <si>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</si>
  <si>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</si>
  <si>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</si>
  <si>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</si>
  <si>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</si>
  <si>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</si>
  <si>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</si>
  <si>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</si>
  <si>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</si>
  <si>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</si>
  <si>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</si>
  <si>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</si>
  <si>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</si>
  <si>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</si>
  <si>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</si>
  <si>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</si>
  <si>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</si>
  <si>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</si>
  <si>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</si>
  <si>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</si>
  <si>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</si>
  <si>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</si>
  <si>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</si>
  <si>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</si>
  <si>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</si>
  <si>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</si>
  <si>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</si>
  <si>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</si>
  <si>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</si>
  <si>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</si>
  <si>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</si>
  <si>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</si>
  <si>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</si>
  <si>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</si>
  <si>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</si>
  <si>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</si>
  <si>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</si>
  <si>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</si>
  <si>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</si>
  <si>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</si>
  <si>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</si>
  <si>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</si>
  <si>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</si>
  <si>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</si>
  <si>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</si>
  <si>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</si>
  <si>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</si>
  <si>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</si>
  <si>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</si>
  <si>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</si>
  <si>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</si>
  <si>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</si>
  <si>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</si>
  <si>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</si>
  <si>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</si>
  <si>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</si>
  <si>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</si>
  <si>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</si>
  <si>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</si>
  <si>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</si>
  <si>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</si>
  <si>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</si>
  <si>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</si>
  <si>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</si>
  <si>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</si>
  <si>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</si>
  <si>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</si>
  <si>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</si>
  <si>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</si>
  <si>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</si>
  <si>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</si>
  <si>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</si>
  <si>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</si>
  <si>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</si>
  <si>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</si>
  <si>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</si>
  <si>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</si>
  <si>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</si>
  <si>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</si>
  <si>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</si>
  <si>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</si>
  <si>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</si>
  <si>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</si>
  <si>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</si>
  <si>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</si>
  <si>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</si>
  <si>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</si>
  <si>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</si>
  <si>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</si>
  <si>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</si>
  <si>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</si>
  <si>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</si>
  <si>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</si>
  <si>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</si>
  <si>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</si>
  <si>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</si>
  <si>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</si>
  <si>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</si>
  <si>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</si>
  <si>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</si>
  <si>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</si>
  <si>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</si>
  <si>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</si>
  <si>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</si>
  <si>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</si>
  <si>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</si>
  <si>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</si>
  <si>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</si>
  <si>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</si>
  <si>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</si>
  <si>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</si>
  <si>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</si>
  <si>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</si>
  <si>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</si>
  <si>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</si>
  <si>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</si>
  <si>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</si>
  <si>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</si>
  <si>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</si>
  <si>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</si>
  <si>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</si>
  <si>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</si>
  <si>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</si>
  <si>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</si>
  <si>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</si>
  <si>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</si>
  <si>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</si>
  <si>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</si>
  <si>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</si>
  <si>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</si>
  <si>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</si>
  <si>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</si>
  <si>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</si>
  <si>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</si>
  <si>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</si>
  <si>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</si>
  <si>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</si>
  <si>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</si>
  <si>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</si>
  <si>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</si>
  <si>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</si>
  <si>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</si>
  <si>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</si>
  <si>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</si>
  <si>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</si>
  <si>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</si>
  <si>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</si>
  <si>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</si>
  <si>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</si>
  <si>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</si>
  <si>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</si>
  <si>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</si>
  <si>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</si>
  <si>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</si>
  <si>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</si>
  <si>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</si>
  <si>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</si>
  <si>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</si>
  <si>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</si>
  <si>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</si>
  <si>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</si>
  <si>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</si>
  <si>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</si>
  <si>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</si>
  <si>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</si>
  <si>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</si>
  <si>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</si>
  <si>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</si>
  <si>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</si>
  <si>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</si>
  <si>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</si>
  <si>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</si>
  <si>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</si>
  <si>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</si>
  <si>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</si>
  <si>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</si>
  <si>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</si>
  <si>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</si>
  <si>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</si>
  <si>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</si>
  <si>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</si>
  <si>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</si>
  <si>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</si>
  <si>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</si>
  <si>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</si>
  <si>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</si>
  <si>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</si>
  <si>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</si>
  <si>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</si>
  <si>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</si>
  <si>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</si>
  <si>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</si>
  <si>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</si>
  <si>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</si>
  <si>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</si>
  <si>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</si>
  <si>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</si>
  <si>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</si>
  <si>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</si>
  <si>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</si>
  <si>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</si>
  <si>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</si>
  <si>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</si>
  <si>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</si>
  <si>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</si>
  <si>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</si>
  <si>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</si>
  <si>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</si>
  <si>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</si>
  <si>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</si>
  <si>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</si>
  <si>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</si>
  <si>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</si>
  <si>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</si>
  <si>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</si>
  <si>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</si>
  <si>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</si>
  <si>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</si>
  <si>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</si>
  <si>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</si>
  <si>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</si>
  <si>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</si>
  <si>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</si>
  <si>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</si>
  <si>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</si>
  <si>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</si>
  <si>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</si>
  <si>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</si>
  <si>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</si>
  <si>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</si>
  <si>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</si>
  <si>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</si>
  <si>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</si>
  <si>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</si>
  <si>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</si>
  <si>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</si>
  <si>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</si>
  <si>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</si>
  <si>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</si>
  <si>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</si>
  <si>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</si>
  <si>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</si>
  <si>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</si>
  <si>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</si>
  <si>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</si>
  <si>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</si>
  <si>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</si>
  <si>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</si>
  <si>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</si>
  <si>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</si>
  <si>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</si>
  <si>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</si>
  <si>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</si>
  <si>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</si>
  <si>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</si>
  <si>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</si>
  <si>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</si>
  <si>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</si>
  <si>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</si>
  <si>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</si>
  <si>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</si>
  <si>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</si>
  <si>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</si>
  <si>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</si>
  <si>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</si>
  <si>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</si>
  <si>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</si>
  <si>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</si>
  <si>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</si>
  <si>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</si>
  <si>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</si>
  <si>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</si>
  <si>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</si>
  <si>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</si>
  <si>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</si>
  <si>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</si>
  <si>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</si>
  <si>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</si>
  <si>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</si>
  <si>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</si>
  <si>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</si>
  <si>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</si>
  <si>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</si>
  <si>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</si>
  <si>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</si>
  <si>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</si>
  <si>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</si>
  <si>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</si>
  <si>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</si>
  <si>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</si>
  <si>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</si>
  <si>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</si>
  <si>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</si>
  <si>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</si>
  <si>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</si>
  <si>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</si>
  <si>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</si>
  <si>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</si>
  <si>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</si>
  <si>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</si>
  <si>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</si>
  <si>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</si>
  <si>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</si>
  <si>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</si>
  <si>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</si>
  <si>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</si>
  <si>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</si>
  <si>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</si>
  <si>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</si>
  <si>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</si>
  <si>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</si>
  <si>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</si>
  <si>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</si>
  <si>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</si>
  <si>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</si>
  <si>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</si>
  <si>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</si>
  <si>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</si>
  <si>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</si>
  <si>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</si>
  <si>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</si>
  <si>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</si>
  <si>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</si>
  <si>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</si>
  <si>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</si>
  <si>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</si>
  <si>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</si>
  <si>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</si>
  <si>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</si>
  <si>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</si>
  <si>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</si>
  <si>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</si>
  <si>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</si>
  <si>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</si>
  <si>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</si>
  <si>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</si>
  <si>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</si>
  <si>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</si>
  <si>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</si>
  <si>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</si>
  <si>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</si>
  <si>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</si>
  <si>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</si>
  <si>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</si>
  <si>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</si>
  <si>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</si>
  <si>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</si>
  <si>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</si>
  <si>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</si>
  <si>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</si>
  <si>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</si>
  <si>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</si>
  <si>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</si>
  <si>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</si>
  <si>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</si>
  <si>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</si>
  <si>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</si>
  <si>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</si>
  <si>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</si>
  <si>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</si>
  <si>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</si>
  <si>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</si>
  <si>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</si>
  <si>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</si>
  <si>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</si>
  <si>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</si>
  <si>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</si>
  <si>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</si>
  <si>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</si>
  <si>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</si>
  <si>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</si>
  <si>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</si>
  <si>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</si>
  <si>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</si>
  <si>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</si>
  <si>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</si>
  <si>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</si>
  <si>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</si>
  <si>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</si>
  <si>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</si>
  <si>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</si>
  <si>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</si>
  <si>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</si>
  <si>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</si>
  <si>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</si>
  <si>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</si>
  <si>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</si>
  <si>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</si>
  <si>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</si>
  <si>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</si>
  <si>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</si>
  <si>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</si>
  <si>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</si>
  <si>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</si>
  <si>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</si>
  <si>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</si>
  <si>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</si>
  <si>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</si>
  <si>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</si>
  <si>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</si>
  <si>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</si>
  <si>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</si>
  <si>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</si>
  <si>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</si>
  <si>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</si>
  <si>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</si>
  <si>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</si>
  <si>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</si>
  <si>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</si>
  <si>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</si>
  <si>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</si>
  <si>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</si>
  <si>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</si>
  <si>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</si>
  <si>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</si>
  <si>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</si>
  <si>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</si>
  <si>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</si>
  <si>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</si>
  <si>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</si>
  <si>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</si>
  <si>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</si>
  <si>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</si>
  <si>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</si>
  <si>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</si>
  <si>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</si>
  <si>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</si>
  <si>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</si>
  <si>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</si>
  <si>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</si>
  <si>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</si>
  <si>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</si>
  <si>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</si>
  <si>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</si>
  <si>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</si>
  <si>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</si>
  <si>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</si>
  <si>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</si>
  <si>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</si>
  <si>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</si>
  <si>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</si>
  <si>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</si>
  <si>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</si>
  <si>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</si>
  <si>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</si>
  <si>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</si>
  <si>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</si>
  <si>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</si>
  <si>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</si>
  <si>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</si>
  <si>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</si>
  <si>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</si>
  <si>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</si>
  <si>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</si>
  <si>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</si>
  <si>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</si>
  <si>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</si>
  <si>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</si>
  <si>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</si>
  <si>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</si>
  <si>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</si>
  <si>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</si>
  <si>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</si>
  <si>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</si>
  <si>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</si>
  <si>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</si>
  <si>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</si>
  <si>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</si>
  <si>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</si>
  <si>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</si>
  <si>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</si>
  <si>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</si>
  <si>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</si>
  <si>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</si>
  <si>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</si>
  <si>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</si>
  <si>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</si>
  <si>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</si>
  <si>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</si>
  <si>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</si>
  <si>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</si>
  <si>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</si>
  <si>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</si>
  <si>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</si>
  <si>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</si>
  <si>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</si>
  <si>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</si>
  <si>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</si>
  <si>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</si>
  <si>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</si>
  <si>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</si>
  <si>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</si>
  <si>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</si>
  <si>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</si>
  <si>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</si>
  <si>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</si>
  <si>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</si>
  <si>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</si>
  <si>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</si>
  <si>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</si>
  <si>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</si>
  <si>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</si>
  <si>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</si>
  <si>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</si>
  <si>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</si>
  <si>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</si>
  <si>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</si>
  <si>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</si>
  <si>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</si>
  <si>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</si>
  <si>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</si>
  <si>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</si>
  <si>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</si>
  <si>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</si>
  <si>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</si>
  <si>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</si>
  <si>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</si>
  <si>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</si>
  <si>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</si>
  <si>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</si>
  <si>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</si>
  <si>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</si>
  <si>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</si>
  <si>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</si>
  <si>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</si>
  <si>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</si>
  <si>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</si>
  <si>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</si>
  <si>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</si>
  <si>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</si>
  <si>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</si>
  <si>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</si>
  <si>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</si>
  <si>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</si>
  <si>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</si>
  <si>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</si>
  <si>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</si>
  <si>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</si>
  <si>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</si>
  <si>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</si>
  <si>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</si>
  <si>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</si>
  <si>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</si>
  <si>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</si>
  <si>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</si>
  <si>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</si>
  <si>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</si>
  <si>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</si>
  <si>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</si>
  <si>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</si>
  <si>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</si>
  <si>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</si>
  <si>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</si>
  <si>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</si>
  <si>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</si>
  <si>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</si>
  <si>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</si>
  <si>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</si>
  <si>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</si>
  <si>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</si>
  <si>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</si>
  <si>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</si>
  <si>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</si>
  <si>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</si>
  <si>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</si>
  <si>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</si>
  <si>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</si>
  <si>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</si>
  <si>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</si>
  <si>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</si>
  <si>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</si>
  <si>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</si>
  <si>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</si>
  <si>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</si>
  <si>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</si>
  <si>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</si>
  <si>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</si>
  <si>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</si>
  <si>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</si>
  <si>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</si>
  <si>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</si>
  <si>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</si>
  <si>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</si>
  <si>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</si>
  <si>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</si>
  <si>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</si>
  <si>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</si>
  <si>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</si>
  <si>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</si>
  <si>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</si>
  <si>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</si>
  <si>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</si>
  <si>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</si>
  <si>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</si>
  <si>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</si>
  <si>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</si>
  <si>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</si>
  <si>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</si>
  <si>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</si>
  <si>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</si>
  <si>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</si>
  <si>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</si>
  <si>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</si>
  <si>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</si>
  <si>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</si>
  <si>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</si>
  <si>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</si>
  <si>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</si>
  <si>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</si>
  <si>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</si>
  <si>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</si>
  <si>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</si>
  <si>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</si>
  <si>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</si>
  <si>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</si>
  <si>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</si>
  <si>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</si>
  <si>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</si>
  <si>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</si>
  <si>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</si>
  <si>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</si>
  <si>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</si>
  <si>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</si>
  <si>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</si>
  <si>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</si>
  <si>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</si>
  <si>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</si>
  <si>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</si>
  <si>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</si>
  <si>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</si>
  <si>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</si>
  <si>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</si>
  <si>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</si>
  <si>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</si>
  <si>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</si>
  <si>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</si>
  <si>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</si>
  <si>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</si>
  <si>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</si>
  <si>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</si>
  <si>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</si>
  <si>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</si>
  <si>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</si>
  <si>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</si>
  <si>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</si>
  <si>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</si>
  <si>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</si>
  <si>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</si>
  <si>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</si>
  <si>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</si>
  <si>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</si>
  <si>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</si>
  <si>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</si>
  <si>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</si>
  <si>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</si>
  <si>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</si>
  <si>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</si>
  <si>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</si>
  <si>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</si>
  <si>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</si>
  <si>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</si>
  <si>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</si>
  <si>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</si>
  <si>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</si>
  <si>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</si>
  <si>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</si>
  <si>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</si>
  <si>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</si>
  <si>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</si>
  <si>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</si>
  <si>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</si>
  <si>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</si>
  <si>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</si>
  <si>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</si>
  <si>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</si>
  <si>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</si>
  <si>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</si>
  <si>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</si>
  <si>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</si>
  <si>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</si>
  <si>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</si>
  <si>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</si>
  <si>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</si>
  <si>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</si>
  <si>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</si>
  <si>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</si>
  <si>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</si>
  <si>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</si>
  <si>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</si>
  <si>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</si>
  <si>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</si>
  <si>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</si>
  <si>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</si>
  <si>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</si>
  <si>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</si>
  <si>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</si>
  <si>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</si>
  <si>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</si>
  <si>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</si>
  <si>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</si>
  <si>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</si>
  <si>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</si>
  <si>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</si>
  <si>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</si>
  <si>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</si>
  <si>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</si>
  <si>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</si>
  <si>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</si>
  <si>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</si>
  <si>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</si>
  <si>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</si>
  <si>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</si>
  <si>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</si>
  <si>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</si>
  <si>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</si>
  <si>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</si>
  <si>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</si>
  <si>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</si>
  <si>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</si>
  <si>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</si>
  <si>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</si>
  <si>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</si>
  <si>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</si>
  <si>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</si>
  <si>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</si>
  <si>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</si>
  <si>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</si>
  <si>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</si>
  <si>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</si>
  <si>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</si>
  <si>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</si>
  <si>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</si>
  <si>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</si>
  <si>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</si>
  <si>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</si>
  <si>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</si>
  <si>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</si>
  <si>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</si>
  <si>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</si>
  <si>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</si>
  <si>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</si>
  <si>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</si>
  <si>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</si>
  <si>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</si>
  <si>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</si>
  <si>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</si>
  <si>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</si>
  <si>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</si>
  <si>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</si>
  <si>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</si>
  <si>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</si>
  <si>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</si>
  <si>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</si>
  <si>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</si>
  <si>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</si>
  <si>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</si>
  <si>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</si>
  <si>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</si>
  <si>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</si>
  <si>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</si>
  <si>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</si>
  <si>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</si>
  <si>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</si>
  <si>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</si>
  <si>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</si>
  <si>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</si>
  <si>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</si>
  <si>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</si>
  <si>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</si>
  <si>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</si>
  <si>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</si>
  <si>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</si>
  <si>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</si>
  <si>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</si>
  <si>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</si>
  <si>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</si>
  <si>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</si>
  <si>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</si>
  <si>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</si>
  <si>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</si>
  <si>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</si>
  <si>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</si>
  <si>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</si>
  <si>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</si>
  <si>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</si>
  <si>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</si>
  <si>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</si>
  <si>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</si>
  <si>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</si>
  <si>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</si>
  <si>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</si>
  <si>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</si>
  <si>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</si>
  <si>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</si>
  <si>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</si>
  <si>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</si>
  <si>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</si>
  <si>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</si>
  <si>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</si>
  <si>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</si>
  <si>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</si>
  <si>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</si>
  <si>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</si>
  <si>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</si>
  <si>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</si>
  <si>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</si>
  <si>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</si>
  <si>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</si>
  <si>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</si>
  <si>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</si>
  <si>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</si>
  <si>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</si>
  <si>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</si>
  <si>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</si>
  <si>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</si>
  <si>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</si>
  <si>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</si>
  <si>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</si>
  <si>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</si>
  <si>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</si>
  <si>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</si>
  <si>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</si>
  <si>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</si>
  <si>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</si>
  <si>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</si>
  <si>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</si>
  <si>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</si>
  <si>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</si>
  <si>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</si>
  <si>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</si>
  <si>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</si>
  <si>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</si>
  <si>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</si>
  <si>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</si>
  <si>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</si>
  <si>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</si>
  <si>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</si>
  <si>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</si>
  <si>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</si>
  <si>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</si>
  <si>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</si>
  <si>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</si>
  <si>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</si>
  <si>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</si>
  <si>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</si>
  <si>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</si>
  <si>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</si>
  <si>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</si>
  <si>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</si>
  <si>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</si>
  <si>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</si>
  <si>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</si>
  <si>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</si>
  <si>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</si>
  <si>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</si>
  <si>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</si>
  <si>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</si>
  <si>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</si>
  <si>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</si>
  <si>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</si>
  <si>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</si>
  <si>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</si>
  <si>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</si>
  <si>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</si>
  <si>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</si>
  <si>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</si>
  <si>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</si>
  <si>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</si>
  <si>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</si>
  <si>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</si>
  <si>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</si>
  <si>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</si>
  <si>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</si>
  <si>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</si>
  <si>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</si>
  <si>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</si>
  <si>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</si>
  <si>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</si>
  <si>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</si>
  <si>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</si>
  <si>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</si>
  <si>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</si>
  <si>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</si>
  <si>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</si>
  <si>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</si>
  <si>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</si>
  <si>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</si>
  <si>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</si>
  <si>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</si>
  <si>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</si>
  <si>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</si>
  <si>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</si>
  <si>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</si>
  <si>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</si>
  <si>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</si>
  <si>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</si>
  <si>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</si>
  <si>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</si>
  <si>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</si>
  <si>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</si>
  <si>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</si>
  <si>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</si>
  <si>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</si>
  <si>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</si>
  <si>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</si>
  <si>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</si>
  <si>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</si>
  <si>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</si>
  <si>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</si>
  <si>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</si>
  <si>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</si>
  <si>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</si>
  <si>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</si>
  <si>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</si>
  <si>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</si>
  <si>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</si>
  <si>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</si>
  <si>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</si>
  <si>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</si>
  <si>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</si>
  <si>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</si>
  <si>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</si>
  <si>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</si>
  <si>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</si>
  <si>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</si>
  <si>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</si>
  <si>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</si>
  <si>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</si>
  <si>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</si>
  <si>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</si>
  <si>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</si>
  <si>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</si>
  <si>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</si>
  <si>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</si>
  <si>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</si>
  <si>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</si>
  <si>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</si>
  <si>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</si>
  <si>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</si>
  <si>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</si>
  <si>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</si>
  <si>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</si>
  <si>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</si>
  <si>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</si>
  <si>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</si>
  <si>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</si>
  <si>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</si>
  <si>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</si>
  <si>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</si>
  <si>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</si>
  <si>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</si>
  <si>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</si>
  <si>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</si>
  <si>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</si>
  <si>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</si>
  <si>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</si>
  <si>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</si>
  <si>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</si>
  <si>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</si>
  <si>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</si>
  <si>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</si>
  <si>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</si>
  <si>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</si>
  <si>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</si>
  <si>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</si>
  <si>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</si>
  <si>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</si>
  <si>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</si>
  <si>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</si>
  <si>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</si>
  <si>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</si>
  <si>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</si>
  <si>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</si>
  <si>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</si>
  <si>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</si>
  <si>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</si>
  <si>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</si>
  <si>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</si>
  <si>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</si>
  <si>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</si>
  <si>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</si>
  <si>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</si>
  <si>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</si>
  <si>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</si>
  <si>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</si>
  <si>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</si>
  <si>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</si>
  <si>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</si>
  <si>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</si>
  <si>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</si>
  <si>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</si>
  <si>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</si>
  <si>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</si>
  <si>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</si>
  <si>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</si>
  <si>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</si>
  <si>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</si>
  <si>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</si>
  <si>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</si>
  <si>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</si>
  <si>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</si>
  <si>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</si>
  <si>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</si>
  <si>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</si>
  <si>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</si>
  <si>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</si>
  <si>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</si>
  <si>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</si>
  <si>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</si>
  <si>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</si>
  <si>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</si>
  <si>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</si>
  <si>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</si>
  <si>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</si>
  <si>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</si>
  <si>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</si>
  <si>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</si>
  <si>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</si>
  <si>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</si>
  <si>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</si>
  <si>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</si>
  <si>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</si>
  <si>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</si>
  <si>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</si>
  <si>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</si>
  <si>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</si>
  <si>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</si>
  <si>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</si>
  <si>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</si>
  <si>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</si>
  <si>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</si>
  <si>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</si>
  <si>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</si>
  <si>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</si>
  <si>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</si>
  <si>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</si>
  <si>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</si>
  <si>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</si>
  <si>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</si>
  <si>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</si>
  <si>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</si>
  <si>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</si>
  <si>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</si>
  <si>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</si>
  <si>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</si>
  <si>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</si>
  <si>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</si>
  <si>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</si>
  <si>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</si>
  <si>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</si>
  <si>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</si>
  <si>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</si>
  <si>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</si>
  <si>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</si>
  <si>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</si>
  <si>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</si>
  <si>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</si>
  <si>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</si>
  <si>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</si>
  <si>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</si>
  <si>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</si>
  <si>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</si>
  <si>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</si>
  <si>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</si>
  <si>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</si>
  <si>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</si>
  <si>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</si>
  <si>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</si>
  <si>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</si>
  <si>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</si>
  <si>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</si>
  <si>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</si>
  <si>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</si>
  <si>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</si>
  <si>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</si>
  <si>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</si>
  <si>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</si>
  <si>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</si>
  <si>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</si>
  <si>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</si>
  <si>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</si>
  <si>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</si>
  <si>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</si>
  <si>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</si>
  <si>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</si>
  <si>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</si>
  <si>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</si>
  <si>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</si>
  <si>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</si>
  <si>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</si>
  <si>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</si>
  <si>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</si>
  <si>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</si>
  <si>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</si>
  <si>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</si>
  <si>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</si>
  <si>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</si>
  <si>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</si>
  <si>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</si>
  <si>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</si>
  <si>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</si>
  <si>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</si>
  <si>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</si>
  <si>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</si>
  <si>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</si>
  <si>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</si>
  <si>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</si>
  <si>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</si>
  <si>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</si>
  <si>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</si>
  <si>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</si>
  <si>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</si>
  <si>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</si>
  <si>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</si>
  <si>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</si>
  <si>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</si>
  <si>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</si>
  <si>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</si>
  <si>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</si>
  <si>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</si>
  <si>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</si>
  <si>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</si>
  <si>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</si>
  <si>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</si>
  <si>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</si>
  <si>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</si>
  <si>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</si>
  <si>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</si>
  <si>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</si>
  <si>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</si>
  <si>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</si>
  <si>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</si>
  <si>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</si>
  <si>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</si>
  <si>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</si>
  <si>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</si>
  <si>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</si>
  <si>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</si>
  <si>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</si>
  <si>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</si>
  <si>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</si>
  <si>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</si>
  <si>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</si>
  <si>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</si>
  <si>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</si>
  <si>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</si>
  <si>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</si>
  <si>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</si>
  <si>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</si>
  <si>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</si>
  <si>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</si>
  <si>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</si>
  <si>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</si>
  <si>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</si>
  <si>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</si>
  <si>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</si>
  <si>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</si>
  <si>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</si>
  <si>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</si>
  <si>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</si>
  <si>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</si>
  <si>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</si>
  <si>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</si>
  <si>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</si>
  <si>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</si>
  <si>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</si>
  <si>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</si>
  <si>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</si>
  <si>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</si>
  <si>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</si>
  <si>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</si>
  <si>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</si>
  <si>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</si>
  <si>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</si>
  <si>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</si>
  <si>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</si>
  <si>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</si>
  <si>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</si>
  <si>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</si>
  <si>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</si>
  <si>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</si>
  <si>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</si>
  <si>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</si>
  <si>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</si>
  <si>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</si>
  <si>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</si>
  <si>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</si>
  <si>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</si>
  <si>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</si>
  <si>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</si>
  <si>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</si>
  <si>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</si>
  <si>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</si>
  <si>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</si>
  <si>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</si>
  <si>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</si>
  <si>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</si>
  <si>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</si>
  <si>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</si>
  <si>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</si>
  <si>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</si>
  <si>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</si>
  <si>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</si>
  <si>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</si>
  <si>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</si>
  <si>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</si>
  <si>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</si>
  <si>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</si>
  <si>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</si>
  <si>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</si>
  <si>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</si>
  <si>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</si>
  <si>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</si>
  <si>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</si>
  <si>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</si>
  <si>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</si>
  <si>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</si>
  <si>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</si>
  <si>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</si>
  <si>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</si>
  <si>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</si>
  <si>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</si>
  <si>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</si>
  <si>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</si>
  <si>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</si>
  <si>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</si>
  <si>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</si>
  <si>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</si>
  <si>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</si>
  <si>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</si>
  <si>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</si>
  <si>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</si>
  <si>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</si>
  <si>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</si>
  <si>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</si>
  <si>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</si>
  <si>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</si>
  <si>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</si>
  <si>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</si>
  <si>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</si>
  <si>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</si>
  <si>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</si>
  <si>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</si>
  <si>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</si>
  <si>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</si>
  <si>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</si>
  <si>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</si>
  <si>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</si>
  <si>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</si>
  <si>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</si>
  <si>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</si>
  <si>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</si>
  <si>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</si>
  <si>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</si>
  <si>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</si>
  <si>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</si>
  <si>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</si>
  <si>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</si>
  <si>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</si>
  <si>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</si>
  <si>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</si>
  <si>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</si>
  <si>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</si>
  <si>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</si>
  <si>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</si>
  <si>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</si>
  <si>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</si>
  <si>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</si>
  <si>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</si>
  <si>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</si>
  <si>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</si>
  <si>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</si>
  <si>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</si>
  <si>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</si>
  <si>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</si>
  <si>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</si>
  <si>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</si>
  <si>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</si>
  <si>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</si>
  <si>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</si>
  <si>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</si>
  <si>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</si>
  <si>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</si>
  <si>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</si>
  <si>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</si>
  <si>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</si>
  <si>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</si>
  <si>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</si>
  <si>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</si>
  <si>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</si>
  <si>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</si>
  <si>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</si>
  <si>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</si>
  <si>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</si>
  <si>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</si>
  <si>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</si>
  <si>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</si>
  <si>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</si>
  <si>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</si>
  <si>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</si>
  <si>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</si>
  <si>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</si>
  <si>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</si>
  <si>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</si>
  <si>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</si>
  <si>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</si>
  <si>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</si>
  <si>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</si>
  <si>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</si>
  <si>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</si>
  <si>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</si>
  <si>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</si>
  <si>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</si>
  <si>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</si>
  <si>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</si>
  <si>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</si>
  <si>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</si>
  <si>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</si>
  <si>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</si>
  <si>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</si>
  <si>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</si>
  <si>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</si>
  <si>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</si>
  <si>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</si>
  <si>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</si>
  <si>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</si>
  <si>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</si>
  <si>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</si>
  <si>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</si>
  <si>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</si>
  <si>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</si>
  <si>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</si>
  <si>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</si>
  <si>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</si>
  <si>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</si>
  <si>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</si>
  <si>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</si>
  <si>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</si>
  <si>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</si>
  <si>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</si>
  <si>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</si>
  <si>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</si>
  <si>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</si>
  <si>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</si>
  <si>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</si>
  <si>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</si>
  <si>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</si>
  <si>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</si>
  <si>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</si>
  <si>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</si>
  <si>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</si>
  <si>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</si>
  <si>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</si>
  <si>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</si>
  <si>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</si>
  <si>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</si>
  <si>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</si>
  <si>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</si>
  <si>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</si>
  <si>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</si>
  <si>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</si>
  <si>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</si>
  <si>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</si>
  <si>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</si>
  <si>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</si>
  <si>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</si>
  <si>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</si>
  <si>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</si>
  <si>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</si>
  <si>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</si>
  <si>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</si>
  <si>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</si>
  <si>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</si>
  <si>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</si>
  <si>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</si>
  <si>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</si>
  <si>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</si>
  <si>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</si>
  <si>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</si>
  <si>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</si>
  <si>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</si>
  <si>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</si>
  <si>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</si>
  <si>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</si>
  <si>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</si>
  <si>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</si>
  <si>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</si>
  <si>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</si>
  <si>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</si>
  <si>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</si>
  <si>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</si>
  <si>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</si>
  <si>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</si>
  <si>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</si>
  <si>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</si>
  <si>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</si>
  <si>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</si>
  <si>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</si>
  <si>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</si>
  <si>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</si>
  <si>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</si>
  <si>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</si>
  <si>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</si>
  <si>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</si>
  <si>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</si>
  <si>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</si>
  <si>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</si>
  <si>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</si>
  <si>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</si>
  <si>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</si>
  <si>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</si>
  <si>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</si>
  <si>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</si>
  <si>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</si>
  <si>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</si>
  <si>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</si>
  <si>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</si>
  <si>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</si>
  <si>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</si>
  <si>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</si>
  <si>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</si>
  <si>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</si>
  <si>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</si>
  <si>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</si>
  <si>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</si>
  <si>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</si>
  <si>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</si>
  <si>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</si>
  <si>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</si>
  <si>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</si>
  <si>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</si>
  <si>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</si>
  <si>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</si>
  <si>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</si>
  <si>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</si>
  <si>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</si>
  <si>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</si>
  <si>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</si>
  <si>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</si>
  <si>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</si>
  <si>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</si>
  <si>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</si>
  <si>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</si>
  <si>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</si>
  <si>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</si>
  <si>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</si>
  <si>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</si>
  <si>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</si>
  <si>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</si>
  <si>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</si>
  <si>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</si>
  <si>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</si>
  <si>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</si>
  <si>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</si>
  <si>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</si>
  <si>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</si>
  <si>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</si>
  <si>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</si>
  <si>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</si>
  <si>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</si>
  <si>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</si>
  <si>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</si>
  <si>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</si>
  <si>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</si>
  <si>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</si>
  <si>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</si>
  <si>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</si>
  <si>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</si>
  <si>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</si>
  <si>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</si>
  <si>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</si>
  <si>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</si>
  <si>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</si>
  <si>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</si>
  <si>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</si>
  <si>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</si>
  <si>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</si>
  <si>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</si>
  <si>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</si>
  <si>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</si>
  <si>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</si>
  <si>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</si>
  <si>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</si>
  <si>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</si>
  <si>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</si>
  <si>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</si>
  <si>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</si>
  <si>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</si>
  <si>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</si>
  <si>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</si>
  <si>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</si>
  <si>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</si>
  <si>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</si>
  <si>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</si>
  <si>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</si>
  <si>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</si>
  <si>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</si>
  <si>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</si>
  <si>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</si>
  <si>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</si>
  <si>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</si>
  <si>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</si>
  <si>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</si>
  <si>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</si>
  <si>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</si>
  <si>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</si>
  <si>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</si>
  <si>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</si>
  <si>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</si>
  <si>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</si>
  <si>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</si>
  <si>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</si>
  <si>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</si>
  <si>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</si>
  <si>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</si>
  <si>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</si>
  <si>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</si>
  <si>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</si>
  <si>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</si>
  <si>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</si>
  <si>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</si>
  <si>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</si>
  <si>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</si>
  <si>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</si>
  <si>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</si>
  <si>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</si>
  <si>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</si>
  <si>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</si>
  <si>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</si>
  <si>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</si>
  <si>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</si>
  <si>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</si>
  <si>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</si>
  <si>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</si>
  <si>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</si>
  <si>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</si>
  <si>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</si>
  <si>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</si>
  <si>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</si>
  <si>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</si>
  <si>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</si>
  <si>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</si>
  <si>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</si>
  <si>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</si>
  <si>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</si>
  <si>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</si>
  <si>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</si>
  <si>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</si>
  <si>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</si>
  <si>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</si>
  <si>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</si>
  <si>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</si>
  <si>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</si>
  <si>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</si>
  <si>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</si>
  <si>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</si>
  <si>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</si>
  <si>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</si>
  <si>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</si>
  <si>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</si>
  <si>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</si>
  <si>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</si>
  <si>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</si>
  <si>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</si>
  <si>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</si>
  <si>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</si>
  <si>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</si>
  <si>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</si>
  <si>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</si>
  <si>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</si>
  <si>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</si>
  <si>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</si>
  <si>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</si>
  <si>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</si>
  <si>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</si>
  <si>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</si>
  <si>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</si>
  <si>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</si>
  <si>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</si>
  <si>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</si>
  <si>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</si>
  <si>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</si>
  <si>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</si>
  <si>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</si>
  <si>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</si>
  <si>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</si>
  <si>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</si>
  <si>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</si>
  <si>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</si>
  <si>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</si>
  <si>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</si>
  <si>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</si>
  <si>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</si>
  <si>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</si>
  <si>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</si>
  <si>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</si>
  <si>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</si>
  <si>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</si>
  <si>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</si>
  <si>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</si>
  <si>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</si>
  <si>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</si>
  <si>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</si>
  <si>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</si>
  <si>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</si>
  <si>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</si>
  <si>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</si>
  <si>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</si>
  <si>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</si>
  <si>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</si>
  <si>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</si>
  <si>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</si>
  <si>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</si>
  <si>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</si>
  <si>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</si>
  <si>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</si>
  <si>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</si>
  <si>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</si>
  <si>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</si>
  <si>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</si>
  <si>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</si>
  <si>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</si>
  <si>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</si>
  <si>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</si>
  <si>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</si>
  <si>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</si>
  <si>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</si>
  <si>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</si>
  <si>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</si>
  <si>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</si>
  <si>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</si>
  <si>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</si>
  <si>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</si>
  <si>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</si>
  <si>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</si>
  <si>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</si>
  <si>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</si>
  <si>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</si>
  <si>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</si>
  <si>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</si>
  <si>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</si>
  <si>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</si>
  <si>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</si>
  <si>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</si>
  <si>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</si>
  <si>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</si>
  <si>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</si>
  <si>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</si>
  <si>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</si>
  <si>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</si>
  <si>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</si>
  <si>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</si>
  <si>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</si>
  <si>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</si>
  <si>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</si>
  <si>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</si>
  <si>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</si>
  <si>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</si>
  <si>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</si>
  <si>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</si>
  <si>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</si>
  <si>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</si>
  <si>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</si>
  <si>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</si>
  <si>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</si>
  <si>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</si>
  <si>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</si>
  <si>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</si>
  <si>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</si>
  <si>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</si>
  <si>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</si>
  <si>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</si>
  <si>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</si>
  <si>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</si>
  <si>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</si>
  <si>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</si>
  <si>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</si>
  <si>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</si>
  <si>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</si>
  <si>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</si>
  <si>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</si>
  <si>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</si>
  <si>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</si>
  <si>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</si>
  <si>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</si>
  <si>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</si>
  <si>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</si>
  <si>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</si>
  <si>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</si>
  <si>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</si>
  <si>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</si>
  <si>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</si>
  <si>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</si>
  <si>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</si>
  <si>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</si>
  <si>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</si>
  <si>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</si>
  <si>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</si>
  <si>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</si>
  <si>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</si>
  <si>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</si>
  <si>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</si>
  <si>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</si>
  <si>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</si>
  <si>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</si>
  <si>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</si>
  <si>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</si>
  <si>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</si>
  <si>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</si>
  <si>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</si>
  <si>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</si>
  <si>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</si>
  <si>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</si>
  <si>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</si>
  <si>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</si>
  <si>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</si>
  <si>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</si>
  <si>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</si>
  <si>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</si>
  <si>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</si>
  <si>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</si>
  <si>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</si>
  <si>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</si>
  <si>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</si>
  <si>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</si>
  <si>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</si>
  <si>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</si>
  <si>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</si>
  <si>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</si>
  <si>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</si>
  <si>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</si>
  <si>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</si>
  <si>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</si>
  <si>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</si>
  <si>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</si>
  <si>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</si>
  <si>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</si>
  <si>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</si>
  <si>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</si>
  <si>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</si>
  <si>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</si>
  <si>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</si>
  <si>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</si>
  <si>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</si>
  <si>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</si>
  <si>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</si>
  <si>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</si>
  <si>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</si>
  <si>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</si>
  <si>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</si>
  <si>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</si>
  <si>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</si>
  <si>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</si>
  <si>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</si>
  <si>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</si>
  <si>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</si>
  <si>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</si>
  <si>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</si>
  <si>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</si>
  <si>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</si>
  <si>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</si>
  <si>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</si>
  <si>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</si>
  <si>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</si>
  <si>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</si>
  <si>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</si>
  <si>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</si>
  <si>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</si>
  <si>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</si>
  <si>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</si>
  <si>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</si>
  <si>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</si>
  <si>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</si>
  <si>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</si>
  <si>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</si>
  <si>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</si>
  <si>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</si>
  <si>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</si>
  <si>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</si>
  <si>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</si>
  <si>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</si>
  <si>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</si>
  <si>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</si>
  <si>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</si>
  <si>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</si>
  <si>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</si>
  <si>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</si>
  <si>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</si>
  <si>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</si>
  <si>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</si>
  <si>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</si>
  <si>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</si>
  <si>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</si>
  <si>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</si>
  <si>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</si>
  <si>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</si>
  <si>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</si>
  <si>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</si>
  <si>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</si>
  <si>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</si>
  <si>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</si>
  <si>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</si>
  <si>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</si>
  <si>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</si>
  <si>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</si>
  <si>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</si>
  <si>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</si>
  <si>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</si>
  <si>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</si>
  <si>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</si>
  <si>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</si>
  <si>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</si>
  <si>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</si>
  <si>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</si>
  <si>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</si>
  <si>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</si>
  <si>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</si>
  <si>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</si>
  <si>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</si>
  <si>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</si>
  <si>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</si>
  <si>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</si>
  <si>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</si>
  <si>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</si>
  <si>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</si>
  <si>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</si>
  <si>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</si>
  <si>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</si>
  <si>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</si>
  <si>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</si>
  <si>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</si>
  <si>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</si>
  <si>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</si>
  <si>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</si>
  <si>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</si>
  <si>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</si>
  <si>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</si>
  <si>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</si>
  <si>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</si>
  <si>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</si>
  <si>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</si>
  <si>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</si>
  <si>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</si>
  <si>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</si>
  <si>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</si>
  <si>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</si>
  <si>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</si>
  <si>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</si>
  <si>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</si>
  <si>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</si>
  <si>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</si>
  <si>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</si>
  <si>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</si>
  <si>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</si>
  <si>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</si>
  <si>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</si>
  <si>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</si>
  <si>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</si>
  <si>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</si>
  <si>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</si>
  <si>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</si>
  <si>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</si>
  <si>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</si>
  <si>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</si>
  <si>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</si>
  <si>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</si>
  <si>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</si>
  <si>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</si>
  <si>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</si>
  <si>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</si>
  <si>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</si>
  <si>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</si>
  <si>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</si>
  <si>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</si>
  <si>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</si>
  <si>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</si>
  <si>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</si>
  <si>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</si>
  <si>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</si>
  <si>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</si>
  <si>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</si>
  <si>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</si>
  <si>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</si>
  <si>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</si>
  <si>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</si>
  <si>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</si>
  <si>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</si>
  <si>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</si>
  <si>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</si>
  <si>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</si>
  <si>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</si>
  <si>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</si>
  <si>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</si>
  <si>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</si>
  <si>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</si>
  <si>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</si>
  <si>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</si>
  <si>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</si>
  <si>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</si>
  <si>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</si>
  <si>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</si>
  <si>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</si>
  <si>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</si>
  <si>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</si>
  <si>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</si>
  <si>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</si>
  <si>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</si>
  <si>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</si>
  <si>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</si>
  <si>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</si>
  <si>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</si>
  <si>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</si>
  <si>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</si>
  <si>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</si>
  <si>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</si>
  <si>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</si>
  <si>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</si>
  <si>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</si>
  <si>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</si>
  <si>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</si>
  <si>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</si>
  <si>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</si>
  <si>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</si>
  <si>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</si>
  <si>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</si>
  <si>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</si>
  <si>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</si>
  <si>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</si>
  <si>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</si>
  <si>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</si>
  <si>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</si>
  <si>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</si>
  <si>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</si>
  <si>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</si>
  <si>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</si>
  <si>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</si>
  <si>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</si>
  <si>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</si>
  <si>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</si>
  <si>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</si>
  <si>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</si>
  <si>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</si>
  <si>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</si>
  <si>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</si>
  <si>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</si>
  <si>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</si>
  <si>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</si>
  <si>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</si>
  <si>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</si>
  <si>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</si>
  <si>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</si>
  <si>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</si>
  <si>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</si>
  <si>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</si>
  <si>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</si>
  <si>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</si>
  <si>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</si>
  <si>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</si>
  <si>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</si>
  <si>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</si>
  <si>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</si>
  <si>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</si>
  <si>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</si>
  <si>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</si>
  <si>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</si>
  <si>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</si>
  <si>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</si>
  <si>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</si>
  <si>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</si>
  <si>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</si>
  <si>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</si>
  <si>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</si>
  <si>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</si>
  <si>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</si>
  <si>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</si>
  <si>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</si>
  <si>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</si>
  <si>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</si>
  <si>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</si>
  <si>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</si>
  <si>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</si>
  <si>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</si>
  <si>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</si>
  <si>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</si>
  <si>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</si>
  <si>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</si>
  <si>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</si>
  <si>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</si>
  <si>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</si>
  <si>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</si>
  <si>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</si>
  <si>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</si>
  <si>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</si>
  <si>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</si>
  <si>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</si>
  <si>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</si>
  <si>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</si>
  <si>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</si>
  <si>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</si>
  <si>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</si>
  <si>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</si>
  <si>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</si>
  <si>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</si>
  <si>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</si>
  <si>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</si>
  <si>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</si>
  <si>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</si>
  <si>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</si>
  <si>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</si>
  <si>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</si>
  <si>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</si>
  <si>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</si>
  <si>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</si>
  <si>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</si>
  <si>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</si>
  <si>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</si>
  <si>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</si>
  <si>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</si>
  <si>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</si>
  <si>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</si>
  <si>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</si>
  <si>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</si>
  <si>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</si>
  <si>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</si>
  <si>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</si>
  <si>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</si>
  <si>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</si>
  <si>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</si>
  <si>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</si>
  <si>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</si>
  <si>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</si>
  <si>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</si>
  <si>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</si>
  <si>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</si>
  <si>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</si>
  <si>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</si>
  <si>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</si>
  <si>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</si>
  <si>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</si>
  <si>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</si>
  <si>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</si>
  <si>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</si>
  <si>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</si>
  <si>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</si>
  <si>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</si>
  <si>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</si>
  <si>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</si>
  <si>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</si>
  <si>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</si>
  <si>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</si>
  <si>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</si>
  <si>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</si>
  <si>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</si>
  <si>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</si>
  <si>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</si>
  <si>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</si>
  <si>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</si>
  <si>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</si>
  <si>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</si>
  <si>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</si>
  <si>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</si>
  <si>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</si>
  <si>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</si>
  <si>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</si>
  <si>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</si>
  <si>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</si>
  <si>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</si>
  <si>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</si>
  <si>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</si>
  <si>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</si>
  <si>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</si>
  <si>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</si>
  <si>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</si>
  <si>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</si>
  <si>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</si>
  <si>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</si>
  <si>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</si>
  <si>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</si>
  <si>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</si>
  <si>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</si>
  <si>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</si>
  <si>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</si>
  <si>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</si>
  <si>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</si>
  <si>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</si>
  <si>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</si>
  <si>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</si>
  <si>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</si>
  <si>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</si>
  <si>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</si>
  <si>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</si>
  <si>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</si>
  <si>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</si>
  <si>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</si>
  <si>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</si>
  <si>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</si>
  <si>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</si>
  <si>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</si>
  <si>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</si>
  <si>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</si>
  <si>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</si>
  <si>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</si>
  <si>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</si>
  <si>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</si>
  <si>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</si>
  <si>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</si>
  <si>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</si>
  <si>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</si>
  <si>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</si>
  <si>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</si>
  <si>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</si>
  <si>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</si>
  <si>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</si>
  <si>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</si>
  <si>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</si>
  <si>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</si>
  <si>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</si>
  <si>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</si>
  <si>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</si>
  <si>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</si>
  <si>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</si>
  <si>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</si>
  <si>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</si>
  <si>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</si>
  <si>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</si>
  <si>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</si>
  <si>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</si>
  <si>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</si>
  <si>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</si>
  <si>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</si>
  <si>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</si>
  <si>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</si>
  <si>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</si>
  <si>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</si>
  <si>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</si>
  <si>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</si>
  <si>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</si>
  <si>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</si>
  <si>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</si>
  <si>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</si>
  <si>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</si>
  <si>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</si>
  <si>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</si>
  <si>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</si>
  <si>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</si>
  <si>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</si>
  <si>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</si>
  <si>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</si>
  <si>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</si>
  <si>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</si>
  <si>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</si>
  <si>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</si>
  <si>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</si>
  <si>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</si>
  <si>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</si>
  <si>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</si>
  <si>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</si>
  <si>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</si>
  <si>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</si>
  <si>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</si>
  <si>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</si>
  <si>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</si>
  <si>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</si>
  <si>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</si>
  <si>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</si>
  <si>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</si>
  <si>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</si>
  <si>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</si>
  <si>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</si>
  <si>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</si>
  <si>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</si>
  <si>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</si>
  <si>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</si>
  <si>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</si>
  <si>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</si>
  <si>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</si>
  <si>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</si>
  <si>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</si>
  <si>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</si>
  <si>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</si>
  <si>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</si>
  <si>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</si>
  <si>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</si>
  <si>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</si>
  <si>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</si>
  <si>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</si>
  <si>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</si>
  <si>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</si>
  <si>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</si>
  <si>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</si>
  <si>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</si>
  <si>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</si>
  <si>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</si>
  <si>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</si>
  <si>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</si>
  <si>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</si>
  <si>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</si>
  <si>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</si>
  <si>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</si>
  <si>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</si>
  <si>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</si>
  <si>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</si>
  <si>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</si>
  <si>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</si>
  <si>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</si>
  <si>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</si>
  <si>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</si>
  <si>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</si>
  <si>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</si>
  <si>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</si>
  <si>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</si>
  <si>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</si>
  <si>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</si>
  <si>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</si>
  <si>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</si>
  <si>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</si>
  <si>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</si>
  <si>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</si>
  <si>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</si>
  <si>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</si>
  <si>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</si>
  <si>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</si>
  <si>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</si>
  <si>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</si>
  <si>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</si>
  <si>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</si>
  <si>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</si>
  <si>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</si>
  <si>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</si>
  <si>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</si>
  <si>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</si>
  <si>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</si>
  <si>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</si>
  <si>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</si>
  <si>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</si>
  <si>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</si>
  <si>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</si>
  <si>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</si>
  <si>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</si>
  <si>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</si>
  <si>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</si>
  <si>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</si>
  <si>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</si>
  <si>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</si>
  <si>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</si>
  <si>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</si>
  <si>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</si>
  <si>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</si>
  <si>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</si>
  <si>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</si>
  <si>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</si>
  <si>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</si>
  <si>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</si>
  <si>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</si>
  <si>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</si>
  <si>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</si>
  <si>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</si>
  <si>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</si>
  <si>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</si>
  <si>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</si>
  <si>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</si>
  <si>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</si>
  <si>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</si>
  <si>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</si>
  <si>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</si>
  <si>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</si>
  <si>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</si>
  <si>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</si>
  <si>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</si>
  <si>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</si>
  <si>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</si>
  <si>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</si>
  <si>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</si>
  <si>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</si>
  <si>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</si>
  <si>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</si>
  <si>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</si>
  <si>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</si>
  <si>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</si>
  <si>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</si>
  <si>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</si>
  <si>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</si>
  <si>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Count of state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</si>
  <si>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</si>
  <si>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</si>
  <si>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</si>
  <si>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</si>
  <si>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</si>
  <si>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</si>
  <si>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</si>
  <si>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</si>
  <si>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</si>
  <si>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</si>
  <si>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</si>
  <si>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</si>
  <si>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</si>
  <si>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</si>
  <si>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</si>
  <si>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</si>
  <si>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</si>
  <si>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</si>
  <si>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</si>
  <si>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</si>
  <si>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</si>
  <si>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</si>
  <si>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</si>
  <si>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</si>
  <si>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</si>
  <si>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</si>
  <si>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</si>
  <si>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</si>
  <si>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</si>
  <si>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</si>
  <si>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</si>
  <si>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</si>
  <si>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</si>
  <si>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</si>
  <si>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</si>
  <si>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</si>
  <si>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</si>
  <si>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</si>
  <si>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</si>
  <si>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</si>
  <si>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</si>
  <si>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</si>
  <si>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</si>
  <si>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</si>
  <si>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</si>
  <si>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</si>
  <si>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</si>
  <si>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</si>
  <si>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</si>
  <si>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</si>
  <si>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</si>
  <si>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</si>
  <si>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</si>
  <si>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</si>
  <si>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</si>
  <si>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Date created conversion</t>
  </si>
  <si>
    <t>Date ended conversion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</si>
  <si>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</si>
  <si>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</si>
  <si>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</si>
  <si>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</si>
  <si>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</si>
  <si>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</si>
  <si>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</si>
  <si>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</si>
  <si>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</si>
  <si>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</si>
  <si>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</si>
  <si>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</si>
  <si>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</si>
  <si>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</si>
  <si>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</si>
  <si>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</si>
  <si>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</si>
  <si>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</si>
  <si>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</si>
  <si>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</si>
  <si>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</si>
  <si>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Years</t>
  </si>
  <si>
    <t>Months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</si>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</sst>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yy;@"/>
    <numFmt numFmtId="165" formatCode="mmm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164" fontId="0" fillId="0" borderId="0" xfId="0" applyNumberFormat="1"/>
    <xf numFmtId="0" fontId="2" fillId="0" borderId="0" xfId="0" applyFont="1"/>
    <xf numFmtId="0" fontId="1" fillId="0" borderId="0" xfId="0" applyFont="1"/>
    <xf numFmtId="0" fontId="5" fillId="0" borderId="0" xfId="0" applyFont="1"/>
    <xf numFmtId="0" fontId="0" fillId="0" borderId="0" xfId="0" applyFont="1"/>
    <xf numFmtId="165" fontId="0" fillId="0" borderId="0" xfId="0" applyNumberForma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pivotCacheDefinition" Target="pivotCache/pivotCacheDefinition3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 Vs State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 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'Sub 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'Sub 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28832672"/>
        <c:axId val="-1328829312"/>
      </c:barChart>
      <c:catAx>
        <c:axId val="-1328832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28829312"/>
        <c:crosses val="autoZero"/>
        <c:auto val="1"/>
        <c:lblAlgn val="ctr"/>
        <c:lblOffset val="100"/>
        <c:noMultiLvlLbl val="0"/>
      </c:catAx>
      <c:valAx>
        <c:axId val="-132882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2883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>
        <c:manualLayout>
          <c:xMode val="edge"/>
          <c:yMode val="edge"/>
          <c:x val="0.27665384835811"/>
          <c:y val="0.04629629629629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71.0</c:v>
                </c:pt>
                <c:pt idx="1">
                  <c:v>66.0</c:v>
                </c:pt>
                <c:pt idx="2">
                  <c:v>53.0</c:v>
                </c:pt>
                <c:pt idx="3">
                  <c:v>48.0</c:v>
                </c:pt>
                <c:pt idx="4">
                  <c:v>47.0</c:v>
                </c:pt>
                <c:pt idx="5">
                  <c:v>42.0</c:v>
                </c:pt>
                <c:pt idx="6">
                  <c:v>40.0</c:v>
                </c:pt>
                <c:pt idx="7">
                  <c:v>39.0</c:v>
                </c:pt>
                <c:pt idx="8">
                  <c:v>47.0</c:v>
                </c:pt>
                <c:pt idx="9">
                  <c:v>49.0</c:v>
                </c:pt>
                <c:pt idx="10">
                  <c:v>35.0</c:v>
                </c:pt>
                <c:pt idx="11">
                  <c:v>19.0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25.0</c:v>
                </c:pt>
                <c:pt idx="1">
                  <c:v>30.0</c:v>
                </c:pt>
                <c:pt idx="2">
                  <c:v>40.0</c:v>
                </c:pt>
                <c:pt idx="3">
                  <c:v>41.0</c:v>
                </c:pt>
                <c:pt idx="4">
                  <c:v>45.0</c:v>
                </c:pt>
                <c:pt idx="5">
                  <c:v>49.0</c:v>
                </c:pt>
                <c:pt idx="6">
                  <c:v>47.0</c:v>
                </c:pt>
                <c:pt idx="7">
                  <c:v>45.0</c:v>
                </c:pt>
                <c:pt idx="8">
                  <c:v>40.0</c:v>
                </c:pt>
                <c:pt idx="9">
                  <c:v>37.0</c:v>
                </c:pt>
                <c:pt idx="10">
                  <c:v>65.0</c:v>
                </c:pt>
                <c:pt idx="11">
                  <c:v>58.0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4.0</c:v>
                </c:pt>
                <c:pt idx="1">
                  <c:v>4.0</c:v>
                </c:pt>
                <c:pt idx="2">
                  <c:v>7.0</c:v>
                </c:pt>
                <c:pt idx="3">
                  <c:v>11.0</c:v>
                </c:pt>
                <c:pt idx="4">
                  <c:v>8.0</c:v>
                </c:pt>
                <c:pt idx="5">
                  <c:v>9.0</c:v>
                </c:pt>
                <c:pt idx="6">
                  <c:v>13.0</c:v>
                </c:pt>
                <c:pt idx="7">
                  <c:v>16.0</c:v>
                </c:pt>
                <c:pt idx="8">
                  <c:v>13.0</c:v>
                </c:pt>
                <c:pt idx="9">
                  <c:v>14.0</c:v>
                </c:pt>
                <c:pt idx="10">
                  <c:v>0.0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1796128"/>
        <c:axId val="-1211793280"/>
      </c:lineChart>
      <c:catAx>
        <c:axId val="-1211796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1793280"/>
        <c:crosses val="autoZero"/>
        <c:auto val="1"/>
        <c:lblAlgn val="ctr"/>
        <c:lblOffset val="100"/>
        <c:noMultiLvlLbl val="0"/>
      </c:catAx>
      <c:valAx>
        <c:axId val="-12117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179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</a:t>
            </a:r>
            <a:r>
              <a:rPr lang="en-US" baseline="0"/>
              <a:t> created conversion Vs State</a:t>
            </a:r>
            <a:endParaRPr lang="en-US"/>
          </a:p>
        </c:rich>
      </c:tx>
      <c:layout>
        <c:manualLayout>
          <c:xMode val="edge"/>
          <c:yMode val="edge"/>
          <c:x val="0.240048556430446"/>
          <c:y val="0.0555555555555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Created conversion'!$C$5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114.0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Created conversion'!$D$5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'Date Created conversion'!$E$5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67134416"/>
        <c:axId val="-1305322288"/>
      </c:lineChart>
      <c:catAx>
        <c:axId val="-1267134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05322288"/>
        <c:crosses val="autoZero"/>
        <c:auto val="1"/>
        <c:lblAlgn val="ctr"/>
        <c:lblOffset val="100"/>
        <c:noMultiLvlLbl val="0"/>
      </c:catAx>
      <c:valAx>
        <c:axId val="-130532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6713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 State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Category!$B$1:$B$4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Category!$C$1:$C$4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Category!$D$1:$D$4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Category!$E$1:$E$4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211347248"/>
        <c:axId val="-1304461344"/>
      </c:barChart>
      <c:catAx>
        <c:axId val="-1211347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04461344"/>
        <c:crosses val="autoZero"/>
        <c:auto val="1"/>
        <c:lblAlgn val="ctr"/>
        <c:lblOffset val="100"/>
        <c:noMultiLvlLbl val="0"/>
      </c:catAx>
      <c:valAx>
        <c:axId val="-130446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134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726721</xdr:colOff>
      <xdr:row>8</xdr:row>
      <xdr:rowOff>70556</xdr:rowOff>
    </xdr:from>
    <xdr:to>
      <xdr:col>16</xdr:col>
      <xdr:colOff>945445</xdr:colOff>
      <xdr:row>38</xdr:row>
      <xdr:rowOff>193322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309563</xdr:colOff>
      <xdr:row>17</xdr:row>
      <xdr:rowOff>133690</xdr:rowOff>
    </xdr:from>
    <xdr:to>
      <xdr:col>6</xdr:col>
      <xdr:colOff>698500</xdr:colOff>
      <xdr:row>32</xdr:row>
      <xdr:rowOff>19390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101600</xdr:colOff>
      <xdr:row>5</xdr:row>
      <xdr:rowOff>25400</xdr:rowOff>
    </xdr:from>
    <xdr:to>
      <xdr:col>21</xdr:col>
      <xdr:colOff>444500</xdr:colOff>
      <xdr:row>30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6</xdr:row>
      <xdr:rowOff>101600</xdr:rowOff>
    </xdr:from>
    <xdr:to>
      <xdr:col>16</xdr:col>
      <xdr:colOff>330200</xdr:colOff>
      <xdr:row>30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95.619831249998" createdVersion="4" refreshedVersion="4" minRefreshableVersion="3" recordCount="4115">
  <cacheSource type="worksheet">
    <worksheetSource ref="T1:U1048576" sheet="Sheet1"/>
  </cacheSource>
  <cacheFields count="4">
    <cacheField name="state" numFmtId="0">
      <sharedItems containsBlank="1" count="5">
        <s v="successful"/>
        <s v="canceled"/>
        <s v="failed"/>
        <s v="live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97.67379375" createdVersion="4" refreshedVersion="4" minRefreshableVersion="3" recordCount="4115">
  <cacheSource type="worksheet">
    <worksheetSource ref="T1:U1048576" sheet="Sheet1"/>
  </cacheSource>
  <cacheFields count="4"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Months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399.964347106485" createdVersion="4" refreshedVersion="4" minRefreshableVersion="3" recordCount="4115">
  <cacheSource type="worksheet">
    <worksheetSource ref="Q1:Q1048576" sheet="Sheet1"/>
  </cacheSource>
  <cacheFields count="3"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2"/>
  </r>
  <r>
    <x v="0"/>
    <x v="0"/>
    <x v="0"/>
    <x v="3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4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2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1"/>
  </r>
  <r>
    <x v="0"/>
    <x v="0"/>
    <x v="0"/>
    <x v="0"/>
  </r>
  <r>
    <x v="0"/>
    <x v="0"/>
    <x v="0"/>
    <x v="0"/>
  </r>
  <r>
    <x v="0"/>
    <x v="0"/>
    <x v="0"/>
    <x v="0"/>
  </r>
  <r>
    <x v="0"/>
    <x v="0"/>
    <x v="1"/>
    <x v="1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5"/>
  </r>
  <r>
    <x v="0"/>
    <x v="0"/>
    <x v="1"/>
    <x v="0"/>
  </r>
  <r>
    <x v="0"/>
    <x v="0"/>
    <x v="1"/>
    <x v="0"/>
  </r>
  <r>
    <x v="0"/>
    <x v="0"/>
    <x v="1"/>
    <x v="1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6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6"/>
  </r>
  <r>
    <x v="0"/>
    <x v="0"/>
    <x v="1"/>
    <x v="1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1"/>
  </r>
  <r>
    <x v="0"/>
    <x v="0"/>
    <x v="1"/>
    <x v="0"/>
  </r>
  <r>
    <x v="0"/>
    <x v="0"/>
    <x v="1"/>
    <x v="0"/>
  </r>
  <r>
    <x v="0"/>
    <x v="0"/>
    <x v="1"/>
    <x v="6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5"/>
  </r>
  <r>
    <x v="0"/>
    <x v="0"/>
    <x v="1"/>
    <x v="0"/>
  </r>
  <r>
    <x v="0"/>
    <x v="0"/>
    <x v="1"/>
    <x v="1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1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2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0"/>
    <x v="0"/>
    <x v="1"/>
    <x v="0"/>
  </r>
  <r>
    <x v="1"/>
    <x v="0"/>
    <x v="2"/>
    <x v="7"/>
  </r>
  <r>
    <x v="1"/>
    <x v="0"/>
    <x v="2"/>
    <x v="0"/>
  </r>
  <r>
    <x v="1"/>
    <x v="0"/>
    <x v="2"/>
    <x v="0"/>
  </r>
  <r>
    <x v="1"/>
    <x v="0"/>
    <x v="2"/>
    <x v="0"/>
  </r>
  <r>
    <x v="1"/>
    <x v="0"/>
    <x v="2"/>
    <x v="0"/>
  </r>
  <r>
    <x v="1"/>
    <x v="0"/>
    <x v="2"/>
    <x v="5"/>
  </r>
  <r>
    <x v="1"/>
    <x v="0"/>
    <x v="2"/>
    <x v="0"/>
  </r>
  <r>
    <x v="1"/>
    <x v="0"/>
    <x v="2"/>
    <x v="0"/>
  </r>
  <r>
    <x v="1"/>
    <x v="0"/>
    <x v="2"/>
    <x v="0"/>
  </r>
  <r>
    <x v="1"/>
    <x v="0"/>
    <x v="2"/>
    <x v="0"/>
  </r>
  <r>
    <x v="1"/>
    <x v="0"/>
    <x v="2"/>
    <x v="1"/>
  </r>
  <r>
    <x v="1"/>
    <x v="0"/>
    <x v="2"/>
    <x v="0"/>
  </r>
  <r>
    <x v="1"/>
    <x v="0"/>
    <x v="2"/>
    <x v="0"/>
  </r>
  <r>
    <x v="1"/>
    <x v="0"/>
    <x v="2"/>
    <x v="0"/>
  </r>
  <r>
    <x v="1"/>
    <x v="0"/>
    <x v="2"/>
    <x v="0"/>
  </r>
  <r>
    <x v="1"/>
    <x v="0"/>
    <x v="2"/>
    <x v="0"/>
  </r>
  <r>
    <x v="1"/>
    <x v="0"/>
    <x v="2"/>
    <x v="0"/>
  </r>
  <r>
    <x v="1"/>
    <x v="0"/>
    <x v="2"/>
    <x v="8"/>
  </r>
  <r>
    <x v="1"/>
    <x v="0"/>
    <x v="2"/>
    <x v="0"/>
  </r>
  <r>
    <x v="1"/>
    <x v="0"/>
    <x v="2"/>
    <x v="0"/>
  </r>
  <r>
    <x v="1"/>
    <x v="0"/>
    <x v="2"/>
    <x v="0"/>
  </r>
  <r>
    <x v="1"/>
    <x v="0"/>
    <x v="2"/>
    <x v="0"/>
  </r>
  <r>
    <x v="1"/>
    <x v="0"/>
    <x v="2"/>
    <x v="0"/>
  </r>
  <r>
    <x v="1"/>
    <x v="0"/>
    <x v="2"/>
    <x v="2"/>
  </r>
  <r>
    <x v="1"/>
    <x v="0"/>
    <x v="2"/>
    <x v="5"/>
  </r>
  <r>
    <x v="1"/>
    <x v="0"/>
    <x v="2"/>
    <x v="0"/>
  </r>
  <r>
    <x v="1"/>
    <x v="0"/>
    <x v="2"/>
    <x v="0"/>
  </r>
  <r>
    <x v="1"/>
    <x v="0"/>
    <x v="2"/>
    <x v="1"/>
  </r>
  <r>
    <x v="1"/>
    <x v="0"/>
    <x v="2"/>
    <x v="0"/>
  </r>
  <r>
    <x v="1"/>
    <x v="0"/>
    <x v="2"/>
    <x v="0"/>
  </r>
  <r>
    <x v="1"/>
    <x v="0"/>
    <x v="2"/>
    <x v="0"/>
  </r>
  <r>
    <x v="1"/>
    <x v="0"/>
    <x v="2"/>
    <x v="2"/>
  </r>
  <r>
    <x v="1"/>
    <x v="0"/>
    <x v="2"/>
    <x v="0"/>
  </r>
  <r>
    <x v="1"/>
    <x v="0"/>
    <x v="2"/>
    <x v="0"/>
  </r>
  <r>
    <x v="1"/>
    <x v="0"/>
    <x v="2"/>
    <x v="0"/>
  </r>
  <r>
    <x v="1"/>
    <x v="0"/>
    <x v="2"/>
    <x v="0"/>
  </r>
  <r>
    <x v="1"/>
    <x v="0"/>
    <x v="2"/>
    <x v="5"/>
  </r>
  <r>
    <x v="1"/>
    <x v="0"/>
    <x v="2"/>
    <x v="0"/>
  </r>
  <r>
    <x v="1"/>
    <x v="0"/>
    <x v="2"/>
    <x v="0"/>
  </r>
  <r>
    <x v="1"/>
    <x v="0"/>
    <x v="2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1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1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1"/>
  </r>
  <r>
    <x v="2"/>
    <x v="0"/>
    <x v="3"/>
    <x v="9"/>
  </r>
  <r>
    <x v="2"/>
    <x v="0"/>
    <x v="3"/>
    <x v="1"/>
  </r>
  <r>
    <x v="2"/>
    <x v="0"/>
    <x v="3"/>
    <x v="0"/>
  </r>
  <r>
    <x v="2"/>
    <x v="0"/>
    <x v="3"/>
    <x v="0"/>
  </r>
  <r>
    <x v="2"/>
    <x v="0"/>
    <x v="3"/>
    <x v="3"/>
  </r>
  <r>
    <x v="2"/>
    <x v="0"/>
    <x v="3"/>
    <x v="0"/>
  </r>
  <r>
    <x v="2"/>
    <x v="0"/>
    <x v="3"/>
    <x v="1"/>
  </r>
  <r>
    <x v="2"/>
    <x v="0"/>
    <x v="3"/>
    <x v="1"/>
  </r>
  <r>
    <x v="2"/>
    <x v="0"/>
    <x v="3"/>
    <x v="0"/>
  </r>
  <r>
    <x v="2"/>
    <x v="0"/>
    <x v="3"/>
    <x v="1"/>
  </r>
  <r>
    <x v="2"/>
    <x v="0"/>
    <x v="3"/>
    <x v="5"/>
  </r>
  <r>
    <x v="2"/>
    <x v="0"/>
    <x v="3"/>
    <x v="1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2"/>
  </r>
  <r>
    <x v="2"/>
    <x v="0"/>
    <x v="3"/>
    <x v="0"/>
  </r>
  <r>
    <x v="2"/>
    <x v="0"/>
    <x v="3"/>
    <x v="1"/>
  </r>
  <r>
    <x v="2"/>
    <x v="0"/>
    <x v="3"/>
    <x v="1"/>
  </r>
  <r>
    <x v="2"/>
    <x v="0"/>
    <x v="3"/>
    <x v="0"/>
  </r>
  <r>
    <x v="2"/>
    <x v="0"/>
    <x v="3"/>
    <x v="1"/>
  </r>
  <r>
    <x v="2"/>
    <x v="0"/>
    <x v="3"/>
    <x v="1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1"/>
  </r>
  <r>
    <x v="2"/>
    <x v="0"/>
    <x v="3"/>
    <x v="2"/>
  </r>
  <r>
    <x v="2"/>
    <x v="0"/>
    <x v="3"/>
    <x v="0"/>
  </r>
  <r>
    <x v="2"/>
    <x v="0"/>
    <x v="3"/>
    <x v="0"/>
  </r>
  <r>
    <x v="2"/>
    <x v="0"/>
    <x v="3"/>
    <x v="5"/>
  </r>
  <r>
    <x v="2"/>
    <x v="0"/>
    <x v="3"/>
    <x v="2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1"/>
  </r>
  <r>
    <x v="2"/>
    <x v="0"/>
    <x v="3"/>
    <x v="0"/>
  </r>
  <r>
    <x v="2"/>
    <x v="0"/>
    <x v="3"/>
    <x v="11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2"/>
  </r>
  <r>
    <x v="2"/>
    <x v="0"/>
    <x v="3"/>
    <x v="0"/>
  </r>
  <r>
    <x v="2"/>
    <x v="0"/>
    <x v="3"/>
    <x v="1"/>
  </r>
  <r>
    <x v="2"/>
    <x v="0"/>
    <x v="3"/>
    <x v="0"/>
  </r>
  <r>
    <x v="2"/>
    <x v="0"/>
    <x v="3"/>
    <x v="1"/>
  </r>
  <r>
    <x v="2"/>
    <x v="0"/>
    <x v="3"/>
    <x v="12"/>
  </r>
  <r>
    <x v="2"/>
    <x v="0"/>
    <x v="3"/>
    <x v="0"/>
  </r>
  <r>
    <x v="2"/>
    <x v="0"/>
    <x v="3"/>
    <x v="0"/>
  </r>
  <r>
    <x v="2"/>
    <x v="0"/>
    <x v="3"/>
    <x v="1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0"/>
  </r>
  <r>
    <x v="2"/>
    <x v="0"/>
    <x v="3"/>
    <x v="2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1"/>
  </r>
  <r>
    <x v="0"/>
    <x v="0"/>
    <x v="4"/>
    <x v="0"/>
  </r>
  <r>
    <x v="0"/>
    <x v="0"/>
    <x v="4"/>
    <x v="2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1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5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1"/>
  </r>
  <r>
    <x v="0"/>
    <x v="0"/>
    <x v="4"/>
    <x v="12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3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1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1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1"/>
  </r>
  <r>
    <x v="0"/>
    <x v="0"/>
    <x v="4"/>
    <x v="0"/>
  </r>
  <r>
    <x v="0"/>
    <x v="0"/>
    <x v="4"/>
    <x v="5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3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1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1"/>
  </r>
  <r>
    <x v="0"/>
    <x v="0"/>
    <x v="4"/>
    <x v="5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5"/>
  </r>
  <r>
    <x v="0"/>
    <x v="0"/>
    <x v="4"/>
    <x v="0"/>
  </r>
  <r>
    <x v="0"/>
    <x v="0"/>
    <x v="4"/>
    <x v="0"/>
  </r>
  <r>
    <x v="0"/>
    <x v="0"/>
    <x v="4"/>
    <x v="0"/>
  </r>
  <r>
    <x v="0"/>
    <x v="0"/>
    <x v="4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1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5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1"/>
  </r>
  <r>
    <x v="2"/>
    <x v="0"/>
    <x v="5"/>
    <x v="0"/>
  </r>
  <r>
    <x v="2"/>
    <x v="0"/>
    <x v="5"/>
    <x v="5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1"/>
  </r>
  <r>
    <x v="2"/>
    <x v="0"/>
    <x v="5"/>
    <x v="0"/>
  </r>
  <r>
    <x v="2"/>
    <x v="0"/>
    <x v="5"/>
    <x v="1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5"/>
  </r>
  <r>
    <x v="2"/>
    <x v="0"/>
    <x v="5"/>
    <x v="1"/>
  </r>
  <r>
    <x v="2"/>
    <x v="0"/>
    <x v="5"/>
    <x v="0"/>
  </r>
  <r>
    <x v="2"/>
    <x v="0"/>
    <x v="5"/>
    <x v="0"/>
  </r>
  <r>
    <x v="2"/>
    <x v="0"/>
    <x v="5"/>
    <x v="1"/>
  </r>
  <r>
    <x v="2"/>
    <x v="0"/>
    <x v="5"/>
    <x v="0"/>
  </r>
  <r>
    <x v="2"/>
    <x v="0"/>
    <x v="5"/>
    <x v="0"/>
  </r>
  <r>
    <x v="2"/>
    <x v="0"/>
    <x v="5"/>
    <x v="12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1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1"/>
  </r>
  <r>
    <x v="2"/>
    <x v="0"/>
    <x v="5"/>
    <x v="1"/>
  </r>
  <r>
    <x v="2"/>
    <x v="0"/>
    <x v="5"/>
    <x v="1"/>
  </r>
  <r>
    <x v="2"/>
    <x v="0"/>
    <x v="5"/>
    <x v="2"/>
  </r>
  <r>
    <x v="2"/>
    <x v="0"/>
    <x v="5"/>
    <x v="5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11"/>
  </r>
  <r>
    <x v="2"/>
    <x v="0"/>
    <x v="5"/>
    <x v="1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1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1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0"/>
  </r>
  <r>
    <x v="2"/>
    <x v="0"/>
    <x v="5"/>
    <x v="5"/>
  </r>
  <r>
    <x v="2"/>
    <x v="0"/>
    <x v="5"/>
    <x v="0"/>
  </r>
  <r>
    <x v="2"/>
    <x v="0"/>
    <x v="5"/>
    <x v="1"/>
  </r>
  <r>
    <x v="2"/>
    <x v="0"/>
    <x v="5"/>
    <x v="0"/>
  </r>
  <r>
    <x v="2"/>
    <x v="0"/>
    <x v="5"/>
    <x v="0"/>
  </r>
  <r>
    <x v="2"/>
    <x v="0"/>
    <x v="5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5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2"/>
    <x v="2"/>
    <x v="7"/>
    <x v="0"/>
  </r>
  <r>
    <x v="2"/>
    <x v="2"/>
    <x v="7"/>
    <x v="0"/>
  </r>
  <r>
    <x v="2"/>
    <x v="2"/>
    <x v="7"/>
    <x v="0"/>
  </r>
  <r>
    <x v="2"/>
    <x v="2"/>
    <x v="7"/>
    <x v="2"/>
  </r>
  <r>
    <x v="2"/>
    <x v="2"/>
    <x v="7"/>
    <x v="0"/>
  </r>
  <r>
    <x v="2"/>
    <x v="2"/>
    <x v="7"/>
    <x v="6"/>
  </r>
  <r>
    <x v="2"/>
    <x v="2"/>
    <x v="7"/>
    <x v="0"/>
  </r>
  <r>
    <x v="2"/>
    <x v="2"/>
    <x v="7"/>
    <x v="1"/>
  </r>
  <r>
    <x v="2"/>
    <x v="2"/>
    <x v="7"/>
    <x v="1"/>
  </r>
  <r>
    <x v="2"/>
    <x v="2"/>
    <x v="7"/>
    <x v="1"/>
  </r>
  <r>
    <x v="2"/>
    <x v="2"/>
    <x v="7"/>
    <x v="5"/>
  </r>
  <r>
    <x v="2"/>
    <x v="2"/>
    <x v="7"/>
    <x v="0"/>
  </r>
  <r>
    <x v="2"/>
    <x v="2"/>
    <x v="7"/>
    <x v="5"/>
  </r>
  <r>
    <x v="2"/>
    <x v="2"/>
    <x v="7"/>
    <x v="0"/>
  </r>
  <r>
    <x v="2"/>
    <x v="2"/>
    <x v="7"/>
    <x v="0"/>
  </r>
  <r>
    <x v="2"/>
    <x v="2"/>
    <x v="7"/>
    <x v="1"/>
  </r>
  <r>
    <x v="2"/>
    <x v="2"/>
    <x v="7"/>
    <x v="0"/>
  </r>
  <r>
    <x v="2"/>
    <x v="2"/>
    <x v="7"/>
    <x v="12"/>
  </r>
  <r>
    <x v="2"/>
    <x v="2"/>
    <x v="7"/>
    <x v="0"/>
  </r>
  <r>
    <x v="2"/>
    <x v="2"/>
    <x v="7"/>
    <x v="0"/>
  </r>
  <r>
    <x v="2"/>
    <x v="2"/>
    <x v="7"/>
    <x v="5"/>
  </r>
  <r>
    <x v="2"/>
    <x v="2"/>
    <x v="7"/>
    <x v="0"/>
  </r>
  <r>
    <x v="2"/>
    <x v="2"/>
    <x v="7"/>
    <x v="9"/>
  </r>
  <r>
    <x v="2"/>
    <x v="2"/>
    <x v="7"/>
    <x v="2"/>
  </r>
  <r>
    <x v="2"/>
    <x v="2"/>
    <x v="7"/>
    <x v="6"/>
  </r>
  <r>
    <x v="2"/>
    <x v="2"/>
    <x v="7"/>
    <x v="1"/>
  </r>
  <r>
    <x v="2"/>
    <x v="2"/>
    <x v="7"/>
    <x v="0"/>
  </r>
  <r>
    <x v="2"/>
    <x v="2"/>
    <x v="7"/>
    <x v="0"/>
  </r>
  <r>
    <x v="2"/>
    <x v="2"/>
    <x v="7"/>
    <x v="4"/>
  </r>
  <r>
    <x v="2"/>
    <x v="2"/>
    <x v="7"/>
    <x v="5"/>
  </r>
  <r>
    <x v="2"/>
    <x v="2"/>
    <x v="7"/>
    <x v="0"/>
  </r>
  <r>
    <x v="2"/>
    <x v="2"/>
    <x v="7"/>
    <x v="0"/>
  </r>
  <r>
    <x v="2"/>
    <x v="2"/>
    <x v="7"/>
    <x v="0"/>
  </r>
  <r>
    <x v="2"/>
    <x v="2"/>
    <x v="7"/>
    <x v="0"/>
  </r>
  <r>
    <x v="2"/>
    <x v="2"/>
    <x v="7"/>
    <x v="1"/>
  </r>
  <r>
    <x v="2"/>
    <x v="2"/>
    <x v="7"/>
    <x v="12"/>
  </r>
  <r>
    <x v="2"/>
    <x v="2"/>
    <x v="7"/>
    <x v="0"/>
  </r>
  <r>
    <x v="2"/>
    <x v="2"/>
    <x v="7"/>
    <x v="0"/>
  </r>
  <r>
    <x v="2"/>
    <x v="2"/>
    <x v="7"/>
    <x v="1"/>
  </r>
  <r>
    <x v="2"/>
    <x v="2"/>
    <x v="7"/>
    <x v="0"/>
  </r>
  <r>
    <x v="2"/>
    <x v="2"/>
    <x v="7"/>
    <x v="0"/>
  </r>
  <r>
    <x v="2"/>
    <x v="2"/>
    <x v="7"/>
    <x v="0"/>
  </r>
  <r>
    <x v="2"/>
    <x v="2"/>
    <x v="7"/>
    <x v="0"/>
  </r>
  <r>
    <x v="2"/>
    <x v="2"/>
    <x v="7"/>
    <x v="0"/>
  </r>
  <r>
    <x v="2"/>
    <x v="2"/>
    <x v="7"/>
    <x v="0"/>
  </r>
  <r>
    <x v="2"/>
    <x v="2"/>
    <x v="7"/>
    <x v="1"/>
  </r>
  <r>
    <x v="2"/>
    <x v="2"/>
    <x v="7"/>
    <x v="0"/>
  </r>
  <r>
    <x v="2"/>
    <x v="2"/>
    <x v="7"/>
    <x v="5"/>
  </r>
  <r>
    <x v="2"/>
    <x v="2"/>
    <x v="7"/>
    <x v="13"/>
  </r>
  <r>
    <x v="2"/>
    <x v="2"/>
    <x v="7"/>
    <x v="0"/>
  </r>
  <r>
    <x v="2"/>
    <x v="2"/>
    <x v="7"/>
    <x v="1"/>
  </r>
  <r>
    <x v="2"/>
    <x v="2"/>
    <x v="7"/>
    <x v="0"/>
  </r>
  <r>
    <x v="2"/>
    <x v="2"/>
    <x v="7"/>
    <x v="0"/>
  </r>
  <r>
    <x v="2"/>
    <x v="2"/>
    <x v="7"/>
    <x v="1"/>
  </r>
  <r>
    <x v="2"/>
    <x v="2"/>
    <x v="7"/>
    <x v="0"/>
  </r>
  <r>
    <x v="2"/>
    <x v="2"/>
    <x v="7"/>
    <x v="0"/>
  </r>
  <r>
    <x v="2"/>
    <x v="2"/>
    <x v="7"/>
    <x v="0"/>
  </r>
  <r>
    <x v="2"/>
    <x v="2"/>
    <x v="7"/>
    <x v="0"/>
  </r>
  <r>
    <x v="2"/>
    <x v="2"/>
    <x v="7"/>
    <x v="0"/>
  </r>
  <r>
    <x v="2"/>
    <x v="2"/>
    <x v="7"/>
    <x v="0"/>
  </r>
  <r>
    <x v="1"/>
    <x v="2"/>
    <x v="7"/>
    <x v="0"/>
  </r>
  <r>
    <x v="1"/>
    <x v="2"/>
    <x v="7"/>
    <x v="5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9"/>
  </r>
  <r>
    <x v="1"/>
    <x v="2"/>
    <x v="7"/>
    <x v="0"/>
  </r>
  <r>
    <x v="1"/>
    <x v="2"/>
    <x v="7"/>
    <x v="0"/>
  </r>
  <r>
    <x v="1"/>
    <x v="2"/>
    <x v="7"/>
    <x v="1"/>
  </r>
  <r>
    <x v="1"/>
    <x v="2"/>
    <x v="7"/>
    <x v="0"/>
  </r>
  <r>
    <x v="1"/>
    <x v="2"/>
    <x v="7"/>
    <x v="6"/>
  </r>
  <r>
    <x v="1"/>
    <x v="2"/>
    <x v="7"/>
    <x v="13"/>
  </r>
  <r>
    <x v="1"/>
    <x v="2"/>
    <x v="7"/>
    <x v="0"/>
  </r>
  <r>
    <x v="1"/>
    <x v="2"/>
    <x v="7"/>
    <x v="0"/>
  </r>
  <r>
    <x v="1"/>
    <x v="2"/>
    <x v="7"/>
    <x v="4"/>
  </r>
  <r>
    <x v="1"/>
    <x v="2"/>
    <x v="7"/>
    <x v="6"/>
  </r>
  <r>
    <x v="1"/>
    <x v="2"/>
    <x v="7"/>
    <x v="1"/>
  </r>
  <r>
    <x v="1"/>
    <x v="2"/>
    <x v="7"/>
    <x v="0"/>
  </r>
  <r>
    <x v="1"/>
    <x v="2"/>
    <x v="7"/>
    <x v="0"/>
  </r>
  <r>
    <x v="1"/>
    <x v="2"/>
    <x v="7"/>
    <x v="5"/>
  </r>
  <r>
    <x v="1"/>
    <x v="2"/>
    <x v="7"/>
    <x v="0"/>
  </r>
  <r>
    <x v="1"/>
    <x v="2"/>
    <x v="7"/>
    <x v="0"/>
  </r>
  <r>
    <x v="1"/>
    <x v="2"/>
    <x v="7"/>
    <x v="2"/>
  </r>
  <r>
    <x v="1"/>
    <x v="2"/>
    <x v="7"/>
    <x v="0"/>
  </r>
  <r>
    <x v="1"/>
    <x v="2"/>
    <x v="7"/>
    <x v="5"/>
  </r>
  <r>
    <x v="1"/>
    <x v="2"/>
    <x v="7"/>
    <x v="0"/>
  </r>
  <r>
    <x v="1"/>
    <x v="2"/>
    <x v="7"/>
    <x v="11"/>
  </r>
  <r>
    <x v="1"/>
    <x v="2"/>
    <x v="7"/>
    <x v="0"/>
  </r>
  <r>
    <x v="1"/>
    <x v="2"/>
    <x v="7"/>
    <x v="2"/>
  </r>
  <r>
    <x v="1"/>
    <x v="2"/>
    <x v="7"/>
    <x v="0"/>
  </r>
  <r>
    <x v="1"/>
    <x v="2"/>
    <x v="7"/>
    <x v="5"/>
  </r>
  <r>
    <x v="1"/>
    <x v="2"/>
    <x v="7"/>
    <x v="9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1"/>
  </r>
  <r>
    <x v="1"/>
    <x v="2"/>
    <x v="7"/>
    <x v="1"/>
  </r>
  <r>
    <x v="1"/>
    <x v="2"/>
    <x v="7"/>
    <x v="12"/>
  </r>
  <r>
    <x v="1"/>
    <x v="2"/>
    <x v="7"/>
    <x v="0"/>
  </r>
  <r>
    <x v="0"/>
    <x v="2"/>
    <x v="8"/>
    <x v="6"/>
  </r>
  <r>
    <x v="0"/>
    <x v="2"/>
    <x v="8"/>
    <x v="0"/>
  </r>
  <r>
    <x v="0"/>
    <x v="2"/>
    <x v="8"/>
    <x v="12"/>
  </r>
  <r>
    <x v="0"/>
    <x v="2"/>
    <x v="8"/>
    <x v="0"/>
  </r>
  <r>
    <x v="0"/>
    <x v="2"/>
    <x v="8"/>
    <x v="0"/>
  </r>
  <r>
    <x v="0"/>
    <x v="2"/>
    <x v="8"/>
    <x v="0"/>
  </r>
  <r>
    <x v="0"/>
    <x v="2"/>
    <x v="8"/>
    <x v="0"/>
  </r>
  <r>
    <x v="0"/>
    <x v="2"/>
    <x v="8"/>
    <x v="5"/>
  </r>
  <r>
    <x v="0"/>
    <x v="2"/>
    <x v="8"/>
    <x v="0"/>
  </r>
  <r>
    <x v="0"/>
    <x v="2"/>
    <x v="8"/>
    <x v="0"/>
  </r>
  <r>
    <x v="0"/>
    <x v="2"/>
    <x v="8"/>
    <x v="0"/>
  </r>
  <r>
    <x v="0"/>
    <x v="2"/>
    <x v="8"/>
    <x v="0"/>
  </r>
  <r>
    <x v="0"/>
    <x v="2"/>
    <x v="8"/>
    <x v="0"/>
  </r>
  <r>
    <x v="0"/>
    <x v="2"/>
    <x v="8"/>
    <x v="0"/>
  </r>
  <r>
    <x v="0"/>
    <x v="2"/>
    <x v="8"/>
    <x v="0"/>
  </r>
  <r>
    <x v="0"/>
    <x v="2"/>
    <x v="8"/>
    <x v="0"/>
  </r>
  <r>
    <x v="0"/>
    <x v="2"/>
    <x v="8"/>
    <x v="0"/>
  </r>
  <r>
    <x v="0"/>
    <x v="2"/>
    <x v="8"/>
    <x v="0"/>
  </r>
  <r>
    <x v="0"/>
    <x v="2"/>
    <x v="8"/>
    <x v="0"/>
  </r>
  <r>
    <x v="0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8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13"/>
  </r>
  <r>
    <x v="2"/>
    <x v="2"/>
    <x v="8"/>
    <x v="0"/>
  </r>
  <r>
    <x v="2"/>
    <x v="2"/>
    <x v="8"/>
    <x v="11"/>
  </r>
  <r>
    <x v="2"/>
    <x v="2"/>
    <x v="8"/>
    <x v="13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5"/>
  </r>
  <r>
    <x v="2"/>
    <x v="2"/>
    <x v="8"/>
    <x v="13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13"/>
  </r>
  <r>
    <x v="2"/>
    <x v="2"/>
    <x v="8"/>
    <x v="14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1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9"/>
  </r>
  <r>
    <x v="2"/>
    <x v="2"/>
    <x v="8"/>
    <x v="12"/>
  </r>
  <r>
    <x v="2"/>
    <x v="2"/>
    <x v="8"/>
    <x v="0"/>
  </r>
  <r>
    <x v="2"/>
    <x v="2"/>
    <x v="8"/>
    <x v="0"/>
  </r>
  <r>
    <x v="2"/>
    <x v="2"/>
    <x v="8"/>
    <x v="3"/>
  </r>
  <r>
    <x v="2"/>
    <x v="2"/>
    <x v="8"/>
    <x v="1"/>
  </r>
  <r>
    <x v="2"/>
    <x v="2"/>
    <x v="8"/>
    <x v="0"/>
  </r>
  <r>
    <x v="2"/>
    <x v="2"/>
    <x v="8"/>
    <x v="0"/>
  </r>
  <r>
    <x v="2"/>
    <x v="2"/>
    <x v="8"/>
    <x v="5"/>
  </r>
  <r>
    <x v="2"/>
    <x v="2"/>
    <x v="8"/>
    <x v="9"/>
  </r>
  <r>
    <x v="2"/>
    <x v="2"/>
    <x v="8"/>
    <x v="3"/>
  </r>
  <r>
    <x v="2"/>
    <x v="2"/>
    <x v="8"/>
    <x v="1"/>
  </r>
  <r>
    <x v="2"/>
    <x v="2"/>
    <x v="8"/>
    <x v="1"/>
  </r>
  <r>
    <x v="2"/>
    <x v="2"/>
    <x v="8"/>
    <x v="0"/>
  </r>
  <r>
    <x v="2"/>
    <x v="2"/>
    <x v="8"/>
    <x v="5"/>
  </r>
  <r>
    <x v="2"/>
    <x v="2"/>
    <x v="8"/>
    <x v="9"/>
  </r>
  <r>
    <x v="2"/>
    <x v="2"/>
    <x v="8"/>
    <x v="0"/>
  </r>
  <r>
    <x v="2"/>
    <x v="2"/>
    <x v="8"/>
    <x v="13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1"/>
  </r>
  <r>
    <x v="0"/>
    <x v="3"/>
    <x v="9"/>
    <x v="1"/>
  </r>
  <r>
    <x v="0"/>
    <x v="3"/>
    <x v="9"/>
    <x v="5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9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2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1"/>
  </r>
  <r>
    <x v="2"/>
    <x v="3"/>
    <x v="10"/>
    <x v="0"/>
  </r>
  <r>
    <x v="2"/>
    <x v="3"/>
    <x v="10"/>
    <x v="0"/>
  </r>
  <r>
    <x v="2"/>
    <x v="3"/>
    <x v="10"/>
    <x v="14"/>
  </r>
  <r>
    <x v="2"/>
    <x v="3"/>
    <x v="10"/>
    <x v="1"/>
  </r>
  <r>
    <x v="2"/>
    <x v="3"/>
    <x v="10"/>
    <x v="0"/>
  </r>
  <r>
    <x v="2"/>
    <x v="3"/>
    <x v="10"/>
    <x v="0"/>
  </r>
  <r>
    <x v="2"/>
    <x v="3"/>
    <x v="10"/>
    <x v="5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1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1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5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1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2"/>
    <x v="0"/>
  </r>
  <r>
    <x v="0"/>
    <x v="4"/>
    <x v="12"/>
    <x v="0"/>
  </r>
  <r>
    <x v="0"/>
    <x v="4"/>
    <x v="12"/>
    <x v="5"/>
  </r>
  <r>
    <x v="0"/>
    <x v="4"/>
    <x v="12"/>
    <x v="0"/>
  </r>
  <r>
    <x v="0"/>
    <x v="4"/>
    <x v="12"/>
    <x v="0"/>
  </r>
  <r>
    <x v="0"/>
    <x v="4"/>
    <x v="12"/>
    <x v="0"/>
  </r>
  <r>
    <x v="0"/>
    <x v="4"/>
    <x v="12"/>
    <x v="1"/>
  </r>
  <r>
    <x v="0"/>
    <x v="4"/>
    <x v="12"/>
    <x v="0"/>
  </r>
  <r>
    <x v="0"/>
    <x v="4"/>
    <x v="12"/>
    <x v="0"/>
  </r>
  <r>
    <x v="0"/>
    <x v="4"/>
    <x v="12"/>
    <x v="0"/>
  </r>
  <r>
    <x v="0"/>
    <x v="4"/>
    <x v="12"/>
    <x v="0"/>
  </r>
  <r>
    <x v="0"/>
    <x v="4"/>
    <x v="12"/>
    <x v="6"/>
  </r>
  <r>
    <x v="0"/>
    <x v="4"/>
    <x v="12"/>
    <x v="0"/>
  </r>
  <r>
    <x v="0"/>
    <x v="4"/>
    <x v="12"/>
    <x v="0"/>
  </r>
  <r>
    <x v="0"/>
    <x v="4"/>
    <x v="12"/>
    <x v="0"/>
  </r>
  <r>
    <x v="0"/>
    <x v="4"/>
    <x v="12"/>
    <x v="0"/>
  </r>
  <r>
    <x v="0"/>
    <x v="4"/>
    <x v="12"/>
    <x v="12"/>
  </r>
  <r>
    <x v="0"/>
    <x v="4"/>
    <x v="12"/>
    <x v="3"/>
  </r>
  <r>
    <x v="0"/>
    <x v="4"/>
    <x v="12"/>
    <x v="1"/>
  </r>
  <r>
    <x v="0"/>
    <x v="4"/>
    <x v="12"/>
    <x v="0"/>
  </r>
  <r>
    <x v="2"/>
    <x v="4"/>
    <x v="13"/>
    <x v="0"/>
  </r>
  <r>
    <x v="2"/>
    <x v="4"/>
    <x v="13"/>
    <x v="0"/>
  </r>
  <r>
    <x v="2"/>
    <x v="4"/>
    <x v="13"/>
    <x v="1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1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1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4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1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1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1"/>
  </r>
  <r>
    <x v="2"/>
    <x v="4"/>
    <x v="13"/>
    <x v="0"/>
  </r>
  <r>
    <x v="2"/>
    <x v="4"/>
    <x v="13"/>
    <x v="0"/>
  </r>
  <r>
    <x v="2"/>
    <x v="4"/>
    <x v="13"/>
    <x v="5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4"/>
    <x v="13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6"/>
  </r>
  <r>
    <x v="2"/>
    <x v="2"/>
    <x v="8"/>
    <x v="0"/>
  </r>
  <r>
    <x v="2"/>
    <x v="2"/>
    <x v="8"/>
    <x v="0"/>
  </r>
  <r>
    <x v="2"/>
    <x v="2"/>
    <x v="8"/>
    <x v="9"/>
  </r>
  <r>
    <x v="2"/>
    <x v="2"/>
    <x v="8"/>
    <x v="12"/>
  </r>
  <r>
    <x v="2"/>
    <x v="2"/>
    <x v="8"/>
    <x v="5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5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14"/>
  </r>
  <r>
    <x v="2"/>
    <x v="2"/>
    <x v="8"/>
    <x v="5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2"/>
  </r>
  <r>
    <x v="2"/>
    <x v="2"/>
    <x v="8"/>
    <x v="15"/>
  </r>
  <r>
    <x v="2"/>
    <x v="2"/>
    <x v="8"/>
    <x v="11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3"/>
  </r>
  <r>
    <x v="2"/>
    <x v="2"/>
    <x v="8"/>
    <x v="0"/>
  </r>
  <r>
    <x v="2"/>
    <x v="2"/>
    <x v="8"/>
    <x v="12"/>
  </r>
  <r>
    <x v="2"/>
    <x v="2"/>
    <x v="8"/>
    <x v="1"/>
  </r>
  <r>
    <x v="2"/>
    <x v="2"/>
    <x v="8"/>
    <x v="9"/>
  </r>
  <r>
    <x v="2"/>
    <x v="2"/>
    <x v="8"/>
    <x v="13"/>
  </r>
  <r>
    <x v="2"/>
    <x v="2"/>
    <x v="8"/>
    <x v="0"/>
  </r>
  <r>
    <x v="2"/>
    <x v="2"/>
    <x v="8"/>
    <x v="0"/>
  </r>
  <r>
    <x v="2"/>
    <x v="2"/>
    <x v="8"/>
    <x v="1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0"/>
  </r>
  <r>
    <x v="2"/>
    <x v="2"/>
    <x v="8"/>
    <x v="5"/>
  </r>
  <r>
    <x v="2"/>
    <x v="2"/>
    <x v="8"/>
    <x v="5"/>
  </r>
  <r>
    <x v="1"/>
    <x v="2"/>
    <x v="8"/>
    <x v="0"/>
  </r>
  <r>
    <x v="1"/>
    <x v="2"/>
    <x v="8"/>
    <x v="1"/>
  </r>
  <r>
    <x v="1"/>
    <x v="2"/>
    <x v="8"/>
    <x v="0"/>
  </r>
  <r>
    <x v="1"/>
    <x v="2"/>
    <x v="8"/>
    <x v="6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14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16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0"/>
    <x v="4"/>
    <x v="15"/>
    <x v="5"/>
  </r>
  <r>
    <x v="0"/>
    <x v="4"/>
    <x v="15"/>
    <x v="0"/>
  </r>
  <r>
    <x v="0"/>
    <x v="4"/>
    <x v="15"/>
    <x v="0"/>
  </r>
  <r>
    <x v="0"/>
    <x v="4"/>
    <x v="15"/>
    <x v="1"/>
  </r>
  <r>
    <x v="0"/>
    <x v="4"/>
    <x v="15"/>
    <x v="11"/>
  </r>
  <r>
    <x v="0"/>
    <x v="4"/>
    <x v="15"/>
    <x v="0"/>
  </r>
  <r>
    <x v="0"/>
    <x v="4"/>
    <x v="15"/>
    <x v="1"/>
  </r>
  <r>
    <x v="0"/>
    <x v="4"/>
    <x v="15"/>
    <x v="0"/>
  </r>
  <r>
    <x v="0"/>
    <x v="4"/>
    <x v="15"/>
    <x v="1"/>
  </r>
  <r>
    <x v="0"/>
    <x v="4"/>
    <x v="15"/>
    <x v="11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1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12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1"/>
    <x v="5"/>
    <x v="16"/>
    <x v="0"/>
  </r>
  <r>
    <x v="2"/>
    <x v="6"/>
    <x v="17"/>
    <x v="0"/>
  </r>
  <r>
    <x v="2"/>
    <x v="6"/>
    <x v="17"/>
    <x v="2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1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12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5"/>
  </r>
  <r>
    <x v="2"/>
    <x v="6"/>
    <x v="17"/>
    <x v="0"/>
  </r>
  <r>
    <x v="2"/>
    <x v="6"/>
    <x v="17"/>
    <x v="5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6"/>
  </r>
  <r>
    <x v="2"/>
    <x v="6"/>
    <x v="17"/>
    <x v="2"/>
  </r>
  <r>
    <x v="2"/>
    <x v="6"/>
    <x v="17"/>
    <x v="1"/>
  </r>
  <r>
    <x v="2"/>
    <x v="6"/>
    <x v="17"/>
    <x v="0"/>
  </r>
  <r>
    <x v="2"/>
    <x v="6"/>
    <x v="17"/>
    <x v="5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1"/>
  </r>
  <r>
    <x v="2"/>
    <x v="6"/>
    <x v="17"/>
    <x v="12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1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1"/>
  </r>
  <r>
    <x v="2"/>
    <x v="6"/>
    <x v="17"/>
    <x v="1"/>
  </r>
  <r>
    <x v="2"/>
    <x v="6"/>
    <x v="17"/>
    <x v="0"/>
  </r>
  <r>
    <x v="2"/>
    <x v="6"/>
    <x v="17"/>
    <x v="0"/>
  </r>
  <r>
    <x v="2"/>
    <x v="6"/>
    <x v="17"/>
    <x v="12"/>
  </r>
  <r>
    <x v="2"/>
    <x v="6"/>
    <x v="17"/>
    <x v="2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1"/>
  </r>
  <r>
    <x v="2"/>
    <x v="6"/>
    <x v="17"/>
    <x v="0"/>
  </r>
  <r>
    <x v="2"/>
    <x v="6"/>
    <x v="18"/>
    <x v="0"/>
  </r>
  <r>
    <x v="2"/>
    <x v="6"/>
    <x v="18"/>
    <x v="1"/>
  </r>
  <r>
    <x v="2"/>
    <x v="6"/>
    <x v="18"/>
    <x v="0"/>
  </r>
  <r>
    <x v="2"/>
    <x v="6"/>
    <x v="18"/>
    <x v="0"/>
  </r>
  <r>
    <x v="2"/>
    <x v="6"/>
    <x v="18"/>
    <x v="1"/>
  </r>
  <r>
    <x v="2"/>
    <x v="6"/>
    <x v="18"/>
    <x v="0"/>
  </r>
  <r>
    <x v="2"/>
    <x v="6"/>
    <x v="18"/>
    <x v="0"/>
  </r>
  <r>
    <x v="2"/>
    <x v="6"/>
    <x v="18"/>
    <x v="2"/>
  </r>
  <r>
    <x v="2"/>
    <x v="6"/>
    <x v="18"/>
    <x v="5"/>
  </r>
  <r>
    <x v="2"/>
    <x v="6"/>
    <x v="18"/>
    <x v="1"/>
  </r>
  <r>
    <x v="2"/>
    <x v="6"/>
    <x v="18"/>
    <x v="2"/>
  </r>
  <r>
    <x v="2"/>
    <x v="6"/>
    <x v="18"/>
    <x v="12"/>
  </r>
  <r>
    <x v="2"/>
    <x v="6"/>
    <x v="18"/>
    <x v="6"/>
  </r>
  <r>
    <x v="2"/>
    <x v="6"/>
    <x v="18"/>
    <x v="0"/>
  </r>
  <r>
    <x v="2"/>
    <x v="6"/>
    <x v="18"/>
    <x v="0"/>
  </r>
  <r>
    <x v="2"/>
    <x v="6"/>
    <x v="18"/>
    <x v="0"/>
  </r>
  <r>
    <x v="2"/>
    <x v="6"/>
    <x v="18"/>
    <x v="1"/>
  </r>
  <r>
    <x v="2"/>
    <x v="6"/>
    <x v="18"/>
    <x v="12"/>
  </r>
  <r>
    <x v="2"/>
    <x v="6"/>
    <x v="18"/>
    <x v="0"/>
  </r>
  <r>
    <x v="2"/>
    <x v="6"/>
    <x v="18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5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1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2"/>
  </r>
  <r>
    <x v="2"/>
    <x v="7"/>
    <x v="19"/>
    <x v="1"/>
  </r>
  <r>
    <x v="2"/>
    <x v="7"/>
    <x v="19"/>
    <x v="0"/>
  </r>
  <r>
    <x v="2"/>
    <x v="7"/>
    <x v="19"/>
    <x v="5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0"/>
    <x v="8"/>
    <x v="20"/>
    <x v="1"/>
  </r>
  <r>
    <x v="0"/>
    <x v="8"/>
    <x v="20"/>
    <x v="0"/>
  </r>
  <r>
    <x v="0"/>
    <x v="8"/>
    <x v="20"/>
    <x v="1"/>
  </r>
  <r>
    <x v="0"/>
    <x v="8"/>
    <x v="20"/>
    <x v="0"/>
  </r>
  <r>
    <x v="0"/>
    <x v="8"/>
    <x v="20"/>
    <x v="5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1"/>
  </r>
  <r>
    <x v="0"/>
    <x v="8"/>
    <x v="20"/>
    <x v="0"/>
  </r>
  <r>
    <x v="0"/>
    <x v="8"/>
    <x v="20"/>
    <x v="17"/>
  </r>
  <r>
    <x v="0"/>
    <x v="8"/>
    <x v="20"/>
    <x v="13"/>
  </r>
  <r>
    <x v="0"/>
    <x v="8"/>
    <x v="20"/>
    <x v="1"/>
  </r>
  <r>
    <x v="0"/>
    <x v="8"/>
    <x v="20"/>
    <x v="0"/>
  </r>
  <r>
    <x v="0"/>
    <x v="8"/>
    <x v="20"/>
    <x v="0"/>
  </r>
  <r>
    <x v="0"/>
    <x v="8"/>
    <x v="20"/>
    <x v="1"/>
  </r>
  <r>
    <x v="0"/>
    <x v="8"/>
    <x v="20"/>
    <x v="0"/>
  </r>
  <r>
    <x v="0"/>
    <x v="8"/>
    <x v="20"/>
    <x v="1"/>
  </r>
  <r>
    <x v="0"/>
    <x v="8"/>
    <x v="20"/>
    <x v="2"/>
  </r>
  <r>
    <x v="0"/>
    <x v="8"/>
    <x v="20"/>
    <x v="0"/>
  </r>
  <r>
    <x v="0"/>
    <x v="8"/>
    <x v="20"/>
    <x v="0"/>
  </r>
  <r>
    <x v="0"/>
    <x v="8"/>
    <x v="20"/>
    <x v="12"/>
  </r>
  <r>
    <x v="0"/>
    <x v="8"/>
    <x v="20"/>
    <x v="15"/>
  </r>
  <r>
    <x v="0"/>
    <x v="8"/>
    <x v="20"/>
    <x v="13"/>
  </r>
  <r>
    <x v="0"/>
    <x v="8"/>
    <x v="20"/>
    <x v="0"/>
  </r>
  <r>
    <x v="0"/>
    <x v="8"/>
    <x v="20"/>
    <x v="0"/>
  </r>
  <r>
    <x v="0"/>
    <x v="8"/>
    <x v="20"/>
    <x v="11"/>
  </r>
  <r>
    <x v="0"/>
    <x v="8"/>
    <x v="20"/>
    <x v="5"/>
  </r>
  <r>
    <x v="0"/>
    <x v="8"/>
    <x v="20"/>
    <x v="0"/>
  </r>
  <r>
    <x v="0"/>
    <x v="8"/>
    <x v="20"/>
    <x v="1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12"/>
  </r>
  <r>
    <x v="0"/>
    <x v="8"/>
    <x v="20"/>
    <x v="1"/>
  </r>
  <r>
    <x v="0"/>
    <x v="8"/>
    <x v="20"/>
    <x v="5"/>
  </r>
  <r>
    <x v="0"/>
    <x v="8"/>
    <x v="20"/>
    <x v="0"/>
  </r>
  <r>
    <x v="1"/>
    <x v="4"/>
    <x v="21"/>
    <x v="0"/>
  </r>
  <r>
    <x v="1"/>
    <x v="4"/>
    <x v="21"/>
    <x v="0"/>
  </r>
  <r>
    <x v="1"/>
    <x v="4"/>
    <x v="21"/>
    <x v="0"/>
  </r>
  <r>
    <x v="1"/>
    <x v="4"/>
    <x v="21"/>
    <x v="0"/>
  </r>
  <r>
    <x v="1"/>
    <x v="4"/>
    <x v="21"/>
    <x v="0"/>
  </r>
  <r>
    <x v="1"/>
    <x v="4"/>
    <x v="21"/>
    <x v="0"/>
  </r>
  <r>
    <x v="1"/>
    <x v="4"/>
    <x v="21"/>
    <x v="0"/>
  </r>
  <r>
    <x v="1"/>
    <x v="4"/>
    <x v="21"/>
    <x v="0"/>
  </r>
  <r>
    <x v="1"/>
    <x v="4"/>
    <x v="21"/>
    <x v="0"/>
  </r>
  <r>
    <x v="1"/>
    <x v="4"/>
    <x v="21"/>
    <x v="0"/>
  </r>
  <r>
    <x v="1"/>
    <x v="4"/>
    <x v="21"/>
    <x v="1"/>
  </r>
  <r>
    <x v="1"/>
    <x v="4"/>
    <x v="21"/>
    <x v="0"/>
  </r>
  <r>
    <x v="1"/>
    <x v="4"/>
    <x v="21"/>
    <x v="0"/>
  </r>
  <r>
    <x v="1"/>
    <x v="4"/>
    <x v="21"/>
    <x v="0"/>
  </r>
  <r>
    <x v="1"/>
    <x v="4"/>
    <x v="21"/>
    <x v="0"/>
  </r>
  <r>
    <x v="1"/>
    <x v="4"/>
    <x v="21"/>
    <x v="0"/>
  </r>
  <r>
    <x v="1"/>
    <x v="4"/>
    <x v="21"/>
    <x v="0"/>
  </r>
  <r>
    <x v="1"/>
    <x v="4"/>
    <x v="21"/>
    <x v="0"/>
  </r>
  <r>
    <x v="1"/>
    <x v="4"/>
    <x v="21"/>
    <x v="0"/>
  </r>
  <r>
    <x v="1"/>
    <x v="4"/>
    <x v="2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5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5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1"/>
    <x v="2"/>
    <x v="8"/>
    <x v="1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8"/>
  </r>
  <r>
    <x v="1"/>
    <x v="2"/>
    <x v="8"/>
    <x v="0"/>
  </r>
  <r>
    <x v="1"/>
    <x v="2"/>
    <x v="8"/>
    <x v="1"/>
  </r>
  <r>
    <x v="1"/>
    <x v="2"/>
    <x v="8"/>
    <x v="9"/>
  </r>
  <r>
    <x v="1"/>
    <x v="2"/>
    <x v="8"/>
    <x v="11"/>
  </r>
  <r>
    <x v="1"/>
    <x v="2"/>
    <x v="8"/>
    <x v="1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16"/>
  </r>
  <r>
    <x v="1"/>
    <x v="2"/>
    <x v="8"/>
    <x v="2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0"/>
  </r>
  <r>
    <x v="1"/>
    <x v="2"/>
    <x v="8"/>
    <x v="1"/>
  </r>
  <r>
    <x v="1"/>
    <x v="2"/>
    <x v="8"/>
    <x v="0"/>
  </r>
  <r>
    <x v="1"/>
    <x v="2"/>
    <x v="8"/>
    <x v="0"/>
  </r>
  <r>
    <x v="0"/>
    <x v="3"/>
    <x v="9"/>
    <x v="5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5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1"/>
  </r>
  <r>
    <x v="0"/>
    <x v="3"/>
    <x v="9"/>
    <x v="1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0"/>
  </r>
  <r>
    <x v="0"/>
    <x v="3"/>
    <x v="9"/>
    <x v="1"/>
  </r>
  <r>
    <x v="0"/>
    <x v="3"/>
    <x v="9"/>
    <x v="0"/>
  </r>
  <r>
    <x v="0"/>
    <x v="3"/>
    <x v="9"/>
    <x v="0"/>
  </r>
  <r>
    <x v="0"/>
    <x v="4"/>
    <x v="11"/>
    <x v="8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6"/>
  </r>
  <r>
    <x v="0"/>
    <x v="4"/>
    <x v="11"/>
    <x v="1"/>
  </r>
  <r>
    <x v="0"/>
    <x v="4"/>
    <x v="11"/>
    <x v="0"/>
  </r>
  <r>
    <x v="0"/>
    <x v="4"/>
    <x v="11"/>
    <x v="1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5"/>
  </r>
  <r>
    <x v="0"/>
    <x v="4"/>
    <x v="11"/>
    <x v="0"/>
  </r>
  <r>
    <x v="0"/>
    <x v="4"/>
    <x v="11"/>
    <x v="12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1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1"/>
  </r>
  <r>
    <x v="0"/>
    <x v="4"/>
    <x v="11"/>
    <x v="0"/>
  </r>
  <r>
    <x v="0"/>
    <x v="4"/>
    <x v="11"/>
    <x v="1"/>
  </r>
  <r>
    <x v="0"/>
    <x v="4"/>
    <x v="11"/>
    <x v="0"/>
  </r>
  <r>
    <x v="2"/>
    <x v="3"/>
    <x v="22"/>
    <x v="1"/>
  </r>
  <r>
    <x v="2"/>
    <x v="3"/>
    <x v="22"/>
    <x v="0"/>
  </r>
  <r>
    <x v="2"/>
    <x v="3"/>
    <x v="22"/>
    <x v="13"/>
  </r>
  <r>
    <x v="2"/>
    <x v="3"/>
    <x v="22"/>
    <x v="0"/>
  </r>
  <r>
    <x v="2"/>
    <x v="3"/>
    <x v="22"/>
    <x v="1"/>
  </r>
  <r>
    <x v="2"/>
    <x v="3"/>
    <x v="22"/>
    <x v="0"/>
  </r>
  <r>
    <x v="2"/>
    <x v="3"/>
    <x v="22"/>
    <x v="13"/>
  </r>
  <r>
    <x v="2"/>
    <x v="3"/>
    <x v="22"/>
    <x v="1"/>
  </r>
  <r>
    <x v="2"/>
    <x v="3"/>
    <x v="22"/>
    <x v="0"/>
  </r>
  <r>
    <x v="2"/>
    <x v="3"/>
    <x v="22"/>
    <x v="13"/>
  </r>
  <r>
    <x v="2"/>
    <x v="3"/>
    <x v="22"/>
    <x v="0"/>
  </r>
  <r>
    <x v="2"/>
    <x v="3"/>
    <x v="22"/>
    <x v="0"/>
  </r>
  <r>
    <x v="2"/>
    <x v="3"/>
    <x v="22"/>
    <x v="0"/>
  </r>
  <r>
    <x v="2"/>
    <x v="3"/>
    <x v="22"/>
    <x v="0"/>
  </r>
  <r>
    <x v="2"/>
    <x v="3"/>
    <x v="22"/>
    <x v="3"/>
  </r>
  <r>
    <x v="2"/>
    <x v="3"/>
    <x v="22"/>
    <x v="0"/>
  </r>
  <r>
    <x v="2"/>
    <x v="3"/>
    <x v="22"/>
    <x v="0"/>
  </r>
  <r>
    <x v="2"/>
    <x v="3"/>
    <x v="22"/>
    <x v="11"/>
  </r>
  <r>
    <x v="2"/>
    <x v="3"/>
    <x v="22"/>
    <x v="4"/>
  </r>
  <r>
    <x v="2"/>
    <x v="3"/>
    <x v="22"/>
    <x v="2"/>
  </r>
  <r>
    <x v="2"/>
    <x v="3"/>
    <x v="22"/>
    <x v="0"/>
  </r>
  <r>
    <x v="2"/>
    <x v="3"/>
    <x v="22"/>
    <x v="0"/>
  </r>
  <r>
    <x v="2"/>
    <x v="3"/>
    <x v="22"/>
    <x v="12"/>
  </r>
  <r>
    <x v="2"/>
    <x v="3"/>
    <x v="22"/>
    <x v="12"/>
  </r>
  <r>
    <x v="2"/>
    <x v="3"/>
    <x v="22"/>
    <x v="3"/>
  </r>
  <r>
    <x v="2"/>
    <x v="3"/>
    <x v="22"/>
    <x v="0"/>
  </r>
  <r>
    <x v="2"/>
    <x v="3"/>
    <x v="22"/>
    <x v="0"/>
  </r>
  <r>
    <x v="2"/>
    <x v="3"/>
    <x v="22"/>
    <x v="0"/>
  </r>
  <r>
    <x v="2"/>
    <x v="3"/>
    <x v="22"/>
    <x v="0"/>
  </r>
  <r>
    <x v="2"/>
    <x v="3"/>
    <x v="22"/>
    <x v="13"/>
  </r>
  <r>
    <x v="2"/>
    <x v="3"/>
    <x v="22"/>
    <x v="8"/>
  </r>
  <r>
    <x v="2"/>
    <x v="3"/>
    <x v="22"/>
    <x v="13"/>
  </r>
  <r>
    <x v="2"/>
    <x v="3"/>
    <x v="22"/>
    <x v="12"/>
  </r>
  <r>
    <x v="2"/>
    <x v="3"/>
    <x v="22"/>
    <x v="0"/>
  </r>
  <r>
    <x v="2"/>
    <x v="3"/>
    <x v="22"/>
    <x v="8"/>
  </r>
  <r>
    <x v="2"/>
    <x v="3"/>
    <x v="22"/>
    <x v="5"/>
  </r>
  <r>
    <x v="2"/>
    <x v="3"/>
    <x v="22"/>
    <x v="13"/>
  </r>
  <r>
    <x v="2"/>
    <x v="3"/>
    <x v="22"/>
    <x v="1"/>
  </r>
  <r>
    <x v="2"/>
    <x v="3"/>
    <x v="22"/>
    <x v="0"/>
  </r>
  <r>
    <x v="2"/>
    <x v="3"/>
    <x v="22"/>
    <x v="6"/>
  </r>
  <r>
    <x v="2"/>
    <x v="3"/>
    <x v="22"/>
    <x v="12"/>
  </r>
  <r>
    <x v="2"/>
    <x v="3"/>
    <x v="22"/>
    <x v="12"/>
  </r>
  <r>
    <x v="2"/>
    <x v="3"/>
    <x v="22"/>
    <x v="13"/>
  </r>
  <r>
    <x v="2"/>
    <x v="3"/>
    <x v="22"/>
    <x v="0"/>
  </r>
  <r>
    <x v="2"/>
    <x v="3"/>
    <x v="22"/>
    <x v="2"/>
  </r>
  <r>
    <x v="2"/>
    <x v="3"/>
    <x v="22"/>
    <x v="0"/>
  </r>
  <r>
    <x v="2"/>
    <x v="3"/>
    <x v="22"/>
    <x v="0"/>
  </r>
  <r>
    <x v="1"/>
    <x v="3"/>
    <x v="22"/>
    <x v="0"/>
  </r>
  <r>
    <x v="1"/>
    <x v="3"/>
    <x v="22"/>
    <x v="0"/>
  </r>
  <r>
    <x v="1"/>
    <x v="3"/>
    <x v="22"/>
    <x v="6"/>
  </r>
  <r>
    <x v="1"/>
    <x v="3"/>
    <x v="22"/>
    <x v="3"/>
  </r>
  <r>
    <x v="1"/>
    <x v="3"/>
    <x v="22"/>
    <x v="0"/>
  </r>
  <r>
    <x v="1"/>
    <x v="3"/>
    <x v="22"/>
    <x v="13"/>
  </r>
  <r>
    <x v="1"/>
    <x v="3"/>
    <x v="22"/>
    <x v="0"/>
  </r>
  <r>
    <x v="1"/>
    <x v="3"/>
    <x v="22"/>
    <x v="0"/>
  </r>
  <r>
    <x v="1"/>
    <x v="3"/>
    <x v="22"/>
    <x v="8"/>
  </r>
  <r>
    <x v="1"/>
    <x v="3"/>
    <x v="22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0"/>
    <x v="3"/>
    <x v="23"/>
    <x v="0"/>
  </r>
  <r>
    <x v="2"/>
    <x v="3"/>
    <x v="10"/>
    <x v="5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2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2"/>
    <x v="3"/>
    <x v="10"/>
    <x v="0"/>
  </r>
  <r>
    <x v="0"/>
    <x v="8"/>
    <x v="20"/>
    <x v="5"/>
  </r>
  <r>
    <x v="0"/>
    <x v="8"/>
    <x v="20"/>
    <x v="1"/>
  </r>
  <r>
    <x v="0"/>
    <x v="8"/>
    <x v="20"/>
    <x v="18"/>
  </r>
  <r>
    <x v="0"/>
    <x v="8"/>
    <x v="20"/>
    <x v="1"/>
  </r>
  <r>
    <x v="0"/>
    <x v="8"/>
    <x v="20"/>
    <x v="12"/>
  </r>
  <r>
    <x v="0"/>
    <x v="8"/>
    <x v="20"/>
    <x v="1"/>
  </r>
  <r>
    <x v="0"/>
    <x v="8"/>
    <x v="20"/>
    <x v="0"/>
  </r>
  <r>
    <x v="0"/>
    <x v="8"/>
    <x v="20"/>
    <x v="0"/>
  </r>
  <r>
    <x v="0"/>
    <x v="8"/>
    <x v="20"/>
    <x v="12"/>
  </r>
  <r>
    <x v="0"/>
    <x v="8"/>
    <x v="20"/>
    <x v="1"/>
  </r>
  <r>
    <x v="0"/>
    <x v="8"/>
    <x v="20"/>
    <x v="0"/>
  </r>
  <r>
    <x v="0"/>
    <x v="8"/>
    <x v="20"/>
    <x v="0"/>
  </r>
  <r>
    <x v="0"/>
    <x v="8"/>
    <x v="20"/>
    <x v="1"/>
  </r>
  <r>
    <x v="0"/>
    <x v="8"/>
    <x v="20"/>
    <x v="0"/>
  </r>
  <r>
    <x v="0"/>
    <x v="8"/>
    <x v="20"/>
    <x v="1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11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2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12"/>
  </r>
  <r>
    <x v="0"/>
    <x v="8"/>
    <x v="20"/>
    <x v="0"/>
  </r>
  <r>
    <x v="0"/>
    <x v="8"/>
    <x v="20"/>
    <x v="0"/>
  </r>
  <r>
    <x v="0"/>
    <x v="8"/>
    <x v="20"/>
    <x v="0"/>
  </r>
  <r>
    <x v="2"/>
    <x v="8"/>
    <x v="24"/>
    <x v="0"/>
  </r>
  <r>
    <x v="2"/>
    <x v="8"/>
    <x v="24"/>
    <x v="5"/>
  </r>
  <r>
    <x v="2"/>
    <x v="8"/>
    <x v="24"/>
    <x v="0"/>
  </r>
  <r>
    <x v="2"/>
    <x v="8"/>
    <x v="24"/>
    <x v="0"/>
  </r>
  <r>
    <x v="2"/>
    <x v="8"/>
    <x v="24"/>
    <x v="0"/>
  </r>
  <r>
    <x v="2"/>
    <x v="8"/>
    <x v="24"/>
    <x v="1"/>
  </r>
  <r>
    <x v="2"/>
    <x v="8"/>
    <x v="24"/>
    <x v="0"/>
  </r>
  <r>
    <x v="2"/>
    <x v="8"/>
    <x v="24"/>
    <x v="0"/>
  </r>
  <r>
    <x v="2"/>
    <x v="8"/>
    <x v="24"/>
    <x v="0"/>
  </r>
  <r>
    <x v="2"/>
    <x v="8"/>
    <x v="24"/>
    <x v="1"/>
  </r>
  <r>
    <x v="2"/>
    <x v="8"/>
    <x v="24"/>
    <x v="0"/>
  </r>
  <r>
    <x v="2"/>
    <x v="8"/>
    <x v="24"/>
    <x v="0"/>
  </r>
  <r>
    <x v="2"/>
    <x v="8"/>
    <x v="24"/>
    <x v="0"/>
  </r>
  <r>
    <x v="2"/>
    <x v="8"/>
    <x v="24"/>
    <x v="2"/>
  </r>
  <r>
    <x v="2"/>
    <x v="8"/>
    <x v="24"/>
    <x v="0"/>
  </r>
  <r>
    <x v="2"/>
    <x v="8"/>
    <x v="24"/>
    <x v="5"/>
  </r>
  <r>
    <x v="2"/>
    <x v="8"/>
    <x v="24"/>
    <x v="0"/>
  </r>
  <r>
    <x v="2"/>
    <x v="8"/>
    <x v="24"/>
    <x v="1"/>
  </r>
  <r>
    <x v="2"/>
    <x v="8"/>
    <x v="24"/>
    <x v="0"/>
  </r>
  <r>
    <x v="2"/>
    <x v="8"/>
    <x v="24"/>
    <x v="0"/>
  </r>
  <r>
    <x v="1"/>
    <x v="3"/>
    <x v="25"/>
    <x v="0"/>
  </r>
  <r>
    <x v="1"/>
    <x v="3"/>
    <x v="25"/>
    <x v="0"/>
  </r>
  <r>
    <x v="1"/>
    <x v="3"/>
    <x v="25"/>
    <x v="1"/>
  </r>
  <r>
    <x v="1"/>
    <x v="3"/>
    <x v="25"/>
    <x v="0"/>
  </r>
  <r>
    <x v="1"/>
    <x v="3"/>
    <x v="25"/>
    <x v="0"/>
  </r>
  <r>
    <x v="1"/>
    <x v="3"/>
    <x v="25"/>
    <x v="0"/>
  </r>
  <r>
    <x v="1"/>
    <x v="3"/>
    <x v="25"/>
    <x v="0"/>
  </r>
  <r>
    <x v="1"/>
    <x v="3"/>
    <x v="25"/>
    <x v="0"/>
  </r>
  <r>
    <x v="1"/>
    <x v="3"/>
    <x v="25"/>
    <x v="0"/>
  </r>
  <r>
    <x v="1"/>
    <x v="3"/>
    <x v="25"/>
    <x v="0"/>
  </r>
  <r>
    <x v="1"/>
    <x v="3"/>
    <x v="25"/>
    <x v="1"/>
  </r>
  <r>
    <x v="1"/>
    <x v="3"/>
    <x v="25"/>
    <x v="1"/>
  </r>
  <r>
    <x v="1"/>
    <x v="3"/>
    <x v="25"/>
    <x v="5"/>
  </r>
  <r>
    <x v="1"/>
    <x v="3"/>
    <x v="25"/>
    <x v="0"/>
  </r>
  <r>
    <x v="1"/>
    <x v="3"/>
    <x v="25"/>
    <x v="0"/>
  </r>
  <r>
    <x v="1"/>
    <x v="3"/>
    <x v="25"/>
    <x v="0"/>
  </r>
  <r>
    <x v="1"/>
    <x v="3"/>
    <x v="25"/>
    <x v="0"/>
  </r>
  <r>
    <x v="1"/>
    <x v="3"/>
    <x v="25"/>
    <x v="0"/>
  </r>
  <r>
    <x v="1"/>
    <x v="3"/>
    <x v="25"/>
    <x v="0"/>
  </r>
  <r>
    <x v="1"/>
    <x v="3"/>
    <x v="25"/>
    <x v="0"/>
  </r>
  <r>
    <x v="2"/>
    <x v="8"/>
    <x v="26"/>
    <x v="1"/>
  </r>
  <r>
    <x v="2"/>
    <x v="8"/>
    <x v="26"/>
    <x v="0"/>
  </r>
  <r>
    <x v="2"/>
    <x v="8"/>
    <x v="26"/>
    <x v="1"/>
  </r>
  <r>
    <x v="2"/>
    <x v="8"/>
    <x v="26"/>
    <x v="0"/>
  </r>
  <r>
    <x v="2"/>
    <x v="8"/>
    <x v="26"/>
    <x v="5"/>
  </r>
  <r>
    <x v="2"/>
    <x v="8"/>
    <x v="26"/>
    <x v="0"/>
  </r>
  <r>
    <x v="2"/>
    <x v="8"/>
    <x v="26"/>
    <x v="0"/>
  </r>
  <r>
    <x v="2"/>
    <x v="8"/>
    <x v="26"/>
    <x v="0"/>
  </r>
  <r>
    <x v="2"/>
    <x v="8"/>
    <x v="26"/>
    <x v="0"/>
  </r>
  <r>
    <x v="2"/>
    <x v="8"/>
    <x v="26"/>
    <x v="13"/>
  </r>
  <r>
    <x v="2"/>
    <x v="8"/>
    <x v="26"/>
    <x v="1"/>
  </r>
  <r>
    <x v="2"/>
    <x v="8"/>
    <x v="26"/>
    <x v="0"/>
  </r>
  <r>
    <x v="2"/>
    <x v="8"/>
    <x v="26"/>
    <x v="0"/>
  </r>
  <r>
    <x v="2"/>
    <x v="8"/>
    <x v="26"/>
    <x v="0"/>
  </r>
  <r>
    <x v="2"/>
    <x v="8"/>
    <x v="26"/>
    <x v="0"/>
  </r>
  <r>
    <x v="2"/>
    <x v="8"/>
    <x v="26"/>
    <x v="1"/>
  </r>
  <r>
    <x v="2"/>
    <x v="8"/>
    <x v="26"/>
    <x v="0"/>
  </r>
  <r>
    <x v="2"/>
    <x v="8"/>
    <x v="26"/>
    <x v="0"/>
  </r>
  <r>
    <x v="2"/>
    <x v="8"/>
    <x v="26"/>
    <x v="1"/>
  </r>
  <r>
    <x v="2"/>
    <x v="8"/>
    <x v="26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1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1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1"/>
  </r>
  <r>
    <x v="0"/>
    <x v="4"/>
    <x v="27"/>
    <x v="13"/>
  </r>
  <r>
    <x v="0"/>
    <x v="4"/>
    <x v="27"/>
    <x v="15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0"/>
  </r>
  <r>
    <x v="0"/>
    <x v="4"/>
    <x v="27"/>
    <x v="3"/>
  </r>
  <r>
    <x v="0"/>
    <x v="4"/>
    <x v="27"/>
    <x v="0"/>
  </r>
  <r>
    <x v="0"/>
    <x v="4"/>
    <x v="27"/>
    <x v="0"/>
  </r>
  <r>
    <x v="0"/>
    <x v="4"/>
    <x v="27"/>
    <x v="0"/>
  </r>
  <r>
    <x v="3"/>
    <x v="4"/>
    <x v="28"/>
    <x v="0"/>
  </r>
  <r>
    <x v="3"/>
    <x v="4"/>
    <x v="28"/>
    <x v="0"/>
  </r>
  <r>
    <x v="3"/>
    <x v="4"/>
    <x v="28"/>
    <x v="6"/>
  </r>
  <r>
    <x v="3"/>
    <x v="4"/>
    <x v="28"/>
    <x v="0"/>
  </r>
  <r>
    <x v="3"/>
    <x v="4"/>
    <x v="28"/>
    <x v="0"/>
  </r>
  <r>
    <x v="3"/>
    <x v="4"/>
    <x v="28"/>
    <x v="5"/>
  </r>
  <r>
    <x v="3"/>
    <x v="4"/>
    <x v="28"/>
    <x v="0"/>
  </r>
  <r>
    <x v="3"/>
    <x v="4"/>
    <x v="28"/>
    <x v="0"/>
  </r>
  <r>
    <x v="3"/>
    <x v="4"/>
    <x v="28"/>
    <x v="0"/>
  </r>
  <r>
    <x v="3"/>
    <x v="4"/>
    <x v="28"/>
    <x v="0"/>
  </r>
  <r>
    <x v="3"/>
    <x v="4"/>
    <x v="28"/>
    <x v="0"/>
  </r>
  <r>
    <x v="3"/>
    <x v="4"/>
    <x v="28"/>
    <x v="0"/>
  </r>
  <r>
    <x v="3"/>
    <x v="4"/>
    <x v="28"/>
    <x v="1"/>
  </r>
  <r>
    <x v="3"/>
    <x v="4"/>
    <x v="28"/>
    <x v="0"/>
  </r>
  <r>
    <x v="3"/>
    <x v="4"/>
    <x v="28"/>
    <x v="0"/>
  </r>
  <r>
    <x v="3"/>
    <x v="4"/>
    <x v="28"/>
    <x v="0"/>
  </r>
  <r>
    <x v="3"/>
    <x v="4"/>
    <x v="28"/>
    <x v="0"/>
  </r>
  <r>
    <x v="3"/>
    <x v="4"/>
    <x v="28"/>
    <x v="0"/>
  </r>
  <r>
    <x v="3"/>
    <x v="4"/>
    <x v="28"/>
    <x v="0"/>
  </r>
  <r>
    <x v="3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12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12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1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2"/>
    <x v="4"/>
    <x v="28"/>
    <x v="0"/>
  </r>
  <r>
    <x v="0"/>
    <x v="8"/>
    <x v="20"/>
    <x v="1"/>
  </r>
  <r>
    <x v="0"/>
    <x v="8"/>
    <x v="20"/>
    <x v="0"/>
  </r>
  <r>
    <x v="0"/>
    <x v="8"/>
    <x v="20"/>
    <x v="0"/>
  </r>
  <r>
    <x v="0"/>
    <x v="8"/>
    <x v="20"/>
    <x v="1"/>
  </r>
  <r>
    <x v="0"/>
    <x v="8"/>
    <x v="20"/>
    <x v="0"/>
  </r>
  <r>
    <x v="0"/>
    <x v="8"/>
    <x v="20"/>
    <x v="0"/>
  </r>
  <r>
    <x v="0"/>
    <x v="8"/>
    <x v="20"/>
    <x v="1"/>
  </r>
  <r>
    <x v="0"/>
    <x v="8"/>
    <x v="20"/>
    <x v="5"/>
  </r>
  <r>
    <x v="0"/>
    <x v="8"/>
    <x v="20"/>
    <x v="19"/>
  </r>
  <r>
    <x v="0"/>
    <x v="8"/>
    <x v="20"/>
    <x v="0"/>
  </r>
  <r>
    <x v="0"/>
    <x v="8"/>
    <x v="20"/>
    <x v="0"/>
  </r>
  <r>
    <x v="0"/>
    <x v="8"/>
    <x v="20"/>
    <x v="1"/>
  </r>
  <r>
    <x v="0"/>
    <x v="8"/>
    <x v="20"/>
    <x v="8"/>
  </r>
  <r>
    <x v="0"/>
    <x v="8"/>
    <x v="20"/>
    <x v="5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0"/>
  </r>
  <r>
    <x v="0"/>
    <x v="8"/>
    <x v="20"/>
    <x v="1"/>
  </r>
  <r>
    <x v="0"/>
    <x v="8"/>
    <x v="20"/>
    <x v="0"/>
  </r>
  <r>
    <x v="0"/>
    <x v="8"/>
    <x v="20"/>
    <x v="0"/>
  </r>
  <r>
    <x v="2"/>
    <x v="8"/>
    <x v="20"/>
    <x v="1"/>
  </r>
  <r>
    <x v="2"/>
    <x v="8"/>
    <x v="20"/>
    <x v="0"/>
  </r>
  <r>
    <x v="2"/>
    <x v="8"/>
    <x v="20"/>
    <x v="2"/>
  </r>
  <r>
    <x v="2"/>
    <x v="8"/>
    <x v="20"/>
    <x v="0"/>
  </r>
  <r>
    <x v="2"/>
    <x v="8"/>
    <x v="20"/>
    <x v="0"/>
  </r>
  <r>
    <x v="2"/>
    <x v="8"/>
    <x v="20"/>
    <x v="0"/>
  </r>
  <r>
    <x v="2"/>
    <x v="8"/>
    <x v="20"/>
    <x v="0"/>
  </r>
  <r>
    <x v="2"/>
    <x v="8"/>
    <x v="20"/>
    <x v="1"/>
  </r>
  <r>
    <x v="2"/>
    <x v="8"/>
    <x v="20"/>
    <x v="1"/>
  </r>
  <r>
    <x v="2"/>
    <x v="8"/>
    <x v="20"/>
    <x v="0"/>
  </r>
  <r>
    <x v="2"/>
    <x v="8"/>
    <x v="20"/>
    <x v="0"/>
  </r>
  <r>
    <x v="2"/>
    <x v="8"/>
    <x v="20"/>
    <x v="0"/>
  </r>
  <r>
    <x v="2"/>
    <x v="8"/>
    <x v="20"/>
    <x v="1"/>
  </r>
  <r>
    <x v="2"/>
    <x v="8"/>
    <x v="20"/>
    <x v="9"/>
  </r>
  <r>
    <x v="2"/>
    <x v="8"/>
    <x v="20"/>
    <x v="0"/>
  </r>
  <r>
    <x v="2"/>
    <x v="8"/>
    <x v="20"/>
    <x v="0"/>
  </r>
  <r>
    <x v="2"/>
    <x v="8"/>
    <x v="20"/>
    <x v="0"/>
  </r>
  <r>
    <x v="2"/>
    <x v="8"/>
    <x v="20"/>
    <x v="0"/>
  </r>
  <r>
    <x v="2"/>
    <x v="8"/>
    <x v="20"/>
    <x v="0"/>
  </r>
  <r>
    <x v="2"/>
    <x v="8"/>
    <x v="20"/>
    <x v="0"/>
  </r>
  <r>
    <x v="2"/>
    <x v="8"/>
    <x v="20"/>
    <x v="0"/>
  </r>
  <r>
    <x v="2"/>
    <x v="8"/>
    <x v="20"/>
    <x v="0"/>
  </r>
  <r>
    <x v="2"/>
    <x v="8"/>
    <x v="20"/>
    <x v="9"/>
  </r>
  <r>
    <x v="2"/>
    <x v="8"/>
    <x v="20"/>
    <x v="0"/>
  </r>
  <r>
    <x v="2"/>
    <x v="8"/>
    <x v="20"/>
    <x v="1"/>
  </r>
  <r>
    <x v="2"/>
    <x v="8"/>
    <x v="20"/>
    <x v="0"/>
  </r>
  <r>
    <x v="2"/>
    <x v="8"/>
    <x v="20"/>
    <x v="0"/>
  </r>
  <r>
    <x v="2"/>
    <x v="8"/>
    <x v="20"/>
    <x v="1"/>
  </r>
  <r>
    <x v="2"/>
    <x v="8"/>
    <x v="20"/>
    <x v="0"/>
  </r>
  <r>
    <x v="2"/>
    <x v="8"/>
    <x v="20"/>
    <x v="2"/>
  </r>
  <r>
    <x v="2"/>
    <x v="8"/>
    <x v="20"/>
    <x v="0"/>
  </r>
  <r>
    <x v="2"/>
    <x v="8"/>
    <x v="20"/>
    <x v="12"/>
  </r>
  <r>
    <x v="2"/>
    <x v="8"/>
    <x v="20"/>
    <x v="1"/>
  </r>
  <r>
    <x v="2"/>
    <x v="8"/>
    <x v="20"/>
    <x v="0"/>
  </r>
  <r>
    <x v="2"/>
    <x v="8"/>
    <x v="20"/>
    <x v="0"/>
  </r>
  <r>
    <x v="2"/>
    <x v="8"/>
    <x v="20"/>
    <x v="1"/>
  </r>
  <r>
    <x v="2"/>
    <x v="8"/>
    <x v="20"/>
    <x v="1"/>
  </r>
  <r>
    <x v="2"/>
    <x v="8"/>
    <x v="20"/>
    <x v="1"/>
  </r>
  <r>
    <x v="2"/>
    <x v="8"/>
    <x v="20"/>
    <x v="12"/>
  </r>
  <r>
    <x v="2"/>
    <x v="8"/>
    <x v="20"/>
    <x v="0"/>
  </r>
  <r>
    <x v="2"/>
    <x v="8"/>
    <x v="20"/>
    <x v="0"/>
  </r>
  <r>
    <x v="2"/>
    <x v="8"/>
    <x v="20"/>
    <x v="12"/>
  </r>
  <r>
    <x v="2"/>
    <x v="8"/>
    <x v="20"/>
    <x v="1"/>
  </r>
  <r>
    <x v="2"/>
    <x v="8"/>
    <x v="20"/>
    <x v="0"/>
  </r>
  <r>
    <x v="2"/>
    <x v="8"/>
    <x v="20"/>
    <x v="0"/>
  </r>
  <r>
    <x v="2"/>
    <x v="8"/>
    <x v="20"/>
    <x v="5"/>
  </r>
  <r>
    <x v="2"/>
    <x v="8"/>
    <x v="20"/>
    <x v="0"/>
  </r>
  <r>
    <x v="2"/>
    <x v="8"/>
    <x v="20"/>
    <x v="0"/>
  </r>
  <r>
    <x v="2"/>
    <x v="8"/>
    <x v="20"/>
    <x v="1"/>
  </r>
  <r>
    <x v="2"/>
    <x v="8"/>
    <x v="20"/>
    <x v="1"/>
  </r>
  <r>
    <x v="2"/>
    <x v="8"/>
    <x v="20"/>
    <x v="1"/>
  </r>
  <r>
    <x v="2"/>
    <x v="8"/>
    <x v="20"/>
    <x v="0"/>
  </r>
  <r>
    <x v="2"/>
    <x v="8"/>
    <x v="20"/>
    <x v="16"/>
  </r>
  <r>
    <x v="2"/>
    <x v="8"/>
    <x v="20"/>
    <x v="0"/>
  </r>
  <r>
    <x v="2"/>
    <x v="8"/>
    <x v="20"/>
    <x v="0"/>
  </r>
  <r>
    <x v="2"/>
    <x v="8"/>
    <x v="20"/>
    <x v="0"/>
  </r>
  <r>
    <x v="2"/>
    <x v="8"/>
    <x v="20"/>
    <x v="0"/>
  </r>
  <r>
    <x v="0"/>
    <x v="4"/>
    <x v="11"/>
    <x v="0"/>
  </r>
  <r>
    <x v="0"/>
    <x v="4"/>
    <x v="11"/>
    <x v="5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1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5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2"/>
    <x v="6"/>
    <x v="18"/>
    <x v="1"/>
  </r>
  <r>
    <x v="2"/>
    <x v="6"/>
    <x v="18"/>
    <x v="0"/>
  </r>
  <r>
    <x v="2"/>
    <x v="6"/>
    <x v="18"/>
    <x v="0"/>
  </r>
  <r>
    <x v="2"/>
    <x v="6"/>
    <x v="18"/>
    <x v="0"/>
  </r>
  <r>
    <x v="2"/>
    <x v="6"/>
    <x v="18"/>
    <x v="1"/>
  </r>
  <r>
    <x v="2"/>
    <x v="6"/>
    <x v="18"/>
    <x v="0"/>
  </r>
  <r>
    <x v="2"/>
    <x v="6"/>
    <x v="18"/>
    <x v="0"/>
  </r>
  <r>
    <x v="2"/>
    <x v="6"/>
    <x v="18"/>
    <x v="0"/>
  </r>
  <r>
    <x v="2"/>
    <x v="6"/>
    <x v="18"/>
    <x v="0"/>
  </r>
  <r>
    <x v="2"/>
    <x v="6"/>
    <x v="18"/>
    <x v="0"/>
  </r>
  <r>
    <x v="2"/>
    <x v="6"/>
    <x v="18"/>
    <x v="0"/>
  </r>
  <r>
    <x v="2"/>
    <x v="6"/>
    <x v="18"/>
    <x v="0"/>
  </r>
  <r>
    <x v="2"/>
    <x v="6"/>
    <x v="18"/>
    <x v="5"/>
  </r>
  <r>
    <x v="2"/>
    <x v="6"/>
    <x v="18"/>
    <x v="0"/>
  </r>
  <r>
    <x v="2"/>
    <x v="6"/>
    <x v="18"/>
    <x v="0"/>
  </r>
  <r>
    <x v="2"/>
    <x v="6"/>
    <x v="18"/>
    <x v="2"/>
  </r>
  <r>
    <x v="2"/>
    <x v="6"/>
    <x v="18"/>
    <x v="0"/>
  </r>
  <r>
    <x v="2"/>
    <x v="6"/>
    <x v="18"/>
    <x v="2"/>
  </r>
  <r>
    <x v="2"/>
    <x v="6"/>
    <x v="18"/>
    <x v="3"/>
  </r>
  <r>
    <x v="2"/>
    <x v="6"/>
    <x v="18"/>
    <x v="1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3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2"/>
    <x v="2"/>
    <x v="29"/>
    <x v="1"/>
  </r>
  <r>
    <x v="2"/>
    <x v="2"/>
    <x v="29"/>
    <x v="9"/>
  </r>
  <r>
    <x v="2"/>
    <x v="2"/>
    <x v="29"/>
    <x v="0"/>
  </r>
  <r>
    <x v="2"/>
    <x v="2"/>
    <x v="29"/>
    <x v="0"/>
  </r>
  <r>
    <x v="2"/>
    <x v="2"/>
    <x v="29"/>
    <x v="0"/>
  </r>
  <r>
    <x v="2"/>
    <x v="2"/>
    <x v="29"/>
    <x v="0"/>
  </r>
  <r>
    <x v="2"/>
    <x v="2"/>
    <x v="29"/>
    <x v="0"/>
  </r>
  <r>
    <x v="2"/>
    <x v="2"/>
    <x v="29"/>
    <x v="0"/>
  </r>
  <r>
    <x v="2"/>
    <x v="2"/>
    <x v="29"/>
    <x v="0"/>
  </r>
  <r>
    <x v="2"/>
    <x v="2"/>
    <x v="29"/>
    <x v="9"/>
  </r>
  <r>
    <x v="2"/>
    <x v="2"/>
    <x v="29"/>
    <x v="4"/>
  </r>
  <r>
    <x v="2"/>
    <x v="2"/>
    <x v="29"/>
    <x v="0"/>
  </r>
  <r>
    <x v="2"/>
    <x v="2"/>
    <x v="29"/>
    <x v="1"/>
  </r>
  <r>
    <x v="2"/>
    <x v="2"/>
    <x v="29"/>
    <x v="0"/>
  </r>
  <r>
    <x v="2"/>
    <x v="2"/>
    <x v="29"/>
    <x v="0"/>
  </r>
  <r>
    <x v="2"/>
    <x v="2"/>
    <x v="29"/>
    <x v="0"/>
  </r>
  <r>
    <x v="2"/>
    <x v="2"/>
    <x v="29"/>
    <x v="7"/>
  </r>
  <r>
    <x v="2"/>
    <x v="2"/>
    <x v="29"/>
    <x v="0"/>
  </r>
  <r>
    <x v="2"/>
    <x v="2"/>
    <x v="29"/>
    <x v="0"/>
  </r>
  <r>
    <x v="2"/>
    <x v="2"/>
    <x v="29"/>
    <x v="1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3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1"/>
  </r>
  <r>
    <x v="0"/>
    <x v="2"/>
    <x v="30"/>
    <x v="0"/>
  </r>
  <r>
    <x v="0"/>
    <x v="2"/>
    <x v="30"/>
    <x v="0"/>
  </r>
  <r>
    <x v="0"/>
    <x v="2"/>
    <x v="30"/>
    <x v="5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11"/>
  </r>
  <r>
    <x v="0"/>
    <x v="2"/>
    <x v="30"/>
    <x v="0"/>
  </r>
  <r>
    <x v="0"/>
    <x v="2"/>
    <x v="30"/>
    <x v="0"/>
  </r>
  <r>
    <x v="0"/>
    <x v="2"/>
    <x v="30"/>
    <x v="1"/>
  </r>
  <r>
    <x v="0"/>
    <x v="2"/>
    <x v="30"/>
    <x v="13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1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1"/>
  </r>
  <r>
    <x v="0"/>
    <x v="2"/>
    <x v="30"/>
    <x v="0"/>
  </r>
  <r>
    <x v="0"/>
    <x v="2"/>
    <x v="30"/>
    <x v="1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12"/>
  </r>
  <r>
    <x v="2"/>
    <x v="8"/>
    <x v="31"/>
    <x v="5"/>
  </r>
  <r>
    <x v="2"/>
    <x v="8"/>
    <x v="31"/>
    <x v="7"/>
  </r>
  <r>
    <x v="2"/>
    <x v="8"/>
    <x v="31"/>
    <x v="0"/>
  </r>
  <r>
    <x v="2"/>
    <x v="8"/>
    <x v="31"/>
    <x v="0"/>
  </r>
  <r>
    <x v="2"/>
    <x v="8"/>
    <x v="31"/>
    <x v="1"/>
  </r>
  <r>
    <x v="2"/>
    <x v="8"/>
    <x v="31"/>
    <x v="1"/>
  </r>
  <r>
    <x v="2"/>
    <x v="8"/>
    <x v="31"/>
    <x v="1"/>
  </r>
  <r>
    <x v="2"/>
    <x v="8"/>
    <x v="31"/>
    <x v="0"/>
  </r>
  <r>
    <x v="2"/>
    <x v="8"/>
    <x v="31"/>
    <x v="0"/>
  </r>
  <r>
    <x v="2"/>
    <x v="8"/>
    <x v="31"/>
    <x v="0"/>
  </r>
  <r>
    <x v="2"/>
    <x v="8"/>
    <x v="31"/>
    <x v="0"/>
  </r>
  <r>
    <x v="2"/>
    <x v="8"/>
    <x v="31"/>
    <x v="0"/>
  </r>
  <r>
    <x v="2"/>
    <x v="8"/>
    <x v="31"/>
    <x v="1"/>
  </r>
  <r>
    <x v="2"/>
    <x v="8"/>
    <x v="31"/>
    <x v="0"/>
  </r>
  <r>
    <x v="2"/>
    <x v="8"/>
    <x v="31"/>
    <x v="5"/>
  </r>
  <r>
    <x v="2"/>
    <x v="8"/>
    <x v="31"/>
    <x v="0"/>
  </r>
  <r>
    <x v="2"/>
    <x v="8"/>
    <x v="31"/>
    <x v="0"/>
  </r>
  <r>
    <x v="2"/>
    <x v="8"/>
    <x v="31"/>
    <x v="0"/>
  </r>
  <r>
    <x v="2"/>
    <x v="8"/>
    <x v="31"/>
    <x v="1"/>
  </r>
  <r>
    <x v="2"/>
    <x v="8"/>
    <x v="31"/>
    <x v="5"/>
  </r>
  <r>
    <x v="0"/>
    <x v="2"/>
    <x v="30"/>
    <x v="12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12"/>
  </r>
  <r>
    <x v="0"/>
    <x v="2"/>
    <x v="30"/>
    <x v="0"/>
  </r>
  <r>
    <x v="0"/>
    <x v="2"/>
    <x v="30"/>
    <x v="15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17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12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1"/>
  </r>
  <r>
    <x v="0"/>
    <x v="2"/>
    <x v="30"/>
    <x v="9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1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2"/>
  </r>
  <r>
    <x v="0"/>
    <x v="2"/>
    <x v="30"/>
    <x v="0"/>
  </r>
  <r>
    <x v="0"/>
    <x v="2"/>
    <x v="30"/>
    <x v="1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1"/>
  </r>
  <r>
    <x v="0"/>
    <x v="2"/>
    <x v="30"/>
    <x v="0"/>
  </r>
  <r>
    <x v="0"/>
    <x v="2"/>
    <x v="30"/>
    <x v="0"/>
  </r>
  <r>
    <x v="0"/>
    <x v="2"/>
    <x v="30"/>
    <x v="1"/>
  </r>
  <r>
    <x v="0"/>
    <x v="2"/>
    <x v="30"/>
    <x v="1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8"/>
  </r>
  <r>
    <x v="0"/>
    <x v="2"/>
    <x v="30"/>
    <x v="12"/>
  </r>
  <r>
    <x v="0"/>
    <x v="2"/>
    <x v="30"/>
    <x v="0"/>
  </r>
  <r>
    <x v="0"/>
    <x v="2"/>
    <x v="30"/>
    <x v="1"/>
  </r>
  <r>
    <x v="0"/>
    <x v="2"/>
    <x v="30"/>
    <x v="0"/>
  </r>
  <r>
    <x v="0"/>
    <x v="2"/>
    <x v="30"/>
    <x v="1"/>
  </r>
  <r>
    <x v="0"/>
    <x v="2"/>
    <x v="30"/>
    <x v="0"/>
  </r>
  <r>
    <x v="0"/>
    <x v="2"/>
    <x v="30"/>
    <x v="0"/>
  </r>
  <r>
    <x v="0"/>
    <x v="2"/>
    <x v="30"/>
    <x v="12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1"/>
  </r>
  <r>
    <x v="0"/>
    <x v="2"/>
    <x v="30"/>
    <x v="0"/>
  </r>
  <r>
    <x v="0"/>
    <x v="2"/>
    <x v="30"/>
    <x v="3"/>
  </r>
  <r>
    <x v="0"/>
    <x v="2"/>
    <x v="30"/>
    <x v="1"/>
  </r>
  <r>
    <x v="0"/>
    <x v="2"/>
    <x v="30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2"/>
    <x v="6"/>
    <x v="17"/>
    <x v="16"/>
  </r>
  <r>
    <x v="2"/>
    <x v="6"/>
    <x v="17"/>
    <x v="14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1"/>
  </r>
  <r>
    <x v="2"/>
    <x v="6"/>
    <x v="17"/>
    <x v="5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5"/>
  </r>
  <r>
    <x v="2"/>
    <x v="6"/>
    <x v="17"/>
    <x v="1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12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1"/>
  </r>
  <r>
    <x v="2"/>
    <x v="6"/>
    <x v="17"/>
    <x v="0"/>
  </r>
  <r>
    <x v="2"/>
    <x v="6"/>
    <x v="17"/>
    <x v="1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1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2"/>
    <x v="6"/>
    <x v="17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6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1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6"/>
    <x v="32"/>
    <x v="0"/>
  </r>
  <r>
    <x v="0"/>
    <x v="6"/>
    <x v="32"/>
    <x v="5"/>
  </r>
  <r>
    <x v="0"/>
    <x v="6"/>
    <x v="32"/>
    <x v="0"/>
  </r>
  <r>
    <x v="0"/>
    <x v="6"/>
    <x v="32"/>
    <x v="0"/>
  </r>
  <r>
    <x v="0"/>
    <x v="6"/>
    <x v="32"/>
    <x v="1"/>
  </r>
  <r>
    <x v="0"/>
    <x v="6"/>
    <x v="32"/>
    <x v="0"/>
  </r>
  <r>
    <x v="0"/>
    <x v="6"/>
    <x v="32"/>
    <x v="0"/>
  </r>
  <r>
    <x v="0"/>
    <x v="6"/>
    <x v="32"/>
    <x v="2"/>
  </r>
  <r>
    <x v="0"/>
    <x v="6"/>
    <x v="32"/>
    <x v="1"/>
  </r>
  <r>
    <x v="0"/>
    <x v="6"/>
    <x v="32"/>
    <x v="0"/>
  </r>
  <r>
    <x v="0"/>
    <x v="6"/>
    <x v="32"/>
    <x v="1"/>
  </r>
  <r>
    <x v="0"/>
    <x v="6"/>
    <x v="32"/>
    <x v="1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17"/>
  </r>
  <r>
    <x v="0"/>
    <x v="6"/>
    <x v="32"/>
    <x v="1"/>
  </r>
  <r>
    <x v="0"/>
    <x v="4"/>
    <x v="15"/>
    <x v="1"/>
  </r>
  <r>
    <x v="0"/>
    <x v="4"/>
    <x v="15"/>
    <x v="0"/>
  </r>
  <r>
    <x v="0"/>
    <x v="4"/>
    <x v="15"/>
    <x v="5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1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0"/>
  </r>
  <r>
    <x v="0"/>
    <x v="4"/>
    <x v="15"/>
    <x v="0"/>
  </r>
  <r>
    <x v="0"/>
    <x v="6"/>
    <x v="32"/>
    <x v="0"/>
  </r>
  <r>
    <x v="0"/>
    <x v="6"/>
    <x v="32"/>
    <x v="0"/>
  </r>
  <r>
    <x v="0"/>
    <x v="6"/>
    <x v="32"/>
    <x v="5"/>
  </r>
  <r>
    <x v="0"/>
    <x v="6"/>
    <x v="32"/>
    <x v="0"/>
  </r>
  <r>
    <x v="0"/>
    <x v="6"/>
    <x v="32"/>
    <x v="1"/>
  </r>
  <r>
    <x v="0"/>
    <x v="6"/>
    <x v="32"/>
    <x v="0"/>
  </r>
  <r>
    <x v="0"/>
    <x v="6"/>
    <x v="32"/>
    <x v="1"/>
  </r>
  <r>
    <x v="0"/>
    <x v="6"/>
    <x v="32"/>
    <x v="12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1"/>
  </r>
  <r>
    <x v="0"/>
    <x v="6"/>
    <x v="32"/>
    <x v="0"/>
  </r>
  <r>
    <x v="0"/>
    <x v="6"/>
    <x v="32"/>
    <x v="5"/>
  </r>
  <r>
    <x v="0"/>
    <x v="6"/>
    <x v="32"/>
    <x v="0"/>
  </r>
  <r>
    <x v="0"/>
    <x v="6"/>
    <x v="32"/>
    <x v="0"/>
  </r>
  <r>
    <x v="0"/>
    <x v="6"/>
    <x v="32"/>
    <x v="12"/>
  </r>
  <r>
    <x v="0"/>
    <x v="6"/>
    <x v="32"/>
    <x v="0"/>
  </r>
  <r>
    <x v="0"/>
    <x v="6"/>
    <x v="32"/>
    <x v="0"/>
  </r>
  <r>
    <x v="0"/>
    <x v="6"/>
    <x v="32"/>
    <x v="1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1"/>
  </r>
  <r>
    <x v="0"/>
    <x v="6"/>
    <x v="32"/>
    <x v="0"/>
  </r>
  <r>
    <x v="0"/>
    <x v="6"/>
    <x v="32"/>
    <x v="1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3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1"/>
  </r>
  <r>
    <x v="0"/>
    <x v="6"/>
    <x v="32"/>
    <x v="1"/>
  </r>
  <r>
    <x v="0"/>
    <x v="6"/>
    <x v="32"/>
    <x v="0"/>
  </r>
  <r>
    <x v="0"/>
    <x v="6"/>
    <x v="32"/>
    <x v="1"/>
  </r>
  <r>
    <x v="0"/>
    <x v="6"/>
    <x v="32"/>
    <x v="0"/>
  </r>
  <r>
    <x v="0"/>
    <x v="6"/>
    <x v="32"/>
    <x v="2"/>
  </r>
  <r>
    <x v="0"/>
    <x v="6"/>
    <x v="32"/>
    <x v="0"/>
  </r>
  <r>
    <x v="0"/>
    <x v="6"/>
    <x v="32"/>
    <x v="11"/>
  </r>
  <r>
    <x v="0"/>
    <x v="6"/>
    <x v="32"/>
    <x v="0"/>
  </r>
  <r>
    <x v="0"/>
    <x v="6"/>
    <x v="32"/>
    <x v="1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0"/>
  </r>
  <r>
    <x v="0"/>
    <x v="6"/>
    <x v="32"/>
    <x v="5"/>
  </r>
  <r>
    <x v="0"/>
    <x v="6"/>
    <x v="32"/>
    <x v="0"/>
  </r>
  <r>
    <x v="0"/>
    <x v="6"/>
    <x v="32"/>
    <x v="1"/>
  </r>
  <r>
    <x v="0"/>
    <x v="6"/>
    <x v="32"/>
    <x v="0"/>
  </r>
  <r>
    <x v="0"/>
    <x v="6"/>
    <x v="32"/>
    <x v="0"/>
  </r>
  <r>
    <x v="0"/>
    <x v="6"/>
    <x v="32"/>
    <x v="13"/>
  </r>
  <r>
    <x v="0"/>
    <x v="6"/>
    <x v="32"/>
    <x v="0"/>
  </r>
  <r>
    <x v="0"/>
    <x v="6"/>
    <x v="32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1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3"/>
    <x v="7"/>
    <x v="33"/>
    <x v="15"/>
  </r>
  <r>
    <x v="3"/>
    <x v="7"/>
    <x v="33"/>
    <x v="0"/>
  </r>
  <r>
    <x v="3"/>
    <x v="7"/>
    <x v="33"/>
    <x v="0"/>
  </r>
  <r>
    <x v="3"/>
    <x v="7"/>
    <x v="33"/>
    <x v="1"/>
  </r>
  <r>
    <x v="3"/>
    <x v="7"/>
    <x v="33"/>
    <x v="0"/>
  </r>
  <r>
    <x v="3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5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11"/>
  </r>
  <r>
    <x v="1"/>
    <x v="2"/>
    <x v="7"/>
    <x v="17"/>
  </r>
  <r>
    <x v="1"/>
    <x v="2"/>
    <x v="7"/>
    <x v="4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2"/>
  </r>
  <r>
    <x v="1"/>
    <x v="2"/>
    <x v="7"/>
    <x v="9"/>
  </r>
  <r>
    <x v="1"/>
    <x v="2"/>
    <x v="7"/>
    <x v="1"/>
  </r>
  <r>
    <x v="1"/>
    <x v="2"/>
    <x v="7"/>
    <x v="1"/>
  </r>
  <r>
    <x v="1"/>
    <x v="2"/>
    <x v="7"/>
    <x v="0"/>
  </r>
  <r>
    <x v="1"/>
    <x v="2"/>
    <x v="7"/>
    <x v="5"/>
  </r>
  <r>
    <x v="1"/>
    <x v="2"/>
    <x v="7"/>
    <x v="5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13"/>
  </r>
  <r>
    <x v="1"/>
    <x v="2"/>
    <x v="7"/>
    <x v="1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2"/>
  </r>
  <r>
    <x v="1"/>
    <x v="2"/>
    <x v="7"/>
    <x v="11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5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4"/>
  </r>
  <r>
    <x v="1"/>
    <x v="2"/>
    <x v="7"/>
    <x v="0"/>
  </r>
  <r>
    <x v="1"/>
    <x v="2"/>
    <x v="7"/>
    <x v="0"/>
  </r>
  <r>
    <x v="1"/>
    <x v="2"/>
    <x v="7"/>
    <x v="5"/>
  </r>
  <r>
    <x v="1"/>
    <x v="2"/>
    <x v="7"/>
    <x v="0"/>
  </r>
  <r>
    <x v="1"/>
    <x v="2"/>
    <x v="7"/>
    <x v="0"/>
  </r>
  <r>
    <x v="1"/>
    <x v="2"/>
    <x v="7"/>
    <x v="6"/>
  </r>
  <r>
    <x v="1"/>
    <x v="2"/>
    <x v="7"/>
    <x v="2"/>
  </r>
  <r>
    <x v="1"/>
    <x v="2"/>
    <x v="7"/>
    <x v="0"/>
  </r>
  <r>
    <x v="1"/>
    <x v="2"/>
    <x v="7"/>
    <x v="0"/>
  </r>
  <r>
    <x v="1"/>
    <x v="2"/>
    <x v="7"/>
    <x v="0"/>
  </r>
  <r>
    <x v="1"/>
    <x v="2"/>
    <x v="7"/>
    <x v="17"/>
  </r>
  <r>
    <x v="1"/>
    <x v="2"/>
    <x v="7"/>
    <x v="0"/>
  </r>
  <r>
    <x v="1"/>
    <x v="2"/>
    <x v="7"/>
    <x v="16"/>
  </r>
  <r>
    <x v="1"/>
    <x v="2"/>
    <x v="7"/>
    <x v="0"/>
  </r>
  <r>
    <x v="1"/>
    <x v="2"/>
    <x v="7"/>
    <x v="0"/>
  </r>
  <r>
    <x v="1"/>
    <x v="2"/>
    <x v="7"/>
    <x v="11"/>
  </r>
  <r>
    <x v="1"/>
    <x v="2"/>
    <x v="7"/>
    <x v="2"/>
  </r>
  <r>
    <x v="2"/>
    <x v="7"/>
    <x v="19"/>
    <x v="0"/>
  </r>
  <r>
    <x v="2"/>
    <x v="7"/>
    <x v="19"/>
    <x v="0"/>
  </r>
  <r>
    <x v="2"/>
    <x v="7"/>
    <x v="19"/>
    <x v="1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2"/>
  </r>
  <r>
    <x v="2"/>
    <x v="7"/>
    <x v="19"/>
    <x v="0"/>
  </r>
  <r>
    <x v="2"/>
    <x v="7"/>
    <x v="19"/>
    <x v="6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1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11"/>
  </r>
  <r>
    <x v="2"/>
    <x v="7"/>
    <x v="19"/>
    <x v="5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18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7"/>
    <x v="33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5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0"/>
    <x v="4"/>
    <x v="14"/>
    <x v="0"/>
  </r>
  <r>
    <x v="2"/>
    <x v="7"/>
    <x v="34"/>
    <x v="5"/>
  </r>
  <r>
    <x v="2"/>
    <x v="7"/>
    <x v="34"/>
    <x v="0"/>
  </r>
  <r>
    <x v="2"/>
    <x v="7"/>
    <x v="34"/>
    <x v="0"/>
  </r>
  <r>
    <x v="2"/>
    <x v="7"/>
    <x v="34"/>
    <x v="0"/>
  </r>
  <r>
    <x v="2"/>
    <x v="7"/>
    <x v="34"/>
    <x v="0"/>
  </r>
  <r>
    <x v="2"/>
    <x v="7"/>
    <x v="34"/>
    <x v="1"/>
  </r>
  <r>
    <x v="2"/>
    <x v="7"/>
    <x v="34"/>
    <x v="0"/>
  </r>
  <r>
    <x v="2"/>
    <x v="7"/>
    <x v="34"/>
    <x v="0"/>
  </r>
  <r>
    <x v="2"/>
    <x v="7"/>
    <x v="34"/>
    <x v="1"/>
  </r>
  <r>
    <x v="2"/>
    <x v="7"/>
    <x v="34"/>
    <x v="0"/>
  </r>
  <r>
    <x v="2"/>
    <x v="7"/>
    <x v="34"/>
    <x v="1"/>
  </r>
  <r>
    <x v="2"/>
    <x v="7"/>
    <x v="34"/>
    <x v="0"/>
  </r>
  <r>
    <x v="2"/>
    <x v="7"/>
    <x v="34"/>
    <x v="12"/>
  </r>
  <r>
    <x v="2"/>
    <x v="7"/>
    <x v="34"/>
    <x v="0"/>
  </r>
  <r>
    <x v="2"/>
    <x v="7"/>
    <x v="34"/>
    <x v="0"/>
  </r>
  <r>
    <x v="2"/>
    <x v="7"/>
    <x v="34"/>
    <x v="0"/>
  </r>
  <r>
    <x v="2"/>
    <x v="7"/>
    <x v="34"/>
    <x v="5"/>
  </r>
  <r>
    <x v="2"/>
    <x v="7"/>
    <x v="34"/>
    <x v="0"/>
  </r>
  <r>
    <x v="2"/>
    <x v="7"/>
    <x v="34"/>
    <x v="0"/>
  </r>
  <r>
    <x v="2"/>
    <x v="7"/>
    <x v="34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1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1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6"/>
  </r>
  <r>
    <x v="0"/>
    <x v="4"/>
    <x v="35"/>
    <x v="1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0"/>
  </r>
  <r>
    <x v="0"/>
    <x v="4"/>
    <x v="35"/>
    <x v="1"/>
  </r>
  <r>
    <x v="0"/>
    <x v="4"/>
    <x v="35"/>
    <x v="2"/>
  </r>
  <r>
    <x v="0"/>
    <x v="4"/>
    <x v="35"/>
    <x v="0"/>
  </r>
  <r>
    <x v="0"/>
    <x v="4"/>
    <x v="35"/>
    <x v="1"/>
  </r>
  <r>
    <x v="1"/>
    <x v="7"/>
    <x v="19"/>
    <x v="5"/>
  </r>
  <r>
    <x v="1"/>
    <x v="7"/>
    <x v="19"/>
    <x v="12"/>
  </r>
  <r>
    <x v="1"/>
    <x v="7"/>
    <x v="19"/>
    <x v="0"/>
  </r>
  <r>
    <x v="1"/>
    <x v="7"/>
    <x v="19"/>
    <x v="5"/>
  </r>
  <r>
    <x v="1"/>
    <x v="7"/>
    <x v="19"/>
    <x v="0"/>
  </r>
  <r>
    <x v="1"/>
    <x v="7"/>
    <x v="19"/>
    <x v="0"/>
  </r>
  <r>
    <x v="1"/>
    <x v="7"/>
    <x v="19"/>
    <x v="0"/>
  </r>
  <r>
    <x v="1"/>
    <x v="7"/>
    <x v="19"/>
    <x v="1"/>
  </r>
  <r>
    <x v="1"/>
    <x v="7"/>
    <x v="19"/>
    <x v="0"/>
  </r>
  <r>
    <x v="1"/>
    <x v="7"/>
    <x v="19"/>
    <x v="0"/>
  </r>
  <r>
    <x v="1"/>
    <x v="7"/>
    <x v="19"/>
    <x v="2"/>
  </r>
  <r>
    <x v="1"/>
    <x v="7"/>
    <x v="19"/>
    <x v="0"/>
  </r>
  <r>
    <x v="1"/>
    <x v="7"/>
    <x v="19"/>
    <x v="0"/>
  </r>
  <r>
    <x v="1"/>
    <x v="7"/>
    <x v="19"/>
    <x v="0"/>
  </r>
  <r>
    <x v="1"/>
    <x v="7"/>
    <x v="19"/>
    <x v="0"/>
  </r>
  <r>
    <x v="1"/>
    <x v="7"/>
    <x v="19"/>
    <x v="0"/>
  </r>
  <r>
    <x v="1"/>
    <x v="7"/>
    <x v="19"/>
    <x v="0"/>
  </r>
  <r>
    <x v="1"/>
    <x v="7"/>
    <x v="19"/>
    <x v="0"/>
  </r>
  <r>
    <x v="1"/>
    <x v="7"/>
    <x v="19"/>
    <x v="0"/>
  </r>
  <r>
    <x v="1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1"/>
  </r>
  <r>
    <x v="2"/>
    <x v="7"/>
    <x v="19"/>
    <x v="0"/>
  </r>
  <r>
    <x v="2"/>
    <x v="7"/>
    <x v="19"/>
    <x v="0"/>
  </r>
  <r>
    <x v="2"/>
    <x v="7"/>
    <x v="19"/>
    <x v="8"/>
  </r>
  <r>
    <x v="2"/>
    <x v="7"/>
    <x v="19"/>
    <x v="2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5"/>
  </r>
  <r>
    <x v="2"/>
    <x v="7"/>
    <x v="19"/>
    <x v="1"/>
  </r>
  <r>
    <x v="2"/>
    <x v="7"/>
    <x v="19"/>
    <x v="0"/>
  </r>
  <r>
    <x v="2"/>
    <x v="7"/>
    <x v="19"/>
    <x v="0"/>
  </r>
  <r>
    <x v="2"/>
    <x v="7"/>
    <x v="19"/>
    <x v="0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12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1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2"/>
  </r>
  <r>
    <x v="0"/>
    <x v="2"/>
    <x v="36"/>
    <x v="0"/>
  </r>
  <r>
    <x v="0"/>
    <x v="2"/>
    <x v="36"/>
    <x v="13"/>
  </r>
  <r>
    <x v="0"/>
    <x v="2"/>
    <x v="36"/>
    <x v="0"/>
  </r>
  <r>
    <x v="0"/>
    <x v="2"/>
    <x v="36"/>
    <x v="0"/>
  </r>
  <r>
    <x v="0"/>
    <x v="2"/>
    <x v="36"/>
    <x v="12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1"/>
  </r>
  <r>
    <x v="0"/>
    <x v="2"/>
    <x v="36"/>
    <x v="2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5"/>
  </r>
  <r>
    <x v="0"/>
    <x v="2"/>
    <x v="36"/>
    <x v="0"/>
  </r>
  <r>
    <x v="0"/>
    <x v="2"/>
    <x v="36"/>
    <x v="0"/>
  </r>
  <r>
    <x v="0"/>
    <x v="2"/>
    <x v="36"/>
    <x v="0"/>
  </r>
  <r>
    <x v="0"/>
    <x v="2"/>
    <x v="36"/>
    <x v="1"/>
  </r>
  <r>
    <x v="0"/>
    <x v="2"/>
    <x v="36"/>
    <x v="0"/>
  </r>
  <r>
    <x v="2"/>
    <x v="2"/>
    <x v="36"/>
    <x v="0"/>
  </r>
  <r>
    <x v="2"/>
    <x v="2"/>
    <x v="36"/>
    <x v="12"/>
  </r>
  <r>
    <x v="1"/>
    <x v="2"/>
    <x v="36"/>
    <x v="0"/>
  </r>
  <r>
    <x v="1"/>
    <x v="2"/>
    <x v="36"/>
    <x v="0"/>
  </r>
  <r>
    <x v="1"/>
    <x v="2"/>
    <x v="36"/>
    <x v="2"/>
  </r>
  <r>
    <x v="1"/>
    <x v="2"/>
    <x v="36"/>
    <x v="0"/>
  </r>
  <r>
    <x v="1"/>
    <x v="2"/>
    <x v="36"/>
    <x v="5"/>
  </r>
  <r>
    <x v="1"/>
    <x v="2"/>
    <x v="36"/>
    <x v="0"/>
  </r>
  <r>
    <x v="1"/>
    <x v="2"/>
    <x v="36"/>
    <x v="0"/>
  </r>
  <r>
    <x v="1"/>
    <x v="2"/>
    <x v="36"/>
    <x v="0"/>
  </r>
  <r>
    <x v="1"/>
    <x v="2"/>
    <x v="36"/>
    <x v="0"/>
  </r>
  <r>
    <x v="1"/>
    <x v="2"/>
    <x v="36"/>
    <x v="2"/>
  </r>
  <r>
    <x v="1"/>
    <x v="2"/>
    <x v="36"/>
    <x v="0"/>
  </r>
  <r>
    <x v="1"/>
    <x v="2"/>
    <x v="36"/>
    <x v="0"/>
  </r>
  <r>
    <x v="1"/>
    <x v="2"/>
    <x v="36"/>
    <x v="0"/>
  </r>
  <r>
    <x v="1"/>
    <x v="2"/>
    <x v="36"/>
    <x v="0"/>
  </r>
  <r>
    <x v="1"/>
    <x v="2"/>
    <x v="36"/>
    <x v="0"/>
  </r>
  <r>
    <x v="1"/>
    <x v="2"/>
    <x v="36"/>
    <x v="0"/>
  </r>
  <r>
    <x v="1"/>
    <x v="2"/>
    <x v="36"/>
    <x v="0"/>
  </r>
  <r>
    <x v="1"/>
    <x v="2"/>
    <x v="36"/>
    <x v="0"/>
  </r>
  <r>
    <x v="0"/>
    <x v="2"/>
    <x v="37"/>
    <x v="0"/>
  </r>
  <r>
    <x v="0"/>
    <x v="2"/>
    <x v="37"/>
    <x v="0"/>
  </r>
  <r>
    <x v="0"/>
    <x v="2"/>
    <x v="37"/>
    <x v="5"/>
  </r>
  <r>
    <x v="0"/>
    <x v="2"/>
    <x v="37"/>
    <x v="0"/>
  </r>
  <r>
    <x v="0"/>
    <x v="2"/>
    <x v="37"/>
    <x v="0"/>
  </r>
  <r>
    <x v="0"/>
    <x v="2"/>
    <x v="37"/>
    <x v="0"/>
  </r>
  <r>
    <x v="0"/>
    <x v="2"/>
    <x v="37"/>
    <x v="0"/>
  </r>
  <r>
    <x v="0"/>
    <x v="2"/>
    <x v="37"/>
    <x v="5"/>
  </r>
  <r>
    <x v="0"/>
    <x v="2"/>
    <x v="37"/>
    <x v="0"/>
  </r>
  <r>
    <x v="2"/>
    <x v="2"/>
    <x v="37"/>
    <x v="2"/>
  </r>
  <r>
    <x v="2"/>
    <x v="2"/>
    <x v="37"/>
    <x v="0"/>
  </r>
  <r>
    <x v="2"/>
    <x v="2"/>
    <x v="37"/>
    <x v="0"/>
  </r>
  <r>
    <x v="2"/>
    <x v="2"/>
    <x v="37"/>
    <x v="0"/>
  </r>
  <r>
    <x v="2"/>
    <x v="2"/>
    <x v="37"/>
    <x v="0"/>
  </r>
  <r>
    <x v="2"/>
    <x v="2"/>
    <x v="37"/>
    <x v="0"/>
  </r>
  <r>
    <x v="2"/>
    <x v="2"/>
    <x v="37"/>
    <x v="5"/>
  </r>
  <r>
    <x v="2"/>
    <x v="2"/>
    <x v="37"/>
    <x v="0"/>
  </r>
  <r>
    <x v="2"/>
    <x v="2"/>
    <x v="37"/>
    <x v="3"/>
  </r>
  <r>
    <x v="2"/>
    <x v="2"/>
    <x v="37"/>
    <x v="0"/>
  </r>
  <r>
    <x v="2"/>
    <x v="2"/>
    <x v="37"/>
    <x v="3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5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0"/>
  </r>
  <r>
    <x v="2"/>
    <x v="7"/>
    <x v="19"/>
    <x v="5"/>
  </r>
  <r>
    <x v="2"/>
    <x v="7"/>
    <x v="19"/>
    <x v="0"/>
  </r>
  <r>
    <x v="3"/>
    <x v="1"/>
    <x v="38"/>
    <x v="17"/>
  </r>
  <r>
    <x v="3"/>
    <x v="1"/>
    <x v="38"/>
    <x v="0"/>
  </r>
  <r>
    <x v="3"/>
    <x v="1"/>
    <x v="38"/>
    <x v="14"/>
  </r>
  <r>
    <x v="3"/>
    <x v="1"/>
    <x v="38"/>
    <x v="0"/>
  </r>
  <r>
    <x v="3"/>
    <x v="1"/>
    <x v="38"/>
    <x v="0"/>
  </r>
  <r>
    <x v="0"/>
    <x v="1"/>
    <x v="38"/>
    <x v="0"/>
  </r>
  <r>
    <x v="0"/>
    <x v="1"/>
    <x v="38"/>
    <x v="0"/>
  </r>
  <r>
    <x v="0"/>
    <x v="1"/>
    <x v="38"/>
    <x v="1"/>
  </r>
  <r>
    <x v="0"/>
    <x v="1"/>
    <x v="38"/>
    <x v="0"/>
  </r>
  <r>
    <x v="0"/>
    <x v="1"/>
    <x v="38"/>
    <x v="0"/>
  </r>
  <r>
    <x v="0"/>
    <x v="1"/>
    <x v="38"/>
    <x v="1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12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2"/>
    <x v="30"/>
    <x v="1"/>
  </r>
  <r>
    <x v="0"/>
    <x v="2"/>
    <x v="30"/>
    <x v="0"/>
  </r>
  <r>
    <x v="0"/>
    <x v="2"/>
    <x v="30"/>
    <x v="0"/>
  </r>
  <r>
    <x v="0"/>
    <x v="2"/>
    <x v="30"/>
    <x v="1"/>
  </r>
  <r>
    <x v="0"/>
    <x v="2"/>
    <x v="30"/>
    <x v="5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0"/>
  </r>
  <r>
    <x v="0"/>
    <x v="2"/>
    <x v="30"/>
    <x v="1"/>
  </r>
  <r>
    <x v="0"/>
    <x v="2"/>
    <x v="30"/>
    <x v="5"/>
  </r>
  <r>
    <x v="0"/>
    <x v="2"/>
    <x v="30"/>
    <x v="0"/>
  </r>
  <r>
    <x v="0"/>
    <x v="2"/>
    <x v="30"/>
    <x v="0"/>
  </r>
  <r>
    <x v="0"/>
    <x v="2"/>
    <x v="30"/>
    <x v="1"/>
  </r>
  <r>
    <x v="0"/>
    <x v="2"/>
    <x v="30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17"/>
  </r>
  <r>
    <x v="2"/>
    <x v="3"/>
    <x v="39"/>
    <x v="0"/>
  </r>
  <r>
    <x v="2"/>
    <x v="3"/>
    <x v="39"/>
    <x v="0"/>
  </r>
  <r>
    <x v="2"/>
    <x v="3"/>
    <x v="39"/>
    <x v="2"/>
  </r>
  <r>
    <x v="2"/>
    <x v="3"/>
    <x v="39"/>
    <x v="2"/>
  </r>
  <r>
    <x v="2"/>
    <x v="3"/>
    <x v="39"/>
    <x v="1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5"/>
  </r>
  <r>
    <x v="2"/>
    <x v="3"/>
    <x v="39"/>
    <x v="0"/>
  </r>
  <r>
    <x v="2"/>
    <x v="3"/>
    <x v="39"/>
    <x v="1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5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0"/>
  </r>
  <r>
    <x v="2"/>
    <x v="3"/>
    <x v="39"/>
    <x v="13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2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2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5"/>
  </r>
  <r>
    <x v="0"/>
    <x v="1"/>
    <x v="6"/>
    <x v="0"/>
  </r>
  <r>
    <x v="0"/>
    <x v="1"/>
    <x v="6"/>
    <x v="1"/>
  </r>
  <r>
    <x v="0"/>
    <x v="1"/>
    <x v="6"/>
    <x v="5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5"/>
  </r>
  <r>
    <x v="0"/>
    <x v="1"/>
    <x v="6"/>
    <x v="0"/>
  </r>
  <r>
    <x v="0"/>
    <x v="1"/>
    <x v="6"/>
    <x v="0"/>
  </r>
  <r>
    <x v="0"/>
    <x v="1"/>
    <x v="6"/>
    <x v="1"/>
  </r>
  <r>
    <x v="2"/>
    <x v="1"/>
    <x v="6"/>
    <x v="1"/>
  </r>
  <r>
    <x v="2"/>
    <x v="1"/>
    <x v="6"/>
    <x v="1"/>
  </r>
  <r>
    <x v="2"/>
    <x v="1"/>
    <x v="6"/>
    <x v="0"/>
  </r>
  <r>
    <x v="2"/>
    <x v="1"/>
    <x v="6"/>
    <x v="15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17"/>
  </r>
  <r>
    <x v="2"/>
    <x v="1"/>
    <x v="6"/>
    <x v="0"/>
  </r>
  <r>
    <x v="2"/>
    <x v="1"/>
    <x v="6"/>
    <x v="5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14"/>
  </r>
  <r>
    <x v="2"/>
    <x v="1"/>
    <x v="6"/>
    <x v="9"/>
  </r>
  <r>
    <x v="2"/>
    <x v="1"/>
    <x v="6"/>
    <x v="2"/>
  </r>
  <r>
    <x v="2"/>
    <x v="1"/>
    <x v="6"/>
    <x v="0"/>
  </r>
  <r>
    <x v="2"/>
    <x v="1"/>
    <x v="6"/>
    <x v="2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1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5"/>
  </r>
  <r>
    <x v="0"/>
    <x v="1"/>
    <x v="40"/>
    <x v="0"/>
  </r>
  <r>
    <x v="0"/>
    <x v="1"/>
    <x v="40"/>
    <x v="1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1"/>
  </r>
  <r>
    <x v="0"/>
    <x v="1"/>
    <x v="40"/>
    <x v="5"/>
  </r>
  <r>
    <x v="0"/>
    <x v="1"/>
    <x v="40"/>
    <x v="2"/>
  </r>
  <r>
    <x v="0"/>
    <x v="1"/>
    <x v="40"/>
    <x v="0"/>
  </r>
  <r>
    <x v="0"/>
    <x v="1"/>
    <x v="40"/>
    <x v="5"/>
  </r>
  <r>
    <x v="0"/>
    <x v="1"/>
    <x v="40"/>
    <x v="0"/>
  </r>
  <r>
    <x v="0"/>
    <x v="1"/>
    <x v="40"/>
    <x v="0"/>
  </r>
  <r>
    <x v="0"/>
    <x v="1"/>
    <x v="40"/>
    <x v="1"/>
  </r>
  <r>
    <x v="0"/>
    <x v="1"/>
    <x v="40"/>
    <x v="0"/>
  </r>
  <r>
    <x v="0"/>
    <x v="1"/>
    <x v="40"/>
    <x v="0"/>
  </r>
  <r>
    <x v="0"/>
    <x v="1"/>
    <x v="40"/>
    <x v="0"/>
  </r>
  <r>
    <x v="2"/>
    <x v="1"/>
    <x v="38"/>
    <x v="0"/>
  </r>
  <r>
    <x v="2"/>
    <x v="1"/>
    <x v="38"/>
    <x v="5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1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1"/>
    <x v="1"/>
    <x v="38"/>
    <x v="0"/>
  </r>
  <r>
    <x v="1"/>
    <x v="1"/>
    <x v="38"/>
    <x v="0"/>
  </r>
  <r>
    <x v="1"/>
    <x v="1"/>
    <x v="38"/>
    <x v="0"/>
  </r>
  <r>
    <x v="1"/>
    <x v="1"/>
    <x v="38"/>
    <x v="0"/>
  </r>
  <r>
    <x v="1"/>
    <x v="1"/>
    <x v="38"/>
    <x v="0"/>
  </r>
  <r>
    <x v="1"/>
    <x v="1"/>
    <x v="38"/>
    <x v="0"/>
  </r>
  <r>
    <x v="1"/>
    <x v="1"/>
    <x v="38"/>
    <x v="0"/>
  </r>
  <r>
    <x v="1"/>
    <x v="1"/>
    <x v="38"/>
    <x v="0"/>
  </r>
  <r>
    <x v="1"/>
    <x v="1"/>
    <x v="38"/>
    <x v="1"/>
  </r>
  <r>
    <x v="1"/>
    <x v="1"/>
    <x v="38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5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38"/>
    <x v="17"/>
  </r>
  <r>
    <x v="0"/>
    <x v="1"/>
    <x v="38"/>
    <x v="1"/>
  </r>
  <r>
    <x v="0"/>
    <x v="1"/>
    <x v="38"/>
    <x v="0"/>
  </r>
  <r>
    <x v="0"/>
    <x v="1"/>
    <x v="38"/>
    <x v="0"/>
  </r>
  <r>
    <x v="0"/>
    <x v="1"/>
    <x v="38"/>
    <x v="4"/>
  </r>
  <r>
    <x v="0"/>
    <x v="1"/>
    <x v="38"/>
    <x v="1"/>
  </r>
  <r>
    <x v="0"/>
    <x v="1"/>
    <x v="38"/>
    <x v="0"/>
  </r>
  <r>
    <x v="0"/>
    <x v="1"/>
    <x v="38"/>
    <x v="1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1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5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3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6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1"/>
  </r>
  <r>
    <x v="0"/>
    <x v="1"/>
    <x v="38"/>
    <x v="0"/>
  </r>
  <r>
    <x v="0"/>
    <x v="1"/>
    <x v="38"/>
    <x v="1"/>
  </r>
  <r>
    <x v="0"/>
    <x v="1"/>
    <x v="38"/>
    <x v="1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1"/>
  </r>
  <r>
    <x v="0"/>
    <x v="1"/>
    <x v="38"/>
    <x v="5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0"/>
    <x v="1"/>
    <x v="38"/>
    <x v="0"/>
  </r>
  <r>
    <x v="2"/>
    <x v="1"/>
    <x v="38"/>
    <x v="1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1"/>
  </r>
  <r>
    <x v="2"/>
    <x v="1"/>
    <x v="38"/>
    <x v="13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2"/>
  </r>
  <r>
    <x v="2"/>
    <x v="1"/>
    <x v="38"/>
    <x v="4"/>
  </r>
  <r>
    <x v="2"/>
    <x v="1"/>
    <x v="38"/>
    <x v="0"/>
  </r>
  <r>
    <x v="2"/>
    <x v="1"/>
    <x v="38"/>
    <x v="0"/>
  </r>
  <r>
    <x v="2"/>
    <x v="1"/>
    <x v="38"/>
    <x v="1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6"/>
  </r>
  <r>
    <x v="2"/>
    <x v="1"/>
    <x v="38"/>
    <x v="0"/>
  </r>
  <r>
    <x v="2"/>
    <x v="1"/>
    <x v="38"/>
    <x v="0"/>
  </r>
  <r>
    <x v="2"/>
    <x v="1"/>
    <x v="38"/>
    <x v="5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13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5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1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6"/>
  </r>
  <r>
    <x v="2"/>
    <x v="1"/>
    <x v="38"/>
    <x v="1"/>
  </r>
  <r>
    <x v="2"/>
    <x v="1"/>
    <x v="38"/>
    <x v="0"/>
  </r>
  <r>
    <x v="2"/>
    <x v="1"/>
    <x v="38"/>
    <x v="2"/>
  </r>
  <r>
    <x v="2"/>
    <x v="1"/>
    <x v="38"/>
    <x v="0"/>
  </r>
  <r>
    <x v="2"/>
    <x v="1"/>
    <x v="38"/>
    <x v="1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0"/>
  </r>
  <r>
    <x v="2"/>
    <x v="1"/>
    <x v="38"/>
    <x v="11"/>
  </r>
  <r>
    <x v="2"/>
    <x v="1"/>
    <x v="38"/>
    <x v="0"/>
  </r>
  <r>
    <x v="2"/>
    <x v="1"/>
    <x v="38"/>
    <x v="1"/>
  </r>
  <r>
    <x v="2"/>
    <x v="1"/>
    <x v="38"/>
    <x v="11"/>
  </r>
  <r>
    <x v="2"/>
    <x v="1"/>
    <x v="38"/>
    <x v="0"/>
  </r>
  <r>
    <x v="2"/>
    <x v="1"/>
    <x v="38"/>
    <x v="9"/>
  </r>
  <r>
    <x v="1"/>
    <x v="1"/>
    <x v="38"/>
    <x v="5"/>
  </r>
  <r>
    <x v="1"/>
    <x v="1"/>
    <x v="38"/>
    <x v="0"/>
  </r>
  <r>
    <x v="1"/>
    <x v="1"/>
    <x v="38"/>
    <x v="0"/>
  </r>
  <r>
    <x v="1"/>
    <x v="1"/>
    <x v="38"/>
    <x v="0"/>
  </r>
  <r>
    <x v="1"/>
    <x v="1"/>
    <x v="38"/>
    <x v="0"/>
  </r>
  <r>
    <x v="1"/>
    <x v="1"/>
    <x v="38"/>
    <x v="0"/>
  </r>
  <r>
    <x v="1"/>
    <x v="1"/>
    <x v="38"/>
    <x v="0"/>
  </r>
  <r>
    <x v="3"/>
    <x v="1"/>
    <x v="6"/>
    <x v="0"/>
  </r>
  <r>
    <x v="3"/>
    <x v="1"/>
    <x v="6"/>
    <x v="0"/>
  </r>
  <r>
    <x v="3"/>
    <x v="1"/>
    <x v="6"/>
    <x v="0"/>
  </r>
  <r>
    <x v="3"/>
    <x v="1"/>
    <x v="6"/>
    <x v="0"/>
  </r>
  <r>
    <x v="3"/>
    <x v="1"/>
    <x v="6"/>
    <x v="0"/>
  </r>
  <r>
    <x v="3"/>
    <x v="1"/>
    <x v="6"/>
    <x v="1"/>
  </r>
  <r>
    <x v="3"/>
    <x v="1"/>
    <x v="6"/>
    <x v="1"/>
  </r>
  <r>
    <x v="3"/>
    <x v="1"/>
    <x v="6"/>
    <x v="0"/>
  </r>
  <r>
    <x v="3"/>
    <x v="1"/>
    <x v="6"/>
    <x v="1"/>
  </r>
  <r>
    <x v="3"/>
    <x v="1"/>
    <x v="6"/>
    <x v="0"/>
  </r>
  <r>
    <x v="3"/>
    <x v="1"/>
    <x v="6"/>
    <x v="1"/>
  </r>
  <r>
    <x v="3"/>
    <x v="1"/>
    <x v="6"/>
    <x v="14"/>
  </r>
  <r>
    <x v="3"/>
    <x v="1"/>
    <x v="6"/>
    <x v="6"/>
  </r>
  <r>
    <x v="3"/>
    <x v="1"/>
    <x v="6"/>
    <x v="9"/>
  </r>
  <r>
    <x v="3"/>
    <x v="1"/>
    <x v="6"/>
    <x v="1"/>
  </r>
  <r>
    <x v="3"/>
    <x v="1"/>
    <x v="6"/>
    <x v="1"/>
  </r>
  <r>
    <x v="3"/>
    <x v="1"/>
    <x v="6"/>
    <x v="0"/>
  </r>
  <r>
    <x v="3"/>
    <x v="1"/>
    <x v="6"/>
    <x v="0"/>
  </r>
  <r>
    <x v="3"/>
    <x v="1"/>
    <x v="6"/>
    <x v="14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2"/>
    <x v="1"/>
    <x v="40"/>
    <x v="1"/>
  </r>
  <r>
    <x v="2"/>
    <x v="1"/>
    <x v="40"/>
    <x v="11"/>
  </r>
  <r>
    <x v="2"/>
    <x v="1"/>
    <x v="40"/>
    <x v="5"/>
  </r>
  <r>
    <x v="2"/>
    <x v="1"/>
    <x v="40"/>
    <x v="0"/>
  </r>
  <r>
    <x v="2"/>
    <x v="1"/>
    <x v="40"/>
    <x v="1"/>
  </r>
  <r>
    <x v="2"/>
    <x v="1"/>
    <x v="40"/>
    <x v="1"/>
  </r>
  <r>
    <x v="2"/>
    <x v="1"/>
    <x v="40"/>
    <x v="0"/>
  </r>
  <r>
    <x v="2"/>
    <x v="1"/>
    <x v="40"/>
    <x v="0"/>
  </r>
  <r>
    <x v="2"/>
    <x v="1"/>
    <x v="40"/>
    <x v="0"/>
  </r>
  <r>
    <x v="2"/>
    <x v="1"/>
    <x v="40"/>
    <x v="10"/>
  </r>
  <r>
    <x v="2"/>
    <x v="1"/>
    <x v="40"/>
    <x v="8"/>
  </r>
  <r>
    <x v="2"/>
    <x v="1"/>
    <x v="40"/>
    <x v="0"/>
  </r>
  <r>
    <x v="2"/>
    <x v="1"/>
    <x v="40"/>
    <x v="0"/>
  </r>
  <r>
    <x v="2"/>
    <x v="1"/>
    <x v="40"/>
    <x v="1"/>
  </r>
  <r>
    <x v="2"/>
    <x v="1"/>
    <x v="40"/>
    <x v="0"/>
  </r>
  <r>
    <x v="2"/>
    <x v="1"/>
    <x v="40"/>
    <x v="0"/>
  </r>
  <r>
    <x v="2"/>
    <x v="1"/>
    <x v="40"/>
    <x v="0"/>
  </r>
  <r>
    <x v="2"/>
    <x v="1"/>
    <x v="40"/>
    <x v="1"/>
  </r>
  <r>
    <x v="2"/>
    <x v="1"/>
    <x v="40"/>
    <x v="0"/>
  </r>
  <r>
    <x v="2"/>
    <x v="1"/>
    <x v="40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7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5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5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4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3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5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7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9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2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7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5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7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2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5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2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5"/>
  </r>
  <r>
    <x v="0"/>
    <x v="1"/>
    <x v="6"/>
    <x v="0"/>
  </r>
  <r>
    <x v="0"/>
    <x v="1"/>
    <x v="6"/>
    <x v="0"/>
  </r>
  <r>
    <x v="0"/>
    <x v="1"/>
    <x v="6"/>
    <x v="5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5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2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3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2"/>
  </r>
  <r>
    <x v="0"/>
    <x v="1"/>
    <x v="6"/>
    <x v="5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5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5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2"/>
    <x v="1"/>
    <x v="40"/>
    <x v="0"/>
  </r>
  <r>
    <x v="2"/>
    <x v="1"/>
    <x v="40"/>
    <x v="0"/>
  </r>
  <r>
    <x v="2"/>
    <x v="1"/>
    <x v="40"/>
    <x v="1"/>
  </r>
  <r>
    <x v="2"/>
    <x v="1"/>
    <x v="40"/>
    <x v="0"/>
  </r>
  <r>
    <x v="2"/>
    <x v="1"/>
    <x v="40"/>
    <x v="1"/>
  </r>
  <r>
    <x v="2"/>
    <x v="1"/>
    <x v="40"/>
    <x v="0"/>
  </r>
  <r>
    <x v="2"/>
    <x v="1"/>
    <x v="40"/>
    <x v="5"/>
  </r>
  <r>
    <x v="2"/>
    <x v="1"/>
    <x v="40"/>
    <x v="0"/>
  </r>
  <r>
    <x v="2"/>
    <x v="1"/>
    <x v="40"/>
    <x v="0"/>
  </r>
  <r>
    <x v="2"/>
    <x v="1"/>
    <x v="40"/>
    <x v="0"/>
  </r>
  <r>
    <x v="2"/>
    <x v="1"/>
    <x v="40"/>
    <x v="5"/>
  </r>
  <r>
    <x v="2"/>
    <x v="1"/>
    <x v="40"/>
    <x v="0"/>
  </r>
  <r>
    <x v="2"/>
    <x v="1"/>
    <x v="40"/>
    <x v="0"/>
  </r>
  <r>
    <x v="2"/>
    <x v="1"/>
    <x v="40"/>
    <x v="0"/>
  </r>
  <r>
    <x v="2"/>
    <x v="1"/>
    <x v="40"/>
    <x v="12"/>
  </r>
  <r>
    <x v="2"/>
    <x v="1"/>
    <x v="40"/>
    <x v="0"/>
  </r>
  <r>
    <x v="2"/>
    <x v="1"/>
    <x v="40"/>
    <x v="0"/>
  </r>
  <r>
    <x v="2"/>
    <x v="1"/>
    <x v="40"/>
    <x v="5"/>
  </r>
  <r>
    <x v="2"/>
    <x v="1"/>
    <x v="40"/>
    <x v="0"/>
  </r>
  <r>
    <x v="2"/>
    <x v="1"/>
    <x v="40"/>
    <x v="1"/>
  </r>
  <r>
    <x v="0"/>
    <x v="1"/>
    <x v="6"/>
    <x v="0"/>
  </r>
  <r>
    <x v="0"/>
    <x v="1"/>
    <x v="6"/>
    <x v="5"/>
  </r>
  <r>
    <x v="0"/>
    <x v="1"/>
    <x v="6"/>
    <x v="1"/>
  </r>
  <r>
    <x v="0"/>
    <x v="1"/>
    <x v="6"/>
    <x v="0"/>
  </r>
  <r>
    <x v="0"/>
    <x v="1"/>
    <x v="6"/>
    <x v="5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6"/>
  </r>
  <r>
    <x v="0"/>
    <x v="1"/>
    <x v="6"/>
    <x v="8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5"/>
  </r>
  <r>
    <x v="0"/>
    <x v="1"/>
    <x v="6"/>
    <x v="1"/>
  </r>
  <r>
    <x v="0"/>
    <x v="1"/>
    <x v="6"/>
    <x v="0"/>
  </r>
  <r>
    <x v="0"/>
    <x v="1"/>
    <x v="6"/>
    <x v="6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2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5"/>
  </r>
  <r>
    <x v="0"/>
    <x v="1"/>
    <x v="6"/>
    <x v="1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9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1"/>
  </r>
  <r>
    <x v="2"/>
    <x v="1"/>
    <x v="6"/>
    <x v="0"/>
  </r>
  <r>
    <x v="2"/>
    <x v="1"/>
    <x v="6"/>
    <x v="1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1"/>
  </r>
  <r>
    <x v="0"/>
    <x v="1"/>
    <x v="40"/>
    <x v="0"/>
  </r>
  <r>
    <x v="0"/>
    <x v="1"/>
    <x v="40"/>
    <x v="0"/>
  </r>
  <r>
    <x v="0"/>
    <x v="1"/>
    <x v="40"/>
    <x v="1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1"/>
  </r>
  <r>
    <x v="0"/>
    <x v="1"/>
    <x v="40"/>
    <x v="1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1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5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0"/>
  </r>
  <r>
    <x v="0"/>
    <x v="1"/>
    <x v="40"/>
    <x v="1"/>
  </r>
  <r>
    <x v="0"/>
    <x v="1"/>
    <x v="40"/>
    <x v="0"/>
  </r>
  <r>
    <x v="0"/>
    <x v="1"/>
    <x v="40"/>
    <x v="5"/>
  </r>
  <r>
    <x v="0"/>
    <x v="1"/>
    <x v="40"/>
    <x v="1"/>
  </r>
  <r>
    <x v="0"/>
    <x v="1"/>
    <x v="40"/>
    <x v="0"/>
  </r>
  <r>
    <x v="0"/>
    <x v="1"/>
    <x v="40"/>
    <x v="0"/>
  </r>
  <r>
    <x v="2"/>
    <x v="1"/>
    <x v="40"/>
    <x v="0"/>
  </r>
  <r>
    <x v="2"/>
    <x v="1"/>
    <x v="40"/>
    <x v="1"/>
  </r>
  <r>
    <x v="2"/>
    <x v="1"/>
    <x v="40"/>
    <x v="0"/>
  </r>
  <r>
    <x v="2"/>
    <x v="1"/>
    <x v="40"/>
    <x v="0"/>
  </r>
  <r>
    <x v="2"/>
    <x v="1"/>
    <x v="40"/>
    <x v="0"/>
  </r>
  <r>
    <x v="2"/>
    <x v="1"/>
    <x v="40"/>
    <x v="0"/>
  </r>
  <r>
    <x v="2"/>
    <x v="1"/>
    <x v="40"/>
    <x v="1"/>
  </r>
  <r>
    <x v="2"/>
    <x v="1"/>
    <x v="40"/>
    <x v="1"/>
  </r>
  <r>
    <x v="2"/>
    <x v="1"/>
    <x v="40"/>
    <x v="0"/>
  </r>
  <r>
    <x v="2"/>
    <x v="1"/>
    <x v="40"/>
    <x v="0"/>
  </r>
  <r>
    <x v="2"/>
    <x v="1"/>
    <x v="40"/>
    <x v="0"/>
  </r>
  <r>
    <x v="2"/>
    <x v="1"/>
    <x v="40"/>
    <x v="0"/>
  </r>
  <r>
    <x v="2"/>
    <x v="1"/>
    <x v="40"/>
    <x v="0"/>
  </r>
  <r>
    <x v="2"/>
    <x v="1"/>
    <x v="40"/>
    <x v="0"/>
  </r>
  <r>
    <x v="2"/>
    <x v="1"/>
    <x v="40"/>
    <x v="0"/>
  </r>
  <r>
    <x v="2"/>
    <x v="1"/>
    <x v="40"/>
    <x v="0"/>
  </r>
  <r>
    <x v="2"/>
    <x v="1"/>
    <x v="40"/>
    <x v="0"/>
  </r>
  <r>
    <x v="2"/>
    <x v="1"/>
    <x v="40"/>
    <x v="0"/>
  </r>
  <r>
    <x v="2"/>
    <x v="1"/>
    <x v="40"/>
    <x v="2"/>
  </r>
  <r>
    <x v="2"/>
    <x v="1"/>
    <x v="40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5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2"/>
  </r>
  <r>
    <x v="0"/>
    <x v="1"/>
    <x v="6"/>
    <x v="0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0"/>
  </r>
  <r>
    <x v="0"/>
    <x v="1"/>
    <x v="6"/>
    <x v="5"/>
  </r>
  <r>
    <x v="0"/>
    <x v="1"/>
    <x v="6"/>
    <x v="1"/>
  </r>
  <r>
    <x v="0"/>
    <x v="1"/>
    <x v="6"/>
    <x v="1"/>
  </r>
  <r>
    <x v="0"/>
    <x v="1"/>
    <x v="6"/>
    <x v="0"/>
  </r>
  <r>
    <x v="0"/>
    <x v="1"/>
    <x v="6"/>
    <x v="1"/>
  </r>
  <r>
    <x v="0"/>
    <x v="1"/>
    <x v="6"/>
    <x v="11"/>
  </r>
  <r>
    <x v="0"/>
    <x v="1"/>
    <x v="6"/>
    <x v="0"/>
  </r>
  <r>
    <x v="0"/>
    <x v="1"/>
    <x v="6"/>
    <x v="1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2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5"/>
  </r>
  <r>
    <x v="2"/>
    <x v="1"/>
    <x v="6"/>
    <x v="0"/>
  </r>
  <r>
    <x v="2"/>
    <x v="1"/>
    <x v="6"/>
    <x v="0"/>
  </r>
  <r>
    <x v="1"/>
    <x v="1"/>
    <x v="40"/>
    <x v="1"/>
  </r>
  <r>
    <x v="1"/>
    <x v="1"/>
    <x v="40"/>
    <x v="0"/>
  </r>
  <r>
    <x v="1"/>
    <x v="1"/>
    <x v="40"/>
    <x v="0"/>
  </r>
  <r>
    <x v="1"/>
    <x v="1"/>
    <x v="40"/>
    <x v="0"/>
  </r>
  <r>
    <x v="1"/>
    <x v="1"/>
    <x v="40"/>
    <x v="0"/>
  </r>
  <r>
    <x v="1"/>
    <x v="1"/>
    <x v="40"/>
    <x v="0"/>
  </r>
  <r>
    <x v="1"/>
    <x v="1"/>
    <x v="40"/>
    <x v="4"/>
  </r>
  <r>
    <x v="1"/>
    <x v="1"/>
    <x v="40"/>
    <x v="8"/>
  </r>
  <r>
    <x v="1"/>
    <x v="1"/>
    <x v="40"/>
    <x v="1"/>
  </r>
  <r>
    <x v="1"/>
    <x v="1"/>
    <x v="40"/>
    <x v="0"/>
  </r>
  <r>
    <x v="1"/>
    <x v="1"/>
    <x v="40"/>
    <x v="0"/>
  </r>
  <r>
    <x v="1"/>
    <x v="1"/>
    <x v="40"/>
    <x v="1"/>
  </r>
  <r>
    <x v="1"/>
    <x v="1"/>
    <x v="40"/>
    <x v="1"/>
  </r>
  <r>
    <x v="1"/>
    <x v="1"/>
    <x v="40"/>
    <x v="0"/>
  </r>
  <r>
    <x v="1"/>
    <x v="1"/>
    <x v="40"/>
    <x v="2"/>
  </r>
  <r>
    <x v="1"/>
    <x v="1"/>
    <x v="40"/>
    <x v="1"/>
  </r>
  <r>
    <x v="1"/>
    <x v="1"/>
    <x v="40"/>
    <x v="0"/>
  </r>
  <r>
    <x v="1"/>
    <x v="1"/>
    <x v="40"/>
    <x v="0"/>
  </r>
  <r>
    <x v="1"/>
    <x v="1"/>
    <x v="40"/>
    <x v="2"/>
  </r>
  <r>
    <x v="1"/>
    <x v="1"/>
    <x v="40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4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1"/>
  </r>
  <r>
    <x v="2"/>
    <x v="1"/>
    <x v="6"/>
    <x v="8"/>
  </r>
  <r>
    <x v="2"/>
    <x v="1"/>
    <x v="6"/>
    <x v="1"/>
  </r>
  <r>
    <x v="2"/>
    <x v="1"/>
    <x v="6"/>
    <x v="1"/>
  </r>
  <r>
    <x v="2"/>
    <x v="1"/>
    <x v="6"/>
    <x v="1"/>
  </r>
  <r>
    <x v="2"/>
    <x v="1"/>
    <x v="6"/>
    <x v="1"/>
  </r>
  <r>
    <x v="2"/>
    <x v="1"/>
    <x v="6"/>
    <x v="1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2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2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2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2"/>
  </r>
  <r>
    <x v="2"/>
    <x v="1"/>
    <x v="6"/>
    <x v="2"/>
  </r>
  <r>
    <x v="2"/>
    <x v="1"/>
    <x v="6"/>
    <x v="0"/>
  </r>
  <r>
    <x v="2"/>
    <x v="1"/>
    <x v="6"/>
    <x v="17"/>
  </r>
  <r>
    <x v="2"/>
    <x v="1"/>
    <x v="6"/>
    <x v="0"/>
  </r>
  <r>
    <x v="2"/>
    <x v="1"/>
    <x v="6"/>
    <x v="0"/>
  </r>
  <r>
    <x v="2"/>
    <x v="1"/>
    <x v="6"/>
    <x v="5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1"/>
  </r>
  <r>
    <x v="2"/>
    <x v="1"/>
    <x v="6"/>
    <x v="5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1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1"/>
  </r>
  <r>
    <x v="2"/>
    <x v="1"/>
    <x v="6"/>
    <x v="0"/>
  </r>
  <r>
    <x v="2"/>
    <x v="1"/>
    <x v="6"/>
    <x v="1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6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5"/>
  </r>
  <r>
    <x v="2"/>
    <x v="1"/>
    <x v="6"/>
    <x v="0"/>
  </r>
  <r>
    <x v="2"/>
    <x v="1"/>
    <x v="6"/>
    <x v="2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5"/>
  </r>
  <r>
    <x v="2"/>
    <x v="1"/>
    <x v="6"/>
    <x v="5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2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14"/>
  </r>
  <r>
    <x v="2"/>
    <x v="1"/>
    <x v="6"/>
    <x v="1"/>
  </r>
  <r>
    <x v="2"/>
    <x v="1"/>
    <x v="6"/>
    <x v="0"/>
  </r>
  <r>
    <x v="2"/>
    <x v="1"/>
    <x v="6"/>
    <x v="1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3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0"/>
  </r>
  <r>
    <x v="2"/>
    <x v="1"/>
    <x v="6"/>
    <x v="14"/>
  </r>
  <r>
    <x v="2"/>
    <x v="1"/>
    <x v="6"/>
    <x v="1"/>
  </r>
  <r>
    <x v="2"/>
    <x v="1"/>
    <x v="6"/>
    <x v="1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2"/>
  </r>
  <r>
    <x v="2"/>
    <x v="1"/>
    <x v="6"/>
    <x v="14"/>
  </r>
  <r>
    <x v="2"/>
    <x v="1"/>
    <x v="6"/>
    <x v="0"/>
  </r>
  <r>
    <x v="2"/>
    <x v="1"/>
    <x v="6"/>
    <x v="0"/>
  </r>
  <r>
    <x v="2"/>
    <x v="1"/>
    <x v="6"/>
    <x v="0"/>
  </r>
  <r>
    <x v="2"/>
    <x v="1"/>
    <x v="6"/>
    <x v="1"/>
  </r>
  <r>
    <x v="2"/>
    <x v="1"/>
    <x v="6"/>
    <x v="1"/>
  </r>
  <r>
    <x v="2"/>
    <x v="1"/>
    <x v="6"/>
    <x v="0"/>
  </r>
  <r>
    <x v="2"/>
    <x v="1"/>
    <x v="6"/>
    <x v="17"/>
  </r>
  <r>
    <x v="2"/>
    <x v="1"/>
    <x v="6"/>
    <x v="0"/>
  </r>
  <r>
    <x v="4"/>
    <x v="9"/>
    <x v="41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x v="0"/>
    <x v="0"/>
    <x v="0"/>
    <x v="0"/>
  </r>
  <r>
    <x v="0"/>
    <x v="1"/>
    <x v="0"/>
    <x v="1"/>
  </r>
  <r>
    <x v="0"/>
    <x v="2"/>
    <x v="0"/>
    <x v="2"/>
  </r>
  <r>
    <x v="0"/>
    <x v="3"/>
    <x v="0"/>
    <x v="3"/>
  </r>
  <r>
    <x v="0"/>
    <x v="0"/>
    <x v="0"/>
    <x v="4"/>
  </r>
  <r>
    <x v="0"/>
    <x v="2"/>
    <x v="0"/>
    <x v="3"/>
  </r>
  <r>
    <x v="0"/>
    <x v="3"/>
    <x v="0"/>
    <x v="0"/>
  </r>
  <r>
    <x v="0"/>
    <x v="2"/>
    <x v="0"/>
    <x v="5"/>
  </r>
  <r>
    <x v="0"/>
    <x v="2"/>
    <x v="0"/>
    <x v="6"/>
  </r>
  <r>
    <x v="0"/>
    <x v="2"/>
    <x v="0"/>
    <x v="7"/>
  </r>
  <r>
    <x v="0"/>
    <x v="3"/>
    <x v="0"/>
    <x v="5"/>
  </r>
  <r>
    <x v="0"/>
    <x v="2"/>
    <x v="0"/>
    <x v="3"/>
  </r>
  <r>
    <x v="0"/>
    <x v="3"/>
    <x v="0"/>
    <x v="0"/>
  </r>
  <r>
    <x v="0"/>
    <x v="2"/>
    <x v="0"/>
    <x v="5"/>
  </r>
  <r>
    <x v="0"/>
    <x v="3"/>
    <x v="0"/>
    <x v="0"/>
  </r>
  <r>
    <x v="0"/>
    <x v="0"/>
    <x v="0"/>
    <x v="8"/>
  </r>
  <r>
    <x v="0"/>
    <x v="3"/>
    <x v="0"/>
    <x v="5"/>
  </r>
  <r>
    <x v="0"/>
    <x v="3"/>
    <x v="0"/>
    <x v="9"/>
  </r>
  <r>
    <x v="0"/>
    <x v="3"/>
    <x v="0"/>
    <x v="10"/>
  </r>
  <r>
    <x v="0"/>
    <x v="0"/>
    <x v="0"/>
    <x v="0"/>
  </r>
  <r>
    <x v="0"/>
    <x v="0"/>
    <x v="0"/>
    <x v="3"/>
  </r>
  <r>
    <x v="0"/>
    <x v="3"/>
    <x v="0"/>
    <x v="10"/>
  </r>
  <r>
    <x v="0"/>
    <x v="3"/>
    <x v="0"/>
    <x v="11"/>
  </r>
  <r>
    <x v="0"/>
    <x v="0"/>
    <x v="0"/>
    <x v="6"/>
  </r>
  <r>
    <x v="0"/>
    <x v="0"/>
    <x v="0"/>
    <x v="10"/>
  </r>
  <r>
    <x v="0"/>
    <x v="0"/>
    <x v="0"/>
    <x v="4"/>
  </r>
  <r>
    <x v="0"/>
    <x v="3"/>
    <x v="0"/>
    <x v="3"/>
  </r>
  <r>
    <x v="0"/>
    <x v="3"/>
    <x v="0"/>
    <x v="9"/>
  </r>
  <r>
    <x v="0"/>
    <x v="0"/>
    <x v="0"/>
    <x v="4"/>
  </r>
  <r>
    <x v="0"/>
    <x v="3"/>
    <x v="0"/>
    <x v="0"/>
  </r>
  <r>
    <x v="0"/>
    <x v="3"/>
    <x v="0"/>
    <x v="3"/>
  </r>
  <r>
    <x v="0"/>
    <x v="2"/>
    <x v="0"/>
    <x v="1"/>
  </r>
  <r>
    <x v="0"/>
    <x v="2"/>
    <x v="0"/>
    <x v="6"/>
  </r>
  <r>
    <x v="0"/>
    <x v="0"/>
    <x v="0"/>
    <x v="9"/>
  </r>
  <r>
    <x v="0"/>
    <x v="3"/>
    <x v="0"/>
    <x v="3"/>
  </r>
  <r>
    <x v="0"/>
    <x v="0"/>
    <x v="0"/>
    <x v="6"/>
  </r>
  <r>
    <x v="0"/>
    <x v="0"/>
    <x v="0"/>
    <x v="7"/>
  </r>
  <r>
    <x v="0"/>
    <x v="0"/>
    <x v="0"/>
    <x v="1"/>
  </r>
  <r>
    <x v="0"/>
    <x v="4"/>
    <x v="0"/>
    <x v="6"/>
  </r>
  <r>
    <x v="0"/>
    <x v="3"/>
    <x v="0"/>
    <x v="6"/>
  </r>
  <r>
    <x v="0"/>
    <x v="3"/>
    <x v="0"/>
    <x v="5"/>
  </r>
  <r>
    <x v="0"/>
    <x v="3"/>
    <x v="0"/>
    <x v="8"/>
  </r>
  <r>
    <x v="0"/>
    <x v="3"/>
    <x v="0"/>
    <x v="4"/>
  </r>
  <r>
    <x v="0"/>
    <x v="3"/>
    <x v="0"/>
    <x v="0"/>
  </r>
  <r>
    <x v="0"/>
    <x v="3"/>
    <x v="0"/>
    <x v="10"/>
  </r>
  <r>
    <x v="0"/>
    <x v="2"/>
    <x v="0"/>
    <x v="7"/>
  </r>
  <r>
    <x v="0"/>
    <x v="0"/>
    <x v="0"/>
    <x v="4"/>
  </r>
  <r>
    <x v="0"/>
    <x v="3"/>
    <x v="0"/>
    <x v="9"/>
  </r>
  <r>
    <x v="0"/>
    <x v="0"/>
    <x v="0"/>
    <x v="1"/>
  </r>
  <r>
    <x v="0"/>
    <x v="0"/>
    <x v="0"/>
    <x v="8"/>
  </r>
  <r>
    <x v="0"/>
    <x v="3"/>
    <x v="0"/>
    <x v="11"/>
  </r>
  <r>
    <x v="0"/>
    <x v="0"/>
    <x v="0"/>
    <x v="3"/>
  </r>
  <r>
    <x v="0"/>
    <x v="3"/>
    <x v="0"/>
    <x v="0"/>
  </r>
  <r>
    <x v="0"/>
    <x v="3"/>
    <x v="0"/>
    <x v="7"/>
  </r>
  <r>
    <x v="0"/>
    <x v="0"/>
    <x v="0"/>
    <x v="4"/>
  </r>
  <r>
    <x v="0"/>
    <x v="2"/>
    <x v="0"/>
    <x v="5"/>
  </r>
  <r>
    <x v="0"/>
    <x v="0"/>
    <x v="0"/>
    <x v="5"/>
  </r>
  <r>
    <x v="0"/>
    <x v="0"/>
    <x v="0"/>
    <x v="7"/>
  </r>
  <r>
    <x v="0"/>
    <x v="3"/>
    <x v="0"/>
    <x v="9"/>
  </r>
  <r>
    <x v="0"/>
    <x v="0"/>
    <x v="0"/>
    <x v="10"/>
  </r>
  <r>
    <x v="0"/>
    <x v="3"/>
    <x v="0"/>
    <x v="7"/>
  </r>
  <r>
    <x v="0"/>
    <x v="4"/>
    <x v="0"/>
    <x v="5"/>
  </r>
  <r>
    <x v="0"/>
    <x v="4"/>
    <x v="0"/>
    <x v="2"/>
  </r>
  <r>
    <x v="0"/>
    <x v="4"/>
    <x v="0"/>
    <x v="11"/>
  </r>
  <r>
    <x v="0"/>
    <x v="4"/>
    <x v="0"/>
    <x v="0"/>
  </r>
  <r>
    <x v="0"/>
    <x v="3"/>
    <x v="0"/>
    <x v="3"/>
  </r>
  <r>
    <x v="0"/>
    <x v="2"/>
    <x v="0"/>
    <x v="0"/>
  </r>
  <r>
    <x v="0"/>
    <x v="5"/>
    <x v="0"/>
    <x v="0"/>
  </r>
  <r>
    <x v="0"/>
    <x v="3"/>
    <x v="0"/>
    <x v="1"/>
  </r>
  <r>
    <x v="0"/>
    <x v="6"/>
    <x v="0"/>
    <x v="10"/>
  </r>
  <r>
    <x v="0"/>
    <x v="6"/>
    <x v="0"/>
    <x v="3"/>
  </r>
  <r>
    <x v="0"/>
    <x v="5"/>
    <x v="0"/>
    <x v="7"/>
  </r>
  <r>
    <x v="0"/>
    <x v="5"/>
    <x v="0"/>
    <x v="9"/>
  </r>
  <r>
    <x v="0"/>
    <x v="6"/>
    <x v="0"/>
    <x v="2"/>
  </r>
  <r>
    <x v="0"/>
    <x v="0"/>
    <x v="0"/>
    <x v="11"/>
  </r>
  <r>
    <x v="0"/>
    <x v="4"/>
    <x v="0"/>
    <x v="7"/>
  </r>
  <r>
    <x v="0"/>
    <x v="6"/>
    <x v="0"/>
    <x v="9"/>
  </r>
  <r>
    <x v="0"/>
    <x v="5"/>
    <x v="0"/>
    <x v="7"/>
  </r>
  <r>
    <x v="0"/>
    <x v="2"/>
    <x v="0"/>
    <x v="10"/>
  </r>
  <r>
    <x v="0"/>
    <x v="3"/>
    <x v="0"/>
    <x v="7"/>
  </r>
  <r>
    <x v="0"/>
    <x v="4"/>
    <x v="0"/>
    <x v="4"/>
  </r>
  <r>
    <x v="0"/>
    <x v="5"/>
    <x v="0"/>
    <x v="3"/>
  </r>
  <r>
    <x v="0"/>
    <x v="6"/>
    <x v="0"/>
    <x v="8"/>
  </r>
  <r>
    <x v="0"/>
    <x v="0"/>
    <x v="0"/>
    <x v="2"/>
  </r>
  <r>
    <x v="0"/>
    <x v="6"/>
    <x v="0"/>
    <x v="6"/>
  </r>
  <r>
    <x v="0"/>
    <x v="6"/>
    <x v="0"/>
    <x v="10"/>
  </r>
  <r>
    <x v="0"/>
    <x v="0"/>
    <x v="0"/>
    <x v="9"/>
  </r>
  <r>
    <x v="0"/>
    <x v="7"/>
    <x v="0"/>
    <x v="5"/>
  </r>
  <r>
    <x v="0"/>
    <x v="3"/>
    <x v="0"/>
    <x v="5"/>
  </r>
  <r>
    <x v="0"/>
    <x v="4"/>
    <x v="0"/>
    <x v="5"/>
  </r>
  <r>
    <x v="0"/>
    <x v="6"/>
    <x v="0"/>
    <x v="0"/>
  </r>
  <r>
    <x v="0"/>
    <x v="6"/>
    <x v="0"/>
    <x v="7"/>
  </r>
  <r>
    <x v="0"/>
    <x v="2"/>
    <x v="0"/>
    <x v="11"/>
  </r>
  <r>
    <x v="0"/>
    <x v="5"/>
    <x v="0"/>
    <x v="0"/>
  </r>
  <r>
    <x v="0"/>
    <x v="3"/>
    <x v="0"/>
    <x v="7"/>
  </r>
  <r>
    <x v="0"/>
    <x v="5"/>
    <x v="0"/>
    <x v="1"/>
  </r>
  <r>
    <x v="0"/>
    <x v="7"/>
    <x v="0"/>
    <x v="5"/>
  </r>
  <r>
    <x v="0"/>
    <x v="6"/>
    <x v="0"/>
    <x v="0"/>
  </r>
  <r>
    <x v="0"/>
    <x v="5"/>
    <x v="0"/>
    <x v="4"/>
  </r>
  <r>
    <x v="0"/>
    <x v="4"/>
    <x v="0"/>
    <x v="11"/>
  </r>
  <r>
    <x v="0"/>
    <x v="5"/>
    <x v="0"/>
    <x v="9"/>
  </r>
  <r>
    <x v="0"/>
    <x v="5"/>
    <x v="0"/>
    <x v="11"/>
  </r>
  <r>
    <x v="0"/>
    <x v="7"/>
    <x v="0"/>
    <x v="4"/>
  </r>
  <r>
    <x v="0"/>
    <x v="3"/>
    <x v="0"/>
    <x v="2"/>
  </r>
  <r>
    <x v="0"/>
    <x v="6"/>
    <x v="0"/>
    <x v="7"/>
  </r>
  <r>
    <x v="0"/>
    <x v="2"/>
    <x v="0"/>
    <x v="6"/>
  </r>
  <r>
    <x v="0"/>
    <x v="5"/>
    <x v="0"/>
    <x v="7"/>
  </r>
  <r>
    <x v="0"/>
    <x v="6"/>
    <x v="0"/>
    <x v="6"/>
  </r>
  <r>
    <x v="0"/>
    <x v="4"/>
    <x v="0"/>
    <x v="6"/>
  </r>
  <r>
    <x v="0"/>
    <x v="6"/>
    <x v="0"/>
    <x v="1"/>
  </r>
  <r>
    <x v="0"/>
    <x v="4"/>
    <x v="0"/>
    <x v="9"/>
  </r>
  <r>
    <x v="0"/>
    <x v="0"/>
    <x v="0"/>
    <x v="5"/>
  </r>
  <r>
    <x v="0"/>
    <x v="3"/>
    <x v="0"/>
    <x v="7"/>
  </r>
  <r>
    <x v="0"/>
    <x v="6"/>
    <x v="0"/>
    <x v="3"/>
  </r>
  <r>
    <x v="0"/>
    <x v="6"/>
    <x v="0"/>
    <x v="4"/>
  </r>
  <r>
    <x v="0"/>
    <x v="5"/>
    <x v="0"/>
    <x v="1"/>
  </r>
  <r>
    <x v="0"/>
    <x v="6"/>
    <x v="0"/>
    <x v="2"/>
  </r>
  <r>
    <x v="0"/>
    <x v="7"/>
    <x v="0"/>
    <x v="7"/>
  </r>
  <r>
    <x v="0"/>
    <x v="6"/>
    <x v="0"/>
    <x v="0"/>
  </r>
  <r>
    <x v="0"/>
    <x v="6"/>
    <x v="0"/>
    <x v="3"/>
  </r>
  <r>
    <x v="0"/>
    <x v="2"/>
    <x v="1"/>
    <x v="8"/>
  </r>
  <r>
    <x v="0"/>
    <x v="0"/>
    <x v="1"/>
    <x v="6"/>
  </r>
  <r>
    <x v="0"/>
    <x v="2"/>
    <x v="1"/>
    <x v="10"/>
  </r>
  <r>
    <x v="0"/>
    <x v="3"/>
    <x v="1"/>
    <x v="8"/>
  </r>
  <r>
    <x v="0"/>
    <x v="0"/>
    <x v="1"/>
    <x v="6"/>
  </r>
  <r>
    <x v="0"/>
    <x v="2"/>
    <x v="1"/>
    <x v="11"/>
  </r>
  <r>
    <x v="0"/>
    <x v="0"/>
    <x v="1"/>
    <x v="5"/>
  </r>
  <r>
    <x v="0"/>
    <x v="0"/>
    <x v="1"/>
    <x v="7"/>
  </r>
  <r>
    <x v="0"/>
    <x v="2"/>
    <x v="1"/>
    <x v="8"/>
  </r>
  <r>
    <x v="0"/>
    <x v="3"/>
    <x v="1"/>
    <x v="10"/>
  </r>
  <r>
    <x v="0"/>
    <x v="3"/>
    <x v="1"/>
    <x v="5"/>
  </r>
  <r>
    <x v="0"/>
    <x v="2"/>
    <x v="1"/>
    <x v="0"/>
  </r>
  <r>
    <x v="0"/>
    <x v="3"/>
    <x v="1"/>
    <x v="8"/>
  </r>
  <r>
    <x v="0"/>
    <x v="2"/>
    <x v="1"/>
    <x v="5"/>
  </r>
  <r>
    <x v="0"/>
    <x v="0"/>
    <x v="1"/>
    <x v="10"/>
  </r>
  <r>
    <x v="0"/>
    <x v="3"/>
    <x v="1"/>
    <x v="5"/>
  </r>
  <r>
    <x v="0"/>
    <x v="0"/>
    <x v="1"/>
    <x v="6"/>
  </r>
  <r>
    <x v="0"/>
    <x v="0"/>
    <x v="1"/>
    <x v="10"/>
  </r>
  <r>
    <x v="0"/>
    <x v="0"/>
    <x v="1"/>
    <x v="3"/>
  </r>
  <r>
    <x v="0"/>
    <x v="0"/>
    <x v="1"/>
    <x v="3"/>
  </r>
  <r>
    <x v="0"/>
    <x v="0"/>
    <x v="1"/>
    <x v="2"/>
  </r>
  <r>
    <x v="0"/>
    <x v="0"/>
    <x v="1"/>
    <x v="6"/>
  </r>
  <r>
    <x v="0"/>
    <x v="3"/>
    <x v="1"/>
    <x v="9"/>
  </r>
  <r>
    <x v="0"/>
    <x v="2"/>
    <x v="1"/>
    <x v="3"/>
  </r>
  <r>
    <x v="0"/>
    <x v="0"/>
    <x v="1"/>
    <x v="2"/>
  </r>
  <r>
    <x v="0"/>
    <x v="0"/>
    <x v="1"/>
    <x v="3"/>
  </r>
  <r>
    <x v="0"/>
    <x v="2"/>
    <x v="1"/>
    <x v="4"/>
  </r>
  <r>
    <x v="0"/>
    <x v="3"/>
    <x v="1"/>
    <x v="4"/>
  </r>
  <r>
    <x v="0"/>
    <x v="2"/>
    <x v="1"/>
    <x v="1"/>
  </r>
  <r>
    <x v="0"/>
    <x v="3"/>
    <x v="1"/>
    <x v="4"/>
  </r>
  <r>
    <x v="0"/>
    <x v="0"/>
    <x v="1"/>
    <x v="7"/>
  </r>
  <r>
    <x v="0"/>
    <x v="0"/>
    <x v="1"/>
    <x v="6"/>
  </r>
  <r>
    <x v="0"/>
    <x v="3"/>
    <x v="1"/>
    <x v="10"/>
  </r>
  <r>
    <x v="0"/>
    <x v="3"/>
    <x v="1"/>
    <x v="9"/>
  </r>
  <r>
    <x v="0"/>
    <x v="0"/>
    <x v="1"/>
    <x v="6"/>
  </r>
  <r>
    <x v="0"/>
    <x v="0"/>
    <x v="1"/>
    <x v="0"/>
  </r>
  <r>
    <x v="0"/>
    <x v="3"/>
    <x v="1"/>
    <x v="0"/>
  </r>
  <r>
    <x v="0"/>
    <x v="2"/>
    <x v="1"/>
    <x v="1"/>
  </r>
  <r>
    <x v="0"/>
    <x v="3"/>
    <x v="1"/>
    <x v="8"/>
  </r>
  <r>
    <x v="0"/>
    <x v="2"/>
    <x v="1"/>
    <x v="5"/>
  </r>
  <r>
    <x v="0"/>
    <x v="0"/>
    <x v="2"/>
    <x v="0"/>
  </r>
  <r>
    <x v="0"/>
    <x v="3"/>
    <x v="2"/>
    <x v="0"/>
  </r>
  <r>
    <x v="0"/>
    <x v="3"/>
    <x v="2"/>
    <x v="3"/>
  </r>
  <r>
    <x v="0"/>
    <x v="0"/>
    <x v="2"/>
    <x v="10"/>
  </r>
  <r>
    <x v="0"/>
    <x v="3"/>
    <x v="2"/>
    <x v="3"/>
  </r>
  <r>
    <x v="0"/>
    <x v="0"/>
    <x v="2"/>
    <x v="11"/>
  </r>
  <r>
    <x v="0"/>
    <x v="2"/>
    <x v="2"/>
    <x v="11"/>
  </r>
  <r>
    <x v="0"/>
    <x v="0"/>
    <x v="2"/>
    <x v="0"/>
  </r>
  <r>
    <x v="0"/>
    <x v="0"/>
    <x v="2"/>
    <x v="2"/>
  </r>
  <r>
    <x v="0"/>
    <x v="3"/>
    <x v="2"/>
    <x v="8"/>
  </r>
  <r>
    <x v="0"/>
    <x v="0"/>
    <x v="2"/>
    <x v="3"/>
  </r>
  <r>
    <x v="0"/>
    <x v="2"/>
    <x v="2"/>
    <x v="0"/>
  </r>
  <r>
    <x v="0"/>
    <x v="0"/>
    <x v="2"/>
    <x v="2"/>
  </r>
  <r>
    <x v="0"/>
    <x v="0"/>
    <x v="2"/>
    <x v="1"/>
  </r>
  <r>
    <x v="0"/>
    <x v="0"/>
    <x v="2"/>
    <x v="7"/>
  </r>
  <r>
    <x v="0"/>
    <x v="3"/>
    <x v="2"/>
    <x v="10"/>
  </r>
  <r>
    <x v="0"/>
    <x v="0"/>
    <x v="2"/>
    <x v="3"/>
  </r>
  <r>
    <x v="0"/>
    <x v="0"/>
    <x v="2"/>
    <x v="7"/>
  </r>
  <r>
    <x v="0"/>
    <x v="0"/>
    <x v="2"/>
    <x v="9"/>
  </r>
  <r>
    <x v="0"/>
    <x v="2"/>
    <x v="2"/>
    <x v="2"/>
  </r>
  <r>
    <x v="0"/>
    <x v="0"/>
    <x v="2"/>
    <x v="7"/>
  </r>
  <r>
    <x v="0"/>
    <x v="0"/>
    <x v="2"/>
    <x v="5"/>
  </r>
  <r>
    <x v="0"/>
    <x v="2"/>
    <x v="2"/>
    <x v="11"/>
  </r>
  <r>
    <x v="0"/>
    <x v="3"/>
    <x v="2"/>
    <x v="9"/>
  </r>
  <r>
    <x v="0"/>
    <x v="3"/>
    <x v="2"/>
    <x v="3"/>
  </r>
  <r>
    <x v="0"/>
    <x v="2"/>
    <x v="2"/>
    <x v="3"/>
  </r>
  <r>
    <x v="0"/>
    <x v="1"/>
    <x v="2"/>
    <x v="2"/>
  </r>
  <r>
    <x v="0"/>
    <x v="0"/>
    <x v="2"/>
    <x v="0"/>
  </r>
  <r>
    <x v="0"/>
    <x v="3"/>
    <x v="2"/>
    <x v="10"/>
  </r>
  <r>
    <x v="0"/>
    <x v="2"/>
    <x v="2"/>
    <x v="3"/>
  </r>
  <r>
    <x v="0"/>
    <x v="2"/>
    <x v="2"/>
    <x v="0"/>
  </r>
  <r>
    <x v="0"/>
    <x v="0"/>
    <x v="2"/>
    <x v="10"/>
  </r>
  <r>
    <x v="0"/>
    <x v="3"/>
    <x v="2"/>
    <x v="8"/>
  </r>
  <r>
    <x v="0"/>
    <x v="3"/>
    <x v="2"/>
    <x v="8"/>
  </r>
  <r>
    <x v="0"/>
    <x v="2"/>
    <x v="2"/>
    <x v="1"/>
  </r>
  <r>
    <x v="0"/>
    <x v="0"/>
    <x v="2"/>
    <x v="5"/>
  </r>
  <r>
    <x v="0"/>
    <x v="0"/>
    <x v="2"/>
    <x v="8"/>
  </r>
  <r>
    <x v="0"/>
    <x v="1"/>
    <x v="2"/>
    <x v="1"/>
  </r>
  <r>
    <x v="0"/>
    <x v="3"/>
    <x v="2"/>
    <x v="8"/>
  </r>
  <r>
    <x v="0"/>
    <x v="2"/>
    <x v="2"/>
    <x v="10"/>
  </r>
  <r>
    <x v="0"/>
    <x v="3"/>
    <x v="2"/>
    <x v="10"/>
  </r>
  <r>
    <x v="0"/>
    <x v="0"/>
    <x v="2"/>
    <x v="1"/>
  </r>
  <r>
    <x v="0"/>
    <x v="0"/>
    <x v="2"/>
    <x v="8"/>
  </r>
  <r>
    <x v="0"/>
    <x v="3"/>
    <x v="2"/>
    <x v="4"/>
  </r>
  <r>
    <x v="0"/>
    <x v="2"/>
    <x v="2"/>
    <x v="3"/>
  </r>
  <r>
    <x v="0"/>
    <x v="0"/>
    <x v="2"/>
    <x v="8"/>
  </r>
  <r>
    <x v="0"/>
    <x v="2"/>
    <x v="2"/>
    <x v="3"/>
  </r>
  <r>
    <x v="0"/>
    <x v="3"/>
    <x v="2"/>
    <x v="11"/>
  </r>
  <r>
    <x v="0"/>
    <x v="3"/>
    <x v="2"/>
    <x v="4"/>
  </r>
  <r>
    <x v="0"/>
    <x v="0"/>
    <x v="2"/>
    <x v="0"/>
  </r>
  <r>
    <x v="0"/>
    <x v="0"/>
    <x v="2"/>
    <x v="8"/>
  </r>
  <r>
    <x v="0"/>
    <x v="0"/>
    <x v="2"/>
    <x v="10"/>
  </r>
  <r>
    <x v="0"/>
    <x v="2"/>
    <x v="2"/>
    <x v="2"/>
  </r>
  <r>
    <x v="0"/>
    <x v="0"/>
    <x v="2"/>
    <x v="3"/>
  </r>
  <r>
    <x v="0"/>
    <x v="0"/>
    <x v="2"/>
    <x v="1"/>
  </r>
  <r>
    <x v="0"/>
    <x v="2"/>
    <x v="2"/>
    <x v="1"/>
  </r>
  <r>
    <x v="0"/>
    <x v="0"/>
    <x v="2"/>
    <x v="7"/>
  </r>
  <r>
    <x v="0"/>
    <x v="3"/>
    <x v="2"/>
    <x v="4"/>
  </r>
  <r>
    <x v="0"/>
    <x v="0"/>
    <x v="2"/>
    <x v="7"/>
  </r>
  <r>
    <x v="0"/>
    <x v="2"/>
    <x v="2"/>
    <x v="2"/>
  </r>
  <r>
    <x v="0"/>
    <x v="0"/>
    <x v="2"/>
    <x v="3"/>
  </r>
  <r>
    <x v="0"/>
    <x v="0"/>
    <x v="2"/>
    <x v="1"/>
  </r>
  <r>
    <x v="0"/>
    <x v="0"/>
    <x v="2"/>
    <x v="1"/>
  </r>
  <r>
    <x v="0"/>
    <x v="2"/>
    <x v="2"/>
    <x v="6"/>
  </r>
  <r>
    <x v="0"/>
    <x v="0"/>
    <x v="2"/>
    <x v="5"/>
  </r>
  <r>
    <x v="0"/>
    <x v="2"/>
    <x v="2"/>
    <x v="7"/>
  </r>
  <r>
    <x v="0"/>
    <x v="0"/>
    <x v="2"/>
    <x v="6"/>
  </r>
  <r>
    <x v="0"/>
    <x v="0"/>
    <x v="2"/>
    <x v="0"/>
  </r>
  <r>
    <x v="0"/>
    <x v="0"/>
    <x v="2"/>
    <x v="6"/>
  </r>
  <r>
    <x v="0"/>
    <x v="2"/>
    <x v="2"/>
    <x v="1"/>
  </r>
  <r>
    <x v="0"/>
    <x v="0"/>
    <x v="2"/>
    <x v="5"/>
  </r>
  <r>
    <x v="0"/>
    <x v="0"/>
    <x v="2"/>
    <x v="11"/>
  </r>
  <r>
    <x v="0"/>
    <x v="0"/>
    <x v="2"/>
    <x v="1"/>
  </r>
  <r>
    <x v="0"/>
    <x v="2"/>
    <x v="2"/>
    <x v="10"/>
  </r>
  <r>
    <x v="0"/>
    <x v="0"/>
    <x v="2"/>
    <x v="5"/>
  </r>
  <r>
    <x v="0"/>
    <x v="0"/>
    <x v="2"/>
    <x v="0"/>
  </r>
  <r>
    <x v="0"/>
    <x v="0"/>
    <x v="2"/>
    <x v="4"/>
  </r>
  <r>
    <x v="0"/>
    <x v="2"/>
    <x v="2"/>
    <x v="1"/>
  </r>
  <r>
    <x v="0"/>
    <x v="2"/>
    <x v="2"/>
    <x v="11"/>
  </r>
  <r>
    <x v="0"/>
    <x v="0"/>
    <x v="2"/>
    <x v="9"/>
  </r>
  <r>
    <x v="0"/>
    <x v="4"/>
    <x v="0"/>
    <x v="7"/>
  </r>
  <r>
    <x v="0"/>
    <x v="3"/>
    <x v="0"/>
    <x v="4"/>
  </r>
  <r>
    <x v="0"/>
    <x v="6"/>
    <x v="0"/>
    <x v="4"/>
  </r>
  <r>
    <x v="0"/>
    <x v="3"/>
    <x v="0"/>
    <x v="1"/>
  </r>
  <r>
    <x v="0"/>
    <x v="7"/>
    <x v="0"/>
    <x v="2"/>
  </r>
  <r>
    <x v="0"/>
    <x v="5"/>
    <x v="0"/>
    <x v="3"/>
  </r>
  <r>
    <x v="0"/>
    <x v="7"/>
    <x v="0"/>
    <x v="9"/>
  </r>
  <r>
    <x v="0"/>
    <x v="7"/>
    <x v="0"/>
    <x v="8"/>
  </r>
  <r>
    <x v="0"/>
    <x v="6"/>
    <x v="0"/>
    <x v="4"/>
  </r>
  <r>
    <x v="0"/>
    <x v="7"/>
    <x v="0"/>
    <x v="0"/>
  </r>
  <r>
    <x v="0"/>
    <x v="4"/>
    <x v="0"/>
    <x v="5"/>
  </r>
  <r>
    <x v="0"/>
    <x v="5"/>
    <x v="0"/>
    <x v="6"/>
  </r>
  <r>
    <x v="0"/>
    <x v="7"/>
    <x v="0"/>
    <x v="7"/>
  </r>
  <r>
    <x v="0"/>
    <x v="5"/>
    <x v="0"/>
    <x v="1"/>
  </r>
  <r>
    <x v="0"/>
    <x v="0"/>
    <x v="0"/>
    <x v="8"/>
  </r>
  <r>
    <x v="0"/>
    <x v="6"/>
    <x v="0"/>
    <x v="2"/>
  </r>
  <r>
    <x v="0"/>
    <x v="4"/>
    <x v="0"/>
    <x v="2"/>
  </r>
  <r>
    <x v="0"/>
    <x v="2"/>
    <x v="0"/>
    <x v="6"/>
  </r>
  <r>
    <x v="0"/>
    <x v="6"/>
    <x v="0"/>
    <x v="5"/>
  </r>
  <r>
    <x v="0"/>
    <x v="0"/>
    <x v="0"/>
    <x v="7"/>
  </r>
  <r>
    <x v="0"/>
    <x v="7"/>
    <x v="0"/>
    <x v="0"/>
  </r>
  <r>
    <x v="0"/>
    <x v="5"/>
    <x v="0"/>
    <x v="6"/>
  </r>
  <r>
    <x v="0"/>
    <x v="6"/>
    <x v="0"/>
    <x v="1"/>
  </r>
  <r>
    <x v="0"/>
    <x v="5"/>
    <x v="0"/>
    <x v="10"/>
  </r>
  <r>
    <x v="0"/>
    <x v="5"/>
    <x v="0"/>
    <x v="6"/>
  </r>
  <r>
    <x v="0"/>
    <x v="7"/>
    <x v="0"/>
    <x v="7"/>
  </r>
  <r>
    <x v="0"/>
    <x v="7"/>
    <x v="0"/>
    <x v="1"/>
  </r>
  <r>
    <x v="0"/>
    <x v="3"/>
    <x v="0"/>
    <x v="5"/>
  </r>
  <r>
    <x v="0"/>
    <x v="6"/>
    <x v="0"/>
    <x v="8"/>
  </r>
  <r>
    <x v="0"/>
    <x v="1"/>
    <x v="0"/>
    <x v="1"/>
  </r>
  <r>
    <x v="0"/>
    <x v="6"/>
    <x v="0"/>
    <x v="6"/>
  </r>
  <r>
    <x v="0"/>
    <x v="4"/>
    <x v="0"/>
    <x v="11"/>
  </r>
  <r>
    <x v="0"/>
    <x v="7"/>
    <x v="0"/>
    <x v="2"/>
  </r>
  <r>
    <x v="0"/>
    <x v="6"/>
    <x v="0"/>
    <x v="0"/>
  </r>
  <r>
    <x v="0"/>
    <x v="5"/>
    <x v="0"/>
    <x v="7"/>
  </r>
  <r>
    <x v="0"/>
    <x v="5"/>
    <x v="0"/>
    <x v="9"/>
  </r>
  <r>
    <x v="0"/>
    <x v="5"/>
    <x v="0"/>
    <x v="2"/>
  </r>
  <r>
    <x v="0"/>
    <x v="0"/>
    <x v="0"/>
    <x v="6"/>
  </r>
  <r>
    <x v="0"/>
    <x v="5"/>
    <x v="0"/>
    <x v="8"/>
  </r>
  <r>
    <x v="0"/>
    <x v="1"/>
    <x v="0"/>
    <x v="1"/>
  </r>
  <r>
    <x v="0"/>
    <x v="3"/>
    <x v="0"/>
    <x v="6"/>
  </r>
  <r>
    <x v="0"/>
    <x v="8"/>
    <x v="0"/>
    <x v="5"/>
  </r>
  <r>
    <x v="0"/>
    <x v="7"/>
    <x v="0"/>
    <x v="1"/>
  </r>
  <r>
    <x v="0"/>
    <x v="6"/>
    <x v="0"/>
    <x v="5"/>
  </r>
  <r>
    <x v="0"/>
    <x v="6"/>
    <x v="0"/>
    <x v="11"/>
  </r>
  <r>
    <x v="0"/>
    <x v="4"/>
    <x v="0"/>
    <x v="10"/>
  </r>
  <r>
    <x v="0"/>
    <x v="4"/>
    <x v="0"/>
    <x v="2"/>
  </r>
  <r>
    <x v="0"/>
    <x v="5"/>
    <x v="0"/>
    <x v="9"/>
  </r>
  <r>
    <x v="0"/>
    <x v="5"/>
    <x v="0"/>
    <x v="5"/>
  </r>
  <r>
    <x v="0"/>
    <x v="4"/>
    <x v="0"/>
    <x v="9"/>
  </r>
  <r>
    <x v="0"/>
    <x v="7"/>
    <x v="0"/>
    <x v="11"/>
  </r>
  <r>
    <x v="0"/>
    <x v="4"/>
    <x v="0"/>
    <x v="6"/>
  </r>
  <r>
    <x v="0"/>
    <x v="6"/>
    <x v="0"/>
    <x v="8"/>
  </r>
  <r>
    <x v="0"/>
    <x v="3"/>
    <x v="0"/>
    <x v="7"/>
  </r>
  <r>
    <x v="0"/>
    <x v="7"/>
    <x v="0"/>
    <x v="0"/>
  </r>
  <r>
    <x v="0"/>
    <x v="4"/>
    <x v="0"/>
    <x v="8"/>
  </r>
  <r>
    <x v="0"/>
    <x v="5"/>
    <x v="0"/>
    <x v="10"/>
  </r>
  <r>
    <x v="0"/>
    <x v="0"/>
    <x v="0"/>
    <x v="7"/>
  </r>
  <r>
    <x v="0"/>
    <x v="3"/>
    <x v="0"/>
    <x v="7"/>
  </r>
  <r>
    <x v="0"/>
    <x v="7"/>
    <x v="0"/>
    <x v="9"/>
  </r>
  <r>
    <x v="0"/>
    <x v="6"/>
    <x v="0"/>
    <x v="7"/>
  </r>
  <r>
    <x v="0"/>
    <x v="4"/>
    <x v="0"/>
    <x v="2"/>
  </r>
  <r>
    <x v="0"/>
    <x v="5"/>
    <x v="0"/>
    <x v="1"/>
  </r>
  <r>
    <x v="0"/>
    <x v="5"/>
    <x v="0"/>
    <x v="5"/>
  </r>
  <r>
    <x v="0"/>
    <x v="5"/>
    <x v="0"/>
    <x v="3"/>
  </r>
  <r>
    <x v="0"/>
    <x v="5"/>
    <x v="0"/>
    <x v="2"/>
  </r>
  <r>
    <x v="0"/>
    <x v="4"/>
    <x v="0"/>
    <x v="2"/>
  </r>
  <r>
    <x v="0"/>
    <x v="4"/>
    <x v="0"/>
    <x v="1"/>
  </r>
  <r>
    <x v="0"/>
    <x v="6"/>
    <x v="0"/>
    <x v="1"/>
  </r>
  <r>
    <x v="0"/>
    <x v="5"/>
    <x v="0"/>
    <x v="10"/>
  </r>
  <r>
    <x v="0"/>
    <x v="6"/>
    <x v="0"/>
    <x v="9"/>
  </r>
  <r>
    <x v="0"/>
    <x v="6"/>
    <x v="0"/>
    <x v="4"/>
  </r>
  <r>
    <x v="0"/>
    <x v="4"/>
    <x v="0"/>
    <x v="7"/>
  </r>
  <r>
    <x v="0"/>
    <x v="7"/>
    <x v="0"/>
    <x v="0"/>
  </r>
  <r>
    <x v="0"/>
    <x v="4"/>
    <x v="0"/>
    <x v="1"/>
  </r>
  <r>
    <x v="0"/>
    <x v="5"/>
    <x v="0"/>
    <x v="3"/>
  </r>
  <r>
    <x v="0"/>
    <x v="3"/>
    <x v="0"/>
    <x v="4"/>
  </r>
  <r>
    <x v="0"/>
    <x v="4"/>
    <x v="0"/>
    <x v="4"/>
  </r>
  <r>
    <x v="0"/>
    <x v="4"/>
    <x v="0"/>
    <x v="2"/>
  </r>
  <r>
    <x v="0"/>
    <x v="8"/>
    <x v="0"/>
    <x v="4"/>
  </r>
  <r>
    <x v="0"/>
    <x v="0"/>
    <x v="0"/>
    <x v="4"/>
  </r>
  <r>
    <x v="0"/>
    <x v="2"/>
    <x v="0"/>
    <x v="9"/>
  </r>
  <r>
    <x v="0"/>
    <x v="2"/>
    <x v="0"/>
    <x v="6"/>
  </r>
  <r>
    <x v="0"/>
    <x v="2"/>
    <x v="0"/>
    <x v="4"/>
  </r>
  <r>
    <x v="0"/>
    <x v="0"/>
    <x v="0"/>
    <x v="0"/>
  </r>
  <r>
    <x v="0"/>
    <x v="2"/>
    <x v="0"/>
    <x v="4"/>
  </r>
  <r>
    <x v="0"/>
    <x v="1"/>
    <x v="0"/>
    <x v="2"/>
  </r>
  <r>
    <x v="0"/>
    <x v="0"/>
    <x v="0"/>
    <x v="2"/>
  </r>
  <r>
    <x v="0"/>
    <x v="0"/>
    <x v="0"/>
    <x v="9"/>
  </r>
  <r>
    <x v="0"/>
    <x v="0"/>
    <x v="0"/>
    <x v="9"/>
  </r>
  <r>
    <x v="0"/>
    <x v="4"/>
    <x v="0"/>
    <x v="6"/>
  </r>
  <r>
    <x v="0"/>
    <x v="2"/>
    <x v="0"/>
    <x v="5"/>
  </r>
  <r>
    <x v="0"/>
    <x v="0"/>
    <x v="0"/>
    <x v="8"/>
  </r>
  <r>
    <x v="0"/>
    <x v="2"/>
    <x v="0"/>
    <x v="7"/>
  </r>
  <r>
    <x v="0"/>
    <x v="0"/>
    <x v="0"/>
    <x v="6"/>
  </r>
  <r>
    <x v="0"/>
    <x v="0"/>
    <x v="0"/>
    <x v="6"/>
  </r>
  <r>
    <x v="0"/>
    <x v="0"/>
    <x v="0"/>
    <x v="9"/>
  </r>
  <r>
    <x v="0"/>
    <x v="0"/>
    <x v="0"/>
    <x v="2"/>
  </r>
  <r>
    <x v="0"/>
    <x v="2"/>
    <x v="0"/>
    <x v="3"/>
  </r>
  <r>
    <x v="0"/>
    <x v="0"/>
    <x v="0"/>
    <x v="7"/>
  </r>
  <r>
    <x v="0"/>
    <x v="1"/>
    <x v="0"/>
    <x v="2"/>
  </r>
  <r>
    <x v="0"/>
    <x v="3"/>
    <x v="0"/>
    <x v="8"/>
  </r>
  <r>
    <x v="0"/>
    <x v="2"/>
    <x v="0"/>
    <x v="7"/>
  </r>
  <r>
    <x v="0"/>
    <x v="3"/>
    <x v="0"/>
    <x v="9"/>
  </r>
  <r>
    <x v="0"/>
    <x v="0"/>
    <x v="0"/>
    <x v="6"/>
  </r>
  <r>
    <x v="0"/>
    <x v="0"/>
    <x v="0"/>
    <x v="6"/>
  </r>
  <r>
    <x v="0"/>
    <x v="0"/>
    <x v="0"/>
    <x v="8"/>
  </r>
  <r>
    <x v="0"/>
    <x v="0"/>
    <x v="0"/>
    <x v="9"/>
  </r>
  <r>
    <x v="0"/>
    <x v="0"/>
    <x v="0"/>
    <x v="3"/>
  </r>
  <r>
    <x v="0"/>
    <x v="1"/>
    <x v="0"/>
    <x v="1"/>
  </r>
  <r>
    <x v="0"/>
    <x v="2"/>
    <x v="0"/>
    <x v="10"/>
  </r>
  <r>
    <x v="0"/>
    <x v="2"/>
    <x v="0"/>
    <x v="2"/>
  </r>
  <r>
    <x v="0"/>
    <x v="3"/>
    <x v="0"/>
    <x v="8"/>
  </r>
  <r>
    <x v="0"/>
    <x v="0"/>
    <x v="0"/>
    <x v="9"/>
  </r>
  <r>
    <x v="0"/>
    <x v="2"/>
    <x v="0"/>
    <x v="7"/>
  </r>
  <r>
    <x v="0"/>
    <x v="3"/>
    <x v="0"/>
    <x v="9"/>
  </r>
  <r>
    <x v="0"/>
    <x v="2"/>
    <x v="0"/>
    <x v="2"/>
  </r>
  <r>
    <x v="0"/>
    <x v="0"/>
    <x v="0"/>
    <x v="7"/>
  </r>
  <r>
    <x v="0"/>
    <x v="2"/>
    <x v="0"/>
    <x v="5"/>
  </r>
  <r>
    <x v="0"/>
    <x v="3"/>
    <x v="0"/>
    <x v="9"/>
  </r>
  <r>
    <x v="0"/>
    <x v="0"/>
    <x v="0"/>
    <x v="0"/>
  </r>
  <r>
    <x v="0"/>
    <x v="3"/>
    <x v="0"/>
    <x v="9"/>
  </r>
  <r>
    <x v="0"/>
    <x v="3"/>
    <x v="0"/>
    <x v="3"/>
  </r>
  <r>
    <x v="0"/>
    <x v="7"/>
    <x v="0"/>
    <x v="7"/>
  </r>
  <r>
    <x v="0"/>
    <x v="3"/>
    <x v="0"/>
    <x v="5"/>
  </r>
  <r>
    <x v="0"/>
    <x v="3"/>
    <x v="0"/>
    <x v="1"/>
  </r>
  <r>
    <x v="0"/>
    <x v="5"/>
    <x v="0"/>
    <x v="6"/>
  </r>
  <r>
    <x v="0"/>
    <x v="4"/>
    <x v="0"/>
    <x v="7"/>
  </r>
  <r>
    <x v="0"/>
    <x v="0"/>
    <x v="0"/>
    <x v="2"/>
  </r>
  <r>
    <x v="0"/>
    <x v="6"/>
    <x v="0"/>
    <x v="11"/>
  </r>
  <r>
    <x v="0"/>
    <x v="2"/>
    <x v="0"/>
    <x v="11"/>
  </r>
  <r>
    <x v="0"/>
    <x v="5"/>
    <x v="0"/>
    <x v="11"/>
  </r>
  <r>
    <x v="0"/>
    <x v="2"/>
    <x v="0"/>
    <x v="2"/>
  </r>
  <r>
    <x v="0"/>
    <x v="5"/>
    <x v="0"/>
    <x v="0"/>
  </r>
  <r>
    <x v="0"/>
    <x v="6"/>
    <x v="0"/>
    <x v="10"/>
  </r>
  <r>
    <x v="0"/>
    <x v="3"/>
    <x v="0"/>
    <x v="1"/>
  </r>
  <r>
    <x v="0"/>
    <x v="2"/>
    <x v="0"/>
    <x v="3"/>
  </r>
  <r>
    <x v="0"/>
    <x v="0"/>
    <x v="0"/>
    <x v="9"/>
  </r>
  <r>
    <x v="0"/>
    <x v="2"/>
    <x v="0"/>
    <x v="1"/>
  </r>
  <r>
    <x v="0"/>
    <x v="5"/>
    <x v="0"/>
    <x v="7"/>
  </r>
  <r>
    <x v="0"/>
    <x v="0"/>
    <x v="0"/>
    <x v="11"/>
  </r>
  <r>
    <x v="0"/>
    <x v="5"/>
    <x v="0"/>
    <x v="0"/>
  </r>
  <r>
    <x v="0"/>
    <x v="5"/>
    <x v="0"/>
    <x v="10"/>
  </r>
  <r>
    <x v="0"/>
    <x v="3"/>
    <x v="0"/>
    <x v="6"/>
  </r>
  <r>
    <x v="0"/>
    <x v="3"/>
    <x v="0"/>
    <x v="11"/>
  </r>
  <r>
    <x v="0"/>
    <x v="3"/>
    <x v="0"/>
    <x v="9"/>
  </r>
  <r>
    <x v="0"/>
    <x v="0"/>
    <x v="0"/>
    <x v="3"/>
  </r>
  <r>
    <x v="0"/>
    <x v="0"/>
    <x v="0"/>
    <x v="3"/>
  </r>
  <r>
    <x v="0"/>
    <x v="2"/>
    <x v="0"/>
    <x v="0"/>
  </r>
  <r>
    <x v="0"/>
    <x v="3"/>
    <x v="0"/>
    <x v="2"/>
  </r>
  <r>
    <x v="0"/>
    <x v="0"/>
    <x v="0"/>
    <x v="6"/>
  </r>
  <r>
    <x v="0"/>
    <x v="6"/>
    <x v="0"/>
    <x v="4"/>
  </r>
  <r>
    <x v="0"/>
    <x v="6"/>
    <x v="0"/>
    <x v="10"/>
  </r>
  <r>
    <x v="0"/>
    <x v="4"/>
    <x v="0"/>
    <x v="8"/>
  </r>
  <r>
    <x v="0"/>
    <x v="2"/>
    <x v="0"/>
    <x v="2"/>
  </r>
  <r>
    <x v="0"/>
    <x v="5"/>
    <x v="0"/>
    <x v="7"/>
  </r>
  <r>
    <x v="0"/>
    <x v="5"/>
    <x v="0"/>
    <x v="0"/>
  </r>
  <r>
    <x v="0"/>
    <x v="7"/>
    <x v="0"/>
    <x v="3"/>
  </r>
  <r>
    <x v="0"/>
    <x v="0"/>
    <x v="0"/>
    <x v="7"/>
  </r>
  <r>
    <x v="0"/>
    <x v="2"/>
    <x v="0"/>
    <x v="4"/>
  </r>
  <r>
    <x v="0"/>
    <x v="3"/>
    <x v="0"/>
    <x v="6"/>
  </r>
  <r>
    <x v="0"/>
    <x v="6"/>
    <x v="0"/>
    <x v="3"/>
  </r>
  <r>
    <x v="0"/>
    <x v="0"/>
    <x v="0"/>
    <x v="9"/>
  </r>
  <r>
    <x v="0"/>
    <x v="6"/>
    <x v="0"/>
    <x v="0"/>
  </r>
  <r>
    <x v="0"/>
    <x v="3"/>
    <x v="0"/>
    <x v="1"/>
  </r>
  <r>
    <x v="0"/>
    <x v="3"/>
    <x v="0"/>
    <x v="2"/>
  </r>
  <r>
    <x v="0"/>
    <x v="6"/>
    <x v="0"/>
    <x v="6"/>
  </r>
  <r>
    <x v="0"/>
    <x v="6"/>
    <x v="0"/>
    <x v="8"/>
  </r>
  <r>
    <x v="0"/>
    <x v="4"/>
    <x v="0"/>
    <x v="8"/>
  </r>
  <r>
    <x v="0"/>
    <x v="2"/>
    <x v="0"/>
    <x v="0"/>
  </r>
  <r>
    <x v="0"/>
    <x v="0"/>
    <x v="0"/>
    <x v="6"/>
  </r>
  <r>
    <x v="0"/>
    <x v="4"/>
    <x v="0"/>
    <x v="4"/>
  </r>
  <r>
    <x v="0"/>
    <x v="5"/>
    <x v="0"/>
    <x v="3"/>
  </r>
  <r>
    <x v="0"/>
    <x v="5"/>
    <x v="0"/>
    <x v="0"/>
  </r>
  <r>
    <x v="0"/>
    <x v="4"/>
    <x v="0"/>
    <x v="8"/>
  </r>
  <r>
    <x v="0"/>
    <x v="3"/>
    <x v="0"/>
    <x v="8"/>
  </r>
  <r>
    <x v="0"/>
    <x v="3"/>
    <x v="0"/>
    <x v="1"/>
  </r>
  <r>
    <x v="0"/>
    <x v="4"/>
    <x v="0"/>
    <x v="7"/>
  </r>
  <r>
    <x v="0"/>
    <x v="0"/>
    <x v="0"/>
    <x v="0"/>
  </r>
  <r>
    <x v="0"/>
    <x v="4"/>
    <x v="0"/>
    <x v="6"/>
  </r>
  <r>
    <x v="0"/>
    <x v="3"/>
    <x v="2"/>
    <x v="2"/>
  </r>
  <r>
    <x v="0"/>
    <x v="0"/>
    <x v="2"/>
    <x v="0"/>
  </r>
  <r>
    <x v="0"/>
    <x v="3"/>
    <x v="2"/>
    <x v="10"/>
  </r>
  <r>
    <x v="0"/>
    <x v="4"/>
    <x v="2"/>
    <x v="5"/>
  </r>
  <r>
    <x v="0"/>
    <x v="5"/>
    <x v="2"/>
    <x v="1"/>
  </r>
  <r>
    <x v="0"/>
    <x v="0"/>
    <x v="2"/>
    <x v="8"/>
  </r>
  <r>
    <x v="0"/>
    <x v="2"/>
    <x v="2"/>
    <x v="1"/>
  </r>
  <r>
    <x v="0"/>
    <x v="0"/>
    <x v="2"/>
    <x v="9"/>
  </r>
  <r>
    <x v="0"/>
    <x v="3"/>
    <x v="2"/>
    <x v="5"/>
  </r>
  <r>
    <x v="0"/>
    <x v="8"/>
    <x v="2"/>
    <x v="8"/>
  </r>
  <r>
    <x v="0"/>
    <x v="4"/>
    <x v="2"/>
    <x v="10"/>
  </r>
  <r>
    <x v="0"/>
    <x v="2"/>
    <x v="2"/>
    <x v="0"/>
  </r>
  <r>
    <x v="0"/>
    <x v="0"/>
    <x v="2"/>
    <x v="10"/>
  </r>
  <r>
    <x v="0"/>
    <x v="0"/>
    <x v="2"/>
    <x v="10"/>
  </r>
  <r>
    <x v="0"/>
    <x v="4"/>
    <x v="2"/>
    <x v="9"/>
  </r>
  <r>
    <x v="0"/>
    <x v="4"/>
    <x v="2"/>
    <x v="10"/>
  </r>
  <r>
    <x v="0"/>
    <x v="4"/>
    <x v="2"/>
    <x v="3"/>
  </r>
  <r>
    <x v="0"/>
    <x v="2"/>
    <x v="2"/>
    <x v="10"/>
  </r>
  <r>
    <x v="0"/>
    <x v="0"/>
    <x v="2"/>
    <x v="9"/>
  </r>
  <r>
    <x v="0"/>
    <x v="3"/>
    <x v="2"/>
    <x v="9"/>
  </r>
  <r>
    <x v="0"/>
    <x v="2"/>
    <x v="2"/>
    <x v="2"/>
  </r>
  <r>
    <x v="0"/>
    <x v="4"/>
    <x v="2"/>
    <x v="9"/>
  </r>
  <r>
    <x v="0"/>
    <x v="0"/>
    <x v="2"/>
    <x v="1"/>
  </r>
  <r>
    <x v="0"/>
    <x v="3"/>
    <x v="2"/>
    <x v="1"/>
  </r>
  <r>
    <x v="0"/>
    <x v="6"/>
    <x v="2"/>
    <x v="11"/>
  </r>
  <r>
    <x v="0"/>
    <x v="0"/>
    <x v="2"/>
    <x v="5"/>
  </r>
  <r>
    <x v="0"/>
    <x v="0"/>
    <x v="2"/>
    <x v="2"/>
  </r>
  <r>
    <x v="0"/>
    <x v="4"/>
    <x v="2"/>
    <x v="2"/>
  </r>
  <r>
    <x v="0"/>
    <x v="3"/>
    <x v="2"/>
    <x v="6"/>
  </r>
  <r>
    <x v="0"/>
    <x v="4"/>
    <x v="2"/>
    <x v="8"/>
  </r>
  <r>
    <x v="0"/>
    <x v="3"/>
    <x v="2"/>
    <x v="1"/>
  </r>
  <r>
    <x v="0"/>
    <x v="4"/>
    <x v="2"/>
    <x v="11"/>
  </r>
  <r>
    <x v="0"/>
    <x v="0"/>
    <x v="2"/>
    <x v="6"/>
  </r>
  <r>
    <x v="0"/>
    <x v="0"/>
    <x v="2"/>
    <x v="2"/>
  </r>
  <r>
    <x v="0"/>
    <x v="3"/>
    <x v="2"/>
    <x v="9"/>
  </r>
  <r>
    <x v="0"/>
    <x v="5"/>
    <x v="2"/>
    <x v="7"/>
  </r>
  <r>
    <x v="0"/>
    <x v="4"/>
    <x v="2"/>
    <x v="8"/>
  </r>
  <r>
    <x v="0"/>
    <x v="3"/>
    <x v="2"/>
    <x v="3"/>
  </r>
  <r>
    <x v="0"/>
    <x v="4"/>
    <x v="2"/>
    <x v="6"/>
  </r>
  <r>
    <x v="0"/>
    <x v="6"/>
    <x v="2"/>
    <x v="8"/>
  </r>
  <r>
    <x v="0"/>
    <x v="3"/>
    <x v="2"/>
    <x v="6"/>
  </r>
  <r>
    <x v="0"/>
    <x v="4"/>
    <x v="2"/>
    <x v="5"/>
  </r>
  <r>
    <x v="0"/>
    <x v="6"/>
    <x v="2"/>
    <x v="0"/>
  </r>
  <r>
    <x v="0"/>
    <x v="6"/>
    <x v="2"/>
    <x v="3"/>
  </r>
  <r>
    <x v="0"/>
    <x v="2"/>
    <x v="2"/>
    <x v="6"/>
  </r>
  <r>
    <x v="0"/>
    <x v="3"/>
    <x v="2"/>
    <x v="0"/>
  </r>
  <r>
    <x v="0"/>
    <x v="5"/>
    <x v="2"/>
    <x v="10"/>
  </r>
  <r>
    <x v="0"/>
    <x v="5"/>
    <x v="2"/>
    <x v="10"/>
  </r>
  <r>
    <x v="0"/>
    <x v="5"/>
    <x v="2"/>
    <x v="5"/>
  </r>
  <r>
    <x v="0"/>
    <x v="3"/>
    <x v="2"/>
    <x v="3"/>
  </r>
  <r>
    <x v="0"/>
    <x v="4"/>
    <x v="2"/>
    <x v="4"/>
  </r>
  <r>
    <x v="0"/>
    <x v="3"/>
    <x v="2"/>
    <x v="7"/>
  </r>
  <r>
    <x v="0"/>
    <x v="3"/>
    <x v="2"/>
    <x v="3"/>
  </r>
  <r>
    <x v="0"/>
    <x v="3"/>
    <x v="2"/>
    <x v="10"/>
  </r>
  <r>
    <x v="0"/>
    <x v="1"/>
    <x v="2"/>
    <x v="1"/>
  </r>
  <r>
    <x v="0"/>
    <x v="0"/>
    <x v="2"/>
    <x v="6"/>
  </r>
  <r>
    <x v="0"/>
    <x v="3"/>
    <x v="2"/>
    <x v="6"/>
  </r>
  <r>
    <x v="0"/>
    <x v="5"/>
    <x v="2"/>
    <x v="7"/>
  </r>
  <r>
    <x v="0"/>
    <x v="0"/>
    <x v="2"/>
    <x v="7"/>
  </r>
  <r>
    <x v="0"/>
    <x v="3"/>
    <x v="2"/>
    <x v="8"/>
  </r>
  <r>
    <x v="0"/>
    <x v="4"/>
    <x v="2"/>
    <x v="3"/>
  </r>
  <r>
    <x v="0"/>
    <x v="5"/>
    <x v="2"/>
    <x v="8"/>
  </r>
  <r>
    <x v="0"/>
    <x v="2"/>
    <x v="2"/>
    <x v="7"/>
  </r>
  <r>
    <x v="0"/>
    <x v="5"/>
    <x v="2"/>
    <x v="4"/>
  </r>
  <r>
    <x v="0"/>
    <x v="0"/>
    <x v="2"/>
    <x v="8"/>
  </r>
  <r>
    <x v="0"/>
    <x v="4"/>
    <x v="2"/>
    <x v="6"/>
  </r>
  <r>
    <x v="0"/>
    <x v="3"/>
    <x v="2"/>
    <x v="5"/>
  </r>
  <r>
    <x v="0"/>
    <x v="2"/>
    <x v="2"/>
    <x v="9"/>
  </r>
  <r>
    <x v="0"/>
    <x v="2"/>
    <x v="2"/>
    <x v="11"/>
  </r>
  <r>
    <x v="0"/>
    <x v="6"/>
    <x v="2"/>
    <x v="11"/>
  </r>
  <r>
    <x v="0"/>
    <x v="5"/>
    <x v="2"/>
    <x v="3"/>
  </r>
  <r>
    <x v="0"/>
    <x v="0"/>
    <x v="2"/>
    <x v="11"/>
  </r>
  <r>
    <x v="0"/>
    <x v="2"/>
    <x v="2"/>
    <x v="10"/>
  </r>
  <r>
    <x v="0"/>
    <x v="0"/>
    <x v="2"/>
    <x v="6"/>
  </r>
  <r>
    <x v="0"/>
    <x v="3"/>
    <x v="2"/>
    <x v="0"/>
  </r>
  <r>
    <x v="0"/>
    <x v="0"/>
    <x v="2"/>
    <x v="0"/>
  </r>
  <r>
    <x v="0"/>
    <x v="4"/>
    <x v="2"/>
    <x v="11"/>
  </r>
  <r>
    <x v="0"/>
    <x v="3"/>
    <x v="2"/>
    <x v="4"/>
  </r>
  <r>
    <x v="0"/>
    <x v="6"/>
    <x v="2"/>
    <x v="4"/>
  </r>
  <r>
    <x v="0"/>
    <x v="8"/>
    <x v="2"/>
    <x v="10"/>
  </r>
  <r>
    <x v="0"/>
    <x v="7"/>
    <x v="2"/>
    <x v="7"/>
  </r>
  <r>
    <x v="0"/>
    <x v="6"/>
    <x v="2"/>
    <x v="0"/>
  </r>
  <r>
    <x v="0"/>
    <x v="5"/>
    <x v="2"/>
    <x v="2"/>
  </r>
  <r>
    <x v="0"/>
    <x v="3"/>
    <x v="2"/>
    <x v="11"/>
  </r>
  <r>
    <x v="0"/>
    <x v="5"/>
    <x v="2"/>
    <x v="2"/>
  </r>
  <r>
    <x v="0"/>
    <x v="0"/>
    <x v="2"/>
    <x v="4"/>
  </r>
  <r>
    <x v="0"/>
    <x v="4"/>
    <x v="2"/>
    <x v="3"/>
  </r>
  <r>
    <x v="0"/>
    <x v="5"/>
    <x v="2"/>
    <x v="8"/>
  </r>
  <r>
    <x v="0"/>
    <x v="5"/>
    <x v="2"/>
    <x v="7"/>
  </r>
  <r>
    <x v="0"/>
    <x v="0"/>
    <x v="2"/>
    <x v="5"/>
  </r>
  <r>
    <x v="0"/>
    <x v="2"/>
    <x v="2"/>
    <x v="1"/>
  </r>
  <r>
    <x v="0"/>
    <x v="4"/>
    <x v="2"/>
    <x v="7"/>
  </r>
  <r>
    <x v="0"/>
    <x v="2"/>
    <x v="2"/>
    <x v="9"/>
  </r>
  <r>
    <x v="0"/>
    <x v="2"/>
    <x v="2"/>
    <x v="3"/>
  </r>
  <r>
    <x v="0"/>
    <x v="3"/>
    <x v="2"/>
    <x v="3"/>
  </r>
  <r>
    <x v="0"/>
    <x v="0"/>
    <x v="2"/>
    <x v="4"/>
  </r>
  <r>
    <x v="0"/>
    <x v="0"/>
    <x v="2"/>
    <x v="7"/>
  </r>
  <r>
    <x v="0"/>
    <x v="1"/>
    <x v="2"/>
    <x v="1"/>
  </r>
  <r>
    <x v="0"/>
    <x v="0"/>
    <x v="2"/>
    <x v="10"/>
  </r>
  <r>
    <x v="0"/>
    <x v="5"/>
    <x v="2"/>
    <x v="4"/>
  </r>
  <r>
    <x v="1"/>
    <x v="0"/>
    <x v="0"/>
    <x v="4"/>
  </r>
  <r>
    <x v="1"/>
    <x v="2"/>
    <x v="0"/>
    <x v="9"/>
  </r>
  <r>
    <x v="1"/>
    <x v="2"/>
    <x v="0"/>
    <x v="2"/>
  </r>
  <r>
    <x v="1"/>
    <x v="0"/>
    <x v="0"/>
    <x v="10"/>
  </r>
  <r>
    <x v="1"/>
    <x v="2"/>
    <x v="0"/>
    <x v="5"/>
  </r>
  <r>
    <x v="1"/>
    <x v="3"/>
    <x v="0"/>
    <x v="3"/>
  </r>
  <r>
    <x v="1"/>
    <x v="0"/>
    <x v="0"/>
    <x v="3"/>
  </r>
  <r>
    <x v="1"/>
    <x v="1"/>
    <x v="0"/>
    <x v="1"/>
  </r>
  <r>
    <x v="1"/>
    <x v="0"/>
    <x v="0"/>
    <x v="5"/>
  </r>
  <r>
    <x v="1"/>
    <x v="2"/>
    <x v="0"/>
    <x v="11"/>
  </r>
  <r>
    <x v="1"/>
    <x v="0"/>
    <x v="0"/>
    <x v="0"/>
  </r>
  <r>
    <x v="1"/>
    <x v="2"/>
    <x v="0"/>
    <x v="4"/>
  </r>
  <r>
    <x v="1"/>
    <x v="2"/>
    <x v="0"/>
    <x v="6"/>
  </r>
  <r>
    <x v="1"/>
    <x v="2"/>
    <x v="0"/>
    <x v="6"/>
  </r>
  <r>
    <x v="1"/>
    <x v="0"/>
    <x v="0"/>
    <x v="8"/>
  </r>
  <r>
    <x v="1"/>
    <x v="2"/>
    <x v="0"/>
    <x v="11"/>
  </r>
  <r>
    <x v="1"/>
    <x v="0"/>
    <x v="0"/>
    <x v="0"/>
  </r>
  <r>
    <x v="1"/>
    <x v="0"/>
    <x v="0"/>
    <x v="9"/>
  </r>
  <r>
    <x v="1"/>
    <x v="2"/>
    <x v="0"/>
    <x v="6"/>
  </r>
  <r>
    <x v="1"/>
    <x v="2"/>
    <x v="0"/>
    <x v="0"/>
  </r>
  <r>
    <x v="2"/>
    <x v="0"/>
    <x v="2"/>
    <x v="1"/>
  </r>
  <r>
    <x v="2"/>
    <x v="0"/>
    <x v="2"/>
    <x v="8"/>
  </r>
  <r>
    <x v="2"/>
    <x v="2"/>
    <x v="2"/>
    <x v="7"/>
  </r>
  <r>
    <x v="2"/>
    <x v="3"/>
    <x v="2"/>
    <x v="9"/>
  </r>
  <r>
    <x v="2"/>
    <x v="2"/>
    <x v="2"/>
    <x v="0"/>
  </r>
  <r>
    <x v="2"/>
    <x v="0"/>
    <x v="2"/>
    <x v="9"/>
  </r>
  <r>
    <x v="2"/>
    <x v="0"/>
    <x v="2"/>
    <x v="8"/>
  </r>
  <r>
    <x v="2"/>
    <x v="2"/>
    <x v="2"/>
    <x v="1"/>
  </r>
  <r>
    <x v="2"/>
    <x v="0"/>
    <x v="2"/>
    <x v="8"/>
  </r>
  <r>
    <x v="2"/>
    <x v="0"/>
    <x v="2"/>
    <x v="0"/>
  </r>
  <r>
    <x v="2"/>
    <x v="1"/>
    <x v="2"/>
    <x v="1"/>
  </r>
  <r>
    <x v="2"/>
    <x v="0"/>
    <x v="2"/>
    <x v="0"/>
  </r>
  <r>
    <x v="2"/>
    <x v="0"/>
    <x v="2"/>
    <x v="4"/>
  </r>
  <r>
    <x v="2"/>
    <x v="3"/>
    <x v="2"/>
    <x v="9"/>
  </r>
  <r>
    <x v="2"/>
    <x v="3"/>
    <x v="2"/>
    <x v="8"/>
  </r>
  <r>
    <x v="2"/>
    <x v="2"/>
    <x v="2"/>
    <x v="5"/>
  </r>
  <r>
    <x v="2"/>
    <x v="0"/>
    <x v="2"/>
    <x v="11"/>
  </r>
  <r>
    <x v="2"/>
    <x v="2"/>
    <x v="2"/>
    <x v="4"/>
  </r>
  <r>
    <x v="2"/>
    <x v="0"/>
    <x v="2"/>
    <x v="2"/>
  </r>
  <r>
    <x v="2"/>
    <x v="0"/>
    <x v="2"/>
    <x v="4"/>
  </r>
  <r>
    <x v="2"/>
    <x v="3"/>
    <x v="2"/>
    <x v="4"/>
  </r>
  <r>
    <x v="2"/>
    <x v="0"/>
    <x v="2"/>
    <x v="8"/>
  </r>
  <r>
    <x v="2"/>
    <x v="2"/>
    <x v="2"/>
    <x v="4"/>
  </r>
  <r>
    <x v="2"/>
    <x v="0"/>
    <x v="2"/>
    <x v="1"/>
  </r>
  <r>
    <x v="2"/>
    <x v="2"/>
    <x v="2"/>
    <x v="2"/>
  </r>
  <r>
    <x v="2"/>
    <x v="0"/>
    <x v="2"/>
    <x v="0"/>
  </r>
  <r>
    <x v="2"/>
    <x v="2"/>
    <x v="2"/>
    <x v="0"/>
  </r>
  <r>
    <x v="2"/>
    <x v="3"/>
    <x v="2"/>
    <x v="11"/>
  </r>
  <r>
    <x v="2"/>
    <x v="0"/>
    <x v="2"/>
    <x v="11"/>
  </r>
  <r>
    <x v="2"/>
    <x v="0"/>
    <x v="2"/>
    <x v="11"/>
  </r>
  <r>
    <x v="2"/>
    <x v="2"/>
    <x v="2"/>
    <x v="1"/>
  </r>
  <r>
    <x v="2"/>
    <x v="0"/>
    <x v="2"/>
    <x v="3"/>
  </r>
  <r>
    <x v="2"/>
    <x v="0"/>
    <x v="2"/>
    <x v="9"/>
  </r>
  <r>
    <x v="2"/>
    <x v="3"/>
    <x v="2"/>
    <x v="4"/>
  </r>
  <r>
    <x v="2"/>
    <x v="2"/>
    <x v="2"/>
    <x v="8"/>
  </r>
  <r>
    <x v="2"/>
    <x v="0"/>
    <x v="2"/>
    <x v="5"/>
  </r>
  <r>
    <x v="2"/>
    <x v="0"/>
    <x v="2"/>
    <x v="1"/>
  </r>
  <r>
    <x v="2"/>
    <x v="2"/>
    <x v="2"/>
    <x v="7"/>
  </r>
  <r>
    <x v="2"/>
    <x v="0"/>
    <x v="2"/>
    <x v="10"/>
  </r>
  <r>
    <x v="2"/>
    <x v="3"/>
    <x v="2"/>
    <x v="4"/>
  </r>
  <r>
    <x v="2"/>
    <x v="2"/>
    <x v="2"/>
    <x v="10"/>
  </r>
  <r>
    <x v="2"/>
    <x v="0"/>
    <x v="2"/>
    <x v="3"/>
  </r>
  <r>
    <x v="2"/>
    <x v="0"/>
    <x v="2"/>
    <x v="2"/>
  </r>
  <r>
    <x v="2"/>
    <x v="0"/>
    <x v="2"/>
    <x v="2"/>
  </r>
  <r>
    <x v="2"/>
    <x v="0"/>
    <x v="2"/>
    <x v="2"/>
  </r>
  <r>
    <x v="2"/>
    <x v="0"/>
    <x v="2"/>
    <x v="9"/>
  </r>
  <r>
    <x v="2"/>
    <x v="0"/>
    <x v="2"/>
    <x v="1"/>
  </r>
  <r>
    <x v="2"/>
    <x v="0"/>
    <x v="2"/>
    <x v="7"/>
  </r>
  <r>
    <x v="2"/>
    <x v="2"/>
    <x v="2"/>
    <x v="8"/>
  </r>
  <r>
    <x v="2"/>
    <x v="0"/>
    <x v="2"/>
    <x v="0"/>
  </r>
  <r>
    <x v="2"/>
    <x v="2"/>
    <x v="2"/>
    <x v="1"/>
  </r>
  <r>
    <x v="2"/>
    <x v="0"/>
    <x v="2"/>
    <x v="0"/>
  </r>
  <r>
    <x v="2"/>
    <x v="3"/>
    <x v="2"/>
    <x v="4"/>
  </r>
  <r>
    <x v="2"/>
    <x v="0"/>
    <x v="2"/>
    <x v="7"/>
  </r>
  <r>
    <x v="2"/>
    <x v="2"/>
    <x v="2"/>
    <x v="7"/>
  </r>
  <r>
    <x v="2"/>
    <x v="0"/>
    <x v="2"/>
    <x v="7"/>
  </r>
  <r>
    <x v="2"/>
    <x v="2"/>
    <x v="2"/>
    <x v="9"/>
  </r>
  <r>
    <x v="2"/>
    <x v="2"/>
    <x v="2"/>
    <x v="0"/>
  </r>
  <r>
    <x v="2"/>
    <x v="3"/>
    <x v="2"/>
    <x v="4"/>
  </r>
  <r>
    <x v="2"/>
    <x v="0"/>
    <x v="2"/>
    <x v="2"/>
  </r>
  <r>
    <x v="2"/>
    <x v="0"/>
    <x v="1"/>
    <x v="7"/>
  </r>
  <r>
    <x v="2"/>
    <x v="3"/>
    <x v="1"/>
    <x v="4"/>
  </r>
  <r>
    <x v="2"/>
    <x v="0"/>
    <x v="1"/>
    <x v="5"/>
  </r>
  <r>
    <x v="2"/>
    <x v="3"/>
    <x v="1"/>
    <x v="3"/>
  </r>
  <r>
    <x v="2"/>
    <x v="3"/>
    <x v="1"/>
    <x v="3"/>
  </r>
  <r>
    <x v="2"/>
    <x v="0"/>
    <x v="1"/>
    <x v="3"/>
  </r>
  <r>
    <x v="2"/>
    <x v="0"/>
    <x v="1"/>
    <x v="6"/>
  </r>
  <r>
    <x v="2"/>
    <x v="0"/>
    <x v="1"/>
    <x v="9"/>
  </r>
  <r>
    <x v="2"/>
    <x v="0"/>
    <x v="1"/>
    <x v="5"/>
  </r>
  <r>
    <x v="2"/>
    <x v="0"/>
    <x v="1"/>
    <x v="9"/>
  </r>
  <r>
    <x v="2"/>
    <x v="0"/>
    <x v="1"/>
    <x v="7"/>
  </r>
  <r>
    <x v="2"/>
    <x v="0"/>
    <x v="1"/>
    <x v="4"/>
  </r>
  <r>
    <x v="2"/>
    <x v="2"/>
    <x v="1"/>
    <x v="10"/>
  </r>
  <r>
    <x v="2"/>
    <x v="0"/>
    <x v="1"/>
    <x v="10"/>
  </r>
  <r>
    <x v="2"/>
    <x v="2"/>
    <x v="1"/>
    <x v="5"/>
  </r>
  <r>
    <x v="2"/>
    <x v="0"/>
    <x v="1"/>
    <x v="10"/>
  </r>
  <r>
    <x v="2"/>
    <x v="1"/>
    <x v="1"/>
    <x v="1"/>
  </r>
  <r>
    <x v="2"/>
    <x v="0"/>
    <x v="1"/>
    <x v="7"/>
  </r>
  <r>
    <x v="2"/>
    <x v="0"/>
    <x v="1"/>
    <x v="4"/>
  </r>
  <r>
    <x v="2"/>
    <x v="3"/>
    <x v="1"/>
    <x v="8"/>
  </r>
  <r>
    <x v="2"/>
    <x v="3"/>
    <x v="1"/>
    <x v="3"/>
  </r>
  <r>
    <x v="2"/>
    <x v="2"/>
    <x v="1"/>
    <x v="0"/>
  </r>
  <r>
    <x v="2"/>
    <x v="2"/>
    <x v="1"/>
    <x v="0"/>
  </r>
  <r>
    <x v="2"/>
    <x v="0"/>
    <x v="1"/>
    <x v="6"/>
  </r>
  <r>
    <x v="2"/>
    <x v="0"/>
    <x v="1"/>
    <x v="6"/>
  </r>
  <r>
    <x v="2"/>
    <x v="1"/>
    <x v="1"/>
    <x v="2"/>
  </r>
  <r>
    <x v="2"/>
    <x v="0"/>
    <x v="1"/>
    <x v="3"/>
  </r>
  <r>
    <x v="2"/>
    <x v="2"/>
    <x v="1"/>
    <x v="1"/>
  </r>
  <r>
    <x v="2"/>
    <x v="3"/>
    <x v="1"/>
    <x v="0"/>
  </r>
  <r>
    <x v="2"/>
    <x v="2"/>
    <x v="1"/>
    <x v="6"/>
  </r>
  <r>
    <x v="2"/>
    <x v="0"/>
    <x v="1"/>
    <x v="10"/>
  </r>
  <r>
    <x v="2"/>
    <x v="2"/>
    <x v="1"/>
    <x v="6"/>
  </r>
  <r>
    <x v="2"/>
    <x v="0"/>
    <x v="1"/>
    <x v="9"/>
  </r>
  <r>
    <x v="2"/>
    <x v="2"/>
    <x v="1"/>
    <x v="5"/>
  </r>
  <r>
    <x v="2"/>
    <x v="0"/>
    <x v="1"/>
    <x v="1"/>
  </r>
  <r>
    <x v="2"/>
    <x v="0"/>
    <x v="1"/>
    <x v="7"/>
  </r>
  <r>
    <x v="2"/>
    <x v="0"/>
    <x v="1"/>
    <x v="5"/>
  </r>
  <r>
    <x v="2"/>
    <x v="1"/>
    <x v="1"/>
    <x v="1"/>
  </r>
  <r>
    <x v="2"/>
    <x v="1"/>
    <x v="1"/>
    <x v="1"/>
  </r>
  <r>
    <x v="2"/>
    <x v="3"/>
    <x v="1"/>
    <x v="10"/>
  </r>
  <r>
    <x v="2"/>
    <x v="2"/>
    <x v="0"/>
    <x v="4"/>
  </r>
  <r>
    <x v="2"/>
    <x v="0"/>
    <x v="0"/>
    <x v="3"/>
  </r>
  <r>
    <x v="2"/>
    <x v="0"/>
    <x v="0"/>
    <x v="3"/>
  </r>
  <r>
    <x v="2"/>
    <x v="0"/>
    <x v="0"/>
    <x v="6"/>
  </r>
  <r>
    <x v="2"/>
    <x v="3"/>
    <x v="0"/>
    <x v="8"/>
  </r>
  <r>
    <x v="2"/>
    <x v="2"/>
    <x v="0"/>
    <x v="3"/>
  </r>
  <r>
    <x v="2"/>
    <x v="3"/>
    <x v="0"/>
    <x v="3"/>
  </r>
  <r>
    <x v="2"/>
    <x v="2"/>
    <x v="0"/>
    <x v="2"/>
  </r>
  <r>
    <x v="2"/>
    <x v="3"/>
    <x v="0"/>
    <x v="8"/>
  </r>
  <r>
    <x v="2"/>
    <x v="3"/>
    <x v="0"/>
    <x v="10"/>
  </r>
  <r>
    <x v="2"/>
    <x v="3"/>
    <x v="0"/>
    <x v="9"/>
  </r>
  <r>
    <x v="2"/>
    <x v="3"/>
    <x v="0"/>
    <x v="4"/>
  </r>
  <r>
    <x v="2"/>
    <x v="2"/>
    <x v="0"/>
    <x v="4"/>
  </r>
  <r>
    <x v="2"/>
    <x v="0"/>
    <x v="0"/>
    <x v="3"/>
  </r>
  <r>
    <x v="2"/>
    <x v="0"/>
    <x v="0"/>
    <x v="0"/>
  </r>
  <r>
    <x v="2"/>
    <x v="0"/>
    <x v="0"/>
    <x v="2"/>
  </r>
  <r>
    <x v="2"/>
    <x v="2"/>
    <x v="0"/>
    <x v="2"/>
  </r>
  <r>
    <x v="2"/>
    <x v="0"/>
    <x v="0"/>
    <x v="4"/>
  </r>
  <r>
    <x v="2"/>
    <x v="0"/>
    <x v="0"/>
    <x v="0"/>
  </r>
  <r>
    <x v="2"/>
    <x v="0"/>
    <x v="0"/>
    <x v="3"/>
  </r>
  <r>
    <x v="2"/>
    <x v="3"/>
    <x v="2"/>
    <x v="9"/>
  </r>
  <r>
    <x v="2"/>
    <x v="2"/>
    <x v="2"/>
    <x v="8"/>
  </r>
  <r>
    <x v="2"/>
    <x v="3"/>
    <x v="2"/>
    <x v="11"/>
  </r>
  <r>
    <x v="2"/>
    <x v="0"/>
    <x v="2"/>
    <x v="0"/>
  </r>
  <r>
    <x v="2"/>
    <x v="0"/>
    <x v="2"/>
    <x v="7"/>
  </r>
  <r>
    <x v="2"/>
    <x v="2"/>
    <x v="2"/>
    <x v="4"/>
  </r>
  <r>
    <x v="2"/>
    <x v="3"/>
    <x v="2"/>
    <x v="3"/>
  </r>
  <r>
    <x v="2"/>
    <x v="2"/>
    <x v="2"/>
    <x v="8"/>
  </r>
  <r>
    <x v="2"/>
    <x v="0"/>
    <x v="2"/>
    <x v="7"/>
  </r>
  <r>
    <x v="2"/>
    <x v="2"/>
    <x v="2"/>
    <x v="0"/>
  </r>
  <r>
    <x v="2"/>
    <x v="2"/>
    <x v="2"/>
    <x v="5"/>
  </r>
  <r>
    <x v="2"/>
    <x v="3"/>
    <x v="2"/>
    <x v="11"/>
  </r>
  <r>
    <x v="2"/>
    <x v="3"/>
    <x v="2"/>
    <x v="4"/>
  </r>
  <r>
    <x v="2"/>
    <x v="3"/>
    <x v="2"/>
    <x v="3"/>
  </r>
  <r>
    <x v="2"/>
    <x v="3"/>
    <x v="2"/>
    <x v="0"/>
  </r>
  <r>
    <x v="2"/>
    <x v="3"/>
    <x v="2"/>
    <x v="11"/>
  </r>
  <r>
    <x v="2"/>
    <x v="0"/>
    <x v="2"/>
    <x v="1"/>
  </r>
  <r>
    <x v="2"/>
    <x v="2"/>
    <x v="2"/>
    <x v="5"/>
  </r>
  <r>
    <x v="2"/>
    <x v="2"/>
    <x v="2"/>
    <x v="6"/>
  </r>
  <r>
    <x v="2"/>
    <x v="2"/>
    <x v="2"/>
    <x v="3"/>
  </r>
  <r>
    <x v="2"/>
    <x v="3"/>
    <x v="2"/>
    <x v="10"/>
  </r>
  <r>
    <x v="2"/>
    <x v="2"/>
    <x v="2"/>
    <x v="8"/>
  </r>
  <r>
    <x v="2"/>
    <x v="1"/>
    <x v="2"/>
    <x v="2"/>
  </r>
  <r>
    <x v="2"/>
    <x v="2"/>
    <x v="2"/>
    <x v="8"/>
  </r>
  <r>
    <x v="2"/>
    <x v="3"/>
    <x v="2"/>
    <x v="0"/>
  </r>
  <r>
    <x v="2"/>
    <x v="3"/>
    <x v="2"/>
    <x v="4"/>
  </r>
  <r>
    <x v="2"/>
    <x v="0"/>
    <x v="2"/>
    <x v="3"/>
  </r>
  <r>
    <x v="2"/>
    <x v="2"/>
    <x v="2"/>
    <x v="11"/>
  </r>
  <r>
    <x v="2"/>
    <x v="0"/>
    <x v="2"/>
    <x v="8"/>
  </r>
  <r>
    <x v="2"/>
    <x v="2"/>
    <x v="2"/>
    <x v="4"/>
  </r>
  <r>
    <x v="2"/>
    <x v="2"/>
    <x v="2"/>
    <x v="3"/>
  </r>
  <r>
    <x v="2"/>
    <x v="0"/>
    <x v="2"/>
    <x v="0"/>
  </r>
  <r>
    <x v="2"/>
    <x v="2"/>
    <x v="2"/>
    <x v="4"/>
  </r>
  <r>
    <x v="2"/>
    <x v="0"/>
    <x v="2"/>
    <x v="7"/>
  </r>
  <r>
    <x v="2"/>
    <x v="1"/>
    <x v="2"/>
    <x v="1"/>
  </r>
  <r>
    <x v="2"/>
    <x v="3"/>
    <x v="2"/>
    <x v="9"/>
  </r>
  <r>
    <x v="2"/>
    <x v="3"/>
    <x v="2"/>
    <x v="0"/>
  </r>
  <r>
    <x v="2"/>
    <x v="2"/>
    <x v="2"/>
    <x v="1"/>
  </r>
  <r>
    <x v="2"/>
    <x v="3"/>
    <x v="2"/>
    <x v="10"/>
  </r>
  <r>
    <x v="2"/>
    <x v="4"/>
    <x v="2"/>
    <x v="9"/>
  </r>
  <r>
    <x v="2"/>
    <x v="2"/>
    <x v="2"/>
    <x v="11"/>
  </r>
  <r>
    <x v="2"/>
    <x v="3"/>
    <x v="2"/>
    <x v="0"/>
  </r>
  <r>
    <x v="2"/>
    <x v="2"/>
    <x v="2"/>
    <x v="9"/>
  </r>
  <r>
    <x v="2"/>
    <x v="2"/>
    <x v="2"/>
    <x v="11"/>
  </r>
  <r>
    <x v="2"/>
    <x v="2"/>
    <x v="2"/>
    <x v="11"/>
  </r>
  <r>
    <x v="2"/>
    <x v="2"/>
    <x v="2"/>
    <x v="11"/>
  </r>
  <r>
    <x v="2"/>
    <x v="2"/>
    <x v="2"/>
    <x v="4"/>
  </r>
  <r>
    <x v="2"/>
    <x v="2"/>
    <x v="2"/>
    <x v="4"/>
  </r>
  <r>
    <x v="2"/>
    <x v="3"/>
    <x v="2"/>
    <x v="3"/>
  </r>
  <r>
    <x v="2"/>
    <x v="3"/>
    <x v="2"/>
    <x v="4"/>
  </r>
  <r>
    <x v="2"/>
    <x v="3"/>
    <x v="2"/>
    <x v="3"/>
  </r>
  <r>
    <x v="2"/>
    <x v="2"/>
    <x v="2"/>
    <x v="4"/>
  </r>
  <r>
    <x v="2"/>
    <x v="2"/>
    <x v="2"/>
    <x v="1"/>
  </r>
  <r>
    <x v="2"/>
    <x v="2"/>
    <x v="2"/>
    <x v="5"/>
  </r>
  <r>
    <x v="2"/>
    <x v="2"/>
    <x v="2"/>
    <x v="11"/>
  </r>
  <r>
    <x v="2"/>
    <x v="0"/>
    <x v="2"/>
    <x v="8"/>
  </r>
  <r>
    <x v="2"/>
    <x v="3"/>
    <x v="2"/>
    <x v="9"/>
  </r>
  <r>
    <x v="2"/>
    <x v="3"/>
    <x v="2"/>
    <x v="10"/>
  </r>
  <r>
    <x v="2"/>
    <x v="1"/>
    <x v="2"/>
    <x v="1"/>
  </r>
  <r>
    <x v="2"/>
    <x v="2"/>
    <x v="2"/>
    <x v="2"/>
  </r>
  <r>
    <x v="3"/>
    <x v="5"/>
    <x v="0"/>
    <x v="1"/>
  </r>
  <r>
    <x v="3"/>
    <x v="3"/>
    <x v="0"/>
    <x v="0"/>
  </r>
  <r>
    <x v="3"/>
    <x v="5"/>
    <x v="0"/>
    <x v="7"/>
  </r>
  <r>
    <x v="3"/>
    <x v="0"/>
    <x v="0"/>
    <x v="0"/>
  </r>
  <r>
    <x v="3"/>
    <x v="6"/>
    <x v="0"/>
    <x v="5"/>
  </r>
  <r>
    <x v="3"/>
    <x v="0"/>
    <x v="0"/>
    <x v="4"/>
  </r>
  <r>
    <x v="3"/>
    <x v="4"/>
    <x v="0"/>
    <x v="7"/>
  </r>
  <r>
    <x v="3"/>
    <x v="5"/>
    <x v="0"/>
    <x v="11"/>
  </r>
  <r>
    <x v="3"/>
    <x v="6"/>
    <x v="0"/>
    <x v="3"/>
  </r>
  <r>
    <x v="3"/>
    <x v="5"/>
    <x v="0"/>
    <x v="3"/>
  </r>
  <r>
    <x v="3"/>
    <x v="6"/>
    <x v="0"/>
    <x v="4"/>
  </r>
  <r>
    <x v="3"/>
    <x v="6"/>
    <x v="0"/>
    <x v="11"/>
  </r>
  <r>
    <x v="3"/>
    <x v="4"/>
    <x v="0"/>
    <x v="3"/>
  </r>
  <r>
    <x v="3"/>
    <x v="4"/>
    <x v="0"/>
    <x v="4"/>
  </r>
  <r>
    <x v="3"/>
    <x v="0"/>
    <x v="0"/>
    <x v="6"/>
  </r>
  <r>
    <x v="3"/>
    <x v="3"/>
    <x v="0"/>
    <x v="4"/>
  </r>
  <r>
    <x v="3"/>
    <x v="4"/>
    <x v="0"/>
    <x v="4"/>
  </r>
  <r>
    <x v="3"/>
    <x v="3"/>
    <x v="0"/>
    <x v="1"/>
  </r>
  <r>
    <x v="3"/>
    <x v="3"/>
    <x v="0"/>
    <x v="9"/>
  </r>
  <r>
    <x v="3"/>
    <x v="3"/>
    <x v="0"/>
    <x v="3"/>
  </r>
  <r>
    <x v="3"/>
    <x v="0"/>
    <x v="0"/>
    <x v="0"/>
  </r>
  <r>
    <x v="3"/>
    <x v="4"/>
    <x v="0"/>
    <x v="5"/>
  </r>
  <r>
    <x v="3"/>
    <x v="3"/>
    <x v="0"/>
    <x v="2"/>
  </r>
  <r>
    <x v="3"/>
    <x v="5"/>
    <x v="0"/>
    <x v="7"/>
  </r>
  <r>
    <x v="3"/>
    <x v="5"/>
    <x v="0"/>
    <x v="4"/>
  </r>
  <r>
    <x v="3"/>
    <x v="4"/>
    <x v="0"/>
    <x v="6"/>
  </r>
  <r>
    <x v="3"/>
    <x v="5"/>
    <x v="0"/>
    <x v="8"/>
  </r>
  <r>
    <x v="3"/>
    <x v="3"/>
    <x v="0"/>
    <x v="11"/>
  </r>
  <r>
    <x v="3"/>
    <x v="3"/>
    <x v="0"/>
    <x v="3"/>
  </r>
  <r>
    <x v="3"/>
    <x v="2"/>
    <x v="0"/>
    <x v="11"/>
  </r>
  <r>
    <x v="3"/>
    <x v="4"/>
    <x v="0"/>
    <x v="1"/>
  </r>
  <r>
    <x v="3"/>
    <x v="6"/>
    <x v="0"/>
    <x v="0"/>
  </r>
  <r>
    <x v="3"/>
    <x v="2"/>
    <x v="0"/>
    <x v="8"/>
  </r>
  <r>
    <x v="3"/>
    <x v="0"/>
    <x v="0"/>
    <x v="1"/>
  </r>
  <r>
    <x v="3"/>
    <x v="5"/>
    <x v="0"/>
    <x v="11"/>
  </r>
  <r>
    <x v="3"/>
    <x v="4"/>
    <x v="0"/>
    <x v="6"/>
  </r>
  <r>
    <x v="3"/>
    <x v="6"/>
    <x v="0"/>
    <x v="2"/>
  </r>
  <r>
    <x v="3"/>
    <x v="5"/>
    <x v="0"/>
    <x v="4"/>
  </r>
  <r>
    <x v="3"/>
    <x v="7"/>
    <x v="0"/>
    <x v="8"/>
  </r>
  <r>
    <x v="3"/>
    <x v="3"/>
    <x v="0"/>
    <x v="5"/>
  </r>
  <r>
    <x v="3"/>
    <x v="2"/>
    <x v="2"/>
    <x v="9"/>
  </r>
  <r>
    <x v="3"/>
    <x v="3"/>
    <x v="2"/>
    <x v="1"/>
  </r>
  <r>
    <x v="3"/>
    <x v="2"/>
    <x v="2"/>
    <x v="4"/>
  </r>
  <r>
    <x v="3"/>
    <x v="4"/>
    <x v="2"/>
    <x v="3"/>
  </r>
  <r>
    <x v="3"/>
    <x v="0"/>
    <x v="2"/>
    <x v="10"/>
  </r>
  <r>
    <x v="3"/>
    <x v="3"/>
    <x v="2"/>
    <x v="8"/>
  </r>
  <r>
    <x v="3"/>
    <x v="0"/>
    <x v="2"/>
    <x v="1"/>
  </r>
  <r>
    <x v="3"/>
    <x v="0"/>
    <x v="2"/>
    <x v="6"/>
  </r>
  <r>
    <x v="3"/>
    <x v="4"/>
    <x v="2"/>
    <x v="4"/>
  </r>
  <r>
    <x v="3"/>
    <x v="4"/>
    <x v="2"/>
    <x v="4"/>
  </r>
  <r>
    <x v="3"/>
    <x v="4"/>
    <x v="2"/>
    <x v="1"/>
  </r>
  <r>
    <x v="3"/>
    <x v="0"/>
    <x v="2"/>
    <x v="11"/>
  </r>
  <r>
    <x v="3"/>
    <x v="8"/>
    <x v="2"/>
    <x v="8"/>
  </r>
  <r>
    <x v="3"/>
    <x v="0"/>
    <x v="2"/>
    <x v="6"/>
  </r>
  <r>
    <x v="3"/>
    <x v="3"/>
    <x v="2"/>
    <x v="1"/>
  </r>
  <r>
    <x v="3"/>
    <x v="6"/>
    <x v="2"/>
    <x v="4"/>
  </r>
  <r>
    <x v="3"/>
    <x v="0"/>
    <x v="2"/>
    <x v="8"/>
  </r>
  <r>
    <x v="3"/>
    <x v="4"/>
    <x v="2"/>
    <x v="3"/>
  </r>
  <r>
    <x v="3"/>
    <x v="3"/>
    <x v="2"/>
    <x v="7"/>
  </r>
  <r>
    <x v="3"/>
    <x v="7"/>
    <x v="2"/>
    <x v="8"/>
  </r>
  <r>
    <x v="4"/>
    <x v="6"/>
    <x v="0"/>
    <x v="6"/>
  </r>
  <r>
    <x v="4"/>
    <x v="4"/>
    <x v="0"/>
    <x v="5"/>
  </r>
  <r>
    <x v="4"/>
    <x v="5"/>
    <x v="0"/>
    <x v="3"/>
  </r>
  <r>
    <x v="4"/>
    <x v="5"/>
    <x v="0"/>
    <x v="7"/>
  </r>
  <r>
    <x v="4"/>
    <x v="3"/>
    <x v="0"/>
    <x v="2"/>
  </r>
  <r>
    <x v="4"/>
    <x v="4"/>
    <x v="0"/>
    <x v="1"/>
  </r>
  <r>
    <x v="4"/>
    <x v="5"/>
    <x v="0"/>
    <x v="7"/>
  </r>
  <r>
    <x v="4"/>
    <x v="4"/>
    <x v="0"/>
    <x v="9"/>
  </r>
  <r>
    <x v="4"/>
    <x v="5"/>
    <x v="0"/>
    <x v="5"/>
  </r>
  <r>
    <x v="4"/>
    <x v="4"/>
    <x v="0"/>
    <x v="1"/>
  </r>
  <r>
    <x v="4"/>
    <x v="4"/>
    <x v="0"/>
    <x v="1"/>
  </r>
  <r>
    <x v="4"/>
    <x v="4"/>
    <x v="0"/>
    <x v="9"/>
  </r>
  <r>
    <x v="4"/>
    <x v="4"/>
    <x v="0"/>
    <x v="9"/>
  </r>
  <r>
    <x v="4"/>
    <x v="4"/>
    <x v="0"/>
    <x v="0"/>
  </r>
  <r>
    <x v="4"/>
    <x v="6"/>
    <x v="0"/>
    <x v="3"/>
  </r>
  <r>
    <x v="4"/>
    <x v="5"/>
    <x v="0"/>
    <x v="2"/>
  </r>
  <r>
    <x v="4"/>
    <x v="4"/>
    <x v="0"/>
    <x v="10"/>
  </r>
  <r>
    <x v="4"/>
    <x v="5"/>
    <x v="0"/>
    <x v="7"/>
  </r>
  <r>
    <x v="4"/>
    <x v="3"/>
    <x v="0"/>
    <x v="10"/>
  </r>
  <r>
    <x v="4"/>
    <x v="5"/>
    <x v="0"/>
    <x v="7"/>
  </r>
  <r>
    <x v="4"/>
    <x v="3"/>
    <x v="0"/>
    <x v="10"/>
  </r>
  <r>
    <x v="4"/>
    <x v="6"/>
    <x v="0"/>
    <x v="0"/>
  </r>
  <r>
    <x v="4"/>
    <x v="5"/>
    <x v="0"/>
    <x v="10"/>
  </r>
  <r>
    <x v="4"/>
    <x v="6"/>
    <x v="0"/>
    <x v="5"/>
  </r>
  <r>
    <x v="4"/>
    <x v="6"/>
    <x v="0"/>
    <x v="3"/>
  </r>
  <r>
    <x v="4"/>
    <x v="6"/>
    <x v="0"/>
    <x v="5"/>
  </r>
  <r>
    <x v="4"/>
    <x v="6"/>
    <x v="0"/>
    <x v="10"/>
  </r>
  <r>
    <x v="4"/>
    <x v="1"/>
    <x v="0"/>
    <x v="1"/>
  </r>
  <r>
    <x v="4"/>
    <x v="3"/>
    <x v="0"/>
    <x v="4"/>
  </r>
  <r>
    <x v="4"/>
    <x v="4"/>
    <x v="0"/>
    <x v="11"/>
  </r>
  <r>
    <x v="4"/>
    <x v="5"/>
    <x v="0"/>
    <x v="10"/>
  </r>
  <r>
    <x v="4"/>
    <x v="4"/>
    <x v="0"/>
    <x v="0"/>
  </r>
  <r>
    <x v="4"/>
    <x v="4"/>
    <x v="0"/>
    <x v="1"/>
  </r>
  <r>
    <x v="4"/>
    <x v="5"/>
    <x v="0"/>
    <x v="0"/>
  </r>
  <r>
    <x v="4"/>
    <x v="6"/>
    <x v="0"/>
    <x v="5"/>
  </r>
  <r>
    <x v="4"/>
    <x v="3"/>
    <x v="0"/>
    <x v="9"/>
  </r>
  <r>
    <x v="4"/>
    <x v="4"/>
    <x v="0"/>
    <x v="7"/>
  </r>
  <r>
    <x v="4"/>
    <x v="5"/>
    <x v="0"/>
    <x v="1"/>
  </r>
  <r>
    <x v="4"/>
    <x v="5"/>
    <x v="0"/>
    <x v="3"/>
  </r>
  <r>
    <x v="4"/>
    <x v="4"/>
    <x v="0"/>
    <x v="11"/>
  </r>
  <r>
    <x v="4"/>
    <x v="3"/>
    <x v="0"/>
    <x v="5"/>
  </r>
  <r>
    <x v="4"/>
    <x v="0"/>
    <x v="0"/>
    <x v="7"/>
  </r>
  <r>
    <x v="4"/>
    <x v="5"/>
    <x v="0"/>
    <x v="8"/>
  </r>
  <r>
    <x v="4"/>
    <x v="0"/>
    <x v="0"/>
    <x v="2"/>
  </r>
  <r>
    <x v="4"/>
    <x v="7"/>
    <x v="0"/>
    <x v="7"/>
  </r>
  <r>
    <x v="4"/>
    <x v="5"/>
    <x v="0"/>
    <x v="9"/>
  </r>
  <r>
    <x v="4"/>
    <x v="5"/>
    <x v="0"/>
    <x v="7"/>
  </r>
  <r>
    <x v="4"/>
    <x v="5"/>
    <x v="0"/>
    <x v="1"/>
  </r>
  <r>
    <x v="4"/>
    <x v="5"/>
    <x v="0"/>
    <x v="0"/>
  </r>
  <r>
    <x v="4"/>
    <x v="2"/>
    <x v="0"/>
    <x v="5"/>
  </r>
  <r>
    <x v="4"/>
    <x v="4"/>
    <x v="0"/>
    <x v="2"/>
  </r>
  <r>
    <x v="4"/>
    <x v="5"/>
    <x v="0"/>
    <x v="7"/>
  </r>
  <r>
    <x v="4"/>
    <x v="6"/>
    <x v="0"/>
    <x v="4"/>
  </r>
  <r>
    <x v="4"/>
    <x v="3"/>
    <x v="0"/>
    <x v="7"/>
  </r>
  <r>
    <x v="4"/>
    <x v="4"/>
    <x v="0"/>
    <x v="5"/>
  </r>
  <r>
    <x v="4"/>
    <x v="5"/>
    <x v="0"/>
    <x v="6"/>
  </r>
  <r>
    <x v="4"/>
    <x v="4"/>
    <x v="0"/>
    <x v="8"/>
  </r>
  <r>
    <x v="4"/>
    <x v="3"/>
    <x v="0"/>
    <x v="6"/>
  </r>
  <r>
    <x v="4"/>
    <x v="6"/>
    <x v="0"/>
    <x v="11"/>
  </r>
  <r>
    <x v="4"/>
    <x v="5"/>
    <x v="0"/>
    <x v="10"/>
  </r>
  <r>
    <x v="4"/>
    <x v="2"/>
    <x v="0"/>
    <x v="10"/>
  </r>
  <r>
    <x v="4"/>
    <x v="3"/>
    <x v="0"/>
    <x v="9"/>
  </r>
  <r>
    <x v="4"/>
    <x v="4"/>
    <x v="0"/>
    <x v="8"/>
  </r>
  <r>
    <x v="4"/>
    <x v="2"/>
    <x v="0"/>
    <x v="4"/>
  </r>
  <r>
    <x v="4"/>
    <x v="3"/>
    <x v="0"/>
    <x v="8"/>
  </r>
  <r>
    <x v="4"/>
    <x v="2"/>
    <x v="0"/>
    <x v="3"/>
  </r>
  <r>
    <x v="4"/>
    <x v="3"/>
    <x v="0"/>
    <x v="2"/>
  </r>
  <r>
    <x v="4"/>
    <x v="0"/>
    <x v="0"/>
    <x v="0"/>
  </r>
  <r>
    <x v="4"/>
    <x v="0"/>
    <x v="0"/>
    <x v="7"/>
  </r>
  <r>
    <x v="4"/>
    <x v="0"/>
    <x v="0"/>
    <x v="2"/>
  </r>
  <r>
    <x v="4"/>
    <x v="2"/>
    <x v="0"/>
    <x v="7"/>
  </r>
  <r>
    <x v="4"/>
    <x v="2"/>
    <x v="0"/>
    <x v="0"/>
  </r>
  <r>
    <x v="4"/>
    <x v="2"/>
    <x v="0"/>
    <x v="9"/>
  </r>
  <r>
    <x v="4"/>
    <x v="0"/>
    <x v="0"/>
    <x v="1"/>
  </r>
  <r>
    <x v="4"/>
    <x v="2"/>
    <x v="0"/>
    <x v="4"/>
  </r>
  <r>
    <x v="4"/>
    <x v="2"/>
    <x v="0"/>
    <x v="0"/>
  </r>
  <r>
    <x v="4"/>
    <x v="2"/>
    <x v="0"/>
    <x v="10"/>
  </r>
  <r>
    <x v="4"/>
    <x v="0"/>
    <x v="0"/>
    <x v="9"/>
  </r>
  <r>
    <x v="4"/>
    <x v="0"/>
    <x v="0"/>
    <x v="7"/>
  </r>
  <r>
    <x v="4"/>
    <x v="0"/>
    <x v="0"/>
    <x v="5"/>
  </r>
  <r>
    <x v="4"/>
    <x v="4"/>
    <x v="2"/>
    <x v="9"/>
  </r>
  <r>
    <x v="4"/>
    <x v="2"/>
    <x v="2"/>
    <x v="10"/>
  </r>
  <r>
    <x v="4"/>
    <x v="4"/>
    <x v="2"/>
    <x v="9"/>
  </r>
  <r>
    <x v="4"/>
    <x v="5"/>
    <x v="2"/>
    <x v="1"/>
  </r>
  <r>
    <x v="4"/>
    <x v="4"/>
    <x v="2"/>
    <x v="8"/>
  </r>
  <r>
    <x v="4"/>
    <x v="5"/>
    <x v="2"/>
    <x v="4"/>
  </r>
  <r>
    <x v="4"/>
    <x v="0"/>
    <x v="2"/>
    <x v="1"/>
  </r>
  <r>
    <x v="4"/>
    <x v="8"/>
    <x v="2"/>
    <x v="9"/>
  </r>
  <r>
    <x v="4"/>
    <x v="4"/>
    <x v="2"/>
    <x v="11"/>
  </r>
  <r>
    <x v="4"/>
    <x v="4"/>
    <x v="2"/>
    <x v="7"/>
  </r>
  <r>
    <x v="4"/>
    <x v="4"/>
    <x v="2"/>
    <x v="10"/>
  </r>
  <r>
    <x v="4"/>
    <x v="4"/>
    <x v="2"/>
    <x v="9"/>
  </r>
  <r>
    <x v="4"/>
    <x v="6"/>
    <x v="2"/>
    <x v="1"/>
  </r>
  <r>
    <x v="4"/>
    <x v="5"/>
    <x v="2"/>
    <x v="9"/>
  </r>
  <r>
    <x v="4"/>
    <x v="4"/>
    <x v="2"/>
    <x v="6"/>
  </r>
  <r>
    <x v="4"/>
    <x v="0"/>
    <x v="2"/>
    <x v="8"/>
  </r>
  <r>
    <x v="4"/>
    <x v="4"/>
    <x v="2"/>
    <x v="1"/>
  </r>
  <r>
    <x v="4"/>
    <x v="4"/>
    <x v="2"/>
    <x v="4"/>
  </r>
  <r>
    <x v="4"/>
    <x v="7"/>
    <x v="2"/>
    <x v="4"/>
  </r>
  <r>
    <x v="4"/>
    <x v="5"/>
    <x v="2"/>
    <x v="5"/>
  </r>
  <r>
    <x v="4"/>
    <x v="5"/>
    <x v="2"/>
    <x v="8"/>
  </r>
  <r>
    <x v="4"/>
    <x v="6"/>
    <x v="2"/>
    <x v="4"/>
  </r>
  <r>
    <x v="4"/>
    <x v="6"/>
    <x v="2"/>
    <x v="10"/>
  </r>
  <r>
    <x v="4"/>
    <x v="2"/>
    <x v="2"/>
    <x v="1"/>
  </r>
  <r>
    <x v="4"/>
    <x v="5"/>
    <x v="2"/>
    <x v="7"/>
  </r>
  <r>
    <x v="4"/>
    <x v="2"/>
    <x v="2"/>
    <x v="11"/>
  </r>
  <r>
    <x v="4"/>
    <x v="2"/>
    <x v="2"/>
    <x v="10"/>
  </r>
  <r>
    <x v="4"/>
    <x v="5"/>
    <x v="2"/>
    <x v="6"/>
  </r>
  <r>
    <x v="4"/>
    <x v="6"/>
    <x v="2"/>
    <x v="3"/>
  </r>
  <r>
    <x v="4"/>
    <x v="3"/>
    <x v="2"/>
    <x v="8"/>
  </r>
  <r>
    <x v="4"/>
    <x v="4"/>
    <x v="2"/>
    <x v="9"/>
  </r>
  <r>
    <x v="4"/>
    <x v="3"/>
    <x v="2"/>
    <x v="3"/>
  </r>
  <r>
    <x v="4"/>
    <x v="7"/>
    <x v="2"/>
    <x v="5"/>
  </r>
  <r>
    <x v="4"/>
    <x v="0"/>
    <x v="2"/>
    <x v="7"/>
  </r>
  <r>
    <x v="4"/>
    <x v="2"/>
    <x v="2"/>
    <x v="5"/>
  </r>
  <r>
    <x v="4"/>
    <x v="7"/>
    <x v="2"/>
    <x v="8"/>
  </r>
  <r>
    <x v="4"/>
    <x v="0"/>
    <x v="2"/>
    <x v="10"/>
  </r>
  <r>
    <x v="4"/>
    <x v="5"/>
    <x v="2"/>
    <x v="9"/>
  </r>
  <r>
    <x v="4"/>
    <x v="6"/>
    <x v="2"/>
    <x v="11"/>
  </r>
  <r>
    <x v="4"/>
    <x v="6"/>
    <x v="2"/>
    <x v="6"/>
  </r>
  <r>
    <x v="4"/>
    <x v="2"/>
    <x v="2"/>
    <x v="2"/>
  </r>
  <r>
    <x v="4"/>
    <x v="7"/>
    <x v="2"/>
    <x v="6"/>
  </r>
  <r>
    <x v="4"/>
    <x v="3"/>
    <x v="2"/>
    <x v="3"/>
  </r>
  <r>
    <x v="4"/>
    <x v="5"/>
    <x v="2"/>
    <x v="10"/>
  </r>
  <r>
    <x v="4"/>
    <x v="0"/>
    <x v="2"/>
    <x v="11"/>
  </r>
  <r>
    <x v="4"/>
    <x v="7"/>
    <x v="2"/>
    <x v="4"/>
  </r>
  <r>
    <x v="4"/>
    <x v="3"/>
    <x v="2"/>
    <x v="2"/>
  </r>
  <r>
    <x v="4"/>
    <x v="6"/>
    <x v="2"/>
    <x v="10"/>
  </r>
  <r>
    <x v="4"/>
    <x v="7"/>
    <x v="2"/>
    <x v="0"/>
  </r>
  <r>
    <x v="4"/>
    <x v="5"/>
    <x v="2"/>
    <x v="0"/>
  </r>
  <r>
    <x v="4"/>
    <x v="1"/>
    <x v="2"/>
    <x v="1"/>
  </r>
  <r>
    <x v="4"/>
    <x v="3"/>
    <x v="2"/>
    <x v="1"/>
  </r>
  <r>
    <x v="4"/>
    <x v="5"/>
    <x v="2"/>
    <x v="9"/>
  </r>
  <r>
    <x v="4"/>
    <x v="5"/>
    <x v="2"/>
    <x v="6"/>
  </r>
  <r>
    <x v="4"/>
    <x v="5"/>
    <x v="2"/>
    <x v="3"/>
  </r>
  <r>
    <x v="4"/>
    <x v="5"/>
    <x v="2"/>
    <x v="1"/>
  </r>
  <r>
    <x v="4"/>
    <x v="7"/>
    <x v="2"/>
    <x v="8"/>
  </r>
  <r>
    <x v="4"/>
    <x v="3"/>
    <x v="2"/>
    <x v="0"/>
  </r>
  <r>
    <x v="4"/>
    <x v="3"/>
    <x v="2"/>
    <x v="4"/>
  </r>
  <r>
    <x v="4"/>
    <x v="5"/>
    <x v="2"/>
    <x v="4"/>
  </r>
  <r>
    <x v="4"/>
    <x v="4"/>
    <x v="2"/>
    <x v="9"/>
  </r>
  <r>
    <x v="4"/>
    <x v="6"/>
    <x v="2"/>
    <x v="9"/>
  </r>
  <r>
    <x v="4"/>
    <x v="3"/>
    <x v="2"/>
    <x v="10"/>
  </r>
  <r>
    <x v="4"/>
    <x v="3"/>
    <x v="2"/>
    <x v="9"/>
  </r>
  <r>
    <x v="4"/>
    <x v="4"/>
    <x v="2"/>
    <x v="1"/>
  </r>
  <r>
    <x v="4"/>
    <x v="4"/>
    <x v="2"/>
    <x v="9"/>
  </r>
  <r>
    <x v="4"/>
    <x v="7"/>
    <x v="2"/>
    <x v="0"/>
  </r>
  <r>
    <x v="4"/>
    <x v="5"/>
    <x v="2"/>
    <x v="6"/>
  </r>
  <r>
    <x v="4"/>
    <x v="5"/>
    <x v="2"/>
    <x v="8"/>
  </r>
  <r>
    <x v="4"/>
    <x v="5"/>
    <x v="2"/>
    <x v="7"/>
  </r>
  <r>
    <x v="4"/>
    <x v="7"/>
    <x v="2"/>
    <x v="5"/>
  </r>
  <r>
    <x v="4"/>
    <x v="3"/>
    <x v="2"/>
    <x v="2"/>
  </r>
  <r>
    <x v="4"/>
    <x v="4"/>
    <x v="2"/>
    <x v="2"/>
  </r>
  <r>
    <x v="4"/>
    <x v="3"/>
    <x v="2"/>
    <x v="7"/>
  </r>
  <r>
    <x v="4"/>
    <x v="3"/>
    <x v="2"/>
    <x v="6"/>
  </r>
  <r>
    <x v="4"/>
    <x v="0"/>
    <x v="2"/>
    <x v="11"/>
  </r>
  <r>
    <x v="4"/>
    <x v="6"/>
    <x v="2"/>
    <x v="11"/>
  </r>
  <r>
    <x v="4"/>
    <x v="4"/>
    <x v="2"/>
    <x v="9"/>
  </r>
  <r>
    <x v="4"/>
    <x v="5"/>
    <x v="2"/>
    <x v="10"/>
  </r>
  <r>
    <x v="4"/>
    <x v="4"/>
    <x v="2"/>
    <x v="5"/>
  </r>
  <r>
    <x v="2"/>
    <x v="0"/>
    <x v="2"/>
    <x v="0"/>
  </r>
  <r>
    <x v="2"/>
    <x v="1"/>
    <x v="2"/>
    <x v="1"/>
  </r>
  <r>
    <x v="2"/>
    <x v="2"/>
    <x v="2"/>
    <x v="1"/>
  </r>
  <r>
    <x v="2"/>
    <x v="2"/>
    <x v="2"/>
    <x v="9"/>
  </r>
  <r>
    <x v="2"/>
    <x v="2"/>
    <x v="2"/>
    <x v="7"/>
  </r>
  <r>
    <x v="2"/>
    <x v="2"/>
    <x v="2"/>
    <x v="11"/>
  </r>
  <r>
    <x v="2"/>
    <x v="2"/>
    <x v="2"/>
    <x v="10"/>
  </r>
  <r>
    <x v="2"/>
    <x v="2"/>
    <x v="2"/>
    <x v="5"/>
  </r>
  <r>
    <x v="2"/>
    <x v="2"/>
    <x v="2"/>
    <x v="2"/>
  </r>
  <r>
    <x v="2"/>
    <x v="0"/>
    <x v="2"/>
    <x v="11"/>
  </r>
  <r>
    <x v="2"/>
    <x v="0"/>
    <x v="2"/>
    <x v="11"/>
  </r>
  <r>
    <x v="2"/>
    <x v="2"/>
    <x v="2"/>
    <x v="6"/>
  </r>
  <r>
    <x v="2"/>
    <x v="2"/>
    <x v="2"/>
    <x v="9"/>
  </r>
  <r>
    <x v="2"/>
    <x v="3"/>
    <x v="2"/>
    <x v="11"/>
  </r>
  <r>
    <x v="2"/>
    <x v="0"/>
    <x v="2"/>
    <x v="3"/>
  </r>
  <r>
    <x v="2"/>
    <x v="2"/>
    <x v="2"/>
    <x v="10"/>
  </r>
  <r>
    <x v="2"/>
    <x v="0"/>
    <x v="2"/>
    <x v="2"/>
  </r>
  <r>
    <x v="2"/>
    <x v="2"/>
    <x v="2"/>
    <x v="9"/>
  </r>
  <r>
    <x v="2"/>
    <x v="0"/>
    <x v="2"/>
    <x v="7"/>
  </r>
  <r>
    <x v="2"/>
    <x v="3"/>
    <x v="2"/>
    <x v="11"/>
  </r>
  <r>
    <x v="2"/>
    <x v="1"/>
    <x v="2"/>
    <x v="1"/>
  </r>
  <r>
    <x v="2"/>
    <x v="1"/>
    <x v="2"/>
    <x v="1"/>
  </r>
  <r>
    <x v="2"/>
    <x v="2"/>
    <x v="2"/>
    <x v="1"/>
  </r>
  <r>
    <x v="2"/>
    <x v="2"/>
    <x v="2"/>
    <x v="8"/>
  </r>
  <r>
    <x v="2"/>
    <x v="0"/>
    <x v="2"/>
    <x v="3"/>
  </r>
  <r>
    <x v="2"/>
    <x v="2"/>
    <x v="2"/>
    <x v="8"/>
  </r>
  <r>
    <x v="2"/>
    <x v="2"/>
    <x v="2"/>
    <x v="8"/>
  </r>
  <r>
    <x v="2"/>
    <x v="2"/>
    <x v="2"/>
    <x v="2"/>
  </r>
  <r>
    <x v="2"/>
    <x v="3"/>
    <x v="2"/>
    <x v="3"/>
  </r>
  <r>
    <x v="2"/>
    <x v="1"/>
    <x v="2"/>
    <x v="1"/>
  </r>
  <r>
    <x v="2"/>
    <x v="2"/>
    <x v="2"/>
    <x v="11"/>
  </r>
  <r>
    <x v="2"/>
    <x v="0"/>
    <x v="2"/>
    <x v="6"/>
  </r>
  <r>
    <x v="2"/>
    <x v="3"/>
    <x v="2"/>
    <x v="10"/>
  </r>
  <r>
    <x v="2"/>
    <x v="0"/>
    <x v="2"/>
    <x v="8"/>
  </r>
  <r>
    <x v="2"/>
    <x v="2"/>
    <x v="2"/>
    <x v="2"/>
  </r>
  <r>
    <x v="2"/>
    <x v="2"/>
    <x v="2"/>
    <x v="6"/>
  </r>
  <r>
    <x v="2"/>
    <x v="0"/>
    <x v="2"/>
    <x v="0"/>
  </r>
  <r>
    <x v="2"/>
    <x v="2"/>
    <x v="2"/>
    <x v="1"/>
  </r>
  <r>
    <x v="2"/>
    <x v="2"/>
    <x v="2"/>
    <x v="1"/>
  </r>
  <r>
    <x v="2"/>
    <x v="2"/>
    <x v="2"/>
    <x v="5"/>
  </r>
  <r>
    <x v="2"/>
    <x v="3"/>
    <x v="2"/>
    <x v="9"/>
  </r>
  <r>
    <x v="2"/>
    <x v="3"/>
    <x v="2"/>
    <x v="3"/>
  </r>
  <r>
    <x v="2"/>
    <x v="2"/>
    <x v="2"/>
    <x v="8"/>
  </r>
  <r>
    <x v="2"/>
    <x v="2"/>
    <x v="2"/>
    <x v="3"/>
  </r>
  <r>
    <x v="2"/>
    <x v="0"/>
    <x v="2"/>
    <x v="2"/>
  </r>
  <r>
    <x v="2"/>
    <x v="0"/>
    <x v="2"/>
    <x v="11"/>
  </r>
  <r>
    <x v="2"/>
    <x v="0"/>
    <x v="2"/>
    <x v="4"/>
  </r>
  <r>
    <x v="2"/>
    <x v="3"/>
    <x v="2"/>
    <x v="5"/>
  </r>
  <r>
    <x v="2"/>
    <x v="2"/>
    <x v="2"/>
    <x v="8"/>
  </r>
  <r>
    <x v="2"/>
    <x v="2"/>
    <x v="2"/>
    <x v="10"/>
  </r>
  <r>
    <x v="2"/>
    <x v="3"/>
    <x v="2"/>
    <x v="10"/>
  </r>
  <r>
    <x v="2"/>
    <x v="2"/>
    <x v="2"/>
    <x v="0"/>
  </r>
  <r>
    <x v="2"/>
    <x v="2"/>
    <x v="2"/>
    <x v="7"/>
  </r>
  <r>
    <x v="2"/>
    <x v="2"/>
    <x v="2"/>
    <x v="9"/>
  </r>
  <r>
    <x v="2"/>
    <x v="3"/>
    <x v="2"/>
    <x v="9"/>
  </r>
  <r>
    <x v="2"/>
    <x v="3"/>
    <x v="2"/>
    <x v="4"/>
  </r>
  <r>
    <x v="2"/>
    <x v="3"/>
    <x v="2"/>
    <x v="0"/>
  </r>
  <r>
    <x v="2"/>
    <x v="3"/>
    <x v="2"/>
    <x v="9"/>
  </r>
  <r>
    <x v="2"/>
    <x v="0"/>
    <x v="2"/>
    <x v="9"/>
  </r>
  <r>
    <x v="2"/>
    <x v="3"/>
    <x v="2"/>
    <x v="9"/>
  </r>
  <r>
    <x v="2"/>
    <x v="1"/>
    <x v="1"/>
    <x v="1"/>
  </r>
  <r>
    <x v="2"/>
    <x v="2"/>
    <x v="1"/>
    <x v="11"/>
  </r>
  <r>
    <x v="2"/>
    <x v="0"/>
    <x v="1"/>
    <x v="4"/>
  </r>
  <r>
    <x v="2"/>
    <x v="1"/>
    <x v="1"/>
    <x v="2"/>
  </r>
  <r>
    <x v="2"/>
    <x v="2"/>
    <x v="1"/>
    <x v="1"/>
  </r>
  <r>
    <x v="2"/>
    <x v="0"/>
    <x v="1"/>
    <x v="8"/>
  </r>
  <r>
    <x v="2"/>
    <x v="3"/>
    <x v="1"/>
    <x v="11"/>
  </r>
  <r>
    <x v="2"/>
    <x v="2"/>
    <x v="1"/>
    <x v="4"/>
  </r>
  <r>
    <x v="2"/>
    <x v="2"/>
    <x v="1"/>
    <x v="4"/>
  </r>
  <r>
    <x v="2"/>
    <x v="2"/>
    <x v="1"/>
    <x v="5"/>
  </r>
  <r>
    <x v="2"/>
    <x v="2"/>
    <x v="1"/>
    <x v="3"/>
  </r>
  <r>
    <x v="2"/>
    <x v="3"/>
    <x v="1"/>
    <x v="4"/>
  </r>
  <r>
    <x v="2"/>
    <x v="2"/>
    <x v="1"/>
    <x v="11"/>
  </r>
  <r>
    <x v="2"/>
    <x v="0"/>
    <x v="1"/>
    <x v="11"/>
  </r>
  <r>
    <x v="2"/>
    <x v="3"/>
    <x v="1"/>
    <x v="4"/>
  </r>
  <r>
    <x v="2"/>
    <x v="0"/>
    <x v="1"/>
    <x v="9"/>
  </r>
  <r>
    <x v="2"/>
    <x v="2"/>
    <x v="1"/>
    <x v="2"/>
  </r>
  <r>
    <x v="2"/>
    <x v="0"/>
    <x v="1"/>
    <x v="9"/>
  </r>
  <r>
    <x v="2"/>
    <x v="2"/>
    <x v="1"/>
    <x v="0"/>
  </r>
  <r>
    <x v="2"/>
    <x v="0"/>
    <x v="1"/>
    <x v="1"/>
  </r>
  <r>
    <x v="4"/>
    <x v="0"/>
    <x v="0"/>
    <x v="5"/>
  </r>
  <r>
    <x v="4"/>
    <x v="0"/>
    <x v="0"/>
    <x v="8"/>
  </r>
  <r>
    <x v="4"/>
    <x v="0"/>
    <x v="0"/>
    <x v="6"/>
  </r>
  <r>
    <x v="4"/>
    <x v="0"/>
    <x v="0"/>
    <x v="5"/>
  </r>
  <r>
    <x v="4"/>
    <x v="2"/>
    <x v="0"/>
    <x v="1"/>
  </r>
  <r>
    <x v="4"/>
    <x v="0"/>
    <x v="0"/>
    <x v="2"/>
  </r>
  <r>
    <x v="4"/>
    <x v="2"/>
    <x v="0"/>
    <x v="2"/>
  </r>
  <r>
    <x v="4"/>
    <x v="3"/>
    <x v="0"/>
    <x v="8"/>
  </r>
  <r>
    <x v="4"/>
    <x v="1"/>
    <x v="0"/>
    <x v="1"/>
  </r>
  <r>
    <x v="4"/>
    <x v="0"/>
    <x v="0"/>
    <x v="2"/>
  </r>
  <r>
    <x v="4"/>
    <x v="2"/>
    <x v="0"/>
    <x v="10"/>
  </r>
  <r>
    <x v="4"/>
    <x v="0"/>
    <x v="0"/>
    <x v="4"/>
  </r>
  <r>
    <x v="4"/>
    <x v="2"/>
    <x v="0"/>
    <x v="5"/>
  </r>
  <r>
    <x v="4"/>
    <x v="2"/>
    <x v="0"/>
    <x v="4"/>
  </r>
  <r>
    <x v="4"/>
    <x v="2"/>
    <x v="0"/>
    <x v="3"/>
  </r>
  <r>
    <x v="4"/>
    <x v="0"/>
    <x v="0"/>
    <x v="1"/>
  </r>
  <r>
    <x v="4"/>
    <x v="5"/>
    <x v="0"/>
    <x v="11"/>
  </r>
  <r>
    <x v="4"/>
    <x v="0"/>
    <x v="0"/>
    <x v="6"/>
  </r>
  <r>
    <x v="4"/>
    <x v="2"/>
    <x v="0"/>
    <x v="2"/>
  </r>
  <r>
    <x v="4"/>
    <x v="2"/>
    <x v="0"/>
    <x v="4"/>
  </r>
  <r>
    <x v="5"/>
    <x v="2"/>
    <x v="1"/>
    <x v="3"/>
  </r>
  <r>
    <x v="5"/>
    <x v="3"/>
    <x v="1"/>
    <x v="3"/>
  </r>
  <r>
    <x v="5"/>
    <x v="3"/>
    <x v="1"/>
    <x v="3"/>
  </r>
  <r>
    <x v="5"/>
    <x v="0"/>
    <x v="1"/>
    <x v="6"/>
  </r>
  <r>
    <x v="5"/>
    <x v="0"/>
    <x v="1"/>
    <x v="1"/>
  </r>
  <r>
    <x v="5"/>
    <x v="3"/>
    <x v="1"/>
    <x v="3"/>
  </r>
  <r>
    <x v="5"/>
    <x v="0"/>
    <x v="1"/>
    <x v="4"/>
  </r>
  <r>
    <x v="5"/>
    <x v="3"/>
    <x v="1"/>
    <x v="9"/>
  </r>
  <r>
    <x v="5"/>
    <x v="2"/>
    <x v="1"/>
    <x v="10"/>
  </r>
  <r>
    <x v="5"/>
    <x v="2"/>
    <x v="1"/>
    <x v="1"/>
  </r>
  <r>
    <x v="5"/>
    <x v="0"/>
    <x v="1"/>
    <x v="10"/>
  </r>
  <r>
    <x v="5"/>
    <x v="3"/>
    <x v="1"/>
    <x v="3"/>
  </r>
  <r>
    <x v="5"/>
    <x v="2"/>
    <x v="1"/>
    <x v="6"/>
  </r>
  <r>
    <x v="5"/>
    <x v="1"/>
    <x v="1"/>
    <x v="2"/>
  </r>
  <r>
    <x v="5"/>
    <x v="3"/>
    <x v="1"/>
    <x v="3"/>
  </r>
  <r>
    <x v="5"/>
    <x v="2"/>
    <x v="1"/>
    <x v="2"/>
  </r>
  <r>
    <x v="5"/>
    <x v="0"/>
    <x v="1"/>
    <x v="2"/>
  </r>
  <r>
    <x v="5"/>
    <x v="2"/>
    <x v="1"/>
    <x v="4"/>
  </r>
  <r>
    <x v="5"/>
    <x v="0"/>
    <x v="1"/>
    <x v="2"/>
  </r>
  <r>
    <x v="5"/>
    <x v="0"/>
    <x v="1"/>
    <x v="2"/>
  </r>
  <r>
    <x v="5"/>
    <x v="0"/>
    <x v="1"/>
    <x v="7"/>
  </r>
  <r>
    <x v="5"/>
    <x v="2"/>
    <x v="1"/>
    <x v="7"/>
  </r>
  <r>
    <x v="5"/>
    <x v="2"/>
    <x v="1"/>
    <x v="3"/>
  </r>
  <r>
    <x v="5"/>
    <x v="2"/>
    <x v="1"/>
    <x v="3"/>
  </r>
  <r>
    <x v="6"/>
    <x v="4"/>
    <x v="2"/>
    <x v="5"/>
  </r>
  <r>
    <x v="6"/>
    <x v="3"/>
    <x v="2"/>
    <x v="1"/>
  </r>
  <r>
    <x v="6"/>
    <x v="4"/>
    <x v="2"/>
    <x v="0"/>
  </r>
  <r>
    <x v="6"/>
    <x v="4"/>
    <x v="2"/>
    <x v="4"/>
  </r>
  <r>
    <x v="6"/>
    <x v="2"/>
    <x v="2"/>
    <x v="7"/>
  </r>
  <r>
    <x v="6"/>
    <x v="4"/>
    <x v="2"/>
    <x v="9"/>
  </r>
  <r>
    <x v="6"/>
    <x v="5"/>
    <x v="2"/>
    <x v="8"/>
  </r>
  <r>
    <x v="6"/>
    <x v="0"/>
    <x v="2"/>
    <x v="9"/>
  </r>
  <r>
    <x v="6"/>
    <x v="3"/>
    <x v="2"/>
    <x v="1"/>
  </r>
  <r>
    <x v="6"/>
    <x v="6"/>
    <x v="2"/>
    <x v="8"/>
  </r>
  <r>
    <x v="6"/>
    <x v="4"/>
    <x v="2"/>
    <x v="11"/>
  </r>
  <r>
    <x v="6"/>
    <x v="5"/>
    <x v="2"/>
    <x v="6"/>
  </r>
  <r>
    <x v="6"/>
    <x v="3"/>
    <x v="2"/>
    <x v="3"/>
  </r>
  <r>
    <x v="6"/>
    <x v="0"/>
    <x v="2"/>
    <x v="11"/>
  </r>
  <r>
    <x v="6"/>
    <x v="6"/>
    <x v="2"/>
    <x v="0"/>
  </r>
  <r>
    <x v="6"/>
    <x v="2"/>
    <x v="2"/>
    <x v="6"/>
  </r>
  <r>
    <x v="6"/>
    <x v="3"/>
    <x v="2"/>
    <x v="6"/>
  </r>
  <r>
    <x v="6"/>
    <x v="3"/>
    <x v="2"/>
    <x v="11"/>
  </r>
  <r>
    <x v="6"/>
    <x v="5"/>
    <x v="2"/>
    <x v="3"/>
  </r>
  <r>
    <x v="6"/>
    <x v="3"/>
    <x v="2"/>
    <x v="0"/>
  </r>
  <r>
    <x v="6"/>
    <x v="3"/>
    <x v="2"/>
    <x v="3"/>
  </r>
  <r>
    <x v="6"/>
    <x v="2"/>
    <x v="2"/>
    <x v="2"/>
  </r>
  <r>
    <x v="6"/>
    <x v="3"/>
    <x v="2"/>
    <x v="3"/>
  </r>
  <r>
    <x v="6"/>
    <x v="3"/>
    <x v="2"/>
    <x v="5"/>
  </r>
  <r>
    <x v="6"/>
    <x v="3"/>
    <x v="2"/>
    <x v="7"/>
  </r>
  <r>
    <x v="6"/>
    <x v="0"/>
    <x v="2"/>
    <x v="5"/>
  </r>
  <r>
    <x v="6"/>
    <x v="0"/>
    <x v="2"/>
    <x v="6"/>
  </r>
  <r>
    <x v="6"/>
    <x v="2"/>
    <x v="2"/>
    <x v="7"/>
  </r>
  <r>
    <x v="6"/>
    <x v="5"/>
    <x v="2"/>
    <x v="11"/>
  </r>
  <r>
    <x v="6"/>
    <x v="2"/>
    <x v="2"/>
    <x v="1"/>
  </r>
  <r>
    <x v="6"/>
    <x v="6"/>
    <x v="2"/>
    <x v="8"/>
  </r>
  <r>
    <x v="6"/>
    <x v="4"/>
    <x v="2"/>
    <x v="3"/>
  </r>
  <r>
    <x v="6"/>
    <x v="3"/>
    <x v="2"/>
    <x v="8"/>
  </r>
  <r>
    <x v="6"/>
    <x v="3"/>
    <x v="2"/>
    <x v="1"/>
  </r>
  <r>
    <x v="6"/>
    <x v="3"/>
    <x v="2"/>
    <x v="7"/>
  </r>
  <r>
    <x v="6"/>
    <x v="0"/>
    <x v="2"/>
    <x v="6"/>
  </r>
  <r>
    <x v="6"/>
    <x v="2"/>
    <x v="2"/>
    <x v="1"/>
  </r>
  <r>
    <x v="6"/>
    <x v="2"/>
    <x v="2"/>
    <x v="0"/>
  </r>
  <r>
    <x v="6"/>
    <x v="4"/>
    <x v="2"/>
    <x v="9"/>
  </r>
  <r>
    <x v="6"/>
    <x v="2"/>
    <x v="2"/>
    <x v="6"/>
  </r>
  <r>
    <x v="6"/>
    <x v="3"/>
    <x v="2"/>
    <x v="5"/>
  </r>
  <r>
    <x v="6"/>
    <x v="3"/>
    <x v="2"/>
    <x v="2"/>
  </r>
  <r>
    <x v="6"/>
    <x v="5"/>
    <x v="2"/>
    <x v="7"/>
  </r>
  <r>
    <x v="6"/>
    <x v="3"/>
    <x v="2"/>
    <x v="0"/>
  </r>
  <r>
    <x v="6"/>
    <x v="5"/>
    <x v="2"/>
    <x v="2"/>
  </r>
  <r>
    <x v="6"/>
    <x v="2"/>
    <x v="2"/>
    <x v="9"/>
  </r>
  <r>
    <x v="6"/>
    <x v="5"/>
    <x v="2"/>
    <x v="4"/>
  </r>
  <r>
    <x v="6"/>
    <x v="0"/>
    <x v="2"/>
    <x v="11"/>
  </r>
  <r>
    <x v="6"/>
    <x v="3"/>
    <x v="2"/>
    <x v="4"/>
  </r>
  <r>
    <x v="6"/>
    <x v="3"/>
    <x v="2"/>
    <x v="3"/>
  </r>
  <r>
    <x v="6"/>
    <x v="4"/>
    <x v="2"/>
    <x v="8"/>
  </r>
  <r>
    <x v="6"/>
    <x v="2"/>
    <x v="2"/>
    <x v="2"/>
  </r>
  <r>
    <x v="6"/>
    <x v="5"/>
    <x v="2"/>
    <x v="6"/>
  </r>
  <r>
    <x v="6"/>
    <x v="0"/>
    <x v="2"/>
    <x v="4"/>
  </r>
  <r>
    <x v="6"/>
    <x v="3"/>
    <x v="2"/>
    <x v="7"/>
  </r>
  <r>
    <x v="6"/>
    <x v="3"/>
    <x v="2"/>
    <x v="7"/>
  </r>
  <r>
    <x v="6"/>
    <x v="6"/>
    <x v="2"/>
    <x v="8"/>
  </r>
  <r>
    <x v="6"/>
    <x v="2"/>
    <x v="2"/>
    <x v="2"/>
  </r>
  <r>
    <x v="6"/>
    <x v="4"/>
    <x v="2"/>
    <x v="5"/>
  </r>
  <r>
    <x v="6"/>
    <x v="3"/>
    <x v="2"/>
    <x v="7"/>
  </r>
  <r>
    <x v="6"/>
    <x v="0"/>
    <x v="2"/>
    <x v="7"/>
  </r>
  <r>
    <x v="6"/>
    <x v="0"/>
    <x v="2"/>
    <x v="3"/>
  </r>
  <r>
    <x v="6"/>
    <x v="2"/>
    <x v="2"/>
    <x v="0"/>
  </r>
  <r>
    <x v="6"/>
    <x v="3"/>
    <x v="2"/>
    <x v="9"/>
  </r>
  <r>
    <x v="6"/>
    <x v="3"/>
    <x v="2"/>
    <x v="3"/>
  </r>
  <r>
    <x v="6"/>
    <x v="2"/>
    <x v="2"/>
    <x v="5"/>
  </r>
  <r>
    <x v="6"/>
    <x v="3"/>
    <x v="2"/>
    <x v="8"/>
  </r>
  <r>
    <x v="6"/>
    <x v="0"/>
    <x v="2"/>
    <x v="4"/>
  </r>
  <r>
    <x v="6"/>
    <x v="2"/>
    <x v="2"/>
    <x v="11"/>
  </r>
  <r>
    <x v="6"/>
    <x v="3"/>
    <x v="2"/>
    <x v="3"/>
  </r>
  <r>
    <x v="6"/>
    <x v="3"/>
    <x v="2"/>
    <x v="4"/>
  </r>
  <r>
    <x v="6"/>
    <x v="2"/>
    <x v="2"/>
    <x v="3"/>
  </r>
  <r>
    <x v="6"/>
    <x v="0"/>
    <x v="2"/>
    <x v="4"/>
  </r>
  <r>
    <x v="6"/>
    <x v="2"/>
    <x v="2"/>
    <x v="7"/>
  </r>
  <r>
    <x v="6"/>
    <x v="1"/>
    <x v="2"/>
    <x v="1"/>
  </r>
  <r>
    <x v="6"/>
    <x v="3"/>
    <x v="2"/>
    <x v="11"/>
  </r>
  <r>
    <x v="6"/>
    <x v="0"/>
    <x v="2"/>
    <x v="3"/>
  </r>
  <r>
    <x v="6"/>
    <x v="0"/>
    <x v="2"/>
    <x v="0"/>
  </r>
  <r>
    <x v="6"/>
    <x v="0"/>
    <x v="2"/>
    <x v="1"/>
  </r>
  <r>
    <x v="6"/>
    <x v="0"/>
    <x v="2"/>
    <x v="4"/>
  </r>
  <r>
    <x v="7"/>
    <x v="0"/>
    <x v="2"/>
    <x v="7"/>
  </r>
  <r>
    <x v="7"/>
    <x v="3"/>
    <x v="2"/>
    <x v="10"/>
  </r>
  <r>
    <x v="7"/>
    <x v="3"/>
    <x v="2"/>
    <x v="7"/>
  </r>
  <r>
    <x v="7"/>
    <x v="3"/>
    <x v="2"/>
    <x v="10"/>
  </r>
  <r>
    <x v="7"/>
    <x v="2"/>
    <x v="2"/>
    <x v="9"/>
  </r>
  <r>
    <x v="7"/>
    <x v="2"/>
    <x v="2"/>
    <x v="5"/>
  </r>
  <r>
    <x v="7"/>
    <x v="0"/>
    <x v="2"/>
    <x v="4"/>
  </r>
  <r>
    <x v="7"/>
    <x v="0"/>
    <x v="2"/>
    <x v="10"/>
  </r>
  <r>
    <x v="7"/>
    <x v="0"/>
    <x v="2"/>
    <x v="6"/>
  </r>
  <r>
    <x v="7"/>
    <x v="0"/>
    <x v="2"/>
    <x v="5"/>
  </r>
  <r>
    <x v="7"/>
    <x v="0"/>
    <x v="2"/>
    <x v="10"/>
  </r>
  <r>
    <x v="7"/>
    <x v="3"/>
    <x v="2"/>
    <x v="3"/>
  </r>
  <r>
    <x v="7"/>
    <x v="0"/>
    <x v="2"/>
    <x v="1"/>
  </r>
  <r>
    <x v="7"/>
    <x v="3"/>
    <x v="2"/>
    <x v="9"/>
  </r>
  <r>
    <x v="7"/>
    <x v="3"/>
    <x v="2"/>
    <x v="4"/>
  </r>
  <r>
    <x v="7"/>
    <x v="0"/>
    <x v="2"/>
    <x v="5"/>
  </r>
  <r>
    <x v="7"/>
    <x v="0"/>
    <x v="2"/>
    <x v="2"/>
  </r>
  <r>
    <x v="7"/>
    <x v="0"/>
    <x v="2"/>
    <x v="6"/>
  </r>
  <r>
    <x v="7"/>
    <x v="3"/>
    <x v="2"/>
    <x v="10"/>
  </r>
  <r>
    <x v="7"/>
    <x v="3"/>
    <x v="2"/>
    <x v="3"/>
  </r>
  <r>
    <x v="7"/>
    <x v="2"/>
    <x v="2"/>
    <x v="5"/>
  </r>
  <r>
    <x v="7"/>
    <x v="3"/>
    <x v="2"/>
    <x v="0"/>
  </r>
  <r>
    <x v="7"/>
    <x v="0"/>
    <x v="2"/>
    <x v="5"/>
  </r>
  <r>
    <x v="7"/>
    <x v="3"/>
    <x v="2"/>
    <x v="10"/>
  </r>
  <r>
    <x v="7"/>
    <x v="2"/>
    <x v="2"/>
    <x v="10"/>
  </r>
  <r>
    <x v="7"/>
    <x v="0"/>
    <x v="2"/>
    <x v="1"/>
  </r>
  <r>
    <x v="7"/>
    <x v="0"/>
    <x v="2"/>
    <x v="6"/>
  </r>
  <r>
    <x v="7"/>
    <x v="3"/>
    <x v="2"/>
    <x v="9"/>
  </r>
  <r>
    <x v="7"/>
    <x v="3"/>
    <x v="2"/>
    <x v="3"/>
  </r>
  <r>
    <x v="7"/>
    <x v="0"/>
    <x v="2"/>
    <x v="0"/>
  </r>
  <r>
    <x v="7"/>
    <x v="2"/>
    <x v="2"/>
    <x v="6"/>
  </r>
  <r>
    <x v="7"/>
    <x v="0"/>
    <x v="2"/>
    <x v="0"/>
  </r>
  <r>
    <x v="7"/>
    <x v="1"/>
    <x v="2"/>
    <x v="1"/>
  </r>
  <r>
    <x v="7"/>
    <x v="3"/>
    <x v="2"/>
    <x v="8"/>
  </r>
  <r>
    <x v="7"/>
    <x v="3"/>
    <x v="2"/>
    <x v="3"/>
  </r>
  <r>
    <x v="7"/>
    <x v="0"/>
    <x v="2"/>
    <x v="8"/>
  </r>
  <r>
    <x v="7"/>
    <x v="3"/>
    <x v="2"/>
    <x v="5"/>
  </r>
  <r>
    <x v="7"/>
    <x v="0"/>
    <x v="2"/>
    <x v="1"/>
  </r>
  <r>
    <x v="7"/>
    <x v="2"/>
    <x v="2"/>
    <x v="11"/>
  </r>
  <r>
    <x v="7"/>
    <x v="2"/>
    <x v="2"/>
    <x v="9"/>
  </r>
  <r>
    <x v="8"/>
    <x v="1"/>
    <x v="0"/>
    <x v="1"/>
  </r>
  <r>
    <x v="8"/>
    <x v="0"/>
    <x v="0"/>
    <x v="5"/>
  </r>
  <r>
    <x v="8"/>
    <x v="0"/>
    <x v="0"/>
    <x v="6"/>
  </r>
  <r>
    <x v="8"/>
    <x v="0"/>
    <x v="0"/>
    <x v="6"/>
  </r>
  <r>
    <x v="8"/>
    <x v="2"/>
    <x v="0"/>
    <x v="11"/>
  </r>
  <r>
    <x v="8"/>
    <x v="2"/>
    <x v="0"/>
    <x v="0"/>
  </r>
  <r>
    <x v="8"/>
    <x v="3"/>
    <x v="0"/>
    <x v="10"/>
  </r>
  <r>
    <x v="8"/>
    <x v="2"/>
    <x v="0"/>
    <x v="2"/>
  </r>
  <r>
    <x v="8"/>
    <x v="1"/>
    <x v="0"/>
    <x v="1"/>
  </r>
  <r>
    <x v="8"/>
    <x v="2"/>
    <x v="0"/>
    <x v="2"/>
  </r>
  <r>
    <x v="8"/>
    <x v="0"/>
    <x v="0"/>
    <x v="7"/>
  </r>
  <r>
    <x v="8"/>
    <x v="0"/>
    <x v="0"/>
    <x v="9"/>
  </r>
  <r>
    <x v="8"/>
    <x v="0"/>
    <x v="0"/>
    <x v="4"/>
  </r>
  <r>
    <x v="8"/>
    <x v="2"/>
    <x v="0"/>
    <x v="5"/>
  </r>
  <r>
    <x v="8"/>
    <x v="0"/>
    <x v="0"/>
    <x v="4"/>
  </r>
  <r>
    <x v="8"/>
    <x v="0"/>
    <x v="0"/>
    <x v="0"/>
  </r>
  <r>
    <x v="8"/>
    <x v="0"/>
    <x v="0"/>
    <x v="7"/>
  </r>
  <r>
    <x v="8"/>
    <x v="2"/>
    <x v="0"/>
    <x v="0"/>
  </r>
  <r>
    <x v="8"/>
    <x v="0"/>
    <x v="0"/>
    <x v="5"/>
  </r>
  <r>
    <x v="8"/>
    <x v="0"/>
    <x v="0"/>
    <x v="5"/>
  </r>
  <r>
    <x v="8"/>
    <x v="0"/>
    <x v="0"/>
    <x v="9"/>
  </r>
  <r>
    <x v="8"/>
    <x v="0"/>
    <x v="0"/>
    <x v="5"/>
  </r>
  <r>
    <x v="8"/>
    <x v="1"/>
    <x v="0"/>
    <x v="2"/>
  </r>
  <r>
    <x v="8"/>
    <x v="2"/>
    <x v="0"/>
    <x v="7"/>
  </r>
  <r>
    <x v="8"/>
    <x v="2"/>
    <x v="0"/>
    <x v="2"/>
  </r>
  <r>
    <x v="8"/>
    <x v="1"/>
    <x v="0"/>
    <x v="1"/>
  </r>
  <r>
    <x v="8"/>
    <x v="0"/>
    <x v="0"/>
    <x v="5"/>
  </r>
  <r>
    <x v="8"/>
    <x v="2"/>
    <x v="0"/>
    <x v="5"/>
  </r>
  <r>
    <x v="8"/>
    <x v="0"/>
    <x v="0"/>
    <x v="4"/>
  </r>
  <r>
    <x v="8"/>
    <x v="2"/>
    <x v="0"/>
    <x v="11"/>
  </r>
  <r>
    <x v="8"/>
    <x v="0"/>
    <x v="0"/>
    <x v="6"/>
  </r>
  <r>
    <x v="8"/>
    <x v="3"/>
    <x v="0"/>
    <x v="6"/>
  </r>
  <r>
    <x v="8"/>
    <x v="0"/>
    <x v="0"/>
    <x v="10"/>
  </r>
  <r>
    <x v="8"/>
    <x v="2"/>
    <x v="0"/>
    <x v="0"/>
  </r>
  <r>
    <x v="8"/>
    <x v="0"/>
    <x v="0"/>
    <x v="9"/>
  </r>
  <r>
    <x v="8"/>
    <x v="2"/>
    <x v="0"/>
    <x v="8"/>
  </r>
  <r>
    <x v="8"/>
    <x v="0"/>
    <x v="0"/>
    <x v="3"/>
  </r>
  <r>
    <x v="8"/>
    <x v="2"/>
    <x v="0"/>
    <x v="4"/>
  </r>
  <r>
    <x v="8"/>
    <x v="2"/>
    <x v="0"/>
    <x v="7"/>
  </r>
  <r>
    <x v="8"/>
    <x v="2"/>
    <x v="0"/>
    <x v="9"/>
  </r>
  <r>
    <x v="4"/>
    <x v="3"/>
    <x v="1"/>
    <x v="6"/>
  </r>
  <r>
    <x v="4"/>
    <x v="4"/>
    <x v="1"/>
    <x v="10"/>
  </r>
  <r>
    <x v="4"/>
    <x v="3"/>
    <x v="1"/>
    <x v="7"/>
  </r>
  <r>
    <x v="4"/>
    <x v="3"/>
    <x v="1"/>
    <x v="3"/>
  </r>
  <r>
    <x v="4"/>
    <x v="6"/>
    <x v="1"/>
    <x v="3"/>
  </r>
  <r>
    <x v="4"/>
    <x v="5"/>
    <x v="1"/>
    <x v="7"/>
  </r>
  <r>
    <x v="4"/>
    <x v="6"/>
    <x v="1"/>
    <x v="1"/>
  </r>
  <r>
    <x v="4"/>
    <x v="0"/>
    <x v="1"/>
    <x v="3"/>
  </r>
  <r>
    <x v="4"/>
    <x v="4"/>
    <x v="1"/>
    <x v="10"/>
  </r>
  <r>
    <x v="4"/>
    <x v="5"/>
    <x v="1"/>
    <x v="1"/>
  </r>
  <r>
    <x v="4"/>
    <x v="0"/>
    <x v="1"/>
    <x v="1"/>
  </r>
  <r>
    <x v="4"/>
    <x v="4"/>
    <x v="1"/>
    <x v="4"/>
  </r>
  <r>
    <x v="4"/>
    <x v="5"/>
    <x v="1"/>
    <x v="3"/>
  </r>
  <r>
    <x v="4"/>
    <x v="5"/>
    <x v="1"/>
    <x v="10"/>
  </r>
  <r>
    <x v="4"/>
    <x v="6"/>
    <x v="1"/>
    <x v="3"/>
  </r>
  <r>
    <x v="4"/>
    <x v="6"/>
    <x v="1"/>
    <x v="11"/>
  </r>
  <r>
    <x v="4"/>
    <x v="4"/>
    <x v="1"/>
    <x v="5"/>
  </r>
  <r>
    <x v="4"/>
    <x v="3"/>
    <x v="1"/>
    <x v="9"/>
  </r>
  <r>
    <x v="4"/>
    <x v="6"/>
    <x v="1"/>
    <x v="10"/>
  </r>
  <r>
    <x v="4"/>
    <x v="6"/>
    <x v="1"/>
    <x v="5"/>
  </r>
  <r>
    <x v="4"/>
    <x v="4"/>
    <x v="0"/>
    <x v="7"/>
  </r>
  <r>
    <x v="4"/>
    <x v="3"/>
    <x v="0"/>
    <x v="5"/>
  </r>
  <r>
    <x v="4"/>
    <x v="6"/>
    <x v="0"/>
    <x v="9"/>
  </r>
  <r>
    <x v="4"/>
    <x v="4"/>
    <x v="0"/>
    <x v="6"/>
  </r>
  <r>
    <x v="4"/>
    <x v="3"/>
    <x v="0"/>
    <x v="5"/>
  </r>
  <r>
    <x v="4"/>
    <x v="5"/>
    <x v="0"/>
    <x v="0"/>
  </r>
  <r>
    <x v="4"/>
    <x v="3"/>
    <x v="0"/>
    <x v="3"/>
  </r>
  <r>
    <x v="4"/>
    <x v="6"/>
    <x v="0"/>
    <x v="3"/>
  </r>
  <r>
    <x v="4"/>
    <x v="4"/>
    <x v="0"/>
    <x v="8"/>
  </r>
  <r>
    <x v="4"/>
    <x v="3"/>
    <x v="0"/>
    <x v="10"/>
  </r>
  <r>
    <x v="4"/>
    <x v="7"/>
    <x v="0"/>
    <x v="4"/>
  </r>
  <r>
    <x v="4"/>
    <x v="4"/>
    <x v="0"/>
    <x v="4"/>
  </r>
  <r>
    <x v="4"/>
    <x v="5"/>
    <x v="0"/>
    <x v="1"/>
  </r>
  <r>
    <x v="4"/>
    <x v="6"/>
    <x v="0"/>
    <x v="2"/>
  </r>
  <r>
    <x v="4"/>
    <x v="4"/>
    <x v="0"/>
    <x v="10"/>
  </r>
  <r>
    <x v="4"/>
    <x v="3"/>
    <x v="0"/>
    <x v="5"/>
  </r>
  <r>
    <x v="4"/>
    <x v="3"/>
    <x v="0"/>
    <x v="1"/>
  </r>
  <r>
    <x v="4"/>
    <x v="4"/>
    <x v="0"/>
    <x v="11"/>
  </r>
  <r>
    <x v="4"/>
    <x v="3"/>
    <x v="0"/>
    <x v="1"/>
  </r>
  <r>
    <x v="4"/>
    <x v="3"/>
    <x v="0"/>
    <x v="2"/>
  </r>
  <r>
    <x v="4"/>
    <x v="4"/>
    <x v="0"/>
    <x v="8"/>
  </r>
  <r>
    <x v="4"/>
    <x v="7"/>
    <x v="0"/>
    <x v="9"/>
  </r>
  <r>
    <x v="4"/>
    <x v="4"/>
    <x v="0"/>
    <x v="11"/>
  </r>
  <r>
    <x v="4"/>
    <x v="4"/>
    <x v="0"/>
    <x v="0"/>
  </r>
  <r>
    <x v="4"/>
    <x v="4"/>
    <x v="0"/>
    <x v="10"/>
  </r>
  <r>
    <x v="4"/>
    <x v="2"/>
    <x v="0"/>
    <x v="7"/>
  </r>
  <r>
    <x v="4"/>
    <x v="5"/>
    <x v="0"/>
    <x v="1"/>
  </r>
  <r>
    <x v="4"/>
    <x v="4"/>
    <x v="0"/>
    <x v="9"/>
  </r>
  <r>
    <x v="4"/>
    <x v="7"/>
    <x v="0"/>
    <x v="6"/>
  </r>
  <r>
    <x v="4"/>
    <x v="3"/>
    <x v="0"/>
    <x v="10"/>
  </r>
  <r>
    <x v="4"/>
    <x v="5"/>
    <x v="0"/>
    <x v="3"/>
  </r>
  <r>
    <x v="4"/>
    <x v="4"/>
    <x v="0"/>
    <x v="3"/>
  </r>
  <r>
    <x v="4"/>
    <x v="8"/>
    <x v="0"/>
    <x v="3"/>
  </r>
  <r>
    <x v="4"/>
    <x v="5"/>
    <x v="0"/>
    <x v="3"/>
  </r>
  <r>
    <x v="4"/>
    <x v="3"/>
    <x v="0"/>
    <x v="5"/>
  </r>
  <r>
    <x v="4"/>
    <x v="3"/>
    <x v="0"/>
    <x v="2"/>
  </r>
  <r>
    <x v="4"/>
    <x v="7"/>
    <x v="0"/>
    <x v="11"/>
  </r>
  <r>
    <x v="4"/>
    <x v="4"/>
    <x v="0"/>
    <x v="3"/>
  </r>
  <r>
    <x v="4"/>
    <x v="4"/>
    <x v="0"/>
    <x v="4"/>
  </r>
  <r>
    <x v="4"/>
    <x v="4"/>
    <x v="0"/>
    <x v="2"/>
  </r>
  <r>
    <x v="1"/>
    <x v="2"/>
    <x v="0"/>
    <x v="11"/>
  </r>
  <r>
    <x v="1"/>
    <x v="0"/>
    <x v="0"/>
    <x v="0"/>
  </r>
  <r>
    <x v="1"/>
    <x v="0"/>
    <x v="0"/>
    <x v="2"/>
  </r>
  <r>
    <x v="1"/>
    <x v="0"/>
    <x v="0"/>
    <x v="6"/>
  </r>
  <r>
    <x v="1"/>
    <x v="2"/>
    <x v="0"/>
    <x v="3"/>
  </r>
  <r>
    <x v="1"/>
    <x v="2"/>
    <x v="0"/>
    <x v="11"/>
  </r>
  <r>
    <x v="1"/>
    <x v="0"/>
    <x v="0"/>
    <x v="7"/>
  </r>
  <r>
    <x v="1"/>
    <x v="0"/>
    <x v="0"/>
    <x v="7"/>
  </r>
  <r>
    <x v="1"/>
    <x v="0"/>
    <x v="0"/>
    <x v="8"/>
  </r>
  <r>
    <x v="1"/>
    <x v="0"/>
    <x v="0"/>
    <x v="9"/>
  </r>
  <r>
    <x v="1"/>
    <x v="0"/>
    <x v="0"/>
    <x v="9"/>
  </r>
  <r>
    <x v="1"/>
    <x v="0"/>
    <x v="0"/>
    <x v="0"/>
  </r>
  <r>
    <x v="1"/>
    <x v="2"/>
    <x v="0"/>
    <x v="2"/>
  </r>
  <r>
    <x v="1"/>
    <x v="2"/>
    <x v="0"/>
    <x v="6"/>
  </r>
  <r>
    <x v="1"/>
    <x v="2"/>
    <x v="0"/>
    <x v="7"/>
  </r>
  <r>
    <x v="1"/>
    <x v="0"/>
    <x v="0"/>
    <x v="0"/>
  </r>
  <r>
    <x v="1"/>
    <x v="2"/>
    <x v="0"/>
    <x v="6"/>
  </r>
  <r>
    <x v="1"/>
    <x v="0"/>
    <x v="0"/>
    <x v="3"/>
  </r>
  <r>
    <x v="1"/>
    <x v="2"/>
    <x v="0"/>
    <x v="9"/>
  </r>
  <r>
    <x v="1"/>
    <x v="2"/>
    <x v="0"/>
    <x v="3"/>
  </r>
  <r>
    <x v="2"/>
    <x v="1"/>
    <x v="1"/>
    <x v="1"/>
  </r>
  <r>
    <x v="2"/>
    <x v="2"/>
    <x v="1"/>
    <x v="0"/>
  </r>
  <r>
    <x v="2"/>
    <x v="3"/>
    <x v="1"/>
    <x v="4"/>
  </r>
  <r>
    <x v="2"/>
    <x v="2"/>
    <x v="1"/>
    <x v="1"/>
  </r>
  <r>
    <x v="2"/>
    <x v="2"/>
    <x v="1"/>
    <x v="10"/>
  </r>
  <r>
    <x v="2"/>
    <x v="0"/>
    <x v="1"/>
    <x v="8"/>
  </r>
  <r>
    <x v="2"/>
    <x v="2"/>
    <x v="1"/>
    <x v="3"/>
  </r>
  <r>
    <x v="2"/>
    <x v="2"/>
    <x v="1"/>
    <x v="9"/>
  </r>
  <r>
    <x v="2"/>
    <x v="0"/>
    <x v="1"/>
    <x v="7"/>
  </r>
  <r>
    <x v="2"/>
    <x v="2"/>
    <x v="1"/>
    <x v="2"/>
  </r>
  <r>
    <x v="2"/>
    <x v="2"/>
    <x v="1"/>
    <x v="10"/>
  </r>
  <r>
    <x v="2"/>
    <x v="0"/>
    <x v="1"/>
    <x v="9"/>
  </r>
  <r>
    <x v="2"/>
    <x v="2"/>
    <x v="1"/>
    <x v="1"/>
  </r>
  <r>
    <x v="2"/>
    <x v="2"/>
    <x v="1"/>
    <x v="5"/>
  </r>
  <r>
    <x v="2"/>
    <x v="3"/>
    <x v="1"/>
    <x v="11"/>
  </r>
  <r>
    <x v="2"/>
    <x v="3"/>
    <x v="1"/>
    <x v="0"/>
  </r>
  <r>
    <x v="2"/>
    <x v="2"/>
    <x v="1"/>
    <x v="11"/>
  </r>
  <r>
    <x v="2"/>
    <x v="2"/>
    <x v="1"/>
    <x v="4"/>
  </r>
  <r>
    <x v="2"/>
    <x v="0"/>
    <x v="1"/>
    <x v="6"/>
  </r>
  <r>
    <x v="2"/>
    <x v="2"/>
    <x v="1"/>
    <x v="7"/>
  </r>
  <r>
    <x v="2"/>
    <x v="2"/>
    <x v="1"/>
    <x v="8"/>
  </r>
  <r>
    <x v="2"/>
    <x v="2"/>
    <x v="1"/>
    <x v="4"/>
  </r>
  <r>
    <x v="2"/>
    <x v="3"/>
    <x v="1"/>
    <x v="11"/>
  </r>
  <r>
    <x v="2"/>
    <x v="0"/>
    <x v="1"/>
    <x v="6"/>
  </r>
  <r>
    <x v="2"/>
    <x v="2"/>
    <x v="1"/>
    <x v="10"/>
  </r>
  <r>
    <x v="2"/>
    <x v="3"/>
    <x v="1"/>
    <x v="9"/>
  </r>
  <r>
    <x v="2"/>
    <x v="2"/>
    <x v="1"/>
    <x v="0"/>
  </r>
  <r>
    <x v="2"/>
    <x v="2"/>
    <x v="1"/>
    <x v="3"/>
  </r>
  <r>
    <x v="2"/>
    <x v="2"/>
    <x v="1"/>
    <x v="11"/>
  </r>
  <r>
    <x v="2"/>
    <x v="3"/>
    <x v="1"/>
    <x v="0"/>
  </r>
  <r>
    <x v="2"/>
    <x v="2"/>
    <x v="1"/>
    <x v="2"/>
  </r>
  <r>
    <x v="2"/>
    <x v="0"/>
    <x v="1"/>
    <x v="4"/>
  </r>
  <r>
    <x v="2"/>
    <x v="3"/>
    <x v="1"/>
    <x v="4"/>
  </r>
  <r>
    <x v="2"/>
    <x v="1"/>
    <x v="1"/>
    <x v="2"/>
  </r>
  <r>
    <x v="2"/>
    <x v="0"/>
    <x v="1"/>
    <x v="3"/>
  </r>
  <r>
    <x v="2"/>
    <x v="3"/>
    <x v="1"/>
    <x v="9"/>
  </r>
  <r>
    <x v="2"/>
    <x v="3"/>
    <x v="1"/>
    <x v="3"/>
  </r>
  <r>
    <x v="2"/>
    <x v="2"/>
    <x v="1"/>
    <x v="10"/>
  </r>
  <r>
    <x v="2"/>
    <x v="0"/>
    <x v="1"/>
    <x v="0"/>
  </r>
  <r>
    <x v="2"/>
    <x v="2"/>
    <x v="1"/>
    <x v="0"/>
  </r>
  <r>
    <x v="3"/>
    <x v="2"/>
    <x v="0"/>
    <x v="0"/>
  </r>
  <r>
    <x v="3"/>
    <x v="3"/>
    <x v="0"/>
    <x v="0"/>
  </r>
  <r>
    <x v="3"/>
    <x v="4"/>
    <x v="0"/>
    <x v="5"/>
  </r>
  <r>
    <x v="3"/>
    <x v="0"/>
    <x v="0"/>
    <x v="2"/>
  </r>
  <r>
    <x v="3"/>
    <x v="3"/>
    <x v="0"/>
    <x v="4"/>
  </r>
  <r>
    <x v="3"/>
    <x v="0"/>
    <x v="0"/>
    <x v="4"/>
  </r>
  <r>
    <x v="3"/>
    <x v="0"/>
    <x v="0"/>
    <x v="4"/>
  </r>
  <r>
    <x v="3"/>
    <x v="2"/>
    <x v="0"/>
    <x v="1"/>
  </r>
  <r>
    <x v="3"/>
    <x v="0"/>
    <x v="0"/>
    <x v="3"/>
  </r>
  <r>
    <x v="3"/>
    <x v="4"/>
    <x v="0"/>
    <x v="2"/>
  </r>
  <r>
    <x v="3"/>
    <x v="2"/>
    <x v="0"/>
    <x v="5"/>
  </r>
  <r>
    <x v="3"/>
    <x v="5"/>
    <x v="0"/>
    <x v="9"/>
  </r>
  <r>
    <x v="3"/>
    <x v="4"/>
    <x v="0"/>
    <x v="0"/>
  </r>
  <r>
    <x v="3"/>
    <x v="4"/>
    <x v="0"/>
    <x v="1"/>
  </r>
  <r>
    <x v="3"/>
    <x v="6"/>
    <x v="0"/>
    <x v="5"/>
  </r>
  <r>
    <x v="3"/>
    <x v="6"/>
    <x v="0"/>
    <x v="5"/>
  </r>
  <r>
    <x v="3"/>
    <x v="5"/>
    <x v="0"/>
    <x v="3"/>
  </r>
  <r>
    <x v="3"/>
    <x v="3"/>
    <x v="0"/>
    <x v="5"/>
  </r>
  <r>
    <x v="3"/>
    <x v="4"/>
    <x v="0"/>
    <x v="3"/>
  </r>
  <r>
    <x v="3"/>
    <x v="2"/>
    <x v="0"/>
    <x v="1"/>
  </r>
  <r>
    <x v="4"/>
    <x v="3"/>
    <x v="0"/>
    <x v="4"/>
  </r>
  <r>
    <x v="4"/>
    <x v="0"/>
    <x v="0"/>
    <x v="2"/>
  </r>
  <r>
    <x v="4"/>
    <x v="3"/>
    <x v="0"/>
    <x v="9"/>
  </r>
  <r>
    <x v="4"/>
    <x v="0"/>
    <x v="0"/>
    <x v="9"/>
  </r>
  <r>
    <x v="4"/>
    <x v="0"/>
    <x v="0"/>
    <x v="5"/>
  </r>
  <r>
    <x v="4"/>
    <x v="3"/>
    <x v="0"/>
    <x v="7"/>
  </r>
  <r>
    <x v="4"/>
    <x v="4"/>
    <x v="0"/>
    <x v="8"/>
  </r>
  <r>
    <x v="4"/>
    <x v="0"/>
    <x v="0"/>
    <x v="6"/>
  </r>
  <r>
    <x v="4"/>
    <x v="5"/>
    <x v="0"/>
    <x v="0"/>
  </r>
  <r>
    <x v="4"/>
    <x v="2"/>
    <x v="0"/>
    <x v="4"/>
  </r>
  <r>
    <x v="4"/>
    <x v="2"/>
    <x v="0"/>
    <x v="2"/>
  </r>
  <r>
    <x v="4"/>
    <x v="2"/>
    <x v="0"/>
    <x v="11"/>
  </r>
  <r>
    <x v="4"/>
    <x v="2"/>
    <x v="0"/>
    <x v="4"/>
  </r>
  <r>
    <x v="4"/>
    <x v="1"/>
    <x v="0"/>
    <x v="1"/>
  </r>
  <r>
    <x v="4"/>
    <x v="2"/>
    <x v="0"/>
    <x v="3"/>
  </r>
  <r>
    <x v="4"/>
    <x v="0"/>
    <x v="0"/>
    <x v="5"/>
  </r>
  <r>
    <x v="4"/>
    <x v="0"/>
    <x v="0"/>
    <x v="5"/>
  </r>
  <r>
    <x v="4"/>
    <x v="2"/>
    <x v="0"/>
    <x v="4"/>
  </r>
  <r>
    <x v="4"/>
    <x v="4"/>
    <x v="0"/>
    <x v="6"/>
  </r>
  <r>
    <x v="4"/>
    <x v="2"/>
    <x v="0"/>
    <x v="11"/>
  </r>
  <r>
    <x v="4"/>
    <x v="0"/>
    <x v="0"/>
    <x v="0"/>
  </r>
  <r>
    <x v="4"/>
    <x v="2"/>
    <x v="0"/>
    <x v="7"/>
  </r>
  <r>
    <x v="4"/>
    <x v="0"/>
    <x v="0"/>
    <x v="0"/>
  </r>
  <r>
    <x v="4"/>
    <x v="0"/>
    <x v="0"/>
    <x v="5"/>
  </r>
  <r>
    <x v="4"/>
    <x v="2"/>
    <x v="0"/>
    <x v="8"/>
  </r>
  <r>
    <x v="4"/>
    <x v="2"/>
    <x v="0"/>
    <x v="3"/>
  </r>
  <r>
    <x v="4"/>
    <x v="0"/>
    <x v="0"/>
    <x v="7"/>
  </r>
  <r>
    <x v="4"/>
    <x v="0"/>
    <x v="0"/>
    <x v="3"/>
  </r>
  <r>
    <x v="4"/>
    <x v="2"/>
    <x v="0"/>
    <x v="1"/>
  </r>
  <r>
    <x v="4"/>
    <x v="2"/>
    <x v="0"/>
    <x v="3"/>
  </r>
  <r>
    <x v="4"/>
    <x v="1"/>
    <x v="0"/>
    <x v="1"/>
  </r>
  <r>
    <x v="4"/>
    <x v="2"/>
    <x v="0"/>
    <x v="11"/>
  </r>
  <r>
    <x v="4"/>
    <x v="0"/>
    <x v="0"/>
    <x v="1"/>
  </r>
  <r>
    <x v="4"/>
    <x v="2"/>
    <x v="0"/>
    <x v="8"/>
  </r>
  <r>
    <x v="4"/>
    <x v="2"/>
    <x v="0"/>
    <x v="0"/>
  </r>
  <r>
    <x v="4"/>
    <x v="3"/>
    <x v="0"/>
    <x v="8"/>
  </r>
  <r>
    <x v="4"/>
    <x v="2"/>
    <x v="0"/>
    <x v="5"/>
  </r>
  <r>
    <x v="4"/>
    <x v="4"/>
    <x v="0"/>
    <x v="5"/>
  </r>
  <r>
    <x v="4"/>
    <x v="0"/>
    <x v="0"/>
    <x v="7"/>
  </r>
  <r>
    <x v="4"/>
    <x v="4"/>
    <x v="0"/>
    <x v="0"/>
  </r>
  <r>
    <x v="3"/>
    <x v="0"/>
    <x v="2"/>
    <x v="1"/>
  </r>
  <r>
    <x v="3"/>
    <x v="3"/>
    <x v="2"/>
    <x v="9"/>
  </r>
  <r>
    <x v="3"/>
    <x v="0"/>
    <x v="2"/>
    <x v="9"/>
  </r>
  <r>
    <x v="3"/>
    <x v="3"/>
    <x v="2"/>
    <x v="3"/>
  </r>
  <r>
    <x v="3"/>
    <x v="0"/>
    <x v="2"/>
    <x v="9"/>
  </r>
  <r>
    <x v="3"/>
    <x v="3"/>
    <x v="2"/>
    <x v="4"/>
  </r>
  <r>
    <x v="3"/>
    <x v="2"/>
    <x v="2"/>
    <x v="6"/>
  </r>
  <r>
    <x v="3"/>
    <x v="0"/>
    <x v="2"/>
    <x v="1"/>
  </r>
  <r>
    <x v="3"/>
    <x v="3"/>
    <x v="2"/>
    <x v="4"/>
  </r>
  <r>
    <x v="3"/>
    <x v="0"/>
    <x v="2"/>
    <x v="11"/>
  </r>
  <r>
    <x v="3"/>
    <x v="2"/>
    <x v="2"/>
    <x v="11"/>
  </r>
  <r>
    <x v="3"/>
    <x v="0"/>
    <x v="2"/>
    <x v="3"/>
  </r>
  <r>
    <x v="3"/>
    <x v="0"/>
    <x v="2"/>
    <x v="9"/>
  </r>
  <r>
    <x v="3"/>
    <x v="0"/>
    <x v="2"/>
    <x v="10"/>
  </r>
  <r>
    <x v="3"/>
    <x v="2"/>
    <x v="2"/>
    <x v="1"/>
  </r>
  <r>
    <x v="3"/>
    <x v="2"/>
    <x v="2"/>
    <x v="8"/>
  </r>
  <r>
    <x v="3"/>
    <x v="2"/>
    <x v="2"/>
    <x v="0"/>
  </r>
  <r>
    <x v="3"/>
    <x v="0"/>
    <x v="2"/>
    <x v="1"/>
  </r>
  <r>
    <x v="3"/>
    <x v="2"/>
    <x v="2"/>
    <x v="10"/>
  </r>
  <r>
    <x v="3"/>
    <x v="0"/>
    <x v="2"/>
    <x v="11"/>
  </r>
  <r>
    <x v="3"/>
    <x v="2"/>
    <x v="2"/>
    <x v="4"/>
  </r>
  <r>
    <x v="3"/>
    <x v="0"/>
    <x v="2"/>
    <x v="7"/>
  </r>
  <r>
    <x v="3"/>
    <x v="0"/>
    <x v="2"/>
    <x v="0"/>
  </r>
  <r>
    <x v="3"/>
    <x v="2"/>
    <x v="2"/>
    <x v="10"/>
  </r>
  <r>
    <x v="3"/>
    <x v="2"/>
    <x v="2"/>
    <x v="7"/>
  </r>
  <r>
    <x v="3"/>
    <x v="0"/>
    <x v="2"/>
    <x v="7"/>
  </r>
  <r>
    <x v="3"/>
    <x v="3"/>
    <x v="2"/>
    <x v="4"/>
  </r>
  <r>
    <x v="3"/>
    <x v="0"/>
    <x v="2"/>
    <x v="9"/>
  </r>
  <r>
    <x v="3"/>
    <x v="0"/>
    <x v="2"/>
    <x v="0"/>
  </r>
  <r>
    <x v="3"/>
    <x v="2"/>
    <x v="2"/>
    <x v="9"/>
  </r>
  <r>
    <x v="3"/>
    <x v="0"/>
    <x v="2"/>
    <x v="5"/>
  </r>
  <r>
    <x v="3"/>
    <x v="0"/>
    <x v="2"/>
    <x v="8"/>
  </r>
  <r>
    <x v="3"/>
    <x v="2"/>
    <x v="2"/>
    <x v="1"/>
  </r>
  <r>
    <x v="3"/>
    <x v="3"/>
    <x v="2"/>
    <x v="0"/>
  </r>
  <r>
    <x v="3"/>
    <x v="2"/>
    <x v="2"/>
    <x v="7"/>
  </r>
  <r>
    <x v="3"/>
    <x v="0"/>
    <x v="2"/>
    <x v="2"/>
  </r>
  <r>
    <x v="3"/>
    <x v="2"/>
    <x v="2"/>
    <x v="6"/>
  </r>
  <r>
    <x v="3"/>
    <x v="0"/>
    <x v="2"/>
    <x v="3"/>
  </r>
  <r>
    <x v="3"/>
    <x v="2"/>
    <x v="2"/>
    <x v="6"/>
  </r>
  <r>
    <x v="3"/>
    <x v="2"/>
    <x v="2"/>
    <x v="11"/>
  </r>
  <r>
    <x v="3"/>
    <x v="0"/>
    <x v="2"/>
    <x v="3"/>
  </r>
  <r>
    <x v="3"/>
    <x v="0"/>
    <x v="2"/>
    <x v="5"/>
  </r>
  <r>
    <x v="3"/>
    <x v="2"/>
    <x v="2"/>
    <x v="6"/>
  </r>
  <r>
    <x v="3"/>
    <x v="2"/>
    <x v="2"/>
    <x v="0"/>
  </r>
  <r>
    <x v="3"/>
    <x v="0"/>
    <x v="2"/>
    <x v="6"/>
  </r>
  <r>
    <x v="3"/>
    <x v="0"/>
    <x v="2"/>
    <x v="7"/>
  </r>
  <r>
    <x v="3"/>
    <x v="2"/>
    <x v="2"/>
    <x v="1"/>
  </r>
  <r>
    <x v="3"/>
    <x v="3"/>
    <x v="1"/>
    <x v="9"/>
  </r>
  <r>
    <x v="3"/>
    <x v="3"/>
    <x v="1"/>
    <x v="0"/>
  </r>
  <r>
    <x v="3"/>
    <x v="1"/>
    <x v="1"/>
    <x v="7"/>
  </r>
  <r>
    <x v="3"/>
    <x v="2"/>
    <x v="1"/>
    <x v="6"/>
  </r>
  <r>
    <x v="3"/>
    <x v="3"/>
    <x v="1"/>
    <x v="3"/>
  </r>
  <r>
    <x v="3"/>
    <x v="2"/>
    <x v="1"/>
    <x v="11"/>
  </r>
  <r>
    <x v="3"/>
    <x v="0"/>
    <x v="1"/>
    <x v="9"/>
  </r>
  <r>
    <x v="3"/>
    <x v="3"/>
    <x v="1"/>
    <x v="3"/>
  </r>
  <r>
    <x v="3"/>
    <x v="0"/>
    <x v="1"/>
    <x v="4"/>
  </r>
  <r>
    <x v="3"/>
    <x v="3"/>
    <x v="1"/>
    <x v="9"/>
  </r>
  <r>
    <x v="3"/>
    <x v="3"/>
    <x v="0"/>
    <x v="8"/>
  </r>
  <r>
    <x v="3"/>
    <x v="4"/>
    <x v="0"/>
    <x v="7"/>
  </r>
  <r>
    <x v="3"/>
    <x v="4"/>
    <x v="0"/>
    <x v="2"/>
  </r>
  <r>
    <x v="3"/>
    <x v="4"/>
    <x v="0"/>
    <x v="1"/>
  </r>
  <r>
    <x v="3"/>
    <x v="5"/>
    <x v="0"/>
    <x v="2"/>
  </r>
  <r>
    <x v="3"/>
    <x v="0"/>
    <x v="0"/>
    <x v="11"/>
  </r>
  <r>
    <x v="3"/>
    <x v="5"/>
    <x v="0"/>
    <x v="1"/>
  </r>
  <r>
    <x v="3"/>
    <x v="6"/>
    <x v="0"/>
    <x v="6"/>
  </r>
  <r>
    <x v="3"/>
    <x v="4"/>
    <x v="0"/>
    <x v="1"/>
  </r>
  <r>
    <x v="3"/>
    <x v="5"/>
    <x v="0"/>
    <x v="11"/>
  </r>
  <r>
    <x v="3"/>
    <x v="0"/>
    <x v="0"/>
    <x v="7"/>
  </r>
  <r>
    <x v="3"/>
    <x v="4"/>
    <x v="0"/>
    <x v="8"/>
  </r>
  <r>
    <x v="3"/>
    <x v="5"/>
    <x v="0"/>
    <x v="1"/>
  </r>
  <r>
    <x v="3"/>
    <x v="4"/>
    <x v="0"/>
    <x v="10"/>
  </r>
  <r>
    <x v="3"/>
    <x v="3"/>
    <x v="0"/>
    <x v="4"/>
  </r>
  <r>
    <x v="3"/>
    <x v="6"/>
    <x v="0"/>
    <x v="10"/>
  </r>
  <r>
    <x v="3"/>
    <x v="6"/>
    <x v="0"/>
    <x v="9"/>
  </r>
  <r>
    <x v="3"/>
    <x v="4"/>
    <x v="0"/>
    <x v="6"/>
  </r>
  <r>
    <x v="3"/>
    <x v="3"/>
    <x v="0"/>
    <x v="6"/>
  </r>
  <r>
    <x v="3"/>
    <x v="4"/>
    <x v="0"/>
    <x v="3"/>
  </r>
  <r>
    <x v="3"/>
    <x v="4"/>
    <x v="2"/>
    <x v="9"/>
  </r>
  <r>
    <x v="3"/>
    <x v="5"/>
    <x v="2"/>
    <x v="10"/>
  </r>
  <r>
    <x v="3"/>
    <x v="2"/>
    <x v="2"/>
    <x v="0"/>
  </r>
  <r>
    <x v="3"/>
    <x v="5"/>
    <x v="2"/>
    <x v="5"/>
  </r>
  <r>
    <x v="3"/>
    <x v="0"/>
    <x v="2"/>
    <x v="5"/>
  </r>
  <r>
    <x v="3"/>
    <x v="0"/>
    <x v="2"/>
    <x v="1"/>
  </r>
  <r>
    <x v="3"/>
    <x v="2"/>
    <x v="2"/>
    <x v="3"/>
  </r>
  <r>
    <x v="3"/>
    <x v="4"/>
    <x v="2"/>
    <x v="11"/>
  </r>
  <r>
    <x v="3"/>
    <x v="5"/>
    <x v="2"/>
    <x v="9"/>
  </r>
  <r>
    <x v="3"/>
    <x v="4"/>
    <x v="2"/>
    <x v="8"/>
  </r>
  <r>
    <x v="3"/>
    <x v="3"/>
    <x v="2"/>
    <x v="11"/>
  </r>
  <r>
    <x v="3"/>
    <x v="6"/>
    <x v="2"/>
    <x v="5"/>
  </r>
  <r>
    <x v="3"/>
    <x v="4"/>
    <x v="2"/>
    <x v="5"/>
  </r>
  <r>
    <x v="3"/>
    <x v="0"/>
    <x v="2"/>
    <x v="7"/>
  </r>
  <r>
    <x v="3"/>
    <x v="6"/>
    <x v="2"/>
    <x v="3"/>
  </r>
  <r>
    <x v="3"/>
    <x v="3"/>
    <x v="2"/>
    <x v="3"/>
  </r>
  <r>
    <x v="3"/>
    <x v="4"/>
    <x v="2"/>
    <x v="0"/>
  </r>
  <r>
    <x v="3"/>
    <x v="3"/>
    <x v="2"/>
    <x v="3"/>
  </r>
  <r>
    <x v="3"/>
    <x v="2"/>
    <x v="2"/>
    <x v="0"/>
  </r>
  <r>
    <x v="3"/>
    <x v="4"/>
    <x v="2"/>
    <x v="6"/>
  </r>
  <r>
    <x v="8"/>
    <x v="0"/>
    <x v="0"/>
    <x v="0"/>
  </r>
  <r>
    <x v="8"/>
    <x v="2"/>
    <x v="0"/>
    <x v="2"/>
  </r>
  <r>
    <x v="8"/>
    <x v="2"/>
    <x v="0"/>
    <x v="10"/>
  </r>
  <r>
    <x v="8"/>
    <x v="3"/>
    <x v="0"/>
    <x v="5"/>
  </r>
  <r>
    <x v="8"/>
    <x v="2"/>
    <x v="0"/>
    <x v="2"/>
  </r>
  <r>
    <x v="8"/>
    <x v="3"/>
    <x v="0"/>
    <x v="0"/>
  </r>
  <r>
    <x v="8"/>
    <x v="7"/>
    <x v="0"/>
    <x v="7"/>
  </r>
  <r>
    <x v="8"/>
    <x v="3"/>
    <x v="0"/>
    <x v="5"/>
  </r>
  <r>
    <x v="8"/>
    <x v="1"/>
    <x v="0"/>
    <x v="1"/>
  </r>
  <r>
    <x v="8"/>
    <x v="3"/>
    <x v="0"/>
    <x v="0"/>
  </r>
  <r>
    <x v="8"/>
    <x v="0"/>
    <x v="0"/>
    <x v="9"/>
  </r>
  <r>
    <x v="8"/>
    <x v="1"/>
    <x v="0"/>
    <x v="1"/>
  </r>
  <r>
    <x v="8"/>
    <x v="3"/>
    <x v="0"/>
    <x v="0"/>
  </r>
  <r>
    <x v="8"/>
    <x v="0"/>
    <x v="0"/>
    <x v="10"/>
  </r>
  <r>
    <x v="8"/>
    <x v="2"/>
    <x v="0"/>
    <x v="2"/>
  </r>
  <r>
    <x v="8"/>
    <x v="2"/>
    <x v="0"/>
    <x v="8"/>
  </r>
  <r>
    <x v="8"/>
    <x v="3"/>
    <x v="0"/>
    <x v="4"/>
  </r>
  <r>
    <x v="8"/>
    <x v="3"/>
    <x v="0"/>
    <x v="5"/>
  </r>
  <r>
    <x v="8"/>
    <x v="3"/>
    <x v="0"/>
    <x v="5"/>
  </r>
  <r>
    <x v="8"/>
    <x v="3"/>
    <x v="0"/>
    <x v="4"/>
  </r>
  <r>
    <x v="8"/>
    <x v="2"/>
    <x v="0"/>
    <x v="5"/>
  </r>
  <r>
    <x v="8"/>
    <x v="3"/>
    <x v="0"/>
    <x v="8"/>
  </r>
  <r>
    <x v="8"/>
    <x v="3"/>
    <x v="0"/>
    <x v="4"/>
  </r>
  <r>
    <x v="8"/>
    <x v="1"/>
    <x v="0"/>
    <x v="1"/>
  </r>
  <r>
    <x v="8"/>
    <x v="2"/>
    <x v="0"/>
    <x v="3"/>
  </r>
  <r>
    <x v="8"/>
    <x v="0"/>
    <x v="0"/>
    <x v="11"/>
  </r>
  <r>
    <x v="8"/>
    <x v="1"/>
    <x v="0"/>
    <x v="2"/>
  </r>
  <r>
    <x v="8"/>
    <x v="1"/>
    <x v="0"/>
    <x v="1"/>
  </r>
  <r>
    <x v="8"/>
    <x v="0"/>
    <x v="0"/>
    <x v="2"/>
  </r>
  <r>
    <x v="8"/>
    <x v="0"/>
    <x v="0"/>
    <x v="8"/>
  </r>
  <r>
    <x v="8"/>
    <x v="3"/>
    <x v="0"/>
    <x v="9"/>
  </r>
  <r>
    <x v="8"/>
    <x v="2"/>
    <x v="0"/>
    <x v="1"/>
  </r>
  <r>
    <x v="8"/>
    <x v="2"/>
    <x v="0"/>
    <x v="7"/>
  </r>
  <r>
    <x v="8"/>
    <x v="0"/>
    <x v="0"/>
    <x v="10"/>
  </r>
  <r>
    <x v="8"/>
    <x v="2"/>
    <x v="0"/>
    <x v="6"/>
  </r>
  <r>
    <x v="8"/>
    <x v="0"/>
    <x v="0"/>
    <x v="3"/>
  </r>
  <r>
    <x v="8"/>
    <x v="2"/>
    <x v="0"/>
    <x v="3"/>
  </r>
  <r>
    <x v="8"/>
    <x v="3"/>
    <x v="0"/>
    <x v="11"/>
  </r>
  <r>
    <x v="8"/>
    <x v="2"/>
    <x v="0"/>
    <x v="11"/>
  </r>
  <r>
    <x v="8"/>
    <x v="3"/>
    <x v="0"/>
    <x v="9"/>
  </r>
  <r>
    <x v="8"/>
    <x v="3"/>
    <x v="2"/>
    <x v="11"/>
  </r>
  <r>
    <x v="8"/>
    <x v="0"/>
    <x v="2"/>
    <x v="0"/>
  </r>
  <r>
    <x v="8"/>
    <x v="3"/>
    <x v="2"/>
    <x v="9"/>
  </r>
  <r>
    <x v="8"/>
    <x v="0"/>
    <x v="2"/>
    <x v="2"/>
  </r>
  <r>
    <x v="8"/>
    <x v="0"/>
    <x v="2"/>
    <x v="1"/>
  </r>
  <r>
    <x v="8"/>
    <x v="3"/>
    <x v="2"/>
    <x v="3"/>
  </r>
  <r>
    <x v="8"/>
    <x v="1"/>
    <x v="2"/>
    <x v="2"/>
  </r>
  <r>
    <x v="8"/>
    <x v="0"/>
    <x v="2"/>
    <x v="9"/>
  </r>
  <r>
    <x v="8"/>
    <x v="0"/>
    <x v="2"/>
    <x v="9"/>
  </r>
  <r>
    <x v="8"/>
    <x v="2"/>
    <x v="2"/>
    <x v="6"/>
  </r>
  <r>
    <x v="8"/>
    <x v="0"/>
    <x v="2"/>
    <x v="6"/>
  </r>
  <r>
    <x v="8"/>
    <x v="3"/>
    <x v="2"/>
    <x v="8"/>
  </r>
  <r>
    <x v="8"/>
    <x v="0"/>
    <x v="2"/>
    <x v="10"/>
  </r>
  <r>
    <x v="8"/>
    <x v="0"/>
    <x v="2"/>
    <x v="3"/>
  </r>
  <r>
    <x v="8"/>
    <x v="0"/>
    <x v="2"/>
    <x v="10"/>
  </r>
  <r>
    <x v="8"/>
    <x v="2"/>
    <x v="2"/>
    <x v="0"/>
  </r>
  <r>
    <x v="8"/>
    <x v="3"/>
    <x v="2"/>
    <x v="10"/>
  </r>
  <r>
    <x v="8"/>
    <x v="0"/>
    <x v="2"/>
    <x v="0"/>
  </r>
  <r>
    <x v="8"/>
    <x v="0"/>
    <x v="2"/>
    <x v="6"/>
  </r>
  <r>
    <x v="8"/>
    <x v="3"/>
    <x v="2"/>
    <x v="9"/>
  </r>
  <r>
    <x v="3"/>
    <x v="4"/>
    <x v="1"/>
    <x v="9"/>
  </r>
  <r>
    <x v="3"/>
    <x v="8"/>
    <x v="1"/>
    <x v="8"/>
  </r>
  <r>
    <x v="3"/>
    <x v="3"/>
    <x v="1"/>
    <x v="1"/>
  </r>
  <r>
    <x v="3"/>
    <x v="0"/>
    <x v="1"/>
    <x v="6"/>
  </r>
  <r>
    <x v="3"/>
    <x v="6"/>
    <x v="1"/>
    <x v="5"/>
  </r>
  <r>
    <x v="3"/>
    <x v="2"/>
    <x v="1"/>
    <x v="0"/>
  </r>
  <r>
    <x v="3"/>
    <x v="3"/>
    <x v="1"/>
    <x v="2"/>
  </r>
  <r>
    <x v="3"/>
    <x v="3"/>
    <x v="1"/>
    <x v="4"/>
  </r>
  <r>
    <x v="3"/>
    <x v="4"/>
    <x v="1"/>
    <x v="6"/>
  </r>
  <r>
    <x v="3"/>
    <x v="2"/>
    <x v="1"/>
    <x v="7"/>
  </r>
  <r>
    <x v="3"/>
    <x v="0"/>
    <x v="1"/>
    <x v="5"/>
  </r>
  <r>
    <x v="3"/>
    <x v="2"/>
    <x v="1"/>
    <x v="2"/>
  </r>
  <r>
    <x v="3"/>
    <x v="1"/>
    <x v="1"/>
    <x v="2"/>
  </r>
  <r>
    <x v="3"/>
    <x v="0"/>
    <x v="1"/>
    <x v="1"/>
  </r>
  <r>
    <x v="3"/>
    <x v="3"/>
    <x v="1"/>
    <x v="0"/>
  </r>
  <r>
    <x v="3"/>
    <x v="0"/>
    <x v="1"/>
    <x v="5"/>
  </r>
  <r>
    <x v="3"/>
    <x v="5"/>
    <x v="1"/>
    <x v="5"/>
  </r>
  <r>
    <x v="3"/>
    <x v="7"/>
    <x v="1"/>
    <x v="10"/>
  </r>
  <r>
    <x v="3"/>
    <x v="4"/>
    <x v="1"/>
    <x v="3"/>
  </r>
  <r>
    <x v="3"/>
    <x v="5"/>
    <x v="1"/>
    <x v="7"/>
  </r>
  <r>
    <x v="8"/>
    <x v="0"/>
    <x v="2"/>
    <x v="4"/>
  </r>
  <r>
    <x v="8"/>
    <x v="0"/>
    <x v="2"/>
    <x v="10"/>
  </r>
  <r>
    <x v="8"/>
    <x v="3"/>
    <x v="2"/>
    <x v="10"/>
  </r>
  <r>
    <x v="8"/>
    <x v="3"/>
    <x v="2"/>
    <x v="5"/>
  </r>
  <r>
    <x v="8"/>
    <x v="2"/>
    <x v="2"/>
    <x v="11"/>
  </r>
  <r>
    <x v="8"/>
    <x v="0"/>
    <x v="2"/>
    <x v="7"/>
  </r>
  <r>
    <x v="8"/>
    <x v="3"/>
    <x v="2"/>
    <x v="4"/>
  </r>
  <r>
    <x v="8"/>
    <x v="3"/>
    <x v="2"/>
    <x v="11"/>
  </r>
  <r>
    <x v="8"/>
    <x v="0"/>
    <x v="2"/>
    <x v="8"/>
  </r>
  <r>
    <x v="8"/>
    <x v="0"/>
    <x v="2"/>
    <x v="10"/>
  </r>
  <r>
    <x v="8"/>
    <x v="2"/>
    <x v="2"/>
    <x v="7"/>
  </r>
  <r>
    <x v="8"/>
    <x v="0"/>
    <x v="2"/>
    <x v="2"/>
  </r>
  <r>
    <x v="8"/>
    <x v="0"/>
    <x v="2"/>
    <x v="1"/>
  </r>
  <r>
    <x v="8"/>
    <x v="2"/>
    <x v="2"/>
    <x v="7"/>
  </r>
  <r>
    <x v="8"/>
    <x v="3"/>
    <x v="2"/>
    <x v="5"/>
  </r>
  <r>
    <x v="8"/>
    <x v="3"/>
    <x v="2"/>
    <x v="9"/>
  </r>
  <r>
    <x v="8"/>
    <x v="2"/>
    <x v="2"/>
    <x v="10"/>
  </r>
  <r>
    <x v="8"/>
    <x v="0"/>
    <x v="2"/>
    <x v="5"/>
  </r>
  <r>
    <x v="8"/>
    <x v="2"/>
    <x v="2"/>
    <x v="7"/>
  </r>
  <r>
    <x v="8"/>
    <x v="3"/>
    <x v="2"/>
    <x v="5"/>
  </r>
  <r>
    <x v="4"/>
    <x v="6"/>
    <x v="0"/>
    <x v="6"/>
  </r>
  <r>
    <x v="4"/>
    <x v="6"/>
    <x v="0"/>
    <x v="8"/>
  </r>
  <r>
    <x v="4"/>
    <x v="6"/>
    <x v="0"/>
    <x v="4"/>
  </r>
  <r>
    <x v="4"/>
    <x v="5"/>
    <x v="0"/>
    <x v="2"/>
  </r>
  <r>
    <x v="4"/>
    <x v="6"/>
    <x v="0"/>
    <x v="3"/>
  </r>
  <r>
    <x v="4"/>
    <x v="7"/>
    <x v="0"/>
    <x v="11"/>
  </r>
  <r>
    <x v="4"/>
    <x v="5"/>
    <x v="0"/>
    <x v="5"/>
  </r>
  <r>
    <x v="4"/>
    <x v="4"/>
    <x v="0"/>
    <x v="4"/>
  </r>
  <r>
    <x v="4"/>
    <x v="6"/>
    <x v="0"/>
    <x v="8"/>
  </r>
  <r>
    <x v="4"/>
    <x v="5"/>
    <x v="0"/>
    <x v="4"/>
  </r>
  <r>
    <x v="4"/>
    <x v="4"/>
    <x v="0"/>
    <x v="5"/>
  </r>
  <r>
    <x v="4"/>
    <x v="5"/>
    <x v="0"/>
    <x v="11"/>
  </r>
  <r>
    <x v="4"/>
    <x v="5"/>
    <x v="0"/>
    <x v="0"/>
  </r>
  <r>
    <x v="4"/>
    <x v="3"/>
    <x v="0"/>
    <x v="0"/>
  </r>
  <r>
    <x v="4"/>
    <x v="6"/>
    <x v="0"/>
    <x v="9"/>
  </r>
  <r>
    <x v="4"/>
    <x v="5"/>
    <x v="0"/>
    <x v="9"/>
  </r>
  <r>
    <x v="4"/>
    <x v="4"/>
    <x v="0"/>
    <x v="8"/>
  </r>
  <r>
    <x v="4"/>
    <x v="4"/>
    <x v="0"/>
    <x v="1"/>
  </r>
  <r>
    <x v="4"/>
    <x v="3"/>
    <x v="0"/>
    <x v="10"/>
  </r>
  <r>
    <x v="4"/>
    <x v="4"/>
    <x v="0"/>
    <x v="2"/>
  </r>
  <r>
    <x v="4"/>
    <x v="5"/>
    <x v="0"/>
    <x v="6"/>
  </r>
  <r>
    <x v="4"/>
    <x v="3"/>
    <x v="0"/>
    <x v="4"/>
  </r>
  <r>
    <x v="4"/>
    <x v="4"/>
    <x v="0"/>
    <x v="0"/>
  </r>
  <r>
    <x v="4"/>
    <x v="5"/>
    <x v="0"/>
    <x v="4"/>
  </r>
  <r>
    <x v="4"/>
    <x v="5"/>
    <x v="0"/>
    <x v="10"/>
  </r>
  <r>
    <x v="4"/>
    <x v="4"/>
    <x v="0"/>
    <x v="4"/>
  </r>
  <r>
    <x v="4"/>
    <x v="5"/>
    <x v="0"/>
    <x v="9"/>
  </r>
  <r>
    <x v="4"/>
    <x v="3"/>
    <x v="0"/>
    <x v="5"/>
  </r>
  <r>
    <x v="4"/>
    <x v="3"/>
    <x v="0"/>
    <x v="1"/>
  </r>
  <r>
    <x v="4"/>
    <x v="5"/>
    <x v="0"/>
    <x v="1"/>
  </r>
  <r>
    <x v="4"/>
    <x v="5"/>
    <x v="0"/>
    <x v="8"/>
  </r>
  <r>
    <x v="4"/>
    <x v="6"/>
    <x v="0"/>
    <x v="3"/>
  </r>
  <r>
    <x v="4"/>
    <x v="6"/>
    <x v="0"/>
    <x v="11"/>
  </r>
  <r>
    <x v="4"/>
    <x v="6"/>
    <x v="0"/>
    <x v="6"/>
  </r>
  <r>
    <x v="4"/>
    <x v="2"/>
    <x v="0"/>
    <x v="5"/>
  </r>
  <r>
    <x v="4"/>
    <x v="6"/>
    <x v="0"/>
    <x v="6"/>
  </r>
  <r>
    <x v="4"/>
    <x v="8"/>
    <x v="0"/>
    <x v="4"/>
  </r>
  <r>
    <x v="4"/>
    <x v="4"/>
    <x v="0"/>
    <x v="1"/>
  </r>
  <r>
    <x v="4"/>
    <x v="5"/>
    <x v="0"/>
    <x v="2"/>
  </r>
  <r>
    <x v="4"/>
    <x v="7"/>
    <x v="0"/>
    <x v="3"/>
  </r>
  <r>
    <x v="4"/>
    <x v="3"/>
    <x v="0"/>
    <x v="4"/>
  </r>
  <r>
    <x v="4"/>
    <x v="6"/>
    <x v="0"/>
    <x v="5"/>
  </r>
  <r>
    <x v="4"/>
    <x v="5"/>
    <x v="0"/>
    <x v="10"/>
  </r>
  <r>
    <x v="4"/>
    <x v="5"/>
    <x v="0"/>
    <x v="8"/>
  </r>
  <r>
    <x v="4"/>
    <x v="4"/>
    <x v="0"/>
    <x v="8"/>
  </r>
  <r>
    <x v="4"/>
    <x v="3"/>
    <x v="0"/>
    <x v="3"/>
  </r>
  <r>
    <x v="4"/>
    <x v="5"/>
    <x v="0"/>
    <x v="5"/>
  </r>
  <r>
    <x v="4"/>
    <x v="6"/>
    <x v="0"/>
    <x v="2"/>
  </r>
  <r>
    <x v="4"/>
    <x v="3"/>
    <x v="0"/>
    <x v="6"/>
  </r>
  <r>
    <x v="4"/>
    <x v="4"/>
    <x v="0"/>
    <x v="8"/>
  </r>
  <r>
    <x v="4"/>
    <x v="6"/>
    <x v="0"/>
    <x v="7"/>
  </r>
  <r>
    <x v="4"/>
    <x v="4"/>
    <x v="0"/>
    <x v="9"/>
  </r>
  <r>
    <x v="4"/>
    <x v="6"/>
    <x v="0"/>
    <x v="7"/>
  </r>
  <r>
    <x v="4"/>
    <x v="5"/>
    <x v="0"/>
    <x v="7"/>
  </r>
  <r>
    <x v="4"/>
    <x v="5"/>
    <x v="0"/>
    <x v="7"/>
  </r>
  <r>
    <x v="4"/>
    <x v="5"/>
    <x v="0"/>
    <x v="4"/>
  </r>
  <r>
    <x v="4"/>
    <x v="5"/>
    <x v="0"/>
    <x v="6"/>
  </r>
  <r>
    <x v="4"/>
    <x v="5"/>
    <x v="0"/>
    <x v="4"/>
  </r>
  <r>
    <x v="4"/>
    <x v="4"/>
    <x v="0"/>
    <x v="4"/>
  </r>
  <r>
    <x v="4"/>
    <x v="2"/>
    <x v="0"/>
    <x v="7"/>
  </r>
  <r>
    <x v="4"/>
    <x v="0"/>
    <x v="0"/>
    <x v="11"/>
  </r>
  <r>
    <x v="4"/>
    <x v="6"/>
    <x v="0"/>
    <x v="9"/>
  </r>
  <r>
    <x v="4"/>
    <x v="0"/>
    <x v="0"/>
    <x v="1"/>
  </r>
  <r>
    <x v="4"/>
    <x v="5"/>
    <x v="0"/>
    <x v="1"/>
  </r>
  <r>
    <x v="4"/>
    <x v="6"/>
    <x v="0"/>
    <x v="1"/>
  </r>
  <r>
    <x v="4"/>
    <x v="4"/>
    <x v="0"/>
    <x v="2"/>
  </r>
  <r>
    <x v="4"/>
    <x v="3"/>
    <x v="0"/>
    <x v="2"/>
  </r>
  <r>
    <x v="4"/>
    <x v="6"/>
    <x v="0"/>
    <x v="9"/>
  </r>
  <r>
    <x v="4"/>
    <x v="2"/>
    <x v="0"/>
    <x v="6"/>
  </r>
  <r>
    <x v="4"/>
    <x v="7"/>
    <x v="0"/>
    <x v="5"/>
  </r>
  <r>
    <x v="4"/>
    <x v="2"/>
    <x v="0"/>
    <x v="3"/>
  </r>
  <r>
    <x v="4"/>
    <x v="5"/>
    <x v="0"/>
    <x v="5"/>
  </r>
  <r>
    <x v="4"/>
    <x v="0"/>
    <x v="0"/>
    <x v="2"/>
  </r>
  <r>
    <x v="4"/>
    <x v="2"/>
    <x v="0"/>
    <x v="3"/>
  </r>
  <r>
    <x v="4"/>
    <x v="6"/>
    <x v="0"/>
    <x v="8"/>
  </r>
  <r>
    <x v="4"/>
    <x v="5"/>
    <x v="0"/>
    <x v="7"/>
  </r>
  <r>
    <x v="4"/>
    <x v="2"/>
    <x v="0"/>
    <x v="2"/>
  </r>
  <r>
    <x v="4"/>
    <x v="3"/>
    <x v="0"/>
    <x v="1"/>
  </r>
  <r>
    <x v="4"/>
    <x v="6"/>
    <x v="0"/>
    <x v="0"/>
  </r>
  <r>
    <x v="4"/>
    <x v="3"/>
    <x v="0"/>
    <x v="0"/>
  </r>
  <r>
    <x v="4"/>
    <x v="1"/>
    <x v="3"/>
    <x v="2"/>
  </r>
  <r>
    <x v="4"/>
    <x v="1"/>
    <x v="3"/>
    <x v="2"/>
  </r>
  <r>
    <x v="4"/>
    <x v="1"/>
    <x v="3"/>
    <x v="7"/>
  </r>
  <r>
    <x v="4"/>
    <x v="1"/>
    <x v="3"/>
    <x v="2"/>
  </r>
  <r>
    <x v="4"/>
    <x v="1"/>
    <x v="3"/>
    <x v="2"/>
  </r>
  <r>
    <x v="4"/>
    <x v="1"/>
    <x v="3"/>
    <x v="2"/>
  </r>
  <r>
    <x v="4"/>
    <x v="1"/>
    <x v="3"/>
    <x v="7"/>
  </r>
  <r>
    <x v="4"/>
    <x v="1"/>
    <x v="3"/>
    <x v="7"/>
  </r>
  <r>
    <x v="4"/>
    <x v="1"/>
    <x v="3"/>
    <x v="2"/>
  </r>
  <r>
    <x v="4"/>
    <x v="1"/>
    <x v="3"/>
    <x v="7"/>
  </r>
  <r>
    <x v="4"/>
    <x v="1"/>
    <x v="3"/>
    <x v="7"/>
  </r>
  <r>
    <x v="4"/>
    <x v="1"/>
    <x v="3"/>
    <x v="2"/>
  </r>
  <r>
    <x v="4"/>
    <x v="1"/>
    <x v="3"/>
    <x v="7"/>
  </r>
  <r>
    <x v="4"/>
    <x v="1"/>
    <x v="3"/>
    <x v="2"/>
  </r>
  <r>
    <x v="4"/>
    <x v="1"/>
    <x v="3"/>
    <x v="7"/>
  </r>
  <r>
    <x v="4"/>
    <x v="1"/>
    <x v="3"/>
    <x v="7"/>
  </r>
  <r>
    <x v="4"/>
    <x v="1"/>
    <x v="3"/>
    <x v="7"/>
  </r>
  <r>
    <x v="4"/>
    <x v="1"/>
    <x v="3"/>
    <x v="7"/>
  </r>
  <r>
    <x v="4"/>
    <x v="1"/>
    <x v="3"/>
    <x v="7"/>
  </r>
  <r>
    <x v="4"/>
    <x v="1"/>
    <x v="3"/>
    <x v="7"/>
  </r>
  <r>
    <x v="4"/>
    <x v="3"/>
    <x v="2"/>
    <x v="11"/>
  </r>
  <r>
    <x v="4"/>
    <x v="0"/>
    <x v="2"/>
    <x v="2"/>
  </r>
  <r>
    <x v="4"/>
    <x v="0"/>
    <x v="2"/>
    <x v="3"/>
  </r>
  <r>
    <x v="4"/>
    <x v="0"/>
    <x v="2"/>
    <x v="1"/>
  </r>
  <r>
    <x v="4"/>
    <x v="0"/>
    <x v="2"/>
    <x v="10"/>
  </r>
  <r>
    <x v="4"/>
    <x v="0"/>
    <x v="2"/>
    <x v="0"/>
  </r>
  <r>
    <x v="4"/>
    <x v="2"/>
    <x v="2"/>
    <x v="2"/>
  </r>
  <r>
    <x v="4"/>
    <x v="2"/>
    <x v="2"/>
    <x v="7"/>
  </r>
  <r>
    <x v="4"/>
    <x v="3"/>
    <x v="2"/>
    <x v="3"/>
  </r>
  <r>
    <x v="4"/>
    <x v="0"/>
    <x v="2"/>
    <x v="11"/>
  </r>
  <r>
    <x v="4"/>
    <x v="3"/>
    <x v="2"/>
    <x v="10"/>
  </r>
  <r>
    <x v="4"/>
    <x v="0"/>
    <x v="2"/>
    <x v="5"/>
  </r>
  <r>
    <x v="4"/>
    <x v="3"/>
    <x v="2"/>
    <x v="8"/>
  </r>
  <r>
    <x v="4"/>
    <x v="0"/>
    <x v="2"/>
    <x v="6"/>
  </r>
  <r>
    <x v="4"/>
    <x v="0"/>
    <x v="2"/>
    <x v="2"/>
  </r>
  <r>
    <x v="4"/>
    <x v="2"/>
    <x v="2"/>
    <x v="9"/>
  </r>
  <r>
    <x v="4"/>
    <x v="2"/>
    <x v="2"/>
    <x v="7"/>
  </r>
  <r>
    <x v="4"/>
    <x v="2"/>
    <x v="2"/>
    <x v="7"/>
  </r>
  <r>
    <x v="4"/>
    <x v="3"/>
    <x v="2"/>
    <x v="10"/>
  </r>
  <r>
    <x v="4"/>
    <x v="3"/>
    <x v="2"/>
    <x v="9"/>
  </r>
  <r>
    <x v="4"/>
    <x v="0"/>
    <x v="2"/>
    <x v="4"/>
  </r>
  <r>
    <x v="4"/>
    <x v="2"/>
    <x v="2"/>
    <x v="2"/>
  </r>
  <r>
    <x v="4"/>
    <x v="0"/>
    <x v="2"/>
    <x v="5"/>
  </r>
  <r>
    <x v="4"/>
    <x v="3"/>
    <x v="2"/>
    <x v="8"/>
  </r>
  <r>
    <x v="4"/>
    <x v="3"/>
    <x v="2"/>
    <x v="3"/>
  </r>
  <r>
    <x v="4"/>
    <x v="3"/>
    <x v="2"/>
    <x v="5"/>
  </r>
  <r>
    <x v="4"/>
    <x v="0"/>
    <x v="2"/>
    <x v="2"/>
  </r>
  <r>
    <x v="4"/>
    <x v="0"/>
    <x v="2"/>
    <x v="8"/>
  </r>
  <r>
    <x v="4"/>
    <x v="2"/>
    <x v="2"/>
    <x v="6"/>
  </r>
  <r>
    <x v="4"/>
    <x v="0"/>
    <x v="2"/>
    <x v="8"/>
  </r>
  <r>
    <x v="4"/>
    <x v="0"/>
    <x v="2"/>
    <x v="5"/>
  </r>
  <r>
    <x v="4"/>
    <x v="0"/>
    <x v="2"/>
    <x v="4"/>
  </r>
  <r>
    <x v="4"/>
    <x v="2"/>
    <x v="2"/>
    <x v="8"/>
  </r>
  <r>
    <x v="4"/>
    <x v="0"/>
    <x v="2"/>
    <x v="6"/>
  </r>
  <r>
    <x v="4"/>
    <x v="2"/>
    <x v="2"/>
    <x v="3"/>
  </r>
  <r>
    <x v="4"/>
    <x v="0"/>
    <x v="2"/>
    <x v="9"/>
  </r>
  <r>
    <x v="4"/>
    <x v="0"/>
    <x v="2"/>
    <x v="0"/>
  </r>
  <r>
    <x v="4"/>
    <x v="3"/>
    <x v="2"/>
    <x v="8"/>
  </r>
  <r>
    <x v="4"/>
    <x v="2"/>
    <x v="2"/>
    <x v="7"/>
  </r>
  <r>
    <x v="4"/>
    <x v="0"/>
    <x v="2"/>
    <x v="0"/>
  </r>
  <r>
    <x v="8"/>
    <x v="0"/>
    <x v="0"/>
    <x v="6"/>
  </r>
  <r>
    <x v="8"/>
    <x v="2"/>
    <x v="0"/>
    <x v="11"/>
  </r>
  <r>
    <x v="8"/>
    <x v="2"/>
    <x v="0"/>
    <x v="10"/>
  </r>
  <r>
    <x v="8"/>
    <x v="0"/>
    <x v="0"/>
    <x v="1"/>
  </r>
  <r>
    <x v="8"/>
    <x v="2"/>
    <x v="0"/>
    <x v="4"/>
  </r>
  <r>
    <x v="8"/>
    <x v="2"/>
    <x v="0"/>
    <x v="9"/>
  </r>
  <r>
    <x v="8"/>
    <x v="0"/>
    <x v="0"/>
    <x v="9"/>
  </r>
  <r>
    <x v="8"/>
    <x v="0"/>
    <x v="0"/>
    <x v="10"/>
  </r>
  <r>
    <x v="8"/>
    <x v="1"/>
    <x v="0"/>
    <x v="1"/>
  </r>
  <r>
    <x v="8"/>
    <x v="2"/>
    <x v="0"/>
    <x v="7"/>
  </r>
  <r>
    <x v="8"/>
    <x v="0"/>
    <x v="0"/>
    <x v="2"/>
  </r>
  <r>
    <x v="8"/>
    <x v="2"/>
    <x v="0"/>
    <x v="8"/>
  </r>
  <r>
    <x v="8"/>
    <x v="2"/>
    <x v="0"/>
    <x v="2"/>
  </r>
  <r>
    <x v="8"/>
    <x v="0"/>
    <x v="0"/>
    <x v="7"/>
  </r>
  <r>
    <x v="8"/>
    <x v="0"/>
    <x v="0"/>
    <x v="8"/>
  </r>
  <r>
    <x v="8"/>
    <x v="2"/>
    <x v="0"/>
    <x v="3"/>
  </r>
  <r>
    <x v="8"/>
    <x v="2"/>
    <x v="0"/>
    <x v="11"/>
  </r>
  <r>
    <x v="8"/>
    <x v="2"/>
    <x v="0"/>
    <x v="5"/>
  </r>
  <r>
    <x v="8"/>
    <x v="0"/>
    <x v="0"/>
    <x v="7"/>
  </r>
  <r>
    <x v="8"/>
    <x v="2"/>
    <x v="0"/>
    <x v="2"/>
  </r>
  <r>
    <x v="8"/>
    <x v="0"/>
    <x v="0"/>
    <x v="3"/>
  </r>
  <r>
    <x v="8"/>
    <x v="2"/>
    <x v="0"/>
    <x v="2"/>
  </r>
  <r>
    <x v="8"/>
    <x v="2"/>
    <x v="0"/>
    <x v="8"/>
  </r>
  <r>
    <x v="8"/>
    <x v="3"/>
    <x v="2"/>
    <x v="3"/>
  </r>
  <r>
    <x v="8"/>
    <x v="3"/>
    <x v="2"/>
    <x v="3"/>
  </r>
  <r>
    <x v="8"/>
    <x v="3"/>
    <x v="2"/>
    <x v="10"/>
  </r>
  <r>
    <x v="8"/>
    <x v="3"/>
    <x v="2"/>
    <x v="3"/>
  </r>
  <r>
    <x v="8"/>
    <x v="3"/>
    <x v="2"/>
    <x v="3"/>
  </r>
  <r>
    <x v="8"/>
    <x v="3"/>
    <x v="2"/>
    <x v="11"/>
  </r>
  <r>
    <x v="8"/>
    <x v="3"/>
    <x v="2"/>
    <x v="8"/>
  </r>
  <r>
    <x v="8"/>
    <x v="3"/>
    <x v="2"/>
    <x v="8"/>
  </r>
  <r>
    <x v="8"/>
    <x v="3"/>
    <x v="2"/>
    <x v="5"/>
  </r>
  <r>
    <x v="8"/>
    <x v="3"/>
    <x v="2"/>
    <x v="11"/>
  </r>
  <r>
    <x v="8"/>
    <x v="3"/>
    <x v="2"/>
    <x v="9"/>
  </r>
  <r>
    <x v="8"/>
    <x v="3"/>
    <x v="2"/>
    <x v="8"/>
  </r>
  <r>
    <x v="8"/>
    <x v="3"/>
    <x v="2"/>
    <x v="8"/>
  </r>
  <r>
    <x v="8"/>
    <x v="0"/>
    <x v="2"/>
    <x v="1"/>
  </r>
  <r>
    <x v="8"/>
    <x v="0"/>
    <x v="2"/>
    <x v="2"/>
  </r>
  <r>
    <x v="8"/>
    <x v="2"/>
    <x v="2"/>
    <x v="10"/>
  </r>
  <r>
    <x v="8"/>
    <x v="2"/>
    <x v="2"/>
    <x v="5"/>
  </r>
  <r>
    <x v="8"/>
    <x v="2"/>
    <x v="2"/>
    <x v="10"/>
  </r>
  <r>
    <x v="8"/>
    <x v="2"/>
    <x v="2"/>
    <x v="1"/>
  </r>
  <r>
    <x v="8"/>
    <x v="0"/>
    <x v="2"/>
    <x v="6"/>
  </r>
  <r>
    <x v="8"/>
    <x v="3"/>
    <x v="2"/>
    <x v="11"/>
  </r>
  <r>
    <x v="8"/>
    <x v="3"/>
    <x v="2"/>
    <x v="8"/>
  </r>
  <r>
    <x v="8"/>
    <x v="3"/>
    <x v="2"/>
    <x v="4"/>
  </r>
  <r>
    <x v="8"/>
    <x v="0"/>
    <x v="2"/>
    <x v="7"/>
  </r>
  <r>
    <x v="8"/>
    <x v="3"/>
    <x v="2"/>
    <x v="9"/>
  </r>
  <r>
    <x v="8"/>
    <x v="3"/>
    <x v="2"/>
    <x v="4"/>
  </r>
  <r>
    <x v="8"/>
    <x v="0"/>
    <x v="2"/>
    <x v="1"/>
  </r>
  <r>
    <x v="8"/>
    <x v="3"/>
    <x v="2"/>
    <x v="4"/>
  </r>
  <r>
    <x v="8"/>
    <x v="0"/>
    <x v="2"/>
    <x v="3"/>
  </r>
  <r>
    <x v="8"/>
    <x v="3"/>
    <x v="2"/>
    <x v="9"/>
  </r>
  <r>
    <x v="8"/>
    <x v="0"/>
    <x v="2"/>
    <x v="1"/>
  </r>
  <r>
    <x v="8"/>
    <x v="2"/>
    <x v="2"/>
    <x v="8"/>
  </r>
  <r>
    <x v="8"/>
    <x v="2"/>
    <x v="2"/>
    <x v="5"/>
  </r>
  <r>
    <x v="8"/>
    <x v="2"/>
    <x v="2"/>
    <x v="4"/>
  </r>
  <r>
    <x v="8"/>
    <x v="0"/>
    <x v="2"/>
    <x v="11"/>
  </r>
  <r>
    <x v="8"/>
    <x v="3"/>
    <x v="2"/>
    <x v="9"/>
  </r>
  <r>
    <x v="8"/>
    <x v="2"/>
    <x v="2"/>
    <x v="8"/>
  </r>
  <r>
    <x v="8"/>
    <x v="0"/>
    <x v="2"/>
    <x v="4"/>
  </r>
  <r>
    <x v="8"/>
    <x v="0"/>
    <x v="2"/>
    <x v="0"/>
  </r>
  <r>
    <x v="8"/>
    <x v="0"/>
    <x v="2"/>
    <x v="1"/>
  </r>
  <r>
    <x v="8"/>
    <x v="0"/>
    <x v="2"/>
    <x v="9"/>
  </r>
  <r>
    <x v="8"/>
    <x v="0"/>
    <x v="2"/>
    <x v="10"/>
  </r>
  <r>
    <x v="8"/>
    <x v="3"/>
    <x v="2"/>
    <x v="10"/>
  </r>
  <r>
    <x v="8"/>
    <x v="3"/>
    <x v="2"/>
    <x v="10"/>
  </r>
  <r>
    <x v="8"/>
    <x v="1"/>
    <x v="2"/>
    <x v="1"/>
  </r>
  <r>
    <x v="8"/>
    <x v="0"/>
    <x v="2"/>
    <x v="1"/>
  </r>
  <r>
    <x v="8"/>
    <x v="3"/>
    <x v="2"/>
    <x v="10"/>
  </r>
  <r>
    <x v="8"/>
    <x v="3"/>
    <x v="2"/>
    <x v="10"/>
  </r>
  <r>
    <x v="8"/>
    <x v="2"/>
    <x v="2"/>
    <x v="0"/>
  </r>
  <r>
    <x v="8"/>
    <x v="3"/>
    <x v="2"/>
    <x v="3"/>
  </r>
  <r>
    <x v="8"/>
    <x v="0"/>
    <x v="2"/>
    <x v="1"/>
  </r>
  <r>
    <x v="8"/>
    <x v="0"/>
    <x v="2"/>
    <x v="0"/>
  </r>
  <r>
    <x v="8"/>
    <x v="2"/>
    <x v="2"/>
    <x v="0"/>
  </r>
  <r>
    <x v="8"/>
    <x v="2"/>
    <x v="2"/>
    <x v="11"/>
  </r>
  <r>
    <x v="8"/>
    <x v="0"/>
    <x v="2"/>
    <x v="7"/>
  </r>
  <r>
    <x v="8"/>
    <x v="3"/>
    <x v="2"/>
    <x v="0"/>
  </r>
  <r>
    <x v="8"/>
    <x v="0"/>
    <x v="2"/>
    <x v="7"/>
  </r>
  <r>
    <x v="4"/>
    <x v="5"/>
    <x v="0"/>
    <x v="1"/>
  </r>
  <r>
    <x v="4"/>
    <x v="4"/>
    <x v="0"/>
    <x v="11"/>
  </r>
  <r>
    <x v="4"/>
    <x v="5"/>
    <x v="0"/>
    <x v="8"/>
  </r>
  <r>
    <x v="4"/>
    <x v="4"/>
    <x v="0"/>
    <x v="11"/>
  </r>
  <r>
    <x v="4"/>
    <x v="4"/>
    <x v="0"/>
    <x v="0"/>
  </r>
  <r>
    <x v="4"/>
    <x v="3"/>
    <x v="0"/>
    <x v="1"/>
  </r>
  <r>
    <x v="4"/>
    <x v="6"/>
    <x v="0"/>
    <x v="1"/>
  </r>
  <r>
    <x v="4"/>
    <x v="3"/>
    <x v="0"/>
    <x v="6"/>
  </r>
  <r>
    <x v="4"/>
    <x v="7"/>
    <x v="0"/>
    <x v="11"/>
  </r>
  <r>
    <x v="4"/>
    <x v="3"/>
    <x v="0"/>
    <x v="1"/>
  </r>
  <r>
    <x v="4"/>
    <x v="5"/>
    <x v="0"/>
    <x v="6"/>
  </r>
  <r>
    <x v="4"/>
    <x v="6"/>
    <x v="0"/>
    <x v="2"/>
  </r>
  <r>
    <x v="4"/>
    <x v="4"/>
    <x v="0"/>
    <x v="1"/>
  </r>
  <r>
    <x v="4"/>
    <x v="3"/>
    <x v="0"/>
    <x v="11"/>
  </r>
  <r>
    <x v="4"/>
    <x v="2"/>
    <x v="0"/>
    <x v="7"/>
  </r>
  <r>
    <x v="4"/>
    <x v="4"/>
    <x v="0"/>
    <x v="1"/>
  </r>
  <r>
    <x v="4"/>
    <x v="5"/>
    <x v="0"/>
    <x v="1"/>
  </r>
  <r>
    <x v="4"/>
    <x v="6"/>
    <x v="0"/>
    <x v="8"/>
  </r>
  <r>
    <x v="4"/>
    <x v="2"/>
    <x v="0"/>
    <x v="8"/>
  </r>
  <r>
    <x v="4"/>
    <x v="4"/>
    <x v="0"/>
    <x v="6"/>
  </r>
  <r>
    <x v="4"/>
    <x v="3"/>
    <x v="0"/>
    <x v="6"/>
  </r>
  <r>
    <x v="4"/>
    <x v="0"/>
    <x v="0"/>
    <x v="1"/>
  </r>
  <r>
    <x v="4"/>
    <x v="6"/>
    <x v="0"/>
    <x v="1"/>
  </r>
  <r>
    <x v="4"/>
    <x v="6"/>
    <x v="0"/>
    <x v="5"/>
  </r>
  <r>
    <x v="4"/>
    <x v="2"/>
    <x v="0"/>
    <x v="0"/>
  </r>
  <r>
    <x v="4"/>
    <x v="5"/>
    <x v="0"/>
    <x v="4"/>
  </r>
  <r>
    <x v="4"/>
    <x v="0"/>
    <x v="0"/>
    <x v="7"/>
  </r>
  <r>
    <x v="4"/>
    <x v="6"/>
    <x v="0"/>
    <x v="5"/>
  </r>
  <r>
    <x v="4"/>
    <x v="5"/>
    <x v="0"/>
    <x v="8"/>
  </r>
  <r>
    <x v="4"/>
    <x v="3"/>
    <x v="0"/>
    <x v="0"/>
  </r>
  <r>
    <x v="4"/>
    <x v="3"/>
    <x v="0"/>
    <x v="3"/>
  </r>
  <r>
    <x v="4"/>
    <x v="0"/>
    <x v="0"/>
    <x v="7"/>
  </r>
  <r>
    <x v="4"/>
    <x v="5"/>
    <x v="0"/>
    <x v="8"/>
  </r>
  <r>
    <x v="4"/>
    <x v="4"/>
    <x v="0"/>
    <x v="6"/>
  </r>
  <r>
    <x v="4"/>
    <x v="4"/>
    <x v="0"/>
    <x v="4"/>
  </r>
  <r>
    <x v="4"/>
    <x v="3"/>
    <x v="0"/>
    <x v="0"/>
  </r>
  <r>
    <x v="4"/>
    <x v="3"/>
    <x v="0"/>
    <x v="10"/>
  </r>
  <r>
    <x v="4"/>
    <x v="6"/>
    <x v="0"/>
    <x v="9"/>
  </r>
  <r>
    <x v="4"/>
    <x v="6"/>
    <x v="0"/>
    <x v="10"/>
  </r>
  <r>
    <x v="4"/>
    <x v="3"/>
    <x v="0"/>
    <x v="1"/>
  </r>
  <r>
    <x v="6"/>
    <x v="3"/>
    <x v="2"/>
    <x v="11"/>
  </r>
  <r>
    <x v="6"/>
    <x v="1"/>
    <x v="2"/>
    <x v="1"/>
  </r>
  <r>
    <x v="6"/>
    <x v="3"/>
    <x v="2"/>
    <x v="5"/>
  </r>
  <r>
    <x v="6"/>
    <x v="3"/>
    <x v="2"/>
    <x v="6"/>
  </r>
  <r>
    <x v="6"/>
    <x v="2"/>
    <x v="2"/>
    <x v="9"/>
  </r>
  <r>
    <x v="6"/>
    <x v="1"/>
    <x v="2"/>
    <x v="1"/>
  </r>
  <r>
    <x v="6"/>
    <x v="2"/>
    <x v="2"/>
    <x v="9"/>
  </r>
  <r>
    <x v="6"/>
    <x v="0"/>
    <x v="2"/>
    <x v="4"/>
  </r>
  <r>
    <x v="6"/>
    <x v="2"/>
    <x v="2"/>
    <x v="11"/>
  </r>
  <r>
    <x v="6"/>
    <x v="2"/>
    <x v="2"/>
    <x v="1"/>
  </r>
  <r>
    <x v="6"/>
    <x v="3"/>
    <x v="2"/>
    <x v="9"/>
  </r>
  <r>
    <x v="6"/>
    <x v="0"/>
    <x v="2"/>
    <x v="5"/>
  </r>
  <r>
    <x v="6"/>
    <x v="0"/>
    <x v="2"/>
    <x v="0"/>
  </r>
  <r>
    <x v="6"/>
    <x v="2"/>
    <x v="2"/>
    <x v="0"/>
  </r>
  <r>
    <x v="6"/>
    <x v="2"/>
    <x v="2"/>
    <x v="0"/>
  </r>
  <r>
    <x v="6"/>
    <x v="3"/>
    <x v="2"/>
    <x v="5"/>
  </r>
  <r>
    <x v="6"/>
    <x v="0"/>
    <x v="2"/>
    <x v="1"/>
  </r>
  <r>
    <x v="6"/>
    <x v="3"/>
    <x v="2"/>
    <x v="5"/>
  </r>
  <r>
    <x v="6"/>
    <x v="2"/>
    <x v="2"/>
    <x v="2"/>
  </r>
  <r>
    <x v="6"/>
    <x v="2"/>
    <x v="2"/>
    <x v="7"/>
  </r>
  <r>
    <x v="4"/>
    <x v="0"/>
    <x v="0"/>
    <x v="2"/>
  </r>
  <r>
    <x v="4"/>
    <x v="5"/>
    <x v="0"/>
    <x v="0"/>
  </r>
  <r>
    <x v="4"/>
    <x v="5"/>
    <x v="0"/>
    <x v="7"/>
  </r>
  <r>
    <x v="4"/>
    <x v="5"/>
    <x v="0"/>
    <x v="9"/>
  </r>
  <r>
    <x v="4"/>
    <x v="5"/>
    <x v="0"/>
    <x v="3"/>
  </r>
  <r>
    <x v="4"/>
    <x v="3"/>
    <x v="0"/>
    <x v="9"/>
  </r>
  <r>
    <x v="4"/>
    <x v="0"/>
    <x v="0"/>
    <x v="4"/>
  </r>
  <r>
    <x v="4"/>
    <x v="7"/>
    <x v="0"/>
    <x v="6"/>
  </r>
  <r>
    <x v="4"/>
    <x v="4"/>
    <x v="0"/>
    <x v="1"/>
  </r>
  <r>
    <x v="4"/>
    <x v="5"/>
    <x v="0"/>
    <x v="4"/>
  </r>
  <r>
    <x v="4"/>
    <x v="7"/>
    <x v="0"/>
    <x v="0"/>
  </r>
  <r>
    <x v="4"/>
    <x v="6"/>
    <x v="0"/>
    <x v="5"/>
  </r>
  <r>
    <x v="4"/>
    <x v="6"/>
    <x v="0"/>
    <x v="7"/>
  </r>
  <r>
    <x v="4"/>
    <x v="5"/>
    <x v="0"/>
    <x v="1"/>
  </r>
  <r>
    <x v="4"/>
    <x v="0"/>
    <x v="0"/>
    <x v="8"/>
  </r>
  <r>
    <x v="4"/>
    <x v="5"/>
    <x v="0"/>
    <x v="7"/>
  </r>
  <r>
    <x v="4"/>
    <x v="3"/>
    <x v="0"/>
    <x v="2"/>
  </r>
  <r>
    <x v="4"/>
    <x v="0"/>
    <x v="0"/>
    <x v="11"/>
  </r>
  <r>
    <x v="4"/>
    <x v="0"/>
    <x v="0"/>
    <x v="2"/>
  </r>
  <r>
    <x v="4"/>
    <x v="5"/>
    <x v="0"/>
    <x v="8"/>
  </r>
  <r>
    <x v="2"/>
    <x v="0"/>
    <x v="2"/>
    <x v="6"/>
  </r>
  <r>
    <x v="2"/>
    <x v="0"/>
    <x v="2"/>
    <x v="2"/>
  </r>
  <r>
    <x v="2"/>
    <x v="2"/>
    <x v="2"/>
    <x v="4"/>
  </r>
  <r>
    <x v="2"/>
    <x v="0"/>
    <x v="2"/>
    <x v="4"/>
  </r>
  <r>
    <x v="2"/>
    <x v="3"/>
    <x v="2"/>
    <x v="10"/>
  </r>
  <r>
    <x v="2"/>
    <x v="2"/>
    <x v="2"/>
    <x v="5"/>
  </r>
  <r>
    <x v="2"/>
    <x v="3"/>
    <x v="2"/>
    <x v="5"/>
  </r>
  <r>
    <x v="2"/>
    <x v="2"/>
    <x v="2"/>
    <x v="4"/>
  </r>
  <r>
    <x v="2"/>
    <x v="3"/>
    <x v="2"/>
    <x v="8"/>
  </r>
  <r>
    <x v="2"/>
    <x v="0"/>
    <x v="2"/>
    <x v="8"/>
  </r>
  <r>
    <x v="2"/>
    <x v="3"/>
    <x v="2"/>
    <x v="3"/>
  </r>
  <r>
    <x v="2"/>
    <x v="0"/>
    <x v="2"/>
    <x v="5"/>
  </r>
  <r>
    <x v="2"/>
    <x v="3"/>
    <x v="2"/>
    <x v="8"/>
  </r>
  <r>
    <x v="2"/>
    <x v="3"/>
    <x v="2"/>
    <x v="9"/>
  </r>
  <r>
    <x v="2"/>
    <x v="3"/>
    <x v="2"/>
    <x v="10"/>
  </r>
  <r>
    <x v="2"/>
    <x v="2"/>
    <x v="2"/>
    <x v="9"/>
  </r>
  <r>
    <x v="2"/>
    <x v="1"/>
    <x v="2"/>
    <x v="1"/>
  </r>
  <r>
    <x v="2"/>
    <x v="3"/>
    <x v="2"/>
    <x v="3"/>
  </r>
  <r>
    <x v="2"/>
    <x v="0"/>
    <x v="2"/>
    <x v="6"/>
  </r>
  <r>
    <x v="2"/>
    <x v="0"/>
    <x v="2"/>
    <x v="8"/>
  </r>
  <r>
    <x v="4"/>
    <x v="5"/>
    <x v="0"/>
    <x v="0"/>
  </r>
  <r>
    <x v="4"/>
    <x v="4"/>
    <x v="0"/>
    <x v="4"/>
  </r>
  <r>
    <x v="4"/>
    <x v="6"/>
    <x v="0"/>
    <x v="10"/>
  </r>
  <r>
    <x v="4"/>
    <x v="4"/>
    <x v="0"/>
    <x v="11"/>
  </r>
  <r>
    <x v="4"/>
    <x v="4"/>
    <x v="0"/>
    <x v="8"/>
  </r>
  <r>
    <x v="4"/>
    <x v="7"/>
    <x v="0"/>
    <x v="9"/>
  </r>
  <r>
    <x v="4"/>
    <x v="5"/>
    <x v="0"/>
    <x v="2"/>
  </r>
  <r>
    <x v="4"/>
    <x v="4"/>
    <x v="0"/>
    <x v="6"/>
  </r>
  <r>
    <x v="4"/>
    <x v="6"/>
    <x v="0"/>
    <x v="5"/>
  </r>
  <r>
    <x v="4"/>
    <x v="4"/>
    <x v="0"/>
    <x v="5"/>
  </r>
  <r>
    <x v="4"/>
    <x v="5"/>
    <x v="0"/>
    <x v="5"/>
  </r>
  <r>
    <x v="4"/>
    <x v="5"/>
    <x v="0"/>
    <x v="1"/>
  </r>
  <r>
    <x v="4"/>
    <x v="3"/>
    <x v="0"/>
    <x v="10"/>
  </r>
  <r>
    <x v="4"/>
    <x v="6"/>
    <x v="0"/>
    <x v="4"/>
  </r>
  <r>
    <x v="4"/>
    <x v="3"/>
    <x v="0"/>
    <x v="5"/>
  </r>
  <r>
    <x v="4"/>
    <x v="6"/>
    <x v="0"/>
    <x v="4"/>
  </r>
  <r>
    <x v="4"/>
    <x v="5"/>
    <x v="0"/>
    <x v="5"/>
  </r>
  <r>
    <x v="4"/>
    <x v="4"/>
    <x v="0"/>
    <x v="0"/>
  </r>
  <r>
    <x v="4"/>
    <x v="4"/>
    <x v="0"/>
    <x v="2"/>
  </r>
  <r>
    <x v="4"/>
    <x v="6"/>
    <x v="0"/>
    <x v="5"/>
  </r>
  <r>
    <x v="2"/>
    <x v="3"/>
    <x v="0"/>
    <x v="6"/>
  </r>
  <r>
    <x v="2"/>
    <x v="6"/>
    <x v="0"/>
    <x v="6"/>
  </r>
  <r>
    <x v="2"/>
    <x v="2"/>
    <x v="0"/>
    <x v="0"/>
  </r>
  <r>
    <x v="2"/>
    <x v="3"/>
    <x v="0"/>
    <x v="6"/>
  </r>
  <r>
    <x v="2"/>
    <x v="0"/>
    <x v="0"/>
    <x v="0"/>
  </r>
  <r>
    <x v="2"/>
    <x v="3"/>
    <x v="0"/>
    <x v="2"/>
  </r>
  <r>
    <x v="2"/>
    <x v="8"/>
    <x v="0"/>
    <x v="9"/>
  </r>
  <r>
    <x v="2"/>
    <x v="2"/>
    <x v="0"/>
    <x v="6"/>
  </r>
  <r>
    <x v="2"/>
    <x v="3"/>
    <x v="0"/>
    <x v="0"/>
  </r>
  <r>
    <x v="2"/>
    <x v="6"/>
    <x v="0"/>
    <x v="7"/>
  </r>
  <r>
    <x v="2"/>
    <x v="2"/>
    <x v="0"/>
    <x v="9"/>
  </r>
  <r>
    <x v="2"/>
    <x v="4"/>
    <x v="0"/>
    <x v="8"/>
  </r>
  <r>
    <x v="2"/>
    <x v="5"/>
    <x v="0"/>
    <x v="2"/>
  </r>
  <r>
    <x v="2"/>
    <x v="2"/>
    <x v="0"/>
    <x v="1"/>
  </r>
  <r>
    <x v="2"/>
    <x v="5"/>
    <x v="0"/>
    <x v="6"/>
  </r>
  <r>
    <x v="2"/>
    <x v="0"/>
    <x v="0"/>
    <x v="7"/>
  </r>
  <r>
    <x v="2"/>
    <x v="5"/>
    <x v="0"/>
    <x v="8"/>
  </r>
  <r>
    <x v="2"/>
    <x v="4"/>
    <x v="0"/>
    <x v="2"/>
  </r>
  <r>
    <x v="2"/>
    <x v="3"/>
    <x v="0"/>
    <x v="10"/>
  </r>
  <r>
    <x v="2"/>
    <x v="3"/>
    <x v="0"/>
    <x v="4"/>
  </r>
  <r>
    <x v="2"/>
    <x v="5"/>
    <x v="0"/>
    <x v="10"/>
  </r>
  <r>
    <x v="2"/>
    <x v="3"/>
    <x v="0"/>
    <x v="6"/>
  </r>
  <r>
    <x v="2"/>
    <x v="3"/>
    <x v="0"/>
    <x v="10"/>
  </r>
  <r>
    <x v="2"/>
    <x v="2"/>
    <x v="0"/>
    <x v="7"/>
  </r>
  <r>
    <x v="2"/>
    <x v="6"/>
    <x v="0"/>
    <x v="11"/>
  </r>
  <r>
    <x v="2"/>
    <x v="3"/>
    <x v="0"/>
    <x v="3"/>
  </r>
  <r>
    <x v="2"/>
    <x v="3"/>
    <x v="0"/>
    <x v="6"/>
  </r>
  <r>
    <x v="2"/>
    <x v="2"/>
    <x v="0"/>
    <x v="4"/>
  </r>
  <r>
    <x v="2"/>
    <x v="2"/>
    <x v="0"/>
    <x v="3"/>
  </r>
  <r>
    <x v="2"/>
    <x v="4"/>
    <x v="0"/>
    <x v="2"/>
  </r>
  <r>
    <x v="2"/>
    <x v="4"/>
    <x v="0"/>
    <x v="9"/>
  </r>
  <r>
    <x v="2"/>
    <x v="5"/>
    <x v="0"/>
    <x v="9"/>
  </r>
  <r>
    <x v="2"/>
    <x v="2"/>
    <x v="0"/>
    <x v="0"/>
  </r>
  <r>
    <x v="2"/>
    <x v="4"/>
    <x v="0"/>
    <x v="0"/>
  </r>
  <r>
    <x v="2"/>
    <x v="4"/>
    <x v="0"/>
    <x v="2"/>
  </r>
  <r>
    <x v="2"/>
    <x v="4"/>
    <x v="0"/>
    <x v="0"/>
  </r>
  <r>
    <x v="2"/>
    <x v="0"/>
    <x v="0"/>
    <x v="4"/>
  </r>
  <r>
    <x v="2"/>
    <x v="5"/>
    <x v="0"/>
    <x v="5"/>
  </r>
  <r>
    <x v="2"/>
    <x v="0"/>
    <x v="0"/>
    <x v="9"/>
  </r>
  <r>
    <x v="2"/>
    <x v="2"/>
    <x v="0"/>
    <x v="2"/>
  </r>
  <r>
    <x v="8"/>
    <x v="3"/>
    <x v="2"/>
    <x v="0"/>
  </r>
  <r>
    <x v="8"/>
    <x v="2"/>
    <x v="2"/>
    <x v="4"/>
  </r>
  <r>
    <x v="8"/>
    <x v="2"/>
    <x v="2"/>
    <x v="10"/>
  </r>
  <r>
    <x v="8"/>
    <x v="3"/>
    <x v="2"/>
    <x v="9"/>
  </r>
  <r>
    <x v="8"/>
    <x v="2"/>
    <x v="2"/>
    <x v="3"/>
  </r>
  <r>
    <x v="8"/>
    <x v="2"/>
    <x v="2"/>
    <x v="2"/>
  </r>
  <r>
    <x v="8"/>
    <x v="0"/>
    <x v="2"/>
    <x v="1"/>
  </r>
  <r>
    <x v="8"/>
    <x v="0"/>
    <x v="2"/>
    <x v="3"/>
  </r>
  <r>
    <x v="8"/>
    <x v="2"/>
    <x v="2"/>
    <x v="4"/>
  </r>
  <r>
    <x v="8"/>
    <x v="2"/>
    <x v="2"/>
    <x v="1"/>
  </r>
  <r>
    <x v="8"/>
    <x v="0"/>
    <x v="2"/>
    <x v="0"/>
  </r>
  <r>
    <x v="8"/>
    <x v="0"/>
    <x v="2"/>
    <x v="1"/>
  </r>
  <r>
    <x v="8"/>
    <x v="0"/>
    <x v="2"/>
    <x v="4"/>
  </r>
  <r>
    <x v="8"/>
    <x v="2"/>
    <x v="2"/>
    <x v="9"/>
  </r>
  <r>
    <x v="8"/>
    <x v="0"/>
    <x v="2"/>
    <x v="0"/>
  </r>
  <r>
    <x v="8"/>
    <x v="3"/>
    <x v="2"/>
    <x v="0"/>
  </r>
  <r>
    <x v="8"/>
    <x v="3"/>
    <x v="2"/>
    <x v="3"/>
  </r>
  <r>
    <x v="8"/>
    <x v="3"/>
    <x v="2"/>
    <x v="0"/>
  </r>
  <r>
    <x v="8"/>
    <x v="3"/>
    <x v="2"/>
    <x v="9"/>
  </r>
  <r>
    <x v="8"/>
    <x v="0"/>
    <x v="2"/>
    <x v="11"/>
  </r>
  <r>
    <x v="2"/>
    <x v="0"/>
    <x v="0"/>
    <x v="5"/>
  </r>
  <r>
    <x v="2"/>
    <x v="2"/>
    <x v="0"/>
    <x v="11"/>
  </r>
  <r>
    <x v="2"/>
    <x v="7"/>
    <x v="0"/>
    <x v="0"/>
  </r>
  <r>
    <x v="2"/>
    <x v="3"/>
    <x v="0"/>
    <x v="0"/>
  </r>
  <r>
    <x v="2"/>
    <x v="4"/>
    <x v="0"/>
    <x v="8"/>
  </r>
  <r>
    <x v="2"/>
    <x v="3"/>
    <x v="0"/>
    <x v="9"/>
  </r>
  <r>
    <x v="2"/>
    <x v="7"/>
    <x v="0"/>
    <x v="0"/>
  </r>
  <r>
    <x v="2"/>
    <x v="6"/>
    <x v="0"/>
    <x v="10"/>
  </r>
  <r>
    <x v="2"/>
    <x v="2"/>
    <x v="0"/>
    <x v="9"/>
  </r>
  <r>
    <x v="2"/>
    <x v="2"/>
    <x v="0"/>
    <x v="3"/>
  </r>
  <r>
    <x v="2"/>
    <x v="0"/>
    <x v="0"/>
    <x v="11"/>
  </r>
  <r>
    <x v="2"/>
    <x v="0"/>
    <x v="0"/>
    <x v="1"/>
  </r>
  <r>
    <x v="2"/>
    <x v="2"/>
    <x v="0"/>
    <x v="5"/>
  </r>
  <r>
    <x v="2"/>
    <x v="4"/>
    <x v="0"/>
    <x v="2"/>
  </r>
  <r>
    <x v="2"/>
    <x v="6"/>
    <x v="0"/>
    <x v="10"/>
  </r>
  <r>
    <x v="2"/>
    <x v="4"/>
    <x v="0"/>
    <x v="2"/>
  </r>
  <r>
    <x v="2"/>
    <x v="5"/>
    <x v="0"/>
    <x v="2"/>
  </r>
  <r>
    <x v="2"/>
    <x v="0"/>
    <x v="0"/>
    <x v="3"/>
  </r>
  <r>
    <x v="2"/>
    <x v="2"/>
    <x v="0"/>
    <x v="10"/>
  </r>
  <r>
    <x v="2"/>
    <x v="3"/>
    <x v="0"/>
    <x v="6"/>
  </r>
  <r>
    <x v="2"/>
    <x v="3"/>
    <x v="0"/>
    <x v="10"/>
  </r>
  <r>
    <x v="2"/>
    <x v="2"/>
    <x v="0"/>
    <x v="5"/>
  </r>
  <r>
    <x v="2"/>
    <x v="0"/>
    <x v="0"/>
    <x v="5"/>
  </r>
  <r>
    <x v="2"/>
    <x v="5"/>
    <x v="0"/>
    <x v="3"/>
  </r>
  <r>
    <x v="2"/>
    <x v="0"/>
    <x v="0"/>
    <x v="5"/>
  </r>
  <r>
    <x v="2"/>
    <x v="3"/>
    <x v="0"/>
    <x v="7"/>
  </r>
  <r>
    <x v="2"/>
    <x v="0"/>
    <x v="0"/>
    <x v="2"/>
  </r>
  <r>
    <x v="2"/>
    <x v="7"/>
    <x v="0"/>
    <x v="2"/>
  </r>
  <r>
    <x v="2"/>
    <x v="3"/>
    <x v="0"/>
    <x v="3"/>
  </r>
  <r>
    <x v="2"/>
    <x v="5"/>
    <x v="0"/>
    <x v="9"/>
  </r>
  <r>
    <x v="2"/>
    <x v="3"/>
    <x v="0"/>
    <x v="11"/>
  </r>
  <r>
    <x v="2"/>
    <x v="2"/>
    <x v="0"/>
    <x v="4"/>
  </r>
  <r>
    <x v="2"/>
    <x v="3"/>
    <x v="0"/>
    <x v="7"/>
  </r>
  <r>
    <x v="2"/>
    <x v="0"/>
    <x v="0"/>
    <x v="7"/>
  </r>
  <r>
    <x v="2"/>
    <x v="0"/>
    <x v="0"/>
    <x v="4"/>
  </r>
  <r>
    <x v="2"/>
    <x v="3"/>
    <x v="0"/>
    <x v="6"/>
  </r>
  <r>
    <x v="2"/>
    <x v="4"/>
    <x v="0"/>
    <x v="9"/>
  </r>
  <r>
    <x v="2"/>
    <x v="4"/>
    <x v="0"/>
    <x v="5"/>
  </r>
  <r>
    <x v="2"/>
    <x v="2"/>
    <x v="0"/>
    <x v="4"/>
  </r>
  <r>
    <x v="2"/>
    <x v="4"/>
    <x v="0"/>
    <x v="9"/>
  </r>
  <r>
    <x v="2"/>
    <x v="2"/>
    <x v="0"/>
    <x v="9"/>
  </r>
  <r>
    <x v="2"/>
    <x v="0"/>
    <x v="0"/>
    <x v="4"/>
  </r>
  <r>
    <x v="2"/>
    <x v="2"/>
    <x v="0"/>
    <x v="9"/>
  </r>
  <r>
    <x v="2"/>
    <x v="0"/>
    <x v="0"/>
    <x v="5"/>
  </r>
  <r>
    <x v="2"/>
    <x v="5"/>
    <x v="0"/>
    <x v="0"/>
  </r>
  <r>
    <x v="2"/>
    <x v="4"/>
    <x v="0"/>
    <x v="6"/>
  </r>
  <r>
    <x v="2"/>
    <x v="0"/>
    <x v="0"/>
    <x v="7"/>
  </r>
  <r>
    <x v="2"/>
    <x v="4"/>
    <x v="0"/>
    <x v="6"/>
  </r>
  <r>
    <x v="2"/>
    <x v="4"/>
    <x v="0"/>
    <x v="9"/>
  </r>
  <r>
    <x v="2"/>
    <x v="0"/>
    <x v="0"/>
    <x v="6"/>
  </r>
  <r>
    <x v="2"/>
    <x v="4"/>
    <x v="0"/>
    <x v="4"/>
  </r>
  <r>
    <x v="2"/>
    <x v="2"/>
    <x v="0"/>
    <x v="1"/>
  </r>
  <r>
    <x v="2"/>
    <x v="0"/>
    <x v="0"/>
    <x v="9"/>
  </r>
  <r>
    <x v="2"/>
    <x v="3"/>
    <x v="0"/>
    <x v="6"/>
  </r>
  <r>
    <x v="2"/>
    <x v="3"/>
    <x v="0"/>
    <x v="4"/>
  </r>
  <r>
    <x v="2"/>
    <x v="4"/>
    <x v="0"/>
    <x v="7"/>
  </r>
  <r>
    <x v="2"/>
    <x v="2"/>
    <x v="0"/>
    <x v="1"/>
  </r>
  <r>
    <x v="2"/>
    <x v="0"/>
    <x v="0"/>
    <x v="1"/>
  </r>
  <r>
    <x v="2"/>
    <x v="0"/>
    <x v="0"/>
    <x v="11"/>
  </r>
  <r>
    <x v="2"/>
    <x v="3"/>
    <x v="0"/>
    <x v="5"/>
  </r>
  <r>
    <x v="2"/>
    <x v="2"/>
    <x v="0"/>
    <x v="11"/>
  </r>
  <r>
    <x v="2"/>
    <x v="2"/>
    <x v="0"/>
    <x v="2"/>
  </r>
  <r>
    <x v="2"/>
    <x v="2"/>
    <x v="0"/>
    <x v="6"/>
  </r>
  <r>
    <x v="2"/>
    <x v="4"/>
    <x v="0"/>
    <x v="6"/>
  </r>
  <r>
    <x v="2"/>
    <x v="4"/>
    <x v="0"/>
    <x v="4"/>
  </r>
  <r>
    <x v="2"/>
    <x v="3"/>
    <x v="0"/>
    <x v="3"/>
  </r>
  <r>
    <x v="2"/>
    <x v="0"/>
    <x v="0"/>
    <x v="6"/>
  </r>
  <r>
    <x v="2"/>
    <x v="2"/>
    <x v="0"/>
    <x v="8"/>
  </r>
  <r>
    <x v="2"/>
    <x v="0"/>
    <x v="0"/>
    <x v="11"/>
  </r>
  <r>
    <x v="2"/>
    <x v="2"/>
    <x v="0"/>
    <x v="5"/>
  </r>
  <r>
    <x v="2"/>
    <x v="2"/>
    <x v="0"/>
    <x v="10"/>
  </r>
  <r>
    <x v="2"/>
    <x v="2"/>
    <x v="0"/>
    <x v="6"/>
  </r>
  <r>
    <x v="2"/>
    <x v="0"/>
    <x v="0"/>
    <x v="7"/>
  </r>
  <r>
    <x v="2"/>
    <x v="2"/>
    <x v="0"/>
    <x v="6"/>
  </r>
  <r>
    <x v="2"/>
    <x v="4"/>
    <x v="0"/>
    <x v="0"/>
  </r>
  <r>
    <x v="2"/>
    <x v="3"/>
    <x v="0"/>
    <x v="0"/>
  </r>
  <r>
    <x v="2"/>
    <x v="0"/>
    <x v="0"/>
    <x v="6"/>
  </r>
  <r>
    <x v="2"/>
    <x v="2"/>
    <x v="0"/>
    <x v="4"/>
  </r>
  <r>
    <x v="2"/>
    <x v="0"/>
    <x v="0"/>
    <x v="5"/>
  </r>
  <r>
    <x v="2"/>
    <x v="0"/>
    <x v="0"/>
    <x v="9"/>
  </r>
  <r>
    <x v="4"/>
    <x v="5"/>
    <x v="0"/>
    <x v="6"/>
  </r>
  <r>
    <x v="4"/>
    <x v="6"/>
    <x v="0"/>
    <x v="8"/>
  </r>
  <r>
    <x v="4"/>
    <x v="5"/>
    <x v="0"/>
    <x v="5"/>
  </r>
  <r>
    <x v="4"/>
    <x v="3"/>
    <x v="0"/>
    <x v="6"/>
  </r>
  <r>
    <x v="4"/>
    <x v="5"/>
    <x v="0"/>
    <x v="0"/>
  </r>
  <r>
    <x v="4"/>
    <x v="6"/>
    <x v="0"/>
    <x v="4"/>
  </r>
  <r>
    <x v="4"/>
    <x v="6"/>
    <x v="0"/>
    <x v="10"/>
  </r>
  <r>
    <x v="4"/>
    <x v="7"/>
    <x v="0"/>
    <x v="10"/>
  </r>
  <r>
    <x v="4"/>
    <x v="4"/>
    <x v="0"/>
    <x v="0"/>
  </r>
  <r>
    <x v="4"/>
    <x v="4"/>
    <x v="0"/>
    <x v="1"/>
  </r>
  <r>
    <x v="4"/>
    <x v="6"/>
    <x v="0"/>
    <x v="1"/>
  </r>
  <r>
    <x v="4"/>
    <x v="6"/>
    <x v="0"/>
    <x v="10"/>
  </r>
  <r>
    <x v="4"/>
    <x v="5"/>
    <x v="0"/>
    <x v="9"/>
  </r>
  <r>
    <x v="4"/>
    <x v="5"/>
    <x v="0"/>
    <x v="1"/>
  </r>
  <r>
    <x v="4"/>
    <x v="6"/>
    <x v="0"/>
    <x v="10"/>
  </r>
  <r>
    <x v="4"/>
    <x v="5"/>
    <x v="0"/>
    <x v="9"/>
  </r>
  <r>
    <x v="4"/>
    <x v="6"/>
    <x v="0"/>
    <x v="9"/>
  </r>
  <r>
    <x v="4"/>
    <x v="5"/>
    <x v="0"/>
    <x v="2"/>
  </r>
  <r>
    <x v="4"/>
    <x v="0"/>
    <x v="0"/>
    <x v="0"/>
  </r>
  <r>
    <x v="4"/>
    <x v="5"/>
    <x v="0"/>
    <x v="0"/>
  </r>
  <r>
    <x v="4"/>
    <x v="6"/>
    <x v="0"/>
    <x v="11"/>
  </r>
  <r>
    <x v="4"/>
    <x v="6"/>
    <x v="0"/>
    <x v="6"/>
  </r>
  <r>
    <x v="4"/>
    <x v="5"/>
    <x v="0"/>
    <x v="9"/>
  </r>
  <r>
    <x v="4"/>
    <x v="4"/>
    <x v="0"/>
    <x v="6"/>
  </r>
  <r>
    <x v="4"/>
    <x v="3"/>
    <x v="0"/>
    <x v="4"/>
  </r>
  <r>
    <x v="4"/>
    <x v="5"/>
    <x v="0"/>
    <x v="11"/>
  </r>
  <r>
    <x v="4"/>
    <x v="3"/>
    <x v="0"/>
    <x v="9"/>
  </r>
  <r>
    <x v="4"/>
    <x v="5"/>
    <x v="0"/>
    <x v="10"/>
  </r>
  <r>
    <x v="4"/>
    <x v="0"/>
    <x v="0"/>
    <x v="0"/>
  </r>
  <r>
    <x v="4"/>
    <x v="3"/>
    <x v="0"/>
    <x v="6"/>
  </r>
  <r>
    <x v="4"/>
    <x v="6"/>
    <x v="0"/>
    <x v="0"/>
  </r>
  <r>
    <x v="4"/>
    <x v="4"/>
    <x v="0"/>
    <x v="6"/>
  </r>
  <r>
    <x v="4"/>
    <x v="3"/>
    <x v="0"/>
    <x v="10"/>
  </r>
  <r>
    <x v="4"/>
    <x v="7"/>
    <x v="0"/>
    <x v="9"/>
  </r>
  <r>
    <x v="4"/>
    <x v="6"/>
    <x v="0"/>
    <x v="1"/>
  </r>
  <r>
    <x v="4"/>
    <x v="5"/>
    <x v="0"/>
    <x v="10"/>
  </r>
  <r>
    <x v="4"/>
    <x v="0"/>
    <x v="0"/>
    <x v="9"/>
  </r>
  <r>
    <x v="4"/>
    <x v="6"/>
    <x v="0"/>
    <x v="0"/>
  </r>
  <r>
    <x v="4"/>
    <x v="5"/>
    <x v="0"/>
    <x v="3"/>
  </r>
  <r>
    <x v="4"/>
    <x v="4"/>
    <x v="0"/>
    <x v="4"/>
  </r>
  <r>
    <x v="6"/>
    <x v="2"/>
    <x v="2"/>
    <x v="11"/>
  </r>
  <r>
    <x v="6"/>
    <x v="2"/>
    <x v="2"/>
    <x v="11"/>
  </r>
  <r>
    <x v="6"/>
    <x v="7"/>
    <x v="2"/>
    <x v="1"/>
  </r>
  <r>
    <x v="6"/>
    <x v="7"/>
    <x v="2"/>
    <x v="9"/>
  </r>
  <r>
    <x v="6"/>
    <x v="0"/>
    <x v="2"/>
    <x v="3"/>
  </r>
  <r>
    <x v="6"/>
    <x v="3"/>
    <x v="2"/>
    <x v="4"/>
  </r>
  <r>
    <x v="6"/>
    <x v="0"/>
    <x v="2"/>
    <x v="2"/>
  </r>
  <r>
    <x v="6"/>
    <x v="3"/>
    <x v="2"/>
    <x v="3"/>
  </r>
  <r>
    <x v="6"/>
    <x v="2"/>
    <x v="2"/>
    <x v="2"/>
  </r>
  <r>
    <x v="6"/>
    <x v="3"/>
    <x v="2"/>
    <x v="3"/>
  </r>
  <r>
    <x v="6"/>
    <x v="0"/>
    <x v="2"/>
    <x v="0"/>
  </r>
  <r>
    <x v="6"/>
    <x v="3"/>
    <x v="2"/>
    <x v="1"/>
  </r>
  <r>
    <x v="6"/>
    <x v="6"/>
    <x v="2"/>
    <x v="7"/>
  </r>
  <r>
    <x v="6"/>
    <x v="4"/>
    <x v="2"/>
    <x v="7"/>
  </r>
  <r>
    <x v="6"/>
    <x v="5"/>
    <x v="2"/>
    <x v="8"/>
  </r>
  <r>
    <x v="6"/>
    <x v="4"/>
    <x v="2"/>
    <x v="8"/>
  </r>
  <r>
    <x v="6"/>
    <x v="3"/>
    <x v="2"/>
    <x v="4"/>
  </r>
  <r>
    <x v="6"/>
    <x v="4"/>
    <x v="2"/>
    <x v="9"/>
  </r>
  <r>
    <x v="6"/>
    <x v="2"/>
    <x v="2"/>
    <x v="9"/>
  </r>
  <r>
    <x v="6"/>
    <x v="5"/>
    <x v="2"/>
    <x v="11"/>
  </r>
  <r>
    <x v="6"/>
    <x v="3"/>
    <x v="2"/>
    <x v="9"/>
  </r>
  <r>
    <x v="6"/>
    <x v="0"/>
    <x v="2"/>
    <x v="11"/>
  </r>
  <r>
    <x v="6"/>
    <x v="7"/>
    <x v="2"/>
    <x v="0"/>
  </r>
  <r>
    <x v="6"/>
    <x v="4"/>
    <x v="2"/>
    <x v="10"/>
  </r>
  <r>
    <x v="6"/>
    <x v="4"/>
    <x v="2"/>
    <x v="9"/>
  </r>
  <r>
    <x v="6"/>
    <x v="2"/>
    <x v="2"/>
    <x v="1"/>
  </r>
  <r>
    <x v="6"/>
    <x v="3"/>
    <x v="2"/>
    <x v="9"/>
  </r>
  <r>
    <x v="6"/>
    <x v="0"/>
    <x v="2"/>
    <x v="7"/>
  </r>
  <r>
    <x v="6"/>
    <x v="7"/>
    <x v="2"/>
    <x v="0"/>
  </r>
  <r>
    <x v="6"/>
    <x v="2"/>
    <x v="2"/>
    <x v="0"/>
  </r>
  <r>
    <x v="6"/>
    <x v="2"/>
    <x v="2"/>
    <x v="5"/>
  </r>
  <r>
    <x v="6"/>
    <x v="3"/>
    <x v="2"/>
    <x v="2"/>
  </r>
  <r>
    <x v="6"/>
    <x v="3"/>
    <x v="2"/>
    <x v="11"/>
  </r>
  <r>
    <x v="6"/>
    <x v="3"/>
    <x v="2"/>
    <x v="1"/>
  </r>
  <r>
    <x v="6"/>
    <x v="2"/>
    <x v="2"/>
    <x v="7"/>
  </r>
  <r>
    <x v="6"/>
    <x v="4"/>
    <x v="2"/>
    <x v="10"/>
  </r>
  <r>
    <x v="6"/>
    <x v="2"/>
    <x v="2"/>
    <x v="4"/>
  </r>
  <r>
    <x v="6"/>
    <x v="5"/>
    <x v="2"/>
    <x v="11"/>
  </r>
  <r>
    <x v="6"/>
    <x v="6"/>
    <x v="2"/>
    <x v="0"/>
  </r>
  <r>
    <x v="6"/>
    <x v="5"/>
    <x v="2"/>
    <x v="6"/>
  </r>
  <r>
    <x v="4"/>
    <x v="0"/>
    <x v="0"/>
    <x v="10"/>
  </r>
  <r>
    <x v="4"/>
    <x v="3"/>
    <x v="0"/>
    <x v="0"/>
  </r>
  <r>
    <x v="4"/>
    <x v="0"/>
    <x v="0"/>
    <x v="6"/>
  </r>
  <r>
    <x v="4"/>
    <x v="2"/>
    <x v="0"/>
    <x v="5"/>
  </r>
  <r>
    <x v="4"/>
    <x v="2"/>
    <x v="0"/>
    <x v="7"/>
  </r>
  <r>
    <x v="4"/>
    <x v="3"/>
    <x v="0"/>
    <x v="9"/>
  </r>
  <r>
    <x v="4"/>
    <x v="5"/>
    <x v="0"/>
    <x v="10"/>
  </r>
  <r>
    <x v="4"/>
    <x v="1"/>
    <x v="0"/>
    <x v="1"/>
  </r>
  <r>
    <x v="4"/>
    <x v="1"/>
    <x v="0"/>
    <x v="2"/>
  </r>
  <r>
    <x v="4"/>
    <x v="0"/>
    <x v="0"/>
    <x v="3"/>
  </r>
  <r>
    <x v="4"/>
    <x v="0"/>
    <x v="0"/>
    <x v="5"/>
  </r>
  <r>
    <x v="4"/>
    <x v="0"/>
    <x v="0"/>
    <x v="7"/>
  </r>
  <r>
    <x v="4"/>
    <x v="4"/>
    <x v="0"/>
    <x v="10"/>
  </r>
  <r>
    <x v="4"/>
    <x v="2"/>
    <x v="0"/>
    <x v="6"/>
  </r>
  <r>
    <x v="4"/>
    <x v="2"/>
    <x v="0"/>
    <x v="3"/>
  </r>
  <r>
    <x v="4"/>
    <x v="0"/>
    <x v="0"/>
    <x v="6"/>
  </r>
  <r>
    <x v="4"/>
    <x v="2"/>
    <x v="0"/>
    <x v="5"/>
  </r>
  <r>
    <x v="4"/>
    <x v="2"/>
    <x v="0"/>
    <x v="11"/>
  </r>
  <r>
    <x v="4"/>
    <x v="0"/>
    <x v="0"/>
    <x v="7"/>
  </r>
  <r>
    <x v="4"/>
    <x v="0"/>
    <x v="0"/>
    <x v="9"/>
  </r>
  <r>
    <x v="6"/>
    <x v="1"/>
    <x v="0"/>
    <x v="2"/>
  </r>
  <r>
    <x v="6"/>
    <x v="3"/>
    <x v="0"/>
    <x v="10"/>
  </r>
  <r>
    <x v="6"/>
    <x v="1"/>
    <x v="0"/>
    <x v="1"/>
  </r>
  <r>
    <x v="6"/>
    <x v="2"/>
    <x v="0"/>
    <x v="1"/>
  </r>
  <r>
    <x v="6"/>
    <x v="4"/>
    <x v="0"/>
    <x v="2"/>
  </r>
  <r>
    <x v="6"/>
    <x v="2"/>
    <x v="0"/>
    <x v="10"/>
  </r>
  <r>
    <x v="6"/>
    <x v="0"/>
    <x v="0"/>
    <x v="7"/>
  </r>
  <r>
    <x v="6"/>
    <x v="2"/>
    <x v="0"/>
    <x v="8"/>
  </r>
  <r>
    <x v="6"/>
    <x v="2"/>
    <x v="0"/>
    <x v="6"/>
  </r>
  <r>
    <x v="6"/>
    <x v="2"/>
    <x v="0"/>
    <x v="2"/>
  </r>
  <r>
    <x v="6"/>
    <x v="1"/>
    <x v="0"/>
    <x v="2"/>
  </r>
  <r>
    <x v="6"/>
    <x v="2"/>
    <x v="0"/>
    <x v="4"/>
  </r>
  <r>
    <x v="6"/>
    <x v="2"/>
    <x v="0"/>
    <x v="9"/>
  </r>
  <r>
    <x v="6"/>
    <x v="2"/>
    <x v="0"/>
    <x v="2"/>
  </r>
  <r>
    <x v="6"/>
    <x v="0"/>
    <x v="0"/>
    <x v="3"/>
  </r>
  <r>
    <x v="6"/>
    <x v="2"/>
    <x v="0"/>
    <x v="4"/>
  </r>
  <r>
    <x v="6"/>
    <x v="0"/>
    <x v="0"/>
    <x v="1"/>
  </r>
  <r>
    <x v="6"/>
    <x v="0"/>
    <x v="0"/>
    <x v="9"/>
  </r>
  <r>
    <x v="6"/>
    <x v="0"/>
    <x v="0"/>
    <x v="8"/>
  </r>
  <r>
    <x v="6"/>
    <x v="0"/>
    <x v="0"/>
    <x v="0"/>
  </r>
  <r>
    <x v="4"/>
    <x v="4"/>
    <x v="0"/>
    <x v="1"/>
  </r>
  <r>
    <x v="4"/>
    <x v="5"/>
    <x v="0"/>
    <x v="9"/>
  </r>
  <r>
    <x v="4"/>
    <x v="0"/>
    <x v="0"/>
    <x v="10"/>
  </r>
  <r>
    <x v="4"/>
    <x v="4"/>
    <x v="0"/>
    <x v="2"/>
  </r>
  <r>
    <x v="4"/>
    <x v="5"/>
    <x v="0"/>
    <x v="5"/>
  </r>
  <r>
    <x v="4"/>
    <x v="5"/>
    <x v="0"/>
    <x v="7"/>
  </r>
  <r>
    <x v="4"/>
    <x v="4"/>
    <x v="0"/>
    <x v="9"/>
  </r>
  <r>
    <x v="4"/>
    <x v="5"/>
    <x v="0"/>
    <x v="2"/>
  </r>
  <r>
    <x v="4"/>
    <x v="3"/>
    <x v="0"/>
    <x v="6"/>
  </r>
  <r>
    <x v="4"/>
    <x v="5"/>
    <x v="0"/>
    <x v="2"/>
  </r>
  <r>
    <x v="4"/>
    <x v="3"/>
    <x v="0"/>
    <x v="7"/>
  </r>
  <r>
    <x v="4"/>
    <x v="4"/>
    <x v="0"/>
    <x v="9"/>
  </r>
  <r>
    <x v="4"/>
    <x v="0"/>
    <x v="0"/>
    <x v="6"/>
  </r>
  <r>
    <x v="4"/>
    <x v="3"/>
    <x v="0"/>
    <x v="1"/>
  </r>
  <r>
    <x v="4"/>
    <x v="5"/>
    <x v="0"/>
    <x v="2"/>
  </r>
  <r>
    <x v="4"/>
    <x v="0"/>
    <x v="0"/>
    <x v="3"/>
  </r>
  <r>
    <x v="4"/>
    <x v="0"/>
    <x v="0"/>
    <x v="9"/>
  </r>
  <r>
    <x v="4"/>
    <x v="5"/>
    <x v="0"/>
    <x v="10"/>
  </r>
  <r>
    <x v="4"/>
    <x v="0"/>
    <x v="0"/>
    <x v="3"/>
  </r>
  <r>
    <x v="4"/>
    <x v="4"/>
    <x v="0"/>
    <x v="0"/>
  </r>
  <r>
    <x v="6"/>
    <x v="2"/>
    <x v="0"/>
    <x v="7"/>
  </r>
  <r>
    <x v="6"/>
    <x v="6"/>
    <x v="0"/>
    <x v="11"/>
  </r>
  <r>
    <x v="6"/>
    <x v="0"/>
    <x v="0"/>
    <x v="5"/>
  </r>
  <r>
    <x v="6"/>
    <x v="2"/>
    <x v="0"/>
    <x v="9"/>
  </r>
  <r>
    <x v="6"/>
    <x v="3"/>
    <x v="0"/>
    <x v="10"/>
  </r>
  <r>
    <x v="6"/>
    <x v="2"/>
    <x v="0"/>
    <x v="1"/>
  </r>
  <r>
    <x v="6"/>
    <x v="4"/>
    <x v="0"/>
    <x v="9"/>
  </r>
  <r>
    <x v="6"/>
    <x v="0"/>
    <x v="0"/>
    <x v="3"/>
  </r>
  <r>
    <x v="6"/>
    <x v="4"/>
    <x v="0"/>
    <x v="3"/>
  </r>
  <r>
    <x v="6"/>
    <x v="3"/>
    <x v="0"/>
    <x v="7"/>
  </r>
  <r>
    <x v="6"/>
    <x v="4"/>
    <x v="0"/>
    <x v="5"/>
  </r>
  <r>
    <x v="6"/>
    <x v="3"/>
    <x v="0"/>
    <x v="0"/>
  </r>
  <r>
    <x v="6"/>
    <x v="0"/>
    <x v="0"/>
    <x v="4"/>
  </r>
  <r>
    <x v="6"/>
    <x v="2"/>
    <x v="0"/>
    <x v="11"/>
  </r>
  <r>
    <x v="6"/>
    <x v="0"/>
    <x v="0"/>
    <x v="2"/>
  </r>
  <r>
    <x v="6"/>
    <x v="2"/>
    <x v="0"/>
    <x v="1"/>
  </r>
  <r>
    <x v="6"/>
    <x v="3"/>
    <x v="0"/>
    <x v="9"/>
  </r>
  <r>
    <x v="6"/>
    <x v="1"/>
    <x v="0"/>
    <x v="2"/>
  </r>
  <r>
    <x v="6"/>
    <x v="4"/>
    <x v="0"/>
    <x v="9"/>
  </r>
  <r>
    <x v="6"/>
    <x v="2"/>
    <x v="0"/>
    <x v="7"/>
  </r>
  <r>
    <x v="6"/>
    <x v="1"/>
    <x v="0"/>
    <x v="1"/>
  </r>
  <r>
    <x v="6"/>
    <x v="4"/>
    <x v="0"/>
    <x v="9"/>
  </r>
  <r>
    <x v="6"/>
    <x v="1"/>
    <x v="0"/>
    <x v="7"/>
  </r>
  <r>
    <x v="6"/>
    <x v="2"/>
    <x v="0"/>
    <x v="9"/>
  </r>
  <r>
    <x v="6"/>
    <x v="3"/>
    <x v="0"/>
    <x v="1"/>
  </r>
  <r>
    <x v="6"/>
    <x v="0"/>
    <x v="0"/>
    <x v="10"/>
  </r>
  <r>
    <x v="6"/>
    <x v="0"/>
    <x v="0"/>
    <x v="3"/>
  </r>
  <r>
    <x v="6"/>
    <x v="2"/>
    <x v="0"/>
    <x v="4"/>
  </r>
  <r>
    <x v="6"/>
    <x v="4"/>
    <x v="0"/>
    <x v="7"/>
  </r>
  <r>
    <x v="6"/>
    <x v="2"/>
    <x v="0"/>
    <x v="4"/>
  </r>
  <r>
    <x v="6"/>
    <x v="3"/>
    <x v="0"/>
    <x v="3"/>
  </r>
  <r>
    <x v="6"/>
    <x v="2"/>
    <x v="0"/>
    <x v="3"/>
  </r>
  <r>
    <x v="6"/>
    <x v="0"/>
    <x v="0"/>
    <x v="9"/>
  </r>
  <r>
    <x v="6"/>
    <x v="1"/>
    <x v="0"/>
    <x v="1"/>
  </r>
  <r>
    <x v="6"/>
    <x v="2"/>
    <x v="0"/>
    <x v="6"/>
  </r>
  <r>
    <x v="6"/>
    <x v="2"/>
    <x v="0"/>
    <x v="4"/>
  </r>
  <r>
    <x v="6"/>
    <x v="2"/>
    <x v="0"/>
    <x v="5"/>
  </r>
  <r>
    <x v="6"/>
    <x v="0"/>
    <x v="0"/>
    <x v="5"/>
  </r>
  <r>
    <x v="6"/>
    <x v="2"/>
    <x v="0"/>
    <x v="4"/>
  </r>
  <r>
    <x v="6"/>
    <x v="3"/>
    <x v="0"/>
    <x v="2"/>
  </r>
  <r>
    <x v="6"/>
    <x v="1"/>
    <x v="0"/>
    <x v="1"/>
  </r>
  <r>
    <x v="6"/>
    <x v="3"/>
    <x v="0"/>
    <x v="9"/>
  </r>
  <r>
    <x v="6"/>
    <x v="0"/>
    <x v="0"/>
    <x v="1"/>
  </r>
  <r>
    <x v="6"/>
    <x v="2"/>
    <x v="0"/>
    <x v="5"/>
  </r>
  <r>
    <x v="6"/>
    <x v="2"/>
    <x v="0"/>
    <x v="4"/>
  </r>
  <r>
    <x v="6"/>
    <x v="2"/>
    <x v="0"/>
    <x v="6"/>
  </r>
  <r>
    <x v="6"/>
    <x v="3"/>
    <x v="0"/>
    <x v="4"/>
  </r>
  <r>
    <x v="6"/>
    <x v="1"/>
    <x v="0"/>
    <x v="2"/>
  </r>
  <r>
    <x v="6"/>
    <x v="1"/>
    <x v="0"/>
    <x v="2"/>
  </r>
  <r>
    <x v="6"/>
    <x v="2"/>
    <x v="0"/>
    <x v="11"/>
  </r>
  <r>
    <x v="6"/>
    <x v="2"/>
    <x v="0"/>
    <x v="4"/>
  </r>
  <r>
    <x v="6"/>
    <x v="0"/>
    <x v="0"/>
    <x v="4"/>
  </r>
  <r>
    <x v="6"/>
    <x v="1"/>
    <x v="0"/>
    <x v="2"/>
  </r>
  <r>
    <x v="6"/>
    <x v="3"/>
    <x v="0"/>
    <x v="1"/>
  </r>
  <r>
    <x v="6"/>
    <x v="3"/>
    <x v="0"/>
    <x v="4"/>
  </r>
  <r>
    <x v="6"/>
    <x v="4"/>
    <x v="0"/>
    <x v="11"/>
  </r>
  <r>
    <x v="6"/>
    <x v="5"/>
    <x v="0"/>
    <x v="1"/>
  </r>
  <r>
    <x v="6"/>
    <x v="0"/>
    <x v="0"/>
    <x v="4"/>
  </r>
  <r>
    <x v="6"/>
    <x v="0"/>
    <x v="0"/>
    <x v="1"/>
  </r>
  <r>
    <x v="6"/>
    <x v="0"/>
    <x v="0"/>
    <x v="10"/>
  </r>
  <r>
    <x v="4"/>
    <x v="6"/>
    <x v="0"/>
    <x v="5"/>
  </r>
  <r>
    <x v="4"/>
    <x v="0"/>
    <x v="0"/>
    <x v="4"/>
  </r>
  <r>
    <x v="4"/>
    <x v="5"/>
    <x v="0"/>
    <x v="7"/>
  </r>
  <r>
    <x v="4"/>
    <x v="6"/>
    <x v="0"/>
    <x v="2"/>
  </r>
  <r>
    <x v="4"/>
    <x v="5"/>
    <x v="0"/>
    <x v="5"/>
  </r>
  <r>
    <x v="4"/>
    <x v="4"/>
    <x v="0"/>
    <x v="10"/>
  </r>
  <r>
    <x v="4"/>
    <x v="3"/>
    <x v="0"/>
    <x v="0"/>
  </r>
  <r>
    <x v="4"/>
    <x v="5"/>
    <x v="0"/>
    <x v="0"/>
  </r>
  <r>
    <x v="4"/>
    <x v="4"/>
    <x v="0"/>
    <x v="9"/>
  </r>
  <r>
    <x v="4"/>
    <x v="8"/>
    <x v="0"/>
    <x v="8"/>
  </r>
  <r>
    <x v="4"/>
    <x v="5"/>
    <x v="0"/>
    <x v="7"/>
  </r>
  <r>
    <x v="4"/>
    <x v="5"/>
    <x v="0"/>
    <x v="7"/>
  </r>
  <r>
    <x v="4"/>
    <x v="5"/>
    <x v="0"/>
    <x v="10"/>
  </r>
  <r>
    <x v="4"/>
    <x v="5"/>
    <x v="0"/>
    <x v="11"/>
  </r>
  <r>
    <x v="4"/>
    <x v="5"/>
    <x v="0"/>
    <x v="11"/>
  </r>
  <r>
    <x v="4"/>
    <x v="5"/>
    <x v="0"/>
    <x v="1"/>
  </r>
  <r>
    <x v="4"/>
    <x v="5"/>
    <x v="0"/>
    <x v="2"/>
  </r>
  <r>
    <x v="4"/>
    <x v="3"/>
    <x v="0"/>
    <x v="2"/>
  </r>
  <r>
    <x v="4"/>
    <x v="6"/>
    <x v="0"/>
    <x v="1"/>
  </r>
  <r>
    <x v="4"/>
    <x v="5"/>
    <x v="0"/>
    <x v="0"/>
  </r>
  <r>
    <x v="4"/>
    <x v="4"/>
    <x v="0"/>
    <x v="5"/>
  </r>
  <r>
    <x v="4"/>
    <x v="4"/>
    <x v="0"/>
    <x v="4"/>
  </r>
  <r>
    <x v="4"/>
    <x v="6"/>
    <x v="0"/>
    <x v="4"/>
  </r>
  <r>
    <x v="4"/>
    <x v="7"/>
    <x v="0"/>
    <x v="4"/>
  </r>
  <r>
    <x v="4"/>
    <x v="3"/>
    <x v="0"/>
    <x v="3"/>
  </r>
  <r>
    <x v="4"/>
    <x v="5"/>
    <x v="0"/>
    <x v="2"/>
  </r>
  <r>
    <x v="4"/>
    <x v="5"/>
    <x v="0"/>
    <x v="6"/>
  </r>
  <r>
    <x v="4"/>
    <x v="3"/>
    <x v="0"/>
    <x v="3"/>
  </r>
  <r>
    <x v="4"/>
    <x v="4"/>
    <x v="0"/>
    <x v="2"/>
  </r>
  <r>
    <x v="4"/>
    <x v="4"/>
    <x v="0"/>
    <x v="2"/>
  </r>
  <r>
    <x v="4"/>
    <x v="3"/>
    <x v="0"/>
    <x v="6"/>
  </r>
  <r>
    <x v="4"/>
    <x v="3"/>
    <x v="0"/>
    <x v="7"/>
  </r>
  <r>
    <x v="4"/>
    <x v="5"/>
    <x v="0"/>
    <x v="6"/>
  </r>
  <r>
    <x v="4"/>
    <x v="5"/>
    <x v="0"/>
    <x v="5"/>
  </r>
  <r>
    <x v="4"/>
    <x v="5"/>
    <x v="0"/>
    <x v="6"/>
  </r>
  <r>
    <x v="4"/>
    <x v="8"/>
    <x v="0"/>
    <x v="8"/>
  </r>
  <r>
    <x v="4"/>
    <x v="7"/>
    <x v="0"/>
    <x v="1"/>
  </r>
  <r>
    <x v="4"/>
    <x v="8"/>
    <x v="0"/>
    <x v="10"/>
  </r>
  <r>
    <x v="4"/>
    <x v="4"/>
    <x v="0"/>
    <x v="4"/>
  </r>
  <r>
    <x v="4"/>
    <x v="3"/>
    <x v="0"/>
    <x v="2"/>
  </r>
  <r>
    <x v="7"/>
    <x v="1"/>
    <x v="3"/>
    <x v="7"/>
  </r>
  <r>
    <x v="7"/>
    <x v="1"/>
    <x v="3"/>
    <x v="7"/>
  </r>
  <r>
    <x v="7"/>
    <x v="1"/>
    <x v="3"/>
    <x v="7"/>
  </r>
  <r>
    <x v="7"/>
    <x v="1"/>
    <x v="3"/>
    <x v="2"/>
  </r>
  <r>
    <x v="7"/>
    <x v="1"/>
    <x v="3"/>
    <x v="2"/>
  </r>
  <r>
    <x v="7"/>
    <x v="1"/>
    <x v="3"/>
    <x v="7"/>
  </r>
  <r>
    <x v="7"/>
    <x v="3"/>
    <x v="0"/>
    <x v="3"/>
  </r>
  <r>
    <x v="7"/>
    <x v="0"/>
    <x v="0"/>
    <x v="5"/>
  </r>
  <r>
    <x v="7"/>
    <x v="3"/>
    <x v="0"/>
    <x v="0"/>
  </r>
  <r>
    <x v="7"/>
    <x v="0"/>
    <x v="0"/>
    <x v="4"/>
  </r>
  <r>
    <x v="7"/>
    <x v="3"/>
    <x v="0"/>
    <x v="3"/>
  </r>
  <r>
    <x v="7"/>
    <x v="0"/>
    <x v="0"/>
    <x v="1"/>
  </r>
  <r>
    <x v="7"/>
    <x v="3"/>
    <x v="0"/>
    <x v="5"/>
  </r>
  <r>
    <x v="7"/>
    <x v="3"/>
    <x v="0"/>
    <x v="9"/>
  </r>
  <r>
    <x v="7"/>
    <x v="3"/>
    <x v="0"/>
    <x v="5"/>
  </r>
  <r>
    <x v="7"/>
    <x v="3"/>
    <x v="0"/>
    <x v="1"/>
  </r>
  <r>
    <x v="7"/>
    <x v="3"/>
    <x v="0"/>
    <x v="5"/>
  </r>
  <r>
    <x v="7"/>
    <x v="3"/>
    <x v="0"/>
    <x v="5"/>
  </r>
  <r>
    <x v="7"/>
    <x v="2"/>
    <x v="0"/>
    <x v="4"/>
  </r>
  <r>
    <x v="7"/>
    <x v="2"/>
    <x v="0"/>
    <x v="8"/>
  </r>
  <r>
    <x v="2"/>
    <x v="0"/>
    <x v="1"/>
    <x v="0"/>
  </r>
  <r>
    <x v="2"/>
    <x v="3"/>
    <x v="1"/>
    <x v="8"/>
  </r>
  <r>
    <x v="2"/>
    <x v="0"/>
    <x v="1"/>
    <x v="4"/>
  </r>
  <r>
    <x v="2"/>
    <x v="2"/>
    <x v="1"/>
    <x v="5"/>
  </r>
  <r>
    <x v="2"/>
    <x v="0"/>
    <x v="1"/>
    <x v="2"/>
  </r>
  <r>
    <x v="2"/>
    <x v="2"/>
    <x v="1"/>
    <x v="8"/>
  </r>
  <r>
    <x v="2"/>
    <x v="2"/>
    <x v="1"/>
    <x v="3"/>
  </r>
  <r>
    <x v="2"/>
    <x v="0"/>
    <x v="1"/>
    <x v="11"/>
  </r>
  <r>
    <x v="2"/>
    <x v="0"/>
    <x v="1"/>
    <x v="3"/>
  </r>
  <r>
    <x v="2"/>
    <x v="2"/>
    <x v="1"/>
    <x v="11"/>
  </r>
  <r>
    <x v="2"/>
    <x v="0"/>
    <x v="1"/>
    <x v="7"/>
  </r>
  <r>
    <x v="2"/>
    <x v="0"/>
    <x v="1"/>
    <x v="6"/>
  </r>
  <r>
    <x v="2"/>
    <x v="0"/>
    <x v="1"/>
    <x v="6"/>
  </r>
  <r>
    <x v="2"/>
    <x v="3"/>
    <x v="1"/>
    <x v="4"/>
  </r>
  <r>
    <x v="2"/>
    <x v="0"/>
    <x v="1"/>
    <x v="6"/>
  </r>
  <r>
    <x v="2"/>
    <x v="0"/>
    <x v="1"/>
    <x v="5"/>
  </r>
  <r>
    <x v="2"/>
    <x v="0"/>
    <x v="1"/>
    <x v="8"/>
  </r>
  <r>
    <x v="2"/>
    <x v="3"/>
    <x v="1"/>
    <x v="11"/>
  </r>
  <r>
    <x v="2"/>
    <x v="0"/>
    <x v="1"/>
    <x v="0"/>
  </r>
  <r>
    <x v="2"/>
    <x v="2"/>
    <x v="1"/>
    <x v="1"/>
  </r>
  <r>
    <x v="2"/>
    <x v="2"/>
    <x v="1"/>
    <x v="6"/>
  </r>
  <r>
    <x v="2"/>
    <x v="3"/>
    <x v="1"/>
    <x v="4"/>
  </r>
  <r>
    <x v="2"/>
    <x v="0"/>
    <x v="1"/>
    <x v="4"/>
  </r>
  <r>
    <x v="2"/>
    <x v="0"/>
    <x v="1"/>
    <x v="8"/>
  </r>
  <r>
    <x v="2"/>
    <x v="0"/>
    <x v="1"/>
    <x v="11"/>
  </r>
  <r>
    <x v="2"/>
    <x v="0"/>
    <x v="1"/>
    <x v="8"/>
  </r>
  <r>
    <x v="2"/>
    <x v="2"/>
    <x v="1"/>
    <x v="2"/>
  </r>
  <r>
    <x v="2"/>
    <x v="0"/>
    <x v="1"/>
    <x v="2"/>
  </r>
  <r>
    <x v="2"/>
    <x v="2"/>
    <x v="1"/>
    <x v="1"/>
  </r>
  <r>
    <x v="2"/>
    <x v="3"/>
    <x v="1"/>
    <x v="4"/>
  </r>
  <r>
    <x v="2"/>
    <x v="0"/>
    <x v="1"/>
    <x v="5"/>
  </r>
  <r>
    <x v="2"/>
    <x v="0"/>
    <x v="1"/>
    <x v="7"/>
  </r>
  <r>
    <x v="2"/>
    <x v="0"/>
    <x v="1"/>
    <x v="3"/>
  </r>
  <r>
    <x v="2"/>
    <x v="0"/>
    <x v="1"/>
    <x v="1"/>
  </r>
  <r>
    <x v="2"/>
    <x v="2"/>
    <x v="1"/>
    <x v="10"/>
  </r>
  <r>
    <x v="2"/>
    <x v="0"/>
    <x v="1"/>
    <x v="4"/>
  </r>
  <r>
    <x v="2"/>
    <x v="2"/>
    <x v="1"/>
    <x v="9"/>
  </r>
  <r>
    <x v="2"/>
    <x v="0"/>
    <x v="1"/>
    <x v="3"/>
  </r>
  <r>
    <x v="2"/>
    <x v="0"/>
    <x v="1"/>
    <x v="10"/>
  </r>
  <r>
    <x v="2"/>
    <x v="0"/>
    <x v="1"/>
    <x v="8"/>
  </r>
  <r>
    <x v="2"/>
    <x v="0"/>
    <x v="1"/>
    <x v="7"/>
  </r>
  <r>
    <x v="2"/>
    <x v="0"/>
    <x v="1"/>
    <x v="3"/>
  </r>
  <r>
    <x v="2"/>
    <x v="0"/>
    <x v="1"/>
    <x v="1"/>
  </r>
  <r>
    <x v="2"/>
    <x v="3"/>
    <x v="1"/>
    <x v="9"/>
  </r>
  <r>
    <x v="2"/>
    <x v="0"/>
    <x v="1"/>
    <x v="3"/>
  </r>
  <r>
    <x v="2"/>
    <x v="3"/>
    <x v="1"/>
    <x v="4"/>
  </r>
  <r>
    <x v="2"/>
    <x v="2"/>
    <x v="1"/>
    <x v="0"/>
  </r>
  <r>
    <x v="2"/>
    <x v="3"/>
    <x v="1"/>
    <x v="11"/>
  </r>
  <r>
    <x v="2"/>
    <x v="0"/>
    <x v="1"/>
    <x v="0"/>
  </r>
  <r>
    <x v="2"/>
    <x v="3"/>
    <x v="1"/>
    <x v="4"/>
  </r>
  <r>
    <x v="2"/>
    <x v="0"/>
    <x v="1"/>
    <x v="7"/>
  </r>
  <r>
    <x v="2"/>
    <x v="0"/>
    <x v="1"/>
    <x v="8"/>
  </r>
  <r>
    <x v="2"/>
    <x v="0"/>
    <x v="1"/>
    <x v="3"/>
  </r>
  <r>
    <x v="2"/>
    <x v="0"/>
    <x v="1"/>
    <x v="1"/>
  </r>
  <r>
    <x v="2"/>
    <x v="2"/>
    <x v="1"/>
    <x v="11"/>
  </r>
  <r>
    <x v="2"/>
    <x v="0"/>
    <x v="1"/>
    <x v="8"/>
  </r>
  <r>
    <x v="2"/>
    <x v="3"/>
    <x v="1"/>
    <x v="11"/>
  </r>
  <r>
    <x v="2"/>
    <x v="0"/>
    <x v="1"/>
    <x v="0"/>
  </r>
  <r>
    <x v="2"/>
    <x v="3"/>
    <x v="1"/>
    <x v="4"/>
  </r>
  <r>
    <x v="2"/>
    <x v="2"/>
    <x v="1"/>
    <x v="7"/>
  </r>
  <r>
    <x v="7"/>
    <x v="2"/>
    <x v="2"/>
    <x v="1"/>
  </r>
  <r>
    <x v="7"/>
    <x v="0"/>
    <x v="2"/>
    <x v="6"/>
  </r>
  <r>
    <x v="7"/>
    <x v="2"/>
    <x v="2"/>
    <x v="1"/>
  </r>
  <r>
    <x v="7"/>
    <x v="0"/>
    <x v="2"/>
    <x v="11"/>
  </r>
  <r>
    <x v="7"/>
    <x v="2"/>
    <x v="2"/>
    <x v="10"/>
  </r>
  <r>
    <x v="7"/>
    <x v="3"/>
    <x v="2"/>
    <x v="11"/>
  </r>
  <r>
    <x v="7"/>
    <x v="0"/>
    <x v="2"/>
    <x v="7"/>
  </r>
  <r>
    <x v="7"/>
    <x v="3"/>
    <x v="2"/>
    <x v="9"/>
  </r>
  <r>
    <x v="7"/>
    <x v="0"/>
    <x v="2"/>
    <x v="3"/>
  </r>
  <r>
    <x v="7"/>
    <x v="0"/>
    <x v="2"/>
    <x v="10"/>
  </r>
  <r>
    <x v="7"/>
    <x v="0"/>
    <x v="2"/>
    <x v="3"/>
  </r>
  <r>
    <x v="7"/>
    <x v="2"/>
    <x v="2"/>
    <x v="9"/>
  </r>
  <r>
    <x v="7"/>
    <x v="3"/>
    <x v="2"/>
    <x v="6"/>
  </r>
  <r>
    <x v="7"/>
    <x v="0"/>
    <x v="2"/>
    <x v="3"/>
  </r>
  <r>
    <x v="7"/>
    <x v="2"/>
    <x v="2"/>
    <x v="0"/>
  </r>
  <r>
    <x v="7"/>
    <x v="0"/>
    <x v="2"/>
    <x v="1"/>
  </r>
  <r>
    <x v="7"/>
    <x v="3"/>
    <x v="2"/>
    <x v="3"/>
  </r>
  <r>
    <x v="7"/>
    <x v="0"/>
    <x v="2"/>
    <x v="1"/>
  </r>
  <r>
    <x v="7"/>
    <x v="3"/>
    <x v="2"/>
    <x v="11"/>
  </r>
  <r>
    <x v="7"/>
    <x v="3"/>
    <x v="2"/>
    <x v="8"/>
  </r>
  <r>
    <x v="7"/>
    <x v="0"/>
    <x v="2"/>
    <x v="1"/>
  </r>
  <r>
    <x v="7"/>
    <x v="0"/>
    <x v="2"/>
    <x v="2"/>
  </r>
  <r>
    <x v="7"/>
    <x v="3"/>
    <x v="2"/>
    <x v="11"/>
  </r>
  <r>
    <x v="7"/>
    <x v="3"/>
    <x v="2"/>
    <x v="8"/>
  </r>
  <r>
    <x v="7"/>
    <x v="2"/>
    <x v="2"/>
    <x v="5"/>
  </r>
  <r>
    <x v="7"/>
    <x v="0"/>
    <x v="2"/>
    <x v="0"/>
  </r>
  <r>
    <x v="7"/>
    <x v="2"/>
    <x v="2"/>
    <x v="2"/>
  </r>
  <r>
    <x v="7"/>
    <x v="0"/>
    <x v="2"/>
    <x v="2"/>
  </r>
  <r>
    <x v="7"/>
    <x v="2"/>
    <x v="2"/>
    <x v="11"/>
  </r>
  <r>
    <x v="7"/>
    <x v="2"/>
    <x v="2"/>
    <x v="1"/>
  </r>
  <r>
    <x v="7"/>
    <x v="2"/>
    <x v="2"/>
    <x v="6"/>
  </r>
  <r>
    <x v="7"/>
    <x v="0"/>
    <x v="2"/>
    <x v="2"/>
  </r>
  <r>
    <x v="7"/>
    <x v="2"/>
    <x v="2"/>
    <x v="1"/>
  </r>
  <r>
    <x v="7"/>
    <x v="0"/>
    <x v="2"/>
    <x v="0"/>
  </r>
  <r>
    <x v="7"/>
    <x v="0"/>
    <x v="2"/>
    <x v="8"/>
  </r>
  <r>
    <x v="7"/>
    <x v="0"/>
    <x v="2"/>
    <x v="4"/>
  </r>
  <r>
    <x v="7"/>
    <x v="0"/>
    <x v="2"/>
    <x v="1"/>
  </r>
  <r>
    <x v="7"/>
    <x v="0"/>
    <x v="2"/>
    <x v="9"/>
  </r>
  <r>
    <x v="7"/>
    <x v="0"/>
    <x v="2"/>
    <x v="8"/>
  </r>
  <r>
    <x v="7"/>
    <x v="2"/>
    <x v="2"/>
    <x v="1"/>
  </r>
  <r>
    <x v="7"/>
    <x v="0"/>
    <x v="0"/>
    <x v="3"/>
  </r>
  <r>
    <x v="7"/>
    <x v="0"/>
    <x v="0"/>
    <x v="2"/>
  </r>
  <r>
    <x v="7"/>
    <x v="3"/>
    <x v="0"/>
    <x v="3"/>
  </r>
  <r>
    <x v="7"/>
    <x v="2"/>
    <x v="0"/>
    <x v="6"/>
  </r>
  <r>
    <x v="7"/>
    <x v="0"/>
    <x v="0"/>
    <x v="10"/>
  </r>
  <r>
    <x v="7"/>
    <x v="2"/>
    <x v="0"/>
    <x v="9"/>
  </r>
  <r>
    <x v="7"/>
    <x v="2"/>
    <x v="0"/>
    <x v="9"/>
  </r>
  <r>
    <x v="7"/>
    <x v="2"/>
    <x v="0"/>
    <x v="10"/>
  </r>
  <r>
    <x v="7"/>
    <x v="3"/>
    <x v="0"/>
    <x v="9"/>
  </r>
  <r>
    <x v="7"/>
    <x v="3"/>
    <x v="0"/>
    <x v="8"/>
  </r>
  <r>
    <x v="7"/>
    <x v="1"/>
    <x v="0"/>
    <x v="2"/>
  </r>
  <r>
    <x v="7"/>
    <x v="0"/>
    <x v="0"/>
    <x v="4"/>
  </r>
  <r>
    <x v="7"/>
    <x v="1"/>
    <x v="0"/>
    <x v="1"/>
  </r>
  <r>
    <x v="7"/>
    <x v="1"/>
    <x v="0"/>
    <x v="2"/>
  </r>
  <r>
    <x v="7"/>
    <x v="2"/>
    <x v="0"/>
    <x v="7"/>
  </r>
  <r>
    <x v="7"/>
    <x v="1"/>
    <x v="0"/>
    <x v="1"/>
  </r>
  <r>
    <x v="7"/>
    <x v="2"/>
    <x v="0"/>
    <x v="2"/>
  </r>
  <r>
    <x v="7"/>
    <x v="2"/>
    <x v="0"/>
    <x v="5"/>
  </r>
  <r>
    <x v="7"/>
    <x v="2"/>
    <x v="0"/>
    <x v="2"/>
  </r>
  <r>
    <x v="7"/>
    <x v="2"/>
    <x v="0"/>
    <x v="4"/>
  </r>
  <r>
    <x v="4"/>
    <x v="6"/>
    <x v="0"/>
    <x v="10"/>
  </r>
  <r>
    <x v="4"/>
    <x v="5"/>
    <x v="0"/>
    <x v="0"/>
  </r>
  <r>
    <x v="4"/>
    <x v="4"/>
    <x v="0"/>
    <x v="7"/>
  </r>
  <r>
    <x v="4"/>
    <x v="0"/>
    <x v="0"/>
    <x v="8"/>
  </r>
  <r>
    <x v="4"/>
    <x v="5"/>
    <x v="0"/>
    <x v="10"/>
  </r>
  <r>
    <x v="4"/>
    <x v="4"/>
    <x v="0"/>
    <x v="6"/>
  </r>
  <r>
    <x v="4"/>
    <x v="5"/>
    <x v="0"/>
    <x v="6"/>
  </r>
  <r>
    <x v="4"/>
    <x v="5"/>
    <x v="0"/>
    <x v="8"/>
  </r>
  <r>
    <x v="4"/>
    <x v="6"/>
    <x v="0"/>
    <x v="1"/>
  </r>
  <r>
    <x v="4"/>
    <x v="5"/>
    <x v="0"/>
    <x v="6"/>
  </r>
  <r>
    <x v="4"/>
    <x v="6"/>
    <x v="0"/>
    <x v="11"/>
  </r>
  <r>
    <x v="4"/>
    <x v="7"/>
    <x v="0"/>
    <x v="0"/>
  </r>
  <r>
    <x v="4"/>
    <x v="5"/>
    <x v="0"/>
    <x v="9"/>
  </r>
  <r>
    <x v="4"/>
    <x v="7"/>
    <x v="0"/>
    <x v="10"/>
  </r>
  <r>
    <x v="4"/>
    <x v="7"/>
    <x v="0"/>
    <x v="5"/>
  </r>
  <r>
    <x v="4"/>
    <x v="3"/>
    <x v="0"/>
    <x v="9"/>
  </r>
  <r>
    <x v="4"/>
    <x v="5"/>
    <x v="0"/>
    <x v="0"/>
  </r>
  <r>
    <x v="4"/>
    <x v="5"/>
    <x v="0"/>
    <x v="11"/>
  </r>
  <r>
    <x v="4"/>
    <x v="5"/>
    <x v="0"/>
    <x v="3"/>
  </r>
  <r>
    <x v="4"/>
    <x v="0"/>
    <x v="0"/>
    <x v="10"/>
  </r>
  <r>
    <x v="4"/>
    <x v="5"/>
    <x v="0"/>
    <x v="7"/>
  </r>
  <r>
    <x v="4"/>
    <x v="6"/>
    <x v="0"/>
    <x v="0"/>
  </r>
  <r>
    <x v="4"/>
    <x v="5"/>
    <x v="0"/>
    <x v="7"/>
  </r>
  <r>
    <x v="4"/>
    <x v="6"/>
    <x v="0"/>
    <x v="10"/>
  </r>
  <r>
    <x v="4"/>
    <x v="6"/>
    <x v="0"/>
    <x v="8"/>
  </r>
  <r>
    <x v="4"/>
    <x v="5"/>
    <x v="0"/>
    <x v="7"/>
  </r>
  <r>
    <x v="4"/>
    <x v="5"/>
    <x v="0"/>
    <x v="6"/>
  </r>
  <r>
    <x v="4"/>
    <x v="6"/>
    <x v="0"/>
    <x v="9"/>
  </r>
  <r>
    <x v="4"/>
    <x v="4"/>
    <x v="0"/>
    <x v="6"/>
  </r>
  <r>
    <x v="4"/>
    <x v="5"/>
    <x v="0"/>
    <x v="6"/>
  </r>
  <r>
    <x v="4"/>
    <x v="7"/>
    <x v="0"/>
    <x v="11"/>
  </r>
  <r>
    <x v="4"/>
    <x v="5"/>
    <x v="0"/>
    <x v="6"/>
  </r>
  <r>
    <x v="4"/>
    <x v="4"/>
    <x v="0"/>
    <x v="7"/>
  </r>
  <r>
    <x v="4"/>
    <x v="5"/>
    <x v="0"/>
    <x v="6"/>
  </r>
  <r>
    <x v="4"/>
    <x v="5"/>
    <x v="0"/>
    <x v="5"/>
  </r>
  <r>
    <x v="4"/>
    <x v="4"/>
    <x v="0"/>
    <x v="2"/>
  </r>
  <r>
    <x v="4"/>
    <x v="6"/>
    <x v="0"/>
    <x v="3"/>
  </r>
  <r>
    <x v="4"/>
    <x v="0"/>
    <x v="0"/>
    <x v="1"/>
  </r>
  <r>
    <x v="4"/>
    <x v="5"/>
    <x v="0"/>
    <x v="4"/>
  </r>
  <r>
    <x v="4"/>
    <x v="5"/>
    <x v="0"/>
    <x v="5"/>
  </r>
  <r>
    <x v="7"/>
    <x v="0"/>
    <x v="2"/>
    <x v="10"/>
  </r>
  <r>
    <x v="7"/>
    <x v="3"/>
    <x v="2"/>
    <x v="10"/>
  </r>
  <r>
    <x v="7"/>
    <x v="2"/>
    <x v="2"/>
    <x v="5"/>
  </r>
  <r>
    <x v="7"/>
    <x v="3"/>
    <x v="2"/>
    <x v="9"/>
  </r>
  <r>
    <x v="7"/>
    <x v="0"/>
    <x v="2"/>
    <x v="2"/>
  </r>
  <r>
    <x v="7"/>
    <x v="0"/>
    <x v="2"/>
    <x v="8"/>
  </r>
  <r>
    <x v="7"/>
    <x v="0"/>
    <x v="2"/>
    <x v="6"/>
  </r>
  <r>
    <x v="7"/>
    <x v="3"/>
    <x v="2"/>
    <x v="3"/>
  </r>
  <r>
    <x v="7"/>
    <x v="0"/>
    <x v="2"/>
    <x v="2"/>
  </r>
  <r>
    <x v="7"/>
    <x v="0"/>
    <x v="2"/>
    <x v="7"/>
  </r>
  <r>
    <x v="7"/>
    <x v="2"/>
    <x v="2"/>
    <x v="1"/>
  </r>
  <r>
    <x v="7"/>
    <x v="3"/>
    <x v="2"/>
    <x v="4"/>
  </r>
  <r>
    <x v="7"/>
    <x v="2"/>
    <x v="2"/>
    <x v="11"/>
  </r>
  <r>
    <x v="7"/>
    <x v="3"/>
    <x v="2"/>
    <x v="10"/>
  </r>
  <r>
    <x v="7"/>
    <x v="0"/>
    <x v="2"/>
    <x v="1"/>
  </r>
  <r>
    <x v="7"/>
    <x v="3"/>
    <x v="2"/>
    <x v="9"/>
  </r>
  <r>
    <x v="7"/>
    <x v="0"/>
    <x v="2"/>
    <x v="2"/>
  </r>
  <r>
    <x v="7"/>
    <x v="3"/>
    <x v="2"/>
    <x v="9"/>
  </r>
  <r>
    <x v="7"/>
    <x v="3"/>
    <x v="2"/>
    <x v="0"/>
  </r>
  <r>
    <x v="7"/>
    <x v="2"/>
    <x v="2"/>
    <x v="10"/>
  </r>
  <r>
    <x v="4"/>
    <x v="0"/>
    <x v="0"/>
    <x v="8"/>
  </r>
  <r>
    <x v="4"/>
    <x v="2"/>
    <x v="0"/>
    <x v="7"/>
  </r>
  <r>
    <x v="4"/>
    <x v="3"/>
    <x v="0"/>
    <x v="9"/>
  </r>
  <r>
    <x v="4"/>
    <x v="3"/>
    <x v="0"/>
    <x v="4"/>
  </r>
  <r>
    <x v="4"/>
    <x v="5"/>
    <x v="0"/>
    <x v="5"/>
  </r>
  <r>
    <x v="4"/>
    <x v="3"/>
    <x v="0"/>
    <x v="4"/>
  </r>
  <r>
    <x v="4"/>
    <x v="4"/>
    <x v="0"/>
    <x v="8"/>
  </r>
  <r>
    <x v="4"/>
    <x v="0"/>
    <x v="0"/>
    <x v="10"/>
  </r>
  <r>
    <x v="4"/>
    <x v="5"/>
    <x v="0"/>
    <x v="2"/>
  </r>
  <r>
    <x v="4"/>
    <x v="0"/>
    <x v="0"/>
    <x v="7"/>
  </r>
  <r>
    <x v="4"/>
    <x v="0"/>
    <x v="0"/>
    <x v="3"/>
  </r>
  <r>
    <x v="4"/>
    <x v="5"/>
    <x v="0"/>
    <x v="3"/>
  </r>
  <r>
    <x v="4"/>
    <x v="4"/>
    <x v="0"/>
    <x v="1"/>
  </r>
  <r>
    <x v="4"/>
    <x v="8"/>
    <x v="0"/>
    <x v="4"/>
  </r>
  <r>
    <x v="4"/>
    <x v="3"/>
    <x v="0"/>
    <x v="9"/>
  </r>
  <r>
    <x v="4"/>
    <x v="4"/>
    <x v="0"/>
    <x v="3"/>
  </r>
  <r>
    <x v="4"/>
    <x v="6"/>
    <x v="0"/>
    <x v="0"/>
  </r>
  <r>
    <x v="4"/>
    <x v="4"/>
    <x v="0"/>
    <x v="1"/>
  </r>
  <r>
    <x v="4"/>
    <x v="3"/>
    <x v="0"/>
    <x v="11"/>
  </r>
  <r>
    <x v="4"/>
    <x v="6"/>
    <x v="0"/>
    <x v="10"/>
  </r>
  <r>
    <x v="4"/>
    <x v="4"/>
    <x v="0"/>
    <x v="3"/>
  </r>
  <r>
    <x v="4"/>
    <x v="4"/>
    <x v="0"/>
    <x v="10"/>
  </r>
  <r>
    <x v="4"/>
    <x v="7"/>
    <x v="0"/>
    <x v="11"/>
  </r>
  <r>
    <x v="4"/>
    <x v="5"/>
    <x v="0"/>
    <x v="0"/>
  </r>
  <r>
    <x v="4"/>
    <x v="0"/>
    <x v="0"/>
    <x v="1"/>
  </r>
  <r>
    <x v="4"/>
    <x v="4"/>
    <x v="0"/>
    <x v="8"/>
  </r>
  <r>
    <x v="4"/>
    <x v="5"/>
    <x v="0"/>
    <x v="7"/>
  </r>
  <r>
    <x v="4"/>
    <x v="2"/>
    <x v="0"/>
    <x v="8"/>
  </r>
  <r>
    <x v="4"/>
    <x v="4"/>
    <x v="0"/>
    <x v="6"/>
  </r>
  <r>
    <x v="4"/>
    <x v="0"/>
    <x v="0"/>
    <x v="10"/>
  </r>
  <r>
    <x v="4"/>
    <x v="5"/>
    <x v="0"/>
    <x v="2"/>
  </r>
  <r>
    <x v="4"/>
    <x v="1"/>
    <x v="0"/>
    <x v="2"/>
  </r>
  <r>
    <x v="4"/>
    <x v="5"/>
    <x v="0"/>
    <x v="3"/>
  </r>
  <r>
    <x v="4"/>
    <x v="0"/>
    <x v="0"/>
    <x v="6"/>
  </r>
  <r>
    <x v="4"/>
    <x v="5"/>
    <x v="0"/>
    <x v="6"/>
  </r>
  <r>
    <x v="4"/>
    <x v="5"/>
    <x v="0"/>
    <x v="4"/>
  </r>
  <r>
    <x v="4"/>
    <x v="3"/>
    <x v="0"/>
    <x v="6"/>
  </r>
  <r>
    <x v="4"/>
    <x v="0"/>
    <x v="0"/>
    <x v="7"/>
  </r>
  <r>
    <x v="4"/>
    <x v="6"/>
    <x v="0"/>
    <x v="9"/>
  </r>
  <r>
    <x v="4"/>
    <x v="0"/>
    <x v="0"/>
    <x v="2"/>
  </r>
  <r>
    <x v="7"/>
    <x v="0"/>
    <x v="1"/>
    <x v="8"/>
  </r>
  <r>
    <x v="7"/>
    <x v="2"/>
    <x v="1"/>
    <x v="10"/>
  </r>
  <r>
    <x v="7"/>
    <x v="0"/>
    <x v="1"/>
    <x v="5"/>
  </r>
  <r>
    <x v="7"/>
    <x v="3"/>
    <x v="1"/>
    <x v="3"/>
  </r>
  <r>
    <x v="7"/>
    <x v="2"/>
    <x v="1"/>
    <x v="7"/>
  </r>
  <r>
    <x v="7"/>
    <x v="3"/>
    <x v="1"/>
    <x v="3"/>
  </r>
  <r>
    <x v="7"/>
    <x v="0"/>
    <x v="1"/>
    <x v="7"/>
  </r>
  <r>
    <x v="7"/>
    <x v="2"/>
    <x v="1"/>
    <x v="10"/>
  </r>
  <r>
    <x v="7"/>
    <x v="0"/>
    <x v="1"/>
    <x v="10"/>
  </r>
  <r>
    <x v="7"/>
    <x v="1"/>
    <x v="1"/>
    <x v="1"/>
  </r>
  <r>
    <x v="7"/>
    <x v="2"/>
    <x v="1"/>
    <x v="7"/>
  </r>
  <r>
    <x v="7"/>
    <x v="0"/>
    <x v="1"/>
    <x v="7"/>
  </r>
  <r>
    <x v="7"/>
    <x v="3"/>
    <x v="1"/>
    <x v="3"/>
  </r>
  <r>
    <x v="7"/>
    <x v="2"/>
    <x v="1"/>
    <x v="6"/>
  </r>
  <r>
    <x v="7"/>
    <x v="3"/>
    <x v="1"/>
    <x v="11"/>
  </r>
  <r>
    <x v="7"/>
    <x v="0"/>
    <x v="1"/>
    <x v="2"/>
  </r>
  <r>
    <x v="7"/>
    <x v="3"/>
    <x v="1"/>
    <x v="3"/>
  </r>
  <r>
    <x v="7"/>
    <x v="0"/>
    <x v="1"/>
    <x v="10"/>
  </r>
  <r>
    <x v="7"/>
    <x v="3"/>
    <x v="1"/>
    <x v="3"/>
  </r>
  <r>
    <x v="7"/>
    <x v="0"/>
    <x v="1"/>
    <x v="6"/>
  </r>
  <r>
    <x v="7"/>
    <x v="0"/>
    <x v="2"/>
    <x v="9"/>
  </r>
  <r>
    <x v="7"/>
    <x v="2"/>
    <x v="2"/>
    <x v="8"/>
  </r>
  <r>
    <x v="7"/>
    <x v="0"/>
    <x v="2"/>
    <x v="1"/>
  </r>
  <r>
    <x v="7"/>
    <x v="0"/>
    <x v="2"/>
    <x v="5"/>
  </r>
  <r>
    <x v="7"/>
    <x v="3"/>
    <x v="2"/>
    <x v="0"/>
  </r>
  <r>
    <x v="7"/>
    <x v="0"/>
    <x v="2"/>
    <x v="4"/>
  </r>
  <r>
    <x v="7"/>
    <x v="0"/>
    <x v="2"/>
    <x v="4"/>
  </r>
  <r>
    <x v="7"/>
    <x v="0"/>
    <x v="2"/>
    <x v="2"/>
  </r>
  <r>
    <x v="7"/>
    <x v="2"/>
    <x v="2"/>
    <x v="2"/>
  </r>
  <r>
    <x v="7"/>
    <x v="2"/>
    <x v="2"/>
    <x v="1"/>
  </r>
  <r>
    <x v="7"/>
    <x v="2"/>
    <x v="2"/>
    <x v="1"/>
  </r>
  <r>
    <x v="7"/>
    <x v="3"/>
    <x v="2"/>
    <x v="8"/>
  </r>
  <r>
    <x v="7"/>
    <x v="0"/>
    <x v="2"/>
    <x v="7"/>
  </r>
  <r>
    <x v="7"/>
    <x v="3"/>
    <x v="2"/>
    <x v="3"/>
  </r>
  <r>
    <x v="7"/>
    <x v="1"/>
    <x v="2"/>
    <x v="1"/>
  </r>
  <r>
    <x v="7"/>
    <x v="3"/>
    <x v="2"/>
    <x v="3"/>
  </r>
  <r>
    <x v="7"/>
    <x v="2"/>
    <x v="2"/>
    <x v="5"/>
  </r>
  <r>
    <x v="7"/>
    <x v="0"/>
    <x v="2"/>
    <x v="10"/>
  </r>
  <r>
    <x v="7"/>
    <x v="3"/>
    <x v="2"/>
    <x v="0"/>
  </r>
  <r>
    <x v="7"/>
    <x v="2"/>
    <x v="2"/>
    <x v="1"/>
  </r>
  <r>
    <x v="2"/>
    <x v="5"/>
    <x v="0"/>
    <x v="10"/>
  </r>
  <r>
    <x v="2"/>
    <x v="3"/>
    <x v="0"/>
    <x v="9"/>
  </r>
  <r>
    <x v="2"/>
    <x v="4"/>
    <x v="0"/>
    <x v="11"/>
  </r>
  <r>
    <x v="2"/>
    <x v="5"/>
    <x v="0"/>
    <x v="7"/>
  </r>
  <r>
    <x v="2"/>
    <x v="2"/>
    <x v="0"/>
    <x v="5"/>
  </r>
  <r>
    <x v="2"/>
    <x v="3"/>
    <x v="0"/>
    <x v="7"/>
  </r>
  <r>
    <x v="2"/>
    <x v="0"/>
    <x v="0"/>
    <x v="0"/>
  </r>
  <r>
    <x v="2"/>
    <x v="1"/>
    <x v="0"/>
    <x v="2"/>
  </r>
  <r>
    <x v="2"/>
    <x v="5"/>
    <x v="0"/>
    <x v="0"/>
  </r>
  <r>
    <x v="2"/>
    <x v="2"/>
    <x v="0"/>
    <x v="3"/>
  </r>
  <r>
    <x v="2"/>
    <x v="2"/>
    <x v="0"/>
    <x v="4"/>
  </r>
  <r>
    <x v="2"/>
    <x v="3"/>
    <x v="0"/>
    <x v="11"/>
  </r>
  <r>
    <x v="2"/>
    <x v="5"/>
    <x v="0"/>
    <x v="10"/>
  </r>
  <r>
    <x v="2"/>
    <x v="3"/>
    <x v="0"/>
    <x v="6"/>
  </r>
  <r>
    <x v="2"/>
    <x v="2"/>
    <x v="0"/>
    <x v="7"/>
  </r>
  <r>
    <x v="2"/>
    <x v="0"/>
    <x v="0"/>
    <x v="3"/>
  </r>
  <r>
    <x v="2"/>
    <x v="3"/>
    <x v="0"/>
    <x v="8"/>
  </r>
  <r>
    <x v="2"/>
    <x v="0"/>
    <x v="0"/>
    <x v="9"/>
  </r>
  <r>
    <x v="2"/>
    <x v="0"/>
    <x v="0"/>
    <x v="8"/>
  </r>
  <r>
    <x v="2"/>
    <x v="0"/>
    <x v="0"/>
    <x v="8"/>
  </r>
  <r>
    <x v="2"/>
    <x v="0"/>
    <x v="0"/>
    <x v="6"/>
  </r>
  <r>
    <x v="2"/>
    <x v="2"/>
    <x v="0"/>
    <x v="4"/>
  </r>
  <r>
    <x v="2"/>
    <x v="2"/>
    <x v="0"/>
    <x v="4"/>
  </r>
  <r>
    <x v="2"/>
    <x v="5"/>
    <x v="0"/>
    <x v="10"/>
  </r>
  <r>
    <x v="2"/>
    <x v="2"/>
    <x v="0"/>
    <x v="9"/>
  </r>
  <r>
    <x v="2"/>
    <x v="0"/>
    <x v="0"/>
    <x v="5"/>
  </r>
  <r>
    <x v="2"/>
    <x v="0"/>
    <x v="0"/>
    <x v="9"/>
  </r>
  <r>
    <x v="2"/>
    <x v="3"/>
    <x v="0"/>
    <x v="4"/>
  </r>
  <r>
    <x v="2"/>
    <x v="0"/>
    <x v="0"/>
    <x v="6"/>
  </r>
  <r>
    <x v="2"/>
    <x v="2"/>
    <x v="0"/>
    <x v="0"/>
  </r>
  <r>
    <x v="2"/>
    <x v="0"/>
    <x v="0"/>
    <x v="10"/>
  </r>
  <r>
    <x v="2"/>
    <x v="2"/>
    <x v="0"/>
    <x v="5"/>
  </r>
  <r>
    <x v="2"/>
    <x v="3"/>
    <x v="0"/>
    <x v="1"/>
  </r>
  <r>
    <x v="2"/>
    <x v="2"/>
    <x v="0"/>
    <x v="10"/>
  </r>
  <r>
    <x v="2"/>
    <x v="0"/>
    <x v="0"/>
    <x v="2"/>
  </r>
  <r>
    <x v="2"/>
    <x v="2"/>
    <x v="0"/>
    <x v="8"/>
  </r>
  <r>
    <x v="2"/>
    <x v="2"/>
    <x v="0"/>
    <x v="8"/>
  </r>
  <r>
    <x v="2"/>
    <x v="3"/>
    <x v="0"/>
    <x v="11"/>
  </r>
  <r>
    <x v="2"/>
    <x v="0"/>
    <x v="0"/>
    <x v="1"/>
  </r>
  <r>
    <x v="2"/>
    <x v="0"/>
    <x v="0"/>
    <x v="6"/>
  </r>
  <r>
    <x v="2"/>
    <x v="3"/>
    <x v="2"/>
    <x v="10"/>
  </r>
  <r>
    <x v="2"/>
    <x v="2"/>
    <x v="2"/>
    <x v="0"/>
  </r>
  <r>
    <x v="2"/>
    <x v="2"/>
    <x v="1"/>
    <x v="4"/>
  </r>
  <r>
    <x v="2"/>
    <x v="1"/>
    <x v="1"/>
    <x v="2"/>
  </r>
  <r>
    <x v="2"/>
    <x v="3"/>
    <x v="1"/>
    <x v="9"/>
  </r>
  <r>
    <x v="2"/>
    <x v="0"/>
    <x v="1"/>
    <x v="10"/>
  </r>
  <r>
    <x v="2"/>
    <x v="0"/>
    <x v="1"/>
    <x v="3"/>
  </r>
  <r>
    <x v="2"/>
    <x v="2"/>
    <x v="1"/>
    <x v="2"/>
  </r>
  <r>
    <x v="2"/>
    <x v="0"/>
    <x v="1"/>
    <x v="11"/>
  </r>
  <r>
    <x v="2"/>
    <x v="2"/>
    <x v="1"/>
    <x v="4"/>
  </r>
  <r>
    <x v="2"/>
    <x v="0"/>
    <x v="1"/>
    <x v="4"/>
  </r>
  <r>
    <x v="2"/>
    <x v="3"/>
    <x v="1"/>
    <x v="4"/>
  </r>
  <r>
    <x v="2"/>
    <x v="3"/>
    <x v="1"/>
    <x v="5"/>
  </r>
  <r>
    <x v="2"/>
    <x v="0"/>
    <x v="1"/>
    <x v="2"/>
  </r>
  <r>
    <x v="2"/>
    <x v="2"/>
    <x v="1"/>
    <x v="1"/>
  </r>
  <r>
    <x v="2"/>
    <x v="1"/>
    <x v="1"/>
    <x v="2"/>
  </r>
  <r>
    <x v="2"/>
    <x v="2"/>
    <x v="1"/>
    <x v="0"/>
  </r>
  <r>
    <x v="2"/>
    <x v="2"/>
    <x v="1"/>
    <x v="0"/>
  </r>
  <r>
    <x v="2"/>
    <x v="0"/>
    <x v="1"/>
    <x v="7"/>
  </r>
  <r>
    <x v="2"/>
    <x v="0"/>
    <x v="1"/>
    <x v="8"/>
  </r>
  <r>
    <x v="2"/>
    <x v="4"/>
    <x v="0"/>
    <x v="8"/>
  </r>
  <r>
    <x v="2"/>
    <x v="0"/>
    <x v="0"/>
    <x v="3"/>
  </r>
  <r>
    <x v="2"/>
    <x v="0"/>
    <x v="0"/>
    <x v="10"/>
  </r>
  <r>
    <x v="2"/>
    <x v="0"/>
    <x v="0"/>
    <x v="4"/>
  </r>
  <r>
    <x v="2"/>
    <x v="0"/>
    <x v="0"/>
    <x v="7"/>
  </r>
  <r>
    <x v="2"/>
    <x v="0"/>
    <x v="0"/>
    <x v="10"/>
  </r>
  <r>
    <x v="2"/>
    <x v="2"/>
    <x v="0"/>
    <x v="1"/>
  </r>
  <r>
    <x v="2"/>
    <x v="0"/>
    <x v="0"/>
    <x v="8"/>
  </r>
  <r>
    <x v="2"/>
    <x v="0"/>
    <x v="0"/>
    <x v="4"/>
  </r>
  <r>
    <x v="2"/>
    <x v="3"/>
    <x v="2"/>
    <x v="0"/>
  </r>
  <r>
    <x v="2"/>
    <x v="3"/>
    <x v="2"/>
    <x v="4"/>
  </r>
  <r>
    <x v="2"/>
    <x v="0"/>
    <x v="2"/>
    <x v="11"/>
  </r>
  <r>
    <x v="2"/>
    <x v="3"/>
    <x v="2"/>
    <x v="8"/>
  </r>
  <r>
    <x v="2"/>
    <x v="2"/>
    <x v="2"/>
    <x v="0"/>
  </r>
  <r>
    <x v="2"/>
    <x v="3"/>
    <x v="2"/>
    <x v="9"/>
  </r>
  <r>
    <x v="2"/>
    <x v="2"/>
    <x v="2"/>
    <x v="6"/>
  </r>
  <r>
    <x v="2"/>
    <x v="3"/>
    <x v="2"/>
    <x v="0"/>
  </r>
  <r>
    <x v="2"/>
    <x v="0"/>
    <x v="2"/>
    <x v="10"/>
  </r>
  <r>
    <x v="2"/>
    <x v="0"/>
    <x v="2"/>
    <x v="1"/>
  </r>
  <r>
    <x v="2"/>
    <x v="2"/>
    <x v="2"/>
    <x v="7"/>
  </r>
  <r>
    <x v="7"/>
    <x v="3"/>
    <x v="2"/>
    <x v="0"/>
  </r>
  <r>
    <x v="7"/>
    <x v="3"/>
    <x v="2"/>
    <x v="9"/>
  </r>
  <r>
    <x v="7"/>
    <x v="0"/>
    <x v="2"/>
    <x v="1"/>
  </r>
  <r>
    <x v="7"/>
    <x v="3"/>
    <x v="2"/>
    <x v="0"/>
  </r>
  <r>
    <x v="7"/>
    <x v="0"/>
    <x v="2"/>
    <x v="2"/>
  </r>
  <r>
    <x v="7"/>
    <x v="3"/>
    <x v="2"/>
    <x v="8"/>
  </r>
  <r>
    <x v="7"/>
    <x v="0"/>
    <x v="2"/>
    <x v="5"/>
  </r>
  <r>
    <x v="7"/>
    <x v="0"/>
    <x v="2"/>
    <x v="1"/>
  </r>
  <r>
    <x v="7"/>
    <x v="2"/>
    <x v="2"/>
    <x v="0"/>
  </r>
  <r>
    <x v="7"/>
    <x v="0"/>
    <x v="2"/>
    <x v="6"/>
  </r>
  <r>
    <x v="7"/>
    <x v="0"/>
    <x v="2"/>
    <x v="7"/>
  </r>
  <r>
    <x v="7"/>
    <x v="0"/>
    <x v="2"/>
    <x v="2"/>
  </r>
  <r>
    <x v="7"/>
    <x v="3"/>
    <x v="2"/>
    <x v="3"/>
  </r>
  <r>
    <x v="7"/>
    <x v="3"/>
    <x v="2"/>
    <x v="10"/>
  </r>
  <r>
    <x v="7"/>
    <x v="0"/>
    <x v="2"/>
    <x v="2"/>
  </r>
  <r>
    <x v="7"/>
    <x v="3"/>
    <x v="2"/>
    <x v="4"/>
  </r>
  <r>
    <x v="7"/>
    <x v="0"/>
    <x v="2"/>
    <x v="3"/>
  </r>
  <r>
    <x v="7"/>
    <x v="3"/>
    <x v="2"/>
    <x v="5"/>
  </r>
  <r>
    <x v="7"/>
    <x v="3"/>
    <x v="2"/>
    <x v="3"/>
  </r>
  <r>
    <x v="7"/>
    <x v="3"/>
    <x v="2"/>
    <x v="10"/>
  </r>
  <r>
    <x v="1"/>
    <x v="1"/>
    <x v="3"/>
    <x v="7"/>
  </r>
  <r>
    <x v="1"/>
    <x v="1"/>
    <x v="3"/>
    <x v="7"/>
  </r>
  <r>
    <x v="1"/>
    <x v="1"/>
    <x v="3"/>
    <x v="1"/>
  </r>
  <r>
    <x v="1"/>
    <x v="1"/>
    <x v="3"/>
    <x v="2"/>
  </r>
  <r>
    <x v="1"/>
    <x v="1"/>
    <x v="3"/>
    <x v="2"/>
  </r>
  <r>
    <x v="1"/>
    <x v="3"/>
    <x v="0"/>
    <x v="8"/>
  </r>
  <r>
    <x v="1"/>
    <x v="4"/>
    <x v="0"/>
    <x v="6"/>
  </r>
  <r>
    <x v="1"/>
    <x v="2"/>
    <x v="0"/>
    <x v="5"/>
  </r>
  <r>
    <x v="1"/>
    <x v="2"/>
    <x v="0"/>
    <x v="10"/>
  </r>
  <r>
    <x v="1"/>
    <x v="3"/>
    <x v="0"/>
    <x v="3"/>
  </r>
  <r>
    <x v="1"/>
    <x v="3"/>
    <x v="0"/>
    <x v="5"/>
  </r>
  <r>
    <x v="1"/>
    <x v="4"/>
    <x v="0"/>
    <x v="0"/>
  </r>
  <r>
    <x v="1"/>
    <x v="0"/>
    <x v="0"/>
    <x v="4"/>
  </r>
  <r>
    <x v="1"/>
    <x v="2"/>
    <x v="0"/>
    <x v="8"/>
  </r>
  <r>
    <x v="1"/>
    <x v="2"/>
    <x v="0"/>
    <x v="1"/>
  </r>
  <r>
    <x v="1"/>
    <x v="0"/>
    <x v="0"/>
    <x v="8"/>
  </r>
  <r>
    <x v="1"/>
    <x v="3"/>
    <x v="0"/>
    <x v="9"/>
  </r>
  <r>
    <x v="1"/>
    <x v="2"/>
    <x v="0"/>
    <x v="6"/>
  </r>
  <r>
    <x v="1"/>
    <x v="2"/>
    <x v="0"/>
    <x v="2"/>
  </r>
  <r>
    <x v="1"/>
    <x v="2"/>
    <x v="0"/>
    <x v="9"/>
  </r>
  <r>
    <x v="2"/>
    <x v="4"/>
    <x v="0"/>
    <x v="10"/>
  </r>
  <r>
    <x v="2"/>
    <x v="2"/>
    <x v="0"/>
    <x v="4"/>
  </r>
  <r>
    <x v="2"/>
    <x v="3"/>
    <x v="0"/>
    <x v="4"/>
  </r>
  <r>
    <x v="2"/>
    <x v="0"/>
    <x v="0"/>
    <x v="3"/>
  </r>
  <r>
    <x v="2"/>
    <x v="1"/>
    <x v="0"/>
    <x v="1"/>
  </r>
  <r>
    <x v="2"/>
    <x v="2"/>
    <x v="0"/>
    <x v="7"/>
  </r>
  <r>
    <x v="2"/>
    <x v="0"/>
    <x v="0"/>
    <x v="3"/>
  </r>
  <r>
    <x v="2"/>
    <x v="0"/>
    <x v="0"/>
    <x v="4"/>
  </r>
  <r>
    <x v="2"/>
    <x v="0"/>
    <x v="0"/>
    <x v="7"/>
  </r>
  <r>
    <x v="2"/>
    <x v="4"/>
    <x v="0"/>
    <x v="7"/>
  </r>
  <r>
    <x v="2"/>
    <x v="3"/>
    <x v="0"/>
    <x v="10"/>
  </r>
  <r>
    <x v="2"/>
    <x v="4"/>
    <x v="0"/>
    <x v="6"/>
  </r>
  <r>
    <x v="2"/>
    <x v="0"/>
    <x v="0"/>
    <x v="2"/>
  </r>
  <r>
    <x v="2"/>
    <x v="2"/>
    <x v="0"/>
    <x v="8"/>
  </r>
  <r>
    <x v="2"/>
    <x v="4"/>
    <x v="0"/>
    <x v="2"/>
  </r>
  <r>
    <x v="2"/>
    <x v="3"/>
    <x v="0"/>
    <x v="7"/>
  </r>
  <r>
    <x v="2"/>
    <x v="4"/>
    <x v="0"/>
    <x v="11"/>
  </r>
  <r>
    <x v="2"/>
    <x v="2"/>
    <x v="0"/>
    <x v="8"/>
  </r>
  <r>
    <x v="2"/>
    <x v="3"/>
    <x v="0"/>
    <x v="7"/>
  </r>
  <r>
    <x v="2"/>
    <x v="0"/>
    <x v="0"/>
    <x v="2"/>
  </r>
  <r>
    <x v="3"/>
    <x v="3"/>
    <x v="2"/>
    <x v="8"/>
  </r>
  <r>
    <x v="3"/>
    <x v="5"/>
    <x v="2"/>
    <x v="5"/>
  </r>
  <r>
    <x v="3"/>
    <x v="2"/>
    <x v="2"/>
    <x v="8"/>
  </r>
  <r>
    <x v="3"/>
    <x v="5"/>
    <x v="2"/>
    <x v="1"/>
  </r>
  <r>
    <x v="3"/>
    <x v="5"/>
    <x v="2"/>
    <x v="5"/>
  </r>
  <r>
    <x v="3"/>
    <x v="3"/>
    <x v="2"/>
    <x v="3"/>
  </r>
  <r>
    <x v="3"/>
    <x v="5"/>
    <x v="2"/>
    <x v="5"/>
  </r>
  <r>
    <x v="3"/>
    <x v="2"/>
    <x v="2"/>
    <x v="10"/>
  </r>
  <r>
    <x v="3"/>
    <x v="0"/>
    <x v="2"/>
    <x v="7"/>
  </r>
  <r>
    <x v="3"/>
    <x v="5"/>
    <x v="2"/>
    <x v="0"/>
  </r>
  <r>
    <x v="3"/>
    <x v="3"/>
    <x v="2"/>
    <x v="6"/>
  </r>
  <r>
    <x v="3"/>
    <x v="6"/>
    <x v="2"/>
    <x v="4"/>
  </r>
  <r>
    <x v="3"/>
    <x v="5"/>
    <x v="2"/>
    <x v="3"/>
  </r>
  <r>
    <x v="3"/>
    <x v="3"/>
    <x v="2"/>
    <x v="10"/>
  </r>
  <r>
    <x v="3"/>
    <x v="0"/>
    <x v="2"/>
    <x v="7"/>
  </r>
  <r>
    <x v="3"/>
    <x v="4"/>
    <x v="2"/>
    <x v="11"/>
  </r>
  <r>
    <x v="3"/>
    <x v="2"/>
    <x v="2"/>
    <x v="3"/>
  </r>
  <r>
    <x v="3"/>
    <x v="2"/>
    <x v="2"/>
    <x v="8"/>
  </r>
  <r>
    <x v="3"/>
    <x v="2"/>
    <x v="2"/>
    <x v="0"/>
  </r>
  <r>
    <x v="3"/>
    <x v="4"/>
    <x v="2"/>
    <x v="5"/>
  </r>
  <r>
    <x v="3"/>
    <x v="5"/>
    <x v="2"/>
    <x v="11"/>
  </r>
  <r>
    <x v="3"/>
    <x v="5"/>
    <x v="2"/>
    <x v="1"/>
  </r>
  <r>
    <x v="3"/>
    <x v="4"/>
    <x v="2"/>
    <x v="6"/>
  </r>
  <r>
    <x v="3"/>
    <x v="5"/>
    <x v="2"/>
    <x v="5"/>
  </r>
  <r>
    <x v="3"/>
    <x v="5"/>
    <x v="2"/>
    <x v="9"/>
  </r>
  <r>
    <x v="3"/>
    <x v="6"/>
    <x v="2"/>
    <x v="3"/>
  </r>
  <r>
    <x v="3"/>
    <x v="0"/>
    <x v="2"/>
    <x v="0"/>
  </r>
  <r>
    <x v="3"/>
    <x v="5"/>
    <x v="2"/>
    <x v="2"/>
  </r>
  <r>
    <x v="3"/>
    <x v="3"/>
    <x v="2"/>
    <x v="6"/>
  </r>
  <r>
    <x v="3"/>
    <x v="3"/>
    <x v="2"/>
    <x v="2"/>
  </r>
  <r>
    <x v="3"/>
    <x v="5"/>
    <x v="2"/>
    <x v="11"/>
  </r>
  <r>
    <x v="3"/>
    <x v="4"/>
    <x v="2"/>
    <x v="8"/>
  </r>
  <r>
    <x v="3"/>
    <x v="2"/>
    <x v="2"/>
    <x v="6"/>
  </r>
  <r>
    <x v="3"/>
    <x v="4"/>
    <x v="2"/>
    <x v="2"/>
  </r>
  <r>
    <x v="3"/>
    <x v="6"/>
    <x v="2"/>
    <x v="4"/>
  </r>
  <r>
    <x v="3"/>
    <x v="0"/>
    <x v="2"/>
    <x v="5"/>
  </r>
  <r>
    <x v="3"/>
    <x v="0"/>
    <x v="2"/>
    <x v="0"/>
  </r>
  <r>
    <x v="3"/>
    <x v="3"/>
    <x v="2"/>
    <x v="3"/>
  </r>
  <r>
    <x v="3"/>
    <x v="0"/>
    <x v="2"/>
    <x v="9"/>
  </r>
  <r>
    <x v="3"/>
    <x v="1"/>
    <x v="2"/>
    <x v="2"/>
  </r>
  <r>
    <x v="1"/>
    <x v="0"/>
    <x v="0"/>
    <x v="1"/>
  </r>
  <r>
    <x v="1"/>
    <x v="0"/>
    <x v="0"/>
    <x v="1"/>
  </r>
  <r>
    <x v="1"/>
    <x v="0"/>
    <x v="0"/>
    <x v="6"/>
  </r>
  <r>
    <x v="1"/>
    <x v="3"/>
    <x v="0"/>
    <x v="9"/>
  </r>
  <r>
    <x v="1"/>
    <x v="2"/>
    <x v="0"/>
    <x v="3"/>
  </r>
  <r>
    <x v="1"/>
    <x v="3"/>
    <x v="0"/>
    <x v="0"/>
  </r>
  <r>
    <x v="1"/>
    <x v="3"/>
    <x v="0"/>
    <x v="0"/>
  </r>
  <r>
    <x v="1"/>
    <x v="2"/>
    <x v="0"/>
    <x v="0"/>
  </r>
  <r>
    <x v="1"/>
    <x v="0"/>
    <x v="0"/>
    <x v="2"/>
  </r>
  <r>
    <x v="1"/>
    <x v="0"/>
    <x v="0"/>
    <x v="1"/>
  </r>
  <r>
    <x v="1"/>
    <x v="2"/>
    <x v="0"/>
    <x v="10"/>
  </r>
  <r>
    <x v="1"/>
    <x v="0"/>
    <x v="0"/>
    <x v="0"/>
  </r>
  <r>
    <x v="1"/>
    <x v="0"/>
    <x v="0"/>
    <x v="0"/>
  </r>
  <r>
    <x v="1"/>
    <x v="2"/>
    <x v="0"/>
    <x v="2"/>
  </r>
  <r>
    <x v="1"/>
    <x v="3"/>
    <x v="0"/>
    <x v="5"/>
  </r>
  <r>
    <x v="1"/>
    <x v="3"/>
    <x v="0"/>
    <x v="0"/>
  </r>
  <r>
    <x v="1"/>
    <x v="3"/>
    <x v="0"/>
    <x v="0"/>
  </r>
  <r>
    <x v="1"/>
    <x v="0"/>
    <x v="0"/>
    <x v="3"/>
  </r>
  <r>
    <x v="1"/>
    <x v="2"/>
    <x v="0"/>
    <x v="5"/>
  </r>
  <r>
    <x v="1"/>
    <x v="3"/>
    <x v="0"/>
    <x v="4"/>
  </r>
  <r>
    <x v="1"/>
    <x v="3"/>
    <x v="0"/>
    <x v="8"/>
  </r>
  <r>
    <x v="1"/>
    <x v="0"/>
    <x v="0"/>
    <x v="3"/>
  </r>
  <r>
    <x v="1"/>
    <x v="0"/>
    <x v="0"/>
    <x v="0"/>
  </r>
  <r>
    <x v="1"/>
    <x v="3"/>
    <x v="0"/>
    <x v="10"/>
  </r>
  <r>
    <x v="1"/>
    <x v="0"/>
    <x v="0"/>
    <x v="3"/>
  </r>
  <r>
    <x v="1"/>
    <x v="0"/>
    <x v="0"/>
    <x v="0"/>
  </r>
  <r>
    <x v="1"/>
    <x v="0"/>
    <x v="0"/>
    <x v="5"/>
  </r>
  <r>
    <x v="1"/>
    <x v="0"/>
    <x v="0"/>
    <x v="3"/>
  </r>
  <r>
    <x v="1"/>
    <x v="2"/>
    <x v="0"/>
    <x v="7"/>
  </r>
  <r>
    <x v="1"/>
    <x v="3"/>
    <x v="0"/>
    <x v="6"/>
  </r>
  <r>
    <x v="1"/>
    <x v="0"/>
    <x v="0"/>
    <x v="1"/>
  </r>
  <r>
    <x v="1"/>
    <x v="0"/>
    <x v="0"/>
    <x v="2"/>
  </r>
  <r>
    <x v="1"/>
    <x v="2"/>
    <x v="0"/>
    <x v="4"/>
  </r>
  <r>
    <x v="1"/>
    <x v="0"/>
    <x v="0"/>
    <x v="6"/>
  </r>
  <r>
    <x v="1"/>
    <x v="2"/>
    <x v="0"/>
    <x v="3"/>
  </r>
  <r>
    <x v="1"/>
    <x v="0"/>
    <x v="0"/>
    <x v="3"/>
  </r>
  <r>
    <x v="1"/>
    <x v="0"/>
    <x v="0"/>
    <x v="1"/>
  </r>
  <r>
    <x v="1"/>
    <x v="0"/>
    <x v="0"/>
    <x v="8"/>
  </r>
  <r>
    <x v="1"/>
    <x v="0"/>
    <x v="0"/>
    <x v="5"/>
  </r>
  <r>
    <x v="1"/>
    <x v="2"/>
    <x v="0"/>
    <x v="2"/>
  </r>
  <r>
    <x v="1"/>
    <x v="3"/>
    <x v="0"/>
    <x v="10"/>
  </r>
  <r>
    <x v="1"/>
    <x v="0"/>
    <x v="0"/>
    <x v="2"/>
  </r>
  <r>
    <x v="1"/>
    <x v="0"/>
    <x v="0"/>
    <x v="7"/>
  </r>
  <r>
    <x v="1"/>
    <x v="0"/>
    <x v="0"/>
    <x v="5"/>
  </r>
  <r>
    <x v="1"/>
    <x v="0"/>
    <x v="0"/>
    <x v="4"/>
  </r>
  <r>
    <x v="1"/>
    <x v="0"/>
    <x v="0"/>
    <x v="0"/>
  </r>
  <r>
    <x v="1"/>
    <x v="2"/>
    <x v="0"/>
    <x v="5"/>
  </r>
  <r>
    <x v="1"/>
    <x v="0"/>
    <x v="0"/>
    <x v="8"/>
  </r>
  <r>
    <x v="1"/>
    <x v="2"/>
    <x v="0"/>
    <x v="5"/>
  </r>
  <r>
    <x v="1"/>
    <x v="3"/>
    <x v="0"/>
    <x v="6"/>
  </r>
  <r>
    <x v="1"/>
    <x v="0"/>
    <x v="0"/>
    <x v="0"/>
  </r>
  <r>
    <x v="1"/>
    <x v="3"/>
    <x v="0"/>
    <x v="9"/>
  </r>
  <r>
    <x v="1"/>
    <x v="0"/>
    <x v="0"/>
    <x v="8"/>
  </r>
  <r>
    <x v="1"/>
    <x v="0"/>
    <x v="0"/>
    <x v="1"/>
  </r>
  <r>
    <x v="1"/>
    <x v="0"/>
    <x v="0"/>
    <x v="4"/>
  </r>
  <r>
    <x v="1"/>
    <x v="1"/>
    <x v="0"/>
    <x v="1"/>
  </r>
  <r>
    <x v="1"/>
    <x v="0"/>
    <x v="0"/>
    <x v="9"/>
  </r>
  <r>
    <x v="1"/>
    <x v="3"/>
    <x v="0"/>
    <x v="3"/>
  </r>
  <r>
    <x v="1"/>
    <x v="3"/>
    <x v="0"/>
    <x v="10"/>
  </r>
  <r>
    <x v="1"/>
    <x v="0"/>
    <x v="0"/>
    <x v="2"/>
  </r>
  <r>
    <x v="1"/>
    <x v="0"/>
    <x v="2"/>
    <x v="9"/>
  </r>
  <r>
    <x v="1"/>
    <x v="3"/>
    <x v="2"/>
    <x v="5"/>
  </r>
  <r>
    <x v="1"/>
    <x v="2"/>
    <x v="2"/>
    <x v="5"/>
  </r>
  <r>
    <x v="1"/>
    <x v="2"/>
    <x v="2"/>
    <x v="11"/>
  </r>
  <r>
    <x v="1"/>
    <x v="0"/>
    <x v="2"/>
    <x v="6"/>
  </r>
  <r>
    <x v="1"/>
    <x v="0"/>
    <x v="2"/>
    <x v="6"/>
  </r>
  <r>
    <x v="1"/>
    <x v="2"/>
    <x v="2"/>
    <x v="7"/>
  </r>
  <r>
    <x v="1"/>
    <x v="0"/>
    <x v="2"/>
    <x v="6"/>
  </r>
  <r>
    <x v="1"/>
    <x v="2"/>
    <x v="2"/>
    <x v="7"/>
  </r>
  <r>
    <x v="1"/>
    <x v="3"/>
    <x v="2"/>
    <x v="10"/>
  </r>
  <r>
    <x v="1"/>
    <x v="2"/>
    <x v="2"/>
    <x v="1"/>
  </r>
  <r>
    <x v="1"/>
    <x v="3"/>
    <x v="2"/>
    <x v="5"/>
  </r>
  <r>
    <x v="1"/>
    <x v="3"/>
    <x v="2"/>
    <x v="3"/>
  </r>
  <r>
    <x v="1"/>
    <x v="0"/>
    <x v="2"/>
    <x v="6"/>
  </r>
  <r>
    <x v="1"/>
    <x v="0"/>
    <x v="2"/>
    <x v="11"/>
  </r>
  <r>
    <x v="1"/>
    <x v="0"/>
    <x v="2"/>
    <x v="0"/>
  </r>
  <r>
    <x v="1"/>
    <x v="2"/>
    <x v="2"/>
    <x v="11"/>
  </r>
  <r>
    <x v="1"/>
    <x v="3"/>
    <x v="2"/>
    <x v="4"/>
  </r>
  <r>
    <x v="1"/>
    <x v="0"/>
    <x v="2"/>
    <x v="10"/>
  </r>
  <r>
    <x v="1"/>
    <x v="2"/>
    <x v="2"/>
    <x v="6"/>
  </r>
  <r>
    <x v="1"/>
    <x v="0"/>
    <x v="2"/>
    <x v="8"/>
  </r>
  <r>
    <x v="1"/>
    <x v="3"/>
    <x v="2"/>
    <x v="5"/>
  </r>
  <r>
    <x v="1"/>
    <x v="3"/>
    <x v="2"/>
    <x v="3"/>
  </r>
  <r>
    <x v="1"/>
    <x v="0"/>
    <x v="2"/>
    <x v="0"/>
  </r>
  <r>
    <x v="1"/>
    <x v="3"/>
    <x v="2"/>
    <x v="4"/>
  </r>
  <r>
    <x v="1"/>
    <x v="2"/>
    <x v="2"/>
    <x v="8"/>
  </r>
  <r>
    <x v="1"/>
    <x v="2"/>
    <x v="2"/>
    <x v="0"/>
  </r>
  <r>
    <x v="1"/>
    <x v="2"/>
    <x v="2"/>
    <x v="8"/>
  </r>
  <r>
    <x v="1"/>
    <x v="2"/>
    <x v="2"/>
    <x v="0"/>
  </r>
  <r>
    <x v="1"/>
    <x v="3"/>
    <x v="2"/>
    <x v="6"/>
  </r>
  <r>
    <x v="1"/>
    <x v="3"/>
    <x v="2"/>
    <x v="11"/>
  </r>
  <r>
    <x v="1"/>
    <x v="0"/>
    <x v="2"/>
    <x v="6"/>
  </r>
  <r>
    <x v="1"/>
    <x v="3"/>
    <x v="2"/>
    <x v="11"/>
  </r>
  <r>
    <x v="1"/>
    <x v="2"/>
    <x v="2"/>
    <x v="11"/>
  </r>
  <r>
    <x v="1"/>
    <x v="2"/>
    <x v="2"/>
    <x v="6"/>
  </r>
  <r>
    <x v="1"/>
    <x v="0"/>
    <x v="2"/>
    <x v="0"/>
  </r>
  <r>
    <x v="1"/>
    <x v="2"/>
    <x v="2"/>
    <x v="9"/>
  </r>
  <r>
    <x v="1"/>
    <x v="0"/>
    <x v="2"/>
    <x v="5"/>
  </r>
  <r>
    <x v="1"/>
    <x v="0"/>
    <x v="2"/>
    <x v="11"/>
  </r>
  <r>
    <x v="1"/>
    <x v="0"/>
    <x v="2"/>
    <x v="3"/>
  </r>
  <r>
    <x v="1"/>
    <x v="3"/>
    <x v="2"/>
    <x v="9"/>
  </r>
  <r>
    <x v="1"/>
    <x v="2"/>
    <x v="2"/>
    <x v="6"/>
  </r>
  <r>
    <x v="1"/>
    <x v="2"/>
    <x v="2"/>
    <x v="1"/>
  </r>
  <r>
    <x v="1"/>
    <x v="3"/>
    <x v="2"/>
    <x v="4"/>
  </r>
  <r>
    <x v="1"/>
    <x v="0"/>
    <x v="2"/>
    <x v="2"/>
  </r>
  <r>
    <x v="1"/>
    <x v="0"/>
    <x v="2"/>
    <x v="8"/>
  </r>
  <r>
    <x v="1"/>
    <x v="3"/>
    <x v="2"/>
    <x v="11"/>
  </r>
  <r>
    <x v="1"/>
    <x v="3"/>
    <x v="2"/>
    <x v="9"/>
  </r>
  <r>
    <x v="1"/>
    <x v="3"/>
    <x v="2"/>
    <x v="3"/>
  </r>
  <r>
    <x v="1"/>
    <x v="3"/>
    <x v="2"/>
    <x v="3"/>
  </r>
  <r>
    <x v="1"/>
    <x v="2"/>
    <x v="2"/>
    <x v="2"/>
  </r>
  <r>
    <x v="1"/>
    <x v="3"/>
    <x v="2"/>
    <x v="10"/>
  </r>
  <r>
    <x v="1"/>
    <x v="3"/>
    <x v="2"/>
    <x v="4"/>
  </r>
  <r>
    <x v="1"/>
    <x v="0"/>
    <x v="2"/>
    <x v="2"/>
  </r>
  <r>
    <x v="1"/>
    <x v="3"/>
    <x v="2"/>
    <x v="0"/>
  </r>
  <r>
    <x v="1"/>
    <x v="2"/>
    <x v="2"/>
    <x v="4"/>
  </r>
  <r>
    <x v="1"/>
    <x v="0"/>
    <x v="2"/>
    <x v="8"/>
  </r>
  <r>
    <x v="1"/>
    <x v="0"/>
    <x v="2"/>
    <x v="9"/>
  </r>
  <r>
    <x v="1"/>
    <x v="2"/>
    <x v="2"/>
    <x v="5"/>
  </r>
  <r>
    <x v="1"/>
    <x v="3"/>
    <x v="2"/>
    <x v="3"/>
  </r>
  <r>
    <x v="1"/>
    <x v="3"/>
    <x v="2"/>
    <x v="11"/>
  </r>
  <r>
    <x v="1"/>
    <x v="0"/>
    <x v="2"/>
    <x v="3"/>
  </r>
  <r>
    <x v="1"/>
    <x v="0"/>
    <x v="2"/>
    <x v="3"/>
  </r>
  <r>
    <x v="1"/>
    <x v="3"/>
    <x v="2"/>
    <x v="9"/>
  </r>
  <r>
    <x v="1"/>
    <x v="2"/>
    <x v="2"/>
    <x v="10"/>
  </r>
  <r>
    <x v="1"/>
    <x v="0"/>
    <x v="2"/>
    <x v="3"/>
  </r>
  <r>
    <x v="1"/>
    <x v="2"/>
    <x v="2"/>
    <x v="7"/>
  </r>
  <r>
    <x v="1"/>
    <x v="2"/>
    <x v="2"/>
    <x v="5"/>
  </r>
  <r>
    <x v="1"/>
    <x v="3"/>
    <x v="2"/>
    <x v="9"/>
  </r>
  <r>
    <x v="1"/>
    <x v="0"/>
    <x v="2"/>
    <x v="6"/>
  </r>
  <r>
    <x v="1"/>
    <x v="0"/>
    <x v="2"/>
    <x v="5"/>
  </r>
  <r>
    <x v="1"/>
    <x v="0"/>
    <x v="2"/>
    <x v="11"/>
  </r>
  <r>
    <x v="1"/>
    <x v="3"/>
    <x v="2"/>
    <x v="3"/>
  </r>
  <r>
    <x v="1"/>
    <x v="0"/>
    <x v="2"/>
    <x v="1"/>
  </r>
  <r>
    <x v="1"/>
    <x v="2"/>
    <x v="2"/>
    <x v="2"/>
  </r>
  <r>
    <x v="1"/>
    <x v="3"/>
    <x v="2"/>
    <x v="6"/>
  </r>
  <r>
    <x v="1"/>
    <x v="0"/>
    <x v="2"/>
    <x v="10"/>
  </r>
  <r>
    <x v="1"/>
    <x v="0"/>
    <x v="2"/>
    <x v="9"/>
  </r>
  <r>
    <x v="1"/>
    <x v="3"/>
    <x v="2"/>
    <x v="3"/>
  </r>
  <r>
    <x v="1"/>
    <x v="0"/>
    <x v="2"/>
    <x v="2"/>
  </r>
  <r>
    <x v="1"/>
    <x v="3"/>
    <x v="0"/>
    <x v="10"/>
  </r>
  <r>
    <x v="1"/>
    <x v="0"/>
    <x v="0"/>
    <x v="6"/>
  </r>
  <r>
    <x v="1"/>
    <x v="0"/>
    <x v="0"/>
    <x v="1"/>
  </r>
  <r>
    <x v="1"/>
    <x v="0"/>
    <x v="0"/>
    <x v="6"/>
  </r>
  <r>
    <x v="1"/>
    <x v="3"/>
    <x v="0"/>
    <x v="10"/>
  </r>
  <r>
    <x v="1"/>
    <x v="0"/>
    <x v="0"/>
    <x v="2"/>
  </r>
  <r>
    <x v="1"/>
    <x v="3"/>
    <x v="0"/>
    <x v="0"/>
  </r>
  <r>
    <x v="1"/>
    <x v="2"/>
    <x v="0"/>
    <x v="2"/>
  </r>
  <r>
    <x v="1"/>
    <x v="3"/>
    <x v="0"/>
    <x v="6"/>
  </r>
  <r>
    <x v="1"/>
    <x v="0"/>
    <x v="0"/>
    <x v="6"/>
  </r>
  <r>
    <x v="1"/>
    <x v="3"/>
    <x v="0"/>
    <x v="10"/>
  </r>
  <r>
    <x v="1"/>
    <x v="0"/>
    <x v="0"/>
    <x v="1"/>
  </r>
  <r>
    <x v="1"/>
    <x v="2"/>
    <x v="0"/>
    <x v="5"/>
  </r>
  <r>
    <x v="1"/>
    <x v="3"/>
    <x v="0"/>
    <x v="5"/>
  </r>
  <r>
    <x v="1"/>
    <x v="2"/>
    <x v="0"/>
    <x v="3"/>
  </r>
  <r>
    <x v="1"/>
    <x v="3"/>
    <x v="0"/>
    <x v="8"/>
  </r>
  <r>
    <x v="1"/>
    <x v="3"/>
    <x v="0"/>
    <x v="0"/>
  </r>
  <r>
    <x v="1"/>
    <x v="3"/>
    <x v="0"/>
    <x v="11"/>
  </r>
  <r>
    <x v="1"/>
    <x v="3"/>
    <x v="0"/>
    <x v="3"/>
  </r>
  <r>
    <x v="1"/>
    <x v="3"/>
    <x v="0"/>
    <x v="11"/>
  </r>
  <r>
    <x v="1"/>
    <x v="0"/>
    <x v="2"/>
    <x v="1"/>
  </r>
  <r>
    <x v="1"/>
    <x v="0"/>
    <x v="2"/>
    <x v="4"/>
  </r>
  <r>
    <x v="1"/>
    <x v="0"/>
    <x v="2"/>
    <x v="7"/>
  </r>
  <r>
    <x v="1"/>
    <x v="0"/>
    <x v="2"/>
    <x v="5"/>
  </r>
  <r>
    <x v="1"/>
    <x v="0"/>
    <x v="2"/>
    <x v="6"/>
  </r>
  <r>
    <x v="1"/>
    <x v="2"/>
    <x v="2"/>
    <x v="3"/>
  </r>
  <r>
    <x v="1"/>
    <x v="2"/>
    <x v="2"/>
    <x v="9"/>
  </r>
  <r>
    <x v="1"/>
    <x v="0"/>
    <x v="2"/>
    <x v="6"/>
  </r>
  <r>
    <x v="1"/>
    <x v="0"/>
    <x v="2"/>
    <x v="9"/>
  </r>
  <r>
    <x v="1"/>
    <x v="0"/>
    <x v="2"/>
    <x v="11"/>
  </r>
  <r>
    <x v="1"/>
    <x v="3"/>
    <x v="1"/>
    <x v="10"/>
  </r>
  <r>
    <x v="1"/>
    <x v="2"/>
    <x v="1"/>
    <x v="8"/>
  </r>
  <r>
    <x v="1"/>
    <x v="0"/>
    <x v="1"/>
    <x v="8"/>
  </r>
  <r>
    <x v="1"/>
    <x v="1"/>
    <x v="1"/>
    <x v="2"/>
  </r>
  <r>
    <x v="1"/>
    <x v="0"/>
    <x v="1"/>
    <x v="5"/>
  </r>
  <r>
    <x v="1"/>
    <x v="2"/>
    <x v="1"/>
    <x v="6"/>
  </r>
  <r>
    <x v="1"/>
    <x v="0"/>
    <x v="1"/>
    <x v="1"/>
  </r>
  <r>
    <x v="1"/>
    <x v="2"/>
    <x v="1"/>
    <x v="7"/>
  </r>
  <r>
    <x v="1"/>
    <x v="2"/>
    <x v="1"/>
    <x v="5"/>
  </r>
  <r>
    <x v="1"/>
    <x v="3"/>
    <x v="1"/>
    <x v="10"/>
  </r>
  <r>
    <x v="1"/>
    <x v="0"/>
    <x v="0"/>
    <x v="2"/>
  </r>
  <r>
    <x v="1"/>
    <x v="0"/>
    <x v="0"/>
    <x v="1"/>
  </r>
  <r>
    <x v="1"/>
    <x v="0"/>
    <x v="0"/>
    <x v="0"/>
  </r>
  <r>
    <x v="1"/>
    <x v="3"/>
    <x v="0"/>
    <x v="3"/>
  </r>
  <r>
    <x v="1"/>
    <x v="0"/>
    <x v="0"/>
    <x v="0"/>
  </r>
  <r>
    <x v="1"/>
    <x v="0"/>
    <x v="0"/>
    <x v="10"/>
  </r>
  <r>
    <x v="1"/>
    <x v="0"/>
    <x v="0"/>
    <x v="2"/>
  </r>
  <r>
    <x v="1"/>
    <x v="2"/>
    <x v="0"/>
    <x v="10"/>
  </r>
  <r>
    <x v="1"/>
    <x v="0"/>
    <x v="0"/>
    <x v="6"/>
  </r>
  <r>
    <x v="1"/>
    <x v="3"/>
    <x v="0"/>
    <x v="0"/>
  </r>
  <r>
    <x v="1"/>
    <x v="3"/>
    <x v="0"/>
    <x v="10"/>
  </r>
  <r>
    <x v="1"/>
    <x v="2"/>
    <x v="0"/>
    <x v="4"/>
  </r>
  <r>
    <x v="1"/>
    <x v="0"/>
    <x v="0"/>
    <x v="11"/>
  </r>
  <r>
    <x v="1"/>
    <x v="3"/>
    <x v="0"/>
    <x v="10"/>
  </r>
  <r>
    <x v="1"/>
    <x v="3"/>
    <x v="0"/>
    <x v="9"/>
  </r>
  <r>
    <x v="1"/>
    <x v="2"/>
    <x v="0"/>
    <x v="2"/>
  </r>
  <r>
    <x v="1"/>
    <x v="0"/>
    <x v="0"/>
    <x v="1"/>
  </r>
  <r>
    <x v="1"/>
    <x v="3"/>
    <x v="0"/>
    <x v="9"/>
  </r>
  <r>
    <x v="1"/>
    <x v="3"/>
    <x v="0"/>
    <x v="11"/>
  </r>
  <r>
    <x v="1"/>
    <x v="0"/>
    <x v="0"/>
    <x v="10"/>
  </r>
  <r>
    <x v="1"/>
    <x v="0"/>
    <x v="0"/>
    <x v="10"/>
  </r>
  <r>
    <x v="1"/>
    <x v="2"/>
    <x v="0"/>
    <x v="1"/>
  </r>
  <r>
    <x v="1"/>
    <x v="3"/>
    <x v="0"/>
    <x v="8"/>
  </r>
  <r>
    <x v="1"/>
    <x v="2"/>
    <x v="0"/>
    <x v="3"/>
  </r>
  <r>
    <x v="1"/>
    <x v="2"/>
    <x v="0"/>
    <x v="9"/>
  </r>
  <r>
    <x v="1"/>
    <x v="2"/>
    <x v="0"/>
    <x v="7"/>
  </r>
  <r>
    <x v="1"/>
    <x v="2"/>
    <x v="0"/>
    <x v="8"/>
  </r>
  <r>
    <x v="1"/>
    <x v="2"/>
    <x v="0"/>
    <x v="5"/>
  </r>
  <r>
    <x v="1"/>
    <x v="0"/>
    <x v="0"/>
    <x v="4"/>
  </r>
  <r>
    <x v="1"/>
    <x v="0"/>
    <x v="0"/>
    <x v="11"/>
  </r>
  <r>
    <x v="1"/>
    <x v="1"/>
    <x v="0"/>
    <x v="1"/>
  </r>
  <r>
    <x v="1"/>
    <x v="2"/>
    <x v="0"/>
    <x v="8"/>
  </r>
  <r>
    <x v="1"/>
    <x v="2"/>
    <x v="0"/>
    <x v="1"/>
  </r>
  <r>
    <x v="1"/>
    <x v="3"/>
    <x v="0"/>
    <x v="8"/>
  </r>
  <r>
    <x v="1"/>
    <x v="2"/>
    <x v="0"/>
    <x v="11"/>
  </r>
  <r>
    <x v="1"/>
    <x v="0"/>
    <x v="0"/>
    <x v="7"/>
  </r>
  <r>
    <x v="1"/>
    <x v="1"/>
    <x v="0"/>
    <x v="2"/>
  </r>
  <r>
    <x v="1"/>
    <x v="3"/>
    <x v="0"/>
    <x v="5"/>
  </r>
  <r>
    <x v="1"/>
    <x v="1"/>
    <x v="0"/>
    <x v="2"/>
  </r>
  <r>
    <x v="1"/>
    <x v="1"/>
    <x v="0"/>
    <x v="1"/>
  </r>
  <r>
    <x v="1"/>
    <x v="2"/>
    <x v="0"/>
    <x v="0"/>
  </r>
  <r>
    <x v="1"/>
    <x v="5"/>
    <x v="0"/>
    <x v="4"/>
  </r>
  <r>
    <x v="1"/>
    <x v="2"/>
    <x v="0"/>
    <x v="1"/>
  </r>
  <r>
    <x v="1"/>
    <x v="3"/>
    <x v="0"/>
    <x v="9"/>
  </r>
  <r>
    <x v="1"/>
    <x v="3"/>
    <x v="0"/>
    <x v="8"/>
  </r>
  <r>
    <x v="1"/>
    <x v="3"/>
    <x v="0"/>
    <x v="4"/>
  </r>
  <r>
    <x v="1"/>
    <x v="0"/>
    <x v="0"/>
    <x v="6"/>
  </r>
  <r>
    <x v="1"/>
    <x v="0"/>
    <x v="0"/>
    <x v="11"/>
  </r>
  <r>
    <x v="1"/>
    <x v="3"/>
    <x v="0"/>
    <x v="9"/>
  </r>
  <r>
    <x v="1"/>
    <x v="3"/>
    <x v="0"/>
    <x v="11"/>
  </r>
  <r>
    <x v="1"/>
    <x v="0"/>
    <x v="0"/>
    <x v="4"/>
  </r>
  <r>
    <x v="1"/>
    <x v="0"/>
    <x v="0"/>
    <x v="1"/>
  </r>
  <r>
    <x v="1"/>
    <x v="0"/>
    <x v="0"/>
    <x v="5"/>
  </r>
  <r>
    <x v="1"/>
    <x v="3"/>
    <x v="0"/>
    <x v="9"/>
  </r>
  <r>
    <x v="1"/>
    <x v="3"/>
    <x v="0"/>
    <x v="5"/>
  </r>
  <r>
    <x v="1"/>
    <x v="3"/>
    <x v="0"/>
    <x v="5"/>
  </r>
  <r>
    <x v="1"/>
    <x v="3"/>
    <x v="0"/>
    <x v="3"/>
  </r>
  <r>
    <x v="1"/>
    <x v="0"/>
    <x v="0"/>
    <x v="0"/>
  </r>
  <r>
    <x v="1"/>
    <x v="3"/>
    <x v="0"/>
    <x v="6"/>
  </r>
  <r>
    <x v="1"/>
    <x v="0"/>
    <x v="0"/>
    <x v="0"/>
  </r>
  <r>
    <x v="1"/>
    <x v="2"/>
    <x v="0"/>
    <x v="9"/>
  </r>
  <r>
    <x v="1"/>
    <x v="2"/>
    <x v="0"/>
    <x v="3"/>
  </r>
  <r>
    <x v="1"/>
    <x v="0"/>
    <x v="0"/>
    <x v="6"/>
  </r>
  <r>
    <x v="1"/>
    <x v="5"/>
    <x v="0"/>
    <x v="8"/>
  </r>
  <r>
    <x v="1"/>
    <x v="3"/>
    <x v="0"/>
    <x v="5"/>
  </r>
  <r>
    <x v="1"/>
    <x v="1"/>
    <x v="0"/>
    <x v="2"/>
  </r>
  <r>
    <x v="1"/>
    <x v="0"/>
    <x v="0"/>
    <x v="2"/>
  </r>
  <r>
    <x v="1"/>
    <x v="2"/>
    <x v="0"/>
    <x v="3"/>
  </r>
  <r>
    <x v="1"/>
    <x v="3"/>
    <x v="0"/>
    <x v="9"/>
  </r>
  <r>
    <x v="1"/>
    <x v="0"/>
    <x v="0"/>
    <x v="10"/>
  </r>
  <r>
    <x v="1"/>
    <x v="2"/>
    <x v="0"/>
    <x v="10"/>
  </r>
  <r>
    <x v="1"/>
    <x v="0"/>
    <x v="0"/>
    <x v="10"/>
  </r>
  <r>
    <x v="1"/>
    <x v="2"/>
    <x v="0"/>
    <x v="3"/>
  </r>
  <r>
    <x v="1"/>
    <x v="2"/>
    <x v="0"/>
    <x v="9"/>
  </r>
  <r>
    <x v="1"/>
    <x v="4"/>
    <x v="0"/>
    <x v="6"/>
  </r>
  <r>
    <x v="1"/>
    <x v="4"/>
    <x v="0"/>
    <x v="3"/>
  </r>
  <r>
    <x v="1"/>
    <x v="7"/>
    <x v="0"/>
    <x v="3"/>
  </r>
  <r>
    <x v="1"/>
    <x v="2"/>
    <x v="0"/>
    <x v="1"/>
  </r>
  <r>
    <x v="1"/>
    <x v="4"/>
    <x v="0"/>
    <x v="11"/>
  </r>
  <r>
    <x v="1"/>
    <x v="0"/>
    <x v="0"/>
    <x v="0"/>
  </r>
  <r>
    <x v="1"/>
    <x v="0"/>
    <x v="0"/>
    <x v="11"/>
  </r>
  <r>
    <x v="1"/>
    <x v="0"/>
    <x v="0"/>
    <x v="8"/>
  </r>
  <r>
    <x v="1"/>
    <x v="0"/>
    <x v="0"/>
    <x v="7"/>
  </r>
  <r>
    <x v="1"/>
    <x v="2"/>
    <x v="0"/>
    <x v="1"/>
  </r>
  <r>
    <x v="1"/>
    <x v="3"/>
    <x v="0"/>
    <x v="3"/>
  </r>
  <r>
    <x v="1"/>
    <x v="3"/>
    <x v="0"/>
    <x v="10"/>
  </r>
  <r>
    <x v="1"/>
    <x v="2"/>
    <x v="0"/>
    <x v="7"/>
  </r>
  <r>
    <x v="1"/>
    <x v="3"/>
    <x v="0"/>
    <x v="11"/>
  </r>
  <r>
    <x v="1"/>
    <x v="0"/>
    <x v="0"/>
    <x v="5"/>
  </r>
  <r>
    <x v="1"/>
    <x v="2"/>
    <x v="0"/>
    <x v="6"/>
  </r>
  <r>
    <x v="1"/>
    <x v="1"/>
    <x v="2"/>
    <x v="1"/>
  </r>
  <r>
    <x v="1"/>
    <x v="0"/>
    <x v="2"/>
    <x v="6"/>
  </r>
  <r>
    <x v="1"/>
    <x v="3"/>
    <x v="2"/>
    <x v="10"/>
  </r>
  <r>
    <x v="1"/>
    <x v="0"/>
    <x v="2"/>
    <x v="1"/>
  </r>
  <r>
    <x v="1"/>
    <x v="3"/>
    <x v="2"/>
    <x v="4"/>
  </r>
  <r>
    <x v="1"/>
    <x v="3"/>
    <x v="2"/>
    <x v="3"/>
  </r>
  <r>
    <x v="1"/>
    <x v="2"/>
    <x v="2"/>
    <x v="7"/>
  </r>
  <r>
    <x v="1"/>
    <x v="2"/>
    <x v="2"/>
    <x v="7"/>
  </r>
  <r>
    <x v="1"/>
    <x v="3"/>
    <x v="2"/>
    <x v="3"/>
  </r>
  <r>
    <x v="1"/>
    <x v="0"/>
    <x v="2"/>
    <x v="10"/>
  </r>
  <r>
    <x v="1"/>
    <x v="3"/>
    <x v="2"/>
    <x v="3"/>
  </r>
  <r>
    <x v="1"/>
    <x v="0"/>
    <x v="2"/>
    <x v="8"/>
  </r>
  <r>
    <x v="1"/>
    <x v="2"/>
    <x v="2"/>
    <x v="8"/>
  </r>
  <r>
    <x v="1"/>
    <x v="0"/>
    <x v="2"/>
    <x v="9"/>
  </r>
  <r>
    <x v="1"/>
    <x v="3"/>
    <x v="2"/>
    <x v="3"/>
  </r>
  <r>
    <x v="1"/>
    <x v="2"/>
    <x v="2"/>
    <x v="0"/>
  </r>
  <r>
    <x v="1"/>
    <x v="0"/>
    <x v="2"/>
    <x v="10"/>
  </r>
  <r>
    <x v="1"/>
    <x v="0"/>
    <x v="2"/>
    <x v="8"/>
  </r>
  <r>
    <x v="1"/>
    <x v="3"/>
    <x v="2"/>
    <x v="4"/>
  </r>
  <r>
    <x v="1"/>
    <x v="2"/>
    <x v="2"/>
    <x v="4"/>
  </r>
  <r>
    <x v="1"/>
    <x v="0"/>
    <x v="2"/>
    <x v="6"/>
  </r>
  <r>
    <x v="1"/>
    <x v="2"/>
    <x v="2"/>
    <x v="9"/>
  </r>
  <r>
    <x v="1"/>
    <x v="0"/>
    <x v="2"/>
    <x v="6"/>
  </r>
  <r>
    <x v="1"/>
    <x v="2"/>
    <x v="2"/>
    <x v="2"/>
  </r>
  <r>
    <x v="1"/>
    <x v="2"/>
    <x v="2"/>
    <x v="0"/>
  </r>
  <r>
    <x v="1"/>
    <x v="0"/>
    <x v="2"/>
    <x v="10"/>
  </r>
  <r>
    <x v="1"/>
    <x v="1"/>
    <x v="2"/>
    <x v="1"/>
  </r>
  <r>
    <x v="1"/>
    <x v="0"/>
    <x v="2"/>
    <x v="1"/>
  </r>
  <r>
    <x v="1"/>
    <x v="0"/>
    <x v="2"/>
    <x v="2"/>
  </r>
  <r>
    <x v="1"/>
    <x v="3"/>
    <x v="2"/>
    <x v="9"/>
  </r>
  <r>
    <x v="1"/>
    <x v="0"/>
    <x v="2"/>
    <x v="10"/>
  </r>
  <r>
    <x v="1"/>
    <x v="0"/>
    <x v="2"/>
    <x v="9"/>
  </r>
  <r>
    <x v="1"/>
    <x v="3"/>
    <x v="2"/>
    <x v="10"/>
  </r>
  <r>
    <x v="1"/>
    <x v="0"/>
    <x v="2"/>
    <x v="6"/>
  </r>
  <r>
    <x v="1"/>
    <x v="0"/>
    <x v="2"/>
    <x v="10"/>
  </r>
  <r>
    <x v="1"/>
    <x v="0"/>
    <x v="2"/>
    <x v="0"/>
  </r>
  <r>
    <x v="1"/>
    <x v="2"/>
    <x v="2"/>
    <x v="9"/>
  </r>
  <r>
    <x v="1"/>
    <x v="3"/>
    <x v="2"/>
    <x v="11"/>
  </r>
  <r>
    <x v="1"/>
    <x v="2"/>
    <x v="2"/>
    <x v="0"/>
  </r>
  <r>
    <x v="1"/>
    <x v="0"/>
    <x v="2"/>
    <x v="7"/>
  </r>
  <r>
    <x v="1"/>
    <x v="2"/>
    <x v="2"/>
    <x v="3"/>
  </r>
  <r>
    <x v="1"/>
    <x v="0"/>
    <x v="2"/>
    <x v="8"/>
  </r>
  <r>
    <x v="1"/>
    <x v="3"/>
    <x v="2"/>
    <x v="5"/>
  </r>
  <r>
    <x v="1"/>
    <x v="0"/>
    <x v="2"/>
    <x v="3"/>
  </r>
  <r>
    <x v="1"/>
    <x v="2"/>
    <x v="2"/>
    <x v="0"/>
  </r>
  <r>
    <x v="1"/>
    <x v="0"/>
    <x v="2"/>
    <x v="6"/>
  </r>
  <r>
    <x v="1"/>
    <x v="2"/>
    <x v="2"/>
    <x v="8"/>
  </r>
  <r>
    <x v="1"/>
    <x v="0"/>
    <x v="2"/>
    <x v="11"/>
  </r>
  <r>
    <x v="1"/>
    <x v="2"/>
    <x v="2"/>
    <x v="1"/>
  </r>
  <r>
    <x v="1"/>
    <x v="3"/>
    <x v="2"/>
    <x v="8"/>
  </r>
  <r>
    <x v="1"/>
    <x v="0"/>
    <x v="2"/>
    <x v="0"/>
  </r>
  <r>
    <x v="1"/>
    <x v="2"/>
    <x v="2"/>
    <x v="3"/>
  </r>
  <r>
    <x v="1"/>
    <x v="0"/>
    <x v="2"/>
    <x v="6"/>
  </r>
  <r>
    <x v="1"/>
    <x v="0"/>
    <x v="2"/>
    <x v="1"/>
  </r>
  <r>
    <x v="1"/>
    <x v="3"/>
    <x v="2"/>
    <x v="10"/>
  </r>
  <r>
    <x v="1"/>
    <x v="0"/>
    <x v="2"/>
    <x v="10"/>
  </r>
  <r>
    <x v="1"/>
    <x v="0"/>
    <x v="2"/>
    <x v="5"/>
  </r>
  <r>
    <x v="1"/>
    <x v="0"/>
    <x v="2"/>
    <x v="2"/>
  </r>
  <r>
    <x v="1"/>
    <x v="3"/>
    <x v="2"/>
    <x v="3"/>
  </r>
  <r>
    <x v="1"/>
    <x v="1"/>
    <x v="2"/>
    <x v="1"/>
  </r>
  <r>
    <x v="1"/>
    <x v="3"/>
    <x v="2"/>
    <x v="8"/>
  </r>
  <r>
    <x v="1"/>
    <x v="2"/>
    <x v="2"/>
    <x v="8"/>
  </r>
  <r>
    <x v="1"/>
    <x v="0"/>
    <x v="2"/>
    <x v="7"/>
  </r>
  <r>
    <x v="1"/>
    <x v="3"/>
    <x v="2"/>
    <x v="3"/>
  </r>
  <r>
    <x v="1"/>
    <x v="2"/>
    <x v="2"/>
    <x v="5"/>
  </r>
  <r>
    <x v="1"/>
    <x v="0"/>
    <x v="2"/>
    <x v="7"/>
  </r>
  <r>
    <x v="1"/>
    <x v="2"/>
    <x v="2"/>
    <x v="5"/>
  </r>
  <r>
    <x v="1"/>
    <x v="2"/>
    <x v="2"/>
    <x v="0"/>
  </r>
  <r>
    <x v="1"/>
    <x v="0"/>
    <x v="2"/>
    <x v="2"/>
  </r>
  <r>
    <x v="1"/>
    <x v="2"/>
    <x v="2"/>
    <x v="7"/>
  </r>
  <r>
    <x v="1"/>
    <x v="3"/>
    <x v="1"/>
    <x v="3"/>
  </r>
  <r>
    <x v="1"/>
    <x v="2"/>
    <x v="1"/>
    <x v="4"/>
  </r>
  <r>
    <x v="1"/>
    <x v="2"/>
    <x v="1"/>
    <x v="0"/>
  </r>
  <r>
    <x v="1"/>
    <x v="3"/>
    <x v="1"/>
    <x v="11"/>
  </r>
  <r>
    <x v="1"/>
    <x v="0"/>
    <x v="1"/>
    <x v="11"/>
  </r>
  <r>
    <x v="1"/>
    <x v="2"/>
    <x v="1"/>
    <x v="2"/>
  </r>
  <r>
    <x v="1"/>
    <x v="0"/>
    <x v="1"/>
    <x v="1"/>
  </r>
  <r>
    <x v="1"/>
    <x v="1"/>
    <x v="3"/>
    <x v="2"/>
  </r>
  <r>
    <x v="1"/>
    <x v="1"/>
    <x v="3"/>
    <x v="7"/>
  </r>
  <r>
    <x v="1"/>
    <x v="1"/>
    <x v="3"/>
    <x v="7"/>
  </r>
  <r>
    <x v="1"/>
    <x v="1"/>
    <x v="3"/>
    <x v="7"/>
  </r>
  <r>
    <x v="1"/>
    <x v="1"/>
    <x v="3"/>
    <x v="2"/>
  </r>
  <r>
    <x v="1"/>
    <x v="1"/>
    <x v="3"/>
    <x v="2"/>
  </r>
  <r>
    <x v="1"/>
    <x v="1"/>
    <x v="3"/>
    <x v="7"/>
  </r>
  <r>
    <x v="1"/>
    <x v="1"/>
    <x v="3"/>
    <x v="7"/>
  </r>
  <r>
    <x v="1"/>
    <x v="1"/>
    <x v="3"/>
    <x v="2"/>
  </r>
  <r>
    <x v="1"/>
    <x v="1"/>
    <x v="3"/>
    <x v="7"/>
  </r>
  <r>
    <x v="1"/>
    <x v="1"/>
    <x v="3"/>
    <x v="7"/>
  </r>
  <r>
    <x v="1"/>
    <x v="1"/>
    <x v="3"/>
    <x v="2"/>
  </r>
  <r>
    <x v="1"/>
    <x v="1"/>
    <x v="3"/>
    <x v="7"/>
  </r>
  <r>
    <x v="1"/>
    <x v="1"/>
    <x v="3"/>
    <x v="7"/>
  </r>
  <r>
    <x v="1"/>
    <x v="1"/>
    <x v="3"/>
    <x v="2"/>
  </r>
  <r>
    <x v="1"/>
    <x v="1"/>
    <x v="3"/>
    <x v="7"/>
  </r>
  <r>
    <x v="1"/>
    <x v="1"/>
    <x v="3"/>
    <x v="7"/>
  </r>
  <r>
    <x v="1"/>
    <x v="1"/>
    <x v="3"/>
    <x v="1"/>
  </r>
  <r>
    <x v="1"/>
    <x v="1"/>
    <x v="3"/>
    <x v="7"/>
  </r>
  <r>
    <x v="1"/>
    <x v="3"/>
    <x v="0"/>
    <x v="8"/>
  </r>
  <r>
    <x v="1"/>
    <x v="3"/>
    <x v="0"/>
    <x v="8"/>
  </r>
  <r>
    <x v="1"/>
    <x v="5"/>
    <x v="0"/>
    <x v="4"/>
  </r>
  <r>
    <x v="1"/>
    <x v="7"/>
    <x v="0"/>
    <x v="9"/>
  </r>
  <r>
    <x v="1"/>
    <x v="3"/>
    <x v="0"/>
    <x v="10"/>
  </r>
  <r>
    <x v="1"/>
    <x v="4"/>
    <x v="0"/>
    <x v="9"/>
  </r>
  <r>
    <x v="1"/>
    <x v="6"/>
    <x v="0"/>
    <x v="7"/>
  </r>
  <r>
    <x v="1"/>
    <x v="5"/>
    <x v="0"/>
    <x v="7"/>
  </r>
  <r>
    <x v="1"/>
    <x v="5"/>
    <x v="0"/>
    <x v="4"/>
  </r>
  <r>
    <x v="1"/>
    <x v="5"/>
    <x v="0"/>
    <x v="6"/>
  </r>
  <r>
    <x v="1"/>
    <x v="3"/>
    <x v="0"/>
    <x v="3"/>
  </r>
  <r>
    <x v="1"/>
    <x v="4"/>
    <x v="0"/>
    <x v="0"/>
  </r>
  <r>
    <x v="1"/>
    <x v="6"/>
    <x v="0"/>
    <x v="11"/>
  </r>
  <r>
    <x v="1"/>
    <x v="3"/>
    <x v="0"/>
    <x v="3"/>
  </r>
  <r>
    <x v="1"/>
    <x v="3"/>
    <x v="0"/>
    <x v="8"/>
  </r>
  <r>
    <x v="1"/>
    <x v="3"/>
    <x v="0"/>
    <x v="0"/>
  </r>
  <r>
    <x v="1"/>
    <x v="3"/>
    <x v="0"/>
    <x v="5"/>
  </r>
  <r>
    <x v="1"/>
    <x v="3"/>
    <x v="0"/>
    <x v="5"/>
  </r>
  <r>
    <x v="1"/>
    <x v="6"/>
    <x v="0"/>
    <x v="6"/>
  </r>
  <r>
    <x v="1"/>
    <x v="3"/>
    <x v="0"/>
    <x v="9"/>
  </r>
  <r>
    <x v="1"/>
    <x v="3"/>
    <x v="0"/>
    <x v="3"/>
  </r>
  <r>
    <x v="1"/>
    <x v="3"/>
    <x v="0"/>
    <x v="5"/>
  </r>
  <r>
    <x v="1"/>
    <x v="4"/>
    <x v="0"/>
    <x v="4"/>
  </r>
  <r>
    <x v="1"/>
    <x v="3"/>
    <x v="0"/>
    <x v="5"/>
  </r>
  <r>
    <x v="1"/>
    <x v="2"/>
    <x v="0"/>
    <x v="6"/>
  </r>
  <r>
    <x v="1"/>
    <x v="5"/>
    <x v="0"/>
    <x v="1"/>
  </r>
  <r>
    <x v="1"/>
    <x v="3"/>
    <x v="0"/>
    <x v="10"/>
  </r>
  <r>
    <x v="1"/>
    <x v="3"/>
    <x v="0"/>
    <x v="10"/>
  </r>
  <r>
    <x v="1"/>
    <x v="7"/>
    <x v="0"/>
    <x v="11"/>
  </r>
  <r>
    <x v="1"/>
    <x v="4"/>
    <x v="0"/>
    <x v="3"/>
  </r>
  <r>
    <x v="1"/>
    <x v="3"/>
    <x v="0"/>
    <x v="5"/>
  </r>
  <r>
    <x v="1"/>
    <x v="3"/>
    <x v="0"/>
    <x v="0"/>
  </r>
  <r>
    <x v="1"/>
    <x v="4"/>
    <x v="0"/>
    <x v="6"/>
  </r>
  <r>
    <x v="1"/>
    <x v="3"/>
    <x v="0"/>
    <x v="5"/>
  </r>
  <r>
    <x v="1"/>
    <x v="3"/>
    <x v="0"/>
    <x v="5"/>
  </r>
  <r>
    <x v="1"/>
    <x v="6"/>
    <x v="0"/>
    <x v="11"/>
  </r>
  <r>
    <x v="1"/>
    <x v="4"/>
    <x v="0"/>
    <x v="10"/>
  </r>
  <r>
    <x v="1"/>
    <x v="3"/>
    <x v="0"/>
    <x v="0"/>
  </r>
  <r>
    <x v="1"/>
    <x v="3"/>
    <x v="0"/>
    <x v="3"/>
  </r>
  <r>
    <x v="1"/>
    <x v="3"/>
    <x v="0"/>
    <x v="10"/>
  </r>
  <r>
    <x v="1"/>
    <x v="3"/>
    <x v="0"/>
    <x v="3"/>
  </r>
  <r>
    <x v="1"/>
    <x v="0"/>
    <x v="2"/>
    <x v="5"/>
  </r>
  <r>
    <x v="1"/>
    <x v="0"/>
    <x v="2"/>
    <x v="6"/>
  </r>
  <r>
    <x v="1"/>
    <x v="2"/>
    <x v="2"/>
    <x v="4"/>
  </r>
  <r>
    <x v="1"/>
    <x v="2"/>
    <x v="2"/>
    <x v="0"/>
  </r>
  <r>
    <x v="1"/>
    <x v="0"/>
    <x v="2"/>
    <x v="1"/>
  </r>
  <r>
    <x v="1"/>
    <x v="0"/>
    <x v="2"/>
    <x v="1"/>
  </r>
  <r>
    <x v="1"/>
    <x v="0"/>
    <x v="2"/>
    <x v="0"/>
  </r>
  <r>
    <x v="1"/>
    <x v="0"/>
    <x v="2"/>
    <x v="1"/>
  </r>
  <r>
    <x v="1"/>
    <x v="0"/>
    <x v="2"/>
    <x v="0"/>
  </r>
  <r>
    <x v="1"/>
    <x v="0"/>
    <x v="2"/>
    <x v="1"/>
  </r>
  <r>
    <x v="1"/>
    <x v="0"/>
    <x v="2"/>
    <x v="1"/>
  </r>
  <r>
    <x v="1"/>
    <x v="3"/>
    <x v="2"/>
    <x v="10"/>
  </r>
  <r>
    <x v="1"/>
    <x v="2"/>
    <x v="2"/>
    <x v="7"/>
  </r>
  <r>
    <x v="1"/>
    <x v="3"/>
    <x v="2"/>
    <x v="10"/>
  </r>
  <r>
    <x v="1"/>
    <x v="0"/>
    <x v="2"/>
    <x v="9"/>
  </r>
  <r>
    <x v="1"/>
    <x v="0"/>
    <x v="2"/>
    <x v="10"/>
  </r>
  <r>
    <x v="1"/>
    <x v="0"/>
    <x v="2"/>
    <x v="0"/>
  </r>
  <r>
    <x v="1"/>
    <x v="0"/>
    <x v="2"/>
    <x v="6"/>
  </r>
  <r>
    <x v="1"/>
    <x v="0"/>
    <x v="2"/>
    <x v="10"/>
  </r>
  <r>
    <x v="1"/>
    <x v="0"/>
    <x v="2"/>
    <x v="2"/>
  </r>
  <r>
    <x v="1"/>
    <x v="3"/>
    <x v="0"/>
    <x v="3"/>
  </r>
  <r>
    <x v="1"/>
    <x v="3"/>
    <x v="0"/>
    <x v="5"/>
  </r>
  <r>
    <x v="1"/>
    <x v="5"/>
    <x v="0"/>
    <x v="6"/>
  </r>
  <r>
    <x v="1"/>
    <x v="3"/>
    <x v="0"/>
    <x v="3"/>
  </r>
  <r>
    <x v="1"/>
    <x v="3"/>
    <x v="0"/>
    <x v="3"/>
  </r>
  <r>
    <x v="1"/>
    <x v="0"/>
    <x v="0"/>
    <x v="0"/>
  </r>
  <r>
    <x v="1"/>
    <x v="0"/>
    <x v="0"/>
    <x v="4"/>
  </r>
  <r>
    <x v="1"/>
    <x v="0"/>
    <x v="0"/>
    <x v="10"/>
  </r>
  <r>
    <x v="1"/>
    <x v="0"/>
    <x v="0"/>
    <x v="0"/>
  </r>
  <r>
    <x v="1"/>
    <x v="2"/>
    <x v="0"/>
    <x v="9"/>
  </r>
  <r>
    <x v="1"/>
    <x v="3"/>
    <x v="0"/>
    <x v="4"/>
  </r>
  <r>
    <x v="1"/>
    <x v="0"/>
    <x v="0"/>
    <x v="2"/>
  </r>
  <r>
    <x v="1"/>
    <x v="1"/>
    <x v="0"/>
    <x v="2"/>
  </r>
  <r>
    <x v="1"/>
    <x v="0"/>
    <x v="0"/>
    <x v="5"/>
  </r>
  <r>
    <x v="1"/>
    <x v="0"/>
    <x v="0"/>
    <x v="8"/>
  </r>
  <r>
    <x v="1"/>
    <x v="0"/>
    <x v="0"/>
    <x v="3"/>
  </r>
  <r>
    <x v="1"/>
    <x v="2"/>
    <x v="0"/>
    <x v="4"/>
  </r>
  <r>
    <x v="1"/>
    <x v="2"/>
    <x v="0"/>
    <x v="5"/>
  </r>
  <r>
    <x v="1"/>
    <x v="0"/>
    <x v="0"/>
    <x v="8"/>
  </r>
  <r>
    <x v="1"/>
    <x v="2"/>
    <x v="0"/>
    <x v="11"/>
  </r>
  <r>
    <x v="1"/>
    <x v="0"/>
    <x v="0"/>
    <x v="4"/>
  </r>
  <r>
    <x v="1"/>
    <x v="3"/>
    <x v="0"/>
    <x v="9"/>
  </r>
  <r>
    <x v="1"/>
    <x v="3"/>
    <x v="0"/>
    <x v="8"/>
  </r>
  <r>
    <x v="1"/>
    <x v="2"/>
    <x v="0"/>
    <x v="7"/>
  </r>
  <r>
    <x v="1"/>
    <x v="2"/>
    <x v="0"/>
    <x v="6"/>
  </r>
  <r>
    <x v="1"/>
    <x v="1"/>
    <x v="0"/>
    <x v="1"/>
  </r>
  <r>
    <x v="1"/>
    <x v="2"/>
    <x v="0"/>
    <x v="11"/>
  </r>
  <r>
    <x v="1"/>
    <x v="2"/>
    <x v="0"/>
    <x v="0"/>
  </r>
  <r>
    <x v="1"/>
    <x v="2"/>
    <x v="0"/>
    <x v="4"/>
  </r>
  <r>
    <x v="1"/>
    <x v="0"/>
    <x v="0"/>
    <x v="8"/>
  </r>
  <r>
    <x v="1"/>
    <x v="0"/>
    <x v="0"/>
    <x v="0"/>
  </r>
  <r>
    <x v="1"/>
    <x v="0"/>
    <x v="0"/>
    <x v="8"/>
  </r>
  <r>
    <x v="1"/>
    <x v="1"/>
    <x v="0"/>
    <x v="1"/>
  </r>
  <r>
    <x v="1"/>
    <x v="3"/>
    <x v="0"/>
    <x v="8"/>
  </r>
  <r>
    <x v="1"/>
    <x v="3"/>
    <x v="0"/>
    <x v="10"/>
  </r>
  <r>
    <x v="1"/>
    <x v="0"/>
    <x v="0"/>
    <x v="8"/>
  </r>
  <r>
    <x v="1"/>
    <x v="2"/>
    <x v="0"/>
    <x v="4"/>
  </r>
  <r>
    <x v="1"/>
    <x v="0"/>
    <x v="0"/>
    <x v="5"/>
  </r>
  <r>
    <x v="1"/>
    <x v="0"/>
    <x v="0"/>
    <x v="10"/>
  </r>
  <r>
    <x v="1"/>
    <x v="0"/>
    <x v="0"/>
    <x v="0"/>
  </r>
  <r>
    <x v="1"/>
    <x v="0"/>
    <x v="0"/>
    <x v="7"/>
  </r>
  <r>
    <x v="1"/>
    <x v="0"/>
    <x v="0"/>
    <x v="5"/>
  </r>
  <r>
    <x v="1"/>
    <x v="3"/>
    <x v="0"/>
    <x v="9"/>
  </r>
  <r>
    <x v="1"/>
    <x v="0"/>
    <x v="0"/>
    <x v="5"/>
  </r>
  <r>
    <x v="1"/>
    <x v="2"/>
    <x v="0"/>
    <x v="10"/>
  </r>
  <r>
    <x v="1"/>
    <x v="2"/>
    <x v="0"/>
    <x v="10"/>
  </r>
  <r>
    <x v="1"/>
    <x v="0"/>
    <x v="0"/>
    <x v="2"/>
  </r>
  <r>
    <x v="1"/>
    <x v="3"/>
    <x v="0"/>
    <x v="8"/>
  </r>
  <r>
    <x v="1"/>
    <x v="0"/>
    <x v="0"/>
    <x v="5"/>
  </r>
  <r>
    <x v="1"/>
    <x v="1"/>
    <x v="0"/>
    <x v="1"/>
  </r>
  <r>
    <x v="1"/>
    <x v="3"/>
    <x v="0"/>
    <x v="11"/>
  </r>
  <r>
    <x v="1"/>
    <x v="2"/>
    <x v="0"/>
    <x v="8"/>
  </r>
  <r>
    <x v="1"/>
    <x v="0"/>
    <x v="0"/>
    <x v="9"/>
  </r>
  <r>
    <x v="1"/>
    <x v="0"/>
    <x v="0"/>
    <x v="0"/>
  </r>
  <r>
    <x v="1"/>
    <x v="3"/>
    <x v="0"/>
    <x v="4"/>
  </r>
  <r>
    <x v="1"/>
    <x v="0"/>
    <x v="0"/>
    <x v="9"/>
  </r>
  <r>
    <x v="1"/>
    <x v="0"/>
    <x v="0"/>
    <x v="1"/>
  </r>
  <r>
    <x v="1"/>
    <x v="0"/>
    <x v="0"/>
    <x v="4"/>
  </r>
  <r>
    <x v="1"/>
    <x v="0"/>
    <x v="0"/>
    <x v="5"/>
  </r>
  <r>
    <x v="1"/>
    <x v="0"/>
    <x v="0"/>
    <x v="0"/>
  </r>
  <r>
    <x v="1"/>
    <x v="2"/>
    <x v="0"/>
    <x v="10"/>
  </r>
  <r>
    <x v="1"/>
    <x v="0"/>
    <x v="0"/>
    <x v="5"/>
  </r>
  <r>
    <x v="1"/>
    <x v="0"/>
    <x v="0"/>
    <x v="0"/>
  </r>
  <r>
    <x v="1"/>
    <x v="3"/>
    <x v="0"/>
    <x v="9"/>
  </r>
  <r>
    <x v="1"/>
    <x v="0"/>
    <x v="0"/>
    <x v="9"/>
  </r>
  <r>
    <x v="1"/>
    <x v="2"/>
    <x v="0"/>
    <x v="10"/>
  </r>
  <r>
    <x v="1"/>
    <x v="2"/>
    <x v="0"/>
    <x v="1"/>
  </r>
  <r>
    <x v="1"/>
    <x v="0"/>
    <x v="0"/>
    <x v="1"/>
  </r>
  <r>
    <x v="1"/>
    <x v="2"/>
    <x v="0"/>
    <x v="2"/>
  </r>
  <r>
    <x v="1"/>
    <x v="3"/>
    <x v="0"/>
    <x v="9"/>
  </r>
  <r>
    <x v="1"/>
    <x v="0"/>
    <x v="0"/>
    <x v="6"/>
  </r>
  <r>
    <x v="1"/>
    <x v="2"/>
    <x v="0"/>
    <x v="7"/>
  </r>
  <r>
    <x v="1"/>
    <x v="0"/>
    <x v="0"/>
    <x v="6"/>
  </r>
  <r>
    <x v="1"/>
    <x v="0"/>
    <x v="0"/>
    <x v="10"/>
  </r>
  <r>
    <x v="1"/>
    <x v="2"/>
    <x v="0"/>
    <x v="7"/>
  </r>
  <r>
    <x v="1"/>
    <x v="2"/>
    <x v="0"/>
    <x v="1"/>
  </r>
  <r>
    <x v="1"/>
    <x v="2"/>
    <x v="0"/>
    <x v="1"/>
  </r>
  <r>
    <x v="1"/>
    <x v="1"/>
    <x v="0"/>
    <x v="1"/>
  </r>
  <r>
    <x v="1"/>
    <x v="2"/>
    <x v="0"/>
    <x v="3"/>
  </r>
  <r>
    <x v="1"/>
    <x v="0"/>
    <x v="0"/>
    <x v="4"/>
  </r>
  <r>
    <x v="1"/>
    <x v="2"/>
    <x v="0"/>
    <x v="5"/>
  </r>
  <r>
    <x v="1"/>
    <x v="1"/>
    <x v="0"/>
    <x v="1"/>
  </r>
  <r>
    <x v="1"/>
    <x v="1"/>
    <x v="0"/>
    <x v="2"/>
  </r>
  <r>
    <x v="1"/>
    <x v="0"/>
    <x v="0"/>
    <x v="10"/>
  </r>
  <r>
    <x v="1"/>
    <x v="0"/>
    <x v="0"/>
    <x v="9"/>
  </r>
  <r>
    <x v="1"/>
    <x v="1"/>
    <x v="0"/>
    <x v="2"/>
  </r>
  <r>
    <x v="1"/>
    <x v="0"/>
    <x v="0"/>
    <x v="5"/>
  </r>
  <r>
    <x v="1"/>
    <x v="2"/>
    <x v="0"/>
    <x v="10"/>
  </r>
  <r>
    <x v="1"/>
    <x v="0"/>
    <x v="0"/>
    <x v="4"/>
  </r>
  <r>
    <x v="1"/>
    <x v="0"/>
    <x v="0"/>
    <x v="3"/>
  </r>
  <r>
    <x v="1"/>
    <x v="0"/>
    <x v="0"/>
    <x v="10"/>
  </r>
  <r>
    <x v="1"/>
    <x v="0"/>
    <x v="0"/>
    <x v="8"/>
  </r>
  <r>
    <x v="1"/>
    <x v="0"/>
    <x v="0"/>
    <x v="6"/>
  </r>
  <r>
    <x v="1"/>
    <x v="2"/>
    <x v="0"/>
    <x v="0"/>
  </r>
  <r>
    <x v="1"/>
    <x v="2"/>
    <x v="0"/>
    <x v="4"/>
  </r>
  <r>
    <x v="1"/>
    <x v="0"/>
    <x v="0"/>
    <x v="2"/>
  </r>
  <r>
    <x v="1"/>
    <x v="2"/>
    <x v="0"/>
    <x v="4"/>
  </r>
  <r>
    <x v="1"/>
    <x v="0"/>
    <x v="0"/>
    <x v="3"/>
  </r>
  <r>
    <x v="1"/>
    <x v="2"/>
    <x v="0"/>
    <x v="5"/>
  </r>
  <r>
    <x v="1"/>
    <x v="2"/>
    <x v="0"/>
    <x v="6"/>
  </r>
  <r>
    <x v="1"/>
    <x v="2"/>
    <x v="0"/>
    <x v="7"/>
  </r>
  <r>
    <x v="1"/>
    <x v="2"/>
    <x v="0"/>
    <x v="8"/>
  </r>
  <r>
    <x v="1"/>
    <x v="0"/>
    <x v="0"/>
    <x v="8"/>
  </r>
  <r>
    <x v="1"/>
    <x v="0"/>
    <x v="0"/>
    <x v="8"/>
  </r>
  <r>
    <x v="1"/>
    <x v="2"/>
    <x v="0"/>
    <x v="9"/>
  </r>
  <r>
    <x v="1"/>
    <x v="2"/>
    <x v="0"/>
    <x v="1"/>
  </r>
  <r>
    <x v="1"/>
    <x v="0"/>
    <x v="0"/>
    <x v="6"/>
  </r>
  <r>
    <x v="1"/>
    <x v="2"/>
    <x v="0"/>
    <x v="6"/>
  </r>
  <r>
    <x v="1"/>
    <x v="3"/>
    <x v="0"/>
    <x v="3"/>
  </r>
  <r>
    <x v="1"/>
    <x v="2"/>
    <x v="0"/>
    <x v="5"/>
  </r>
  <r>
    <x v="1"/>
    <x v="2"/>
    <x v="0"/>
    <x v="7"/>
  </r>
  <r>
    <x v="1"/>
    <x v="3"/>
    <x v="0"/>
    <x v="11"/>
  </r>
  <r>
    <x v="1"/>
    <x v="2"/>
    <x v="0"/>
    <x v="5"/>
  </r>
  <r>
    <x v="1"/>
    <x v="3"/>
    <x v="0"/>
    <x v="9"/>
  </r>
  <r>
    <x v="1"/>
    <x v="2"/>
    <x v="0"/>
    <x v="5"/>
  </r>
  <r>
    <x v="1"/>
    <x v="2"/>
    <x v="0"/>
    <x v="10"/>
  </r>
  <r>
    <x v="1"/>
    <x v="2"/>
    <x v="0"/>
    <x v="5"/>
  </r>
  <r>
    <x v="1"/>
    <x v="0"/>
    <x v="0"/>
    <x v="7"/>
  </r>
  <r>
    <x v="1"/>
    <x v="0"/>
    <x v="0"/>
    <x v="2"/>
  </r>
  <r>
    <x v="1"/>
    <x v="2"/>
    <x v="0"/>
    <x v="6"/>
  </r>
  <r>
    <x v="1"/>
    <x v="3"/>
    <x v="0"/>
    <x v="3"/>
  </r>
  <r>
    <x v="1"/>
    <x v="3"/>
    <x v="0"/>
    <x v="3"/>
  </r>
  <r>
    <x v="1"/>
    <x v="0"/>
    <x v="0"/>
    <x v="7"/>
  </r>
  <r>
    <x v="1"/>
    <x v="0"/>
    <x v="0"/>
    <x v="8"/>
  </r>
  <r>
    <x v="1"/>
    <x v="3"/>
    <x v="0"/>
    <x v="0"/>
  </r>
  <r>
    <x v="1"/>
    <x v="0"/>
    <x v="0"/>
    <x v="5"/>
  </r>
  <r>
    <x v="1"/>
    <x v="0"/>
    <x v="0"/>
    <x v="0"/>
  </r>
  <r>
    <x v="1"/>
    <x v="3"/>
    <x v="0"/>
    <x v="3"/>
  </r>
  <r>
    <x v="1"/>
    <x v="2"/>
    <x v="0"/>
    <x v="7"/>
  </r>
  <r>
    <x v="1"/>
    <x v="3"/>
    <x v="0"/>
    <x v="8"/>
  </r>
  <r>
    <x v="1"/>
    <x v="1"/>
    <x v="0"/>
    <x v="2"/>
  </r>
  <r>
    <x v="1"/>
    <x v="2"/>
    <x v="0"/>
    <x v="0"/>
  </r>
  <r>
    <x v="1"/>
    <x v="2"/>
    <x v="0"/>
    <x v="4"/>
  </r>
  <r>
    <x v="1"/>
    <x v="2"/>
    <x v="0"/>
    <x v="5"/>
  </r>
  <r>
    <x v="1"/>
    <x v="0"/>
    <x v="0"/>
    <x v="2"/>
  </r>
  <r>
    <x v="1"/>
    <x v="2"/>
    <x v="0"/>
    <x v="7"/>
  </r>
  <r>
    <x v="1"/>
    <x v="3"/>
    <x v="0"/>
    <x v="3"/>
  </r>
  <r>
    <x v="1"/>
    <x v="0"/>
    <x v="0"/>
    <x v="2"/>
  </r>
  <r>
    <x v="1"/>
    <x v="0"/>
    <x v="0"/>
    <x v="2"/>
  </r>
  <r>
    <x v="1"/>
    <x v="2"/>
    <x v="0"/>
    <x v="6"/>
  </r>
  <r>
    <x v="1"/>
    <x v="2"/>
    <x v="0"/>
    <x v="6"/>
  </r>
  <r>
    <x v="1"/>
    <x v="2"/>
    <x v="0"/>
    <x v="5"/>
  </r>
  <r>
    <x v="1"/>
    <x v="0"/>
    <x v="0"/>
    <x v="9"/>
  </r>
  <r>
    <x v="1"/>
    <x v="3"/>
    <x v="0"/>
    <x v="0"/>
  </r>
  <r>
    <x v="1"/>
    <x v="2"/>
    <x v="0"/>
    <x v="5"/>
  </r>
  <r>
    <x v="1"/>
    <x v="2"/>
    <x v="0"/>
    <x v="6"/>
  </r>
  <r>
    <x v="1"/>
    <x v="0"/>
    <x v="0"/>
    <x v="8"/>
  </r>
  <r>
    <x v="1"/>
    <x v="2"/>
    <x v="0"/>
    <x v="6"/>
  </r>
  <r>
    <x v="1"/>
    <x v="2"/>
    <x v="0"/>
    <x v="0"/>
  </r>
  <r>
    <x v="1"/>
    <x v="3"/>
    <x v="0"/>
    <x v="3"/>
  </r>
  <r>
    <x v="1"/>
    <x v="3"/>
    <x v="0"/>
    <x v="9"/>
  </r>
  <r>
    <x v="1"/>
    <x v="1"/>
    <x v="0"/>
    <x v="1"/>
  </r>
  <r>
    <x v="1"/>
    <x v="2"/>
    <x v="0"/>
    <x v="4"/>
  </r>
  <r>
    <x v="1"/>
    <x v="3"/>
    <x v="0"/>
    <x v="10"/>
  </r>
  <r>
    <x v="1"/>
    <x v="0"/>
    <x v="0"/>
    <x v="2"/>
  </r>
  <r>
    <x v="1"/>
    <x v="3"/>
    <x v="0"/>
    <x v="3"/>
  </r>
  <r>
    <x v="1"/>
    <x v="2"/>
    <x v="0"/>
    <x v="2"/>
  </r>
  <r>
    <x v="1"/>
    <x v="0"/>
    <x v="0"/>
    <x v="4"/>
  </r>
  <r>
    <x v="1"/>
    <x v="0"/>
    <x v="0"/>
    <x v="6"/>
  </r>
  <r>
    <x v="1"/>
    <x v="0"/>
    <x v="0"/>
    <x v="3"/>
  </r>
  <r>
    <x v="1"/>
    <x v="3"/>
    <x v="0"/>
    <x v="4"/>
  </r>
  <r>
    <x v="1"/>
    <x v="2"/>
    <x v="0"/>
    <x v="4"/>
  </r>
  <r>
    <x v="1"/>
    <x v="2"/>
    <x v="0"/>
    <x v="4"/>
  </r>
  <r>
    <x v="1"/>
    <x v="0"/>
    <x v="0"/>
    <x v="4"/>
  </r>
  <r>
    <x v="1"/>
    <x v="3"/>
    <x v="0"/>
    <x v="10"/>
  </r>
  <r>
    <x v="1"/>
    <x v="0"/>
    <x v="0"/>
    <x v="0"/>
  </r>
  <r>
    <x v="1"/>
    <x v="0"/>
    <x v="0"/>
    <x v="8"/>
  </r>
  <r>
    <x v="1"/>
    <x v="3"/>
    <x v="0"/>
    <x v="5"/>
  </r>
  <r>
    <x v="1"/>
    <x v="0"/>
    <x v="0"/>
    <x v="2"/>
  </r>
  <r>
    <x v="1"/>
    <x v="0"/>
    <x v="0"/>
    <x v="2"/>
  </r>
  <r>
    <x v="1"/>
    <x v="3"/>
    <x v="0"/>
    <x v="10"/>
  </r>
  <r>
    <x v="1"/>
    <x v="0"/>
    <x v="0"/>
    <x v="10"/>
  </r>
  <r>
    <x v="1"/>
    <x v="3"/>
    <x v="0"/>
    <x v="9"/>
  </r>
  <r>
    <x v="1"/>
    <x v="0"/>
    <x v="0"/>
    <x v="2"/>
  </r>
  <r>
    <x v="1"/>
    <x v="2"/>
    <x v="0"/>
    <x v="3"/>
  </r>
  <r>
    <x v="1"/>
    <x v="2"/>
    <x v="0"/>
    <x v="0"/>
  </r>
  <r>
    <x v="1"/>
    <x v="0"/>
    <x v="0"/>
    <x v="9"/>
  </r>
  <r>
    <x v="1"/>
    <x v="3"/>
    <x v="0"/>
    <x v="4"/>
  </r>
  <r>
    <x v="1"/>
    <x v="3"/>
    <x v="0"/>
    <x v="4"/>
  </r>
  <r>
    <x v="1"/>
    <x v="3"/>
    <x v="0"/>
    <x v="4"/>
  </r>
  <r>
    <x v="1"/>
    <x v="0"/>
    <x v="0"/>
    <x v="5"/>
  </r>
  <r>
    <x v="1"/>
    <x v="2"/>
    <x v="0"/>
    <x v="5"/>
  </r>
  <r>
    <x v="1"/>
    <x v="3"/>
    <x v="0"/>
    <x v="0"/>
  </r>
  <r>
    <x v="1"/>
    <x v="3"/>
    <x v="0"/>
    <x v="3"/>
  </r>
  <r>
    <x v="1"/>
    <x v="2"/>
    <x v="0"/>
    <x v="7"/>
  </r>
  <r>
    <x v="1"/>
    <x v="3"/>
    <x v="0"/>
    <x v="9"/>
  </r>
  <r>
    <x v="1"/>
    <x v="3"/>
    <x v="0"/>
    <x v="0"/>
  </r>
  <r>
    <x v="1"/>
    <x v="0"/>
    <x v="0"/>
    <x v="5"/>
  </r>
  <r>
    <x v="1"/>
    <x v="3"/>
    <x v="0"/>
    <x v="5"/>
  </r>
  <r>
    <x v="1"/>
    <x v="2"/>
    <x v="0"/>
    <x v="1"/>
  </r>
  <r>
    <x v="1"/>
    <x v="3"/>
    <x v="0"/>
    <x v="9"/>
  </r>
  <r>
    <x v="1"/>
    <x v="0"/>
    <x v="0"/>
    <x v="1"/>
  </r>
  <r>
    <x v="1"/>
    <x v="3"/>
    <x v="0"/>
    <x v="3"/>
  </r>
  <r>
    <x v="1"/>
    <x v="0"/>
    <x v="0"/>
    <x v="3"/>
  </r>
  <r>
    <x v="1"/>
    <x v="0"/>
    <x v="0"/>
    <x v="9"/>
  </r>
  <r>
    <x v="1"/>
    <x v="0"/>
    <x v="0"/>
    <x v="5"/>
  </r>
  <r>
    <x v="1"/>
    <x v="0"/>
    <x v="0"/>
    <x v="5"/>
  </r>
  <r>
    <x v="1"/>
    <x v="2"/>
    <x v="0"/>
    <x v="2"/>
  </r>
  <r>
    <x v="1"/>
    <x v="3"/>
    <x v="0"/>
    <x v="0"/>
  </r>
  <r>
    <x v="1"/>
    <x v="3"/>
    <x v="0"/>
    <x v="0"/>
  </r>
  <r>
    <x v="1"/>
    <x v="3"/>
    <x v="0"/>
    <x v="0"/>
  </r>
  <r>
    <x v="1"/>
    <x v="2"/>
    <x v="0"/>
    <x v="0"/>
  </r>
  <r>
    <x v="1"/>
    <x v="2"/>
    <x v="0"/>
    <x v="5"/>
  </r>
  <r>
    <x v="1"/>
    <x v="0"/>
    <x v="0"/>
    <x v="8"/>
  </r>
  <r>
    <x v="1"/>
    <x v="3"/>
    <x v="0"/>
    <x v="10"/>
  </r>
  <r>
    <x v="1"/>
    <x v="0"/>
    <x v="0"/>
    <x v="2"/>
  </r>
  <r>
    <x v="1"/>
    <x v="2"/>
    <x v="0"/>
    <x v="4"/>
  </r>
  <r>
    <x v="1"/>
    <x v="2"/>
    <x v="0"/>
    <x v="6"/>
  </r>
  <r>
    <x v="1"/>
    <x v="0"/>
    <x v="0"/>
    <x v="7"/>
  </r>
  <r>
    <x v="1"/>
    <x v="3"/>
    <x v="0"/>
    <x v="8"/>
  </r>
  <r>
    <x v="1"/>
    <x v="3"/>
    <x v="0"/>
    <x v="6"/>
  </r>
  <r>
    <x v="1"/>
    <x v="2"/>
    <x v="0"/>
    <x v="7"/>
  </r>
  <r>
    <x v="1"/>
    <x v="2"/>
    <x v="0"/>
    <x v="2"/>
  </r>
  <r>
    <x v="1"/>
    <x v="0"/>
    <x v="0"/>
    <x v="2"/>
  </r>
  <r>
    <x v="1"/>
    <x v="0"/>
    <x v="0"/>
    <x v="4"/>
  </r>
  <r>
    <x v="1"/>
    <x v="0"/>
    <x v="0"/>
    <x v="7"/>
  </r>
  <r>
    <x v="1"/>
    <x v="0"/>
    <x v="0"/>
    <x v="1"/>
  </r>
  <r>
    <x v="1"/>
    <x v="3"/>
    <x v="0"/>
    <x v="8"/>
  </r>
  <r>
    <x v="1"/>
    <x v="3"/>
    <x v="0"/>
    <x v="8"/>
  </r>
  <r>
    <x v="1"/>
    <x v="3"/>
    <x v="0"/>
    <x v="0"/>
  </r>
  <r>
    <x v="1"/>
    <x v="0"/>
    <x v="0"/>
    <x v="2"/>
  </r>
  <r>
    <x v="1"/>
    <x v="2"/>
    <x v="0"/>
    <x v="9"/>
  </r>
  <r>
    <x v="1"/>
    <x v="3"/>
    <x v="0"/>
    <x v="0"/>
  </r>
  <r>
    <x v="1"/>
    <x v="3"/>
    <x v="0"/>
    <x v="3"/>
  </r>
  <r>
    <x v="1"/>
    <x v="2"/>
    <x v="0"/>
    <x v="1"/>
  </r>
  <r>
    <x v="1"/>
    <x v="3"/>
    <x v="0"/>
    <x v="5"/>
  </r>
  <r>
    <x v="1"/>
    <x v="3"/>
    <x v="0"/>
    <x v="0"/>
  </r>
  <r>
    <x v="1"/>
    <x v="2"/>
    <x v="0"/>
    <x v="3"/>
  </r>
  <r>
    <x v="1"/>
    <x v="3"/>
    <x v="0"/>
    <x v="3"/>
  </r>
  <r>
    <x v="1"/>
    <x v="0"/>
    <x v="0"/>
    <x v="3"/>
  </r>
  <r>
    <x v="1"/>
    <x v="0"/>
    <x v="0"/>
    <x v="6"/>
  </r>
  <r>
    <x v="1"/>
    <x v="2"/>
    <x v="0"/>
    <x v="1"/>
  </r>
  <r>
    <x v="1"/>
    <x v="3"/>
    <x v="0"/>
    <x v="0"/>
  </r>
  <r>
    <x v="1"/>
    <x v="0"/>
    <x v="0"/>
    <x v="9"/>
  </r>
  <r>
    <x v="1"/>
    <x v="0"/>
    <x v="0"/>
    <x v="6"/>
  </r>
  <r>
    <x v="1"/>
    <x v="3"/>
    <x v="0"/>
    <x v="10"/>
  </r>
  <r>
    <x v="1"/>
    <x v="2"/>
    <x v="0"/>
    <x v="5"/>
  </r>
  <r>
    <x v="1"/>
    <x v="0"/>
    <x v="0"/>
    <x v="8"/>
  </r>
  <r>
    <x v="1"/>
    <x v="0"/>
    <x v="0"/>
    <x v="1"/>
  </r>
  <r>
    <x v="1"/>
    <x v="2"/>
    <x v="0"/>
    <x v="2"/>
  </r>
  <r>
    <x v="1"/>
    <x v="3"/>
    <x v="0"/>
    <x v="4"/>
  </r>
  <r>
    <x v="1"/>
    <x v="2"/>
    <x v="0"/>
    <x v="0"/>
  </r>
  <r>
    <x v="1"/>
    <x v="0"/>
    <x v="0"/>
    <x v="2"/>
  </r>
  <r>
    <x v="1"/>
    <x v="0"/>
    <x v="0"/>
    <x v="7"/>
  </r>
  <r>
    <x v="1"/>
    <x v="3"/>
    <x v="0"/>
    <x v="0"/>
  </r>
  <r>
    <x v="1"/>
    <x v="2"/>
    <x v="0"/>
    <x v="0"/>
  </r>
  <r>
    <x v="1"/>
    <x v="3"/>
    <x v="0"/>
    <x v="3"/>
  </r>
  <r>
    <x v="1"/>
    <x v="2"/>
    <x v="0"/>
    <x v="8"/>
  </r>
  <r>
    <x v="1"/>
    <x v="3"/>
    <x v="0"/>
    <x v="0"/>
  </r>
  <r>
    <x v="1"/>
    <x v="0"/>
    <x v="0"/>
    <x v="1"/>
  </r>
  <r>
    <x v="1"/>
    <x v="0"/>
    <x v="0"/>
    <x v="1"/>
  </r>
  <r>
    <x v="1"/>
    <x v="2"/>
    <x v="0"/>
    <x v="6"/>
  </r>
  <r>
    <x v="1"/>
    <x v="3"/>
    <x v="0"/>
    <x v="10"/>
  </r>
  <r>
    <x v="1"/>
    <x v="2"/>
    <x v="0"/>
    <x v="8"/>
  </r>
  <r>
    <x v="1"/>
    <x v="0"/>
    <x v="0"/>
    <x v="0"/>
  </r>
  <r>
    <x v="1"/>
    <x v="2"/>
    <x v="0"/>
    <x v="10"/>
  </r>
  <r>
    <x v="1"/>
    <x v="2"/>
    <x v="0"/>
    <x v="3"/>
  </r>
  <r>
    <x v="1"/>
    <x v="0"/>
    <x v="0"/>
    <x v="3"/>
  </r>
  <r>
    <x v="1"/>
    <x v="2"/>
    <x v="0"/>
    <x v="2"/>
  </r>
  <r>
    <x v="1"/>
    <x v="0"/>
    <x v="0"/>
    <x v="2"/>
  </r>
  <r>
    <x v="1"/>
    <x v="2"/>
    <x v="0"/>
    <x v="10"/>
  </r>
  <r>
    <x v="1"/>
    <x v="2"/>
    <x v="0"/>
    <x v="7"/>
  </r>
  <r>
    <x v="1"/>
    <x v="2"/>
    <x v="0"/>
    <x v="0"/>
  </r>
  <r>
    <x v="1"/>
    <x v="3"/>
    <x v="0"/>
    <x v="3"/>
  </r>
  <r>
    <x v="1"/>
    <x v="3"/>
    <x v="0"/>
    <x v="9"/>
  </r>
  <r>
    <x v="1"/>
    <x v="0"/>
    <x v="0"/>
    <x v="2"/>
  </r>
  <r>
    <x v="1"/>
    <x v="2"/>
    <x v="0"/>
    <x v="0"/>
  </r>
  <r>
    <x v="1"/>
    <x v="3"/>
    <x v="0"/>
    <x v="9"/>
  </r>
  <r>
    <x v="1"/>
    <x v="3"/>
    <x v="0"/>
    <x v="9"/>
  </r>
  <r>
    <x v="1"/>
    <x v="0"/>
    <x v="0"/>
    <x v="5"/>
  </r>
  <r>
    <x v="1"/>
    <x v="0"/>
    <x v="0"/>
    <x v="2"/>
  </r>
  <r>
    <x v="1"/>
    <x v="3"/>
    <x v="0"/>
    <x v="5"/>
  </r>
  <r>
    <x v="1"/>
    <x v="0"/>
    <x v="0"/>
    <x v="0"/>
  </r>
  <r>
    <x v="1"/>
    <x v="3"/>
    <x v="0"/>
    <x v="11"/>
  </r>
  <r>
    <x v="1"/>
    <x v="3"/>
    <x v="0"/>
    <x v="0"/>
  </r>
  <r>
    <x v="1"/>
    <x v="3"/>
    <x v="0"/>
    <x v="0"/>
  </r>
  <r>
    <x v="1"/>
    <x v="2"/>
    <x v="0"/>
    <x v="5"/>
  </r>
  <r>
    <x v="1"/>
    <x v="2"/>
    <x v="0"/>
    <x v="1"/>
  </r>
  <r>
    <x v="1"/>
    <x v="0"/>
    <x v="0"/>
    <x v="5"/>
  </r>
  <r>
    <x v="1"/>
    <x v="0"/>
    <x v="0"/>
    <x v="5"/>
  </r>
  <r>
    <x v="1"/>
    <x v="0"/>
    <x v="0"/>
    <x v="7"/>
  </r>
  <r>
    <x v="1"/>
    <x v="3"/>
    <x v="0"/>
    <x v="6"/>
  </r>
  <r>
    <x v="1"/>
    <x v="2"/>
    <x v="0"/>
    <x v="7"/>
  </r>
  <r>
    <x v="1"/>
    <x v="0"/>
    <x v="0"/>
    <x v="6"/>
  </r>
  <r>
    <x v="1"/>
    <x v="0"/>
    <x v="0"/>
    <x v="8"/>
  </r>
  <r>
    <x v="1"/>
    <x v="3"/>
    <x v="0"/>
    <x v="3"/>
  </r>
  <r>
    <x v="1"/>
    <x v="2"/>
    <x v="0"/>
    <x v="4"/>
  </r>
  <r>
    <x v="1"/>
    <x v="3"/>
    <x v="0"/>
    <x v="9"/>
  </r>
  <r>
    <x v="1"/>
    <x v="2"/>
    <x v="0"/>
    <x v="10"/>
  </r>
  <r>
    <x v="1"/>
    <x v="2"/>
    <x v="0"/>
    <x v="5"/>
  </r>
  <r>
    <x v="1"/>
    <x v="2"/>
    <x v="0"/>
    <x v="7"/>
  </r>
  <r>
    <x v="1"/>
    <x v="0"/>
    <x v="0"/>
    <x v="5"/>
  </r>
  <r>
    <x v="1"/>
    <x v="2"/>
    <x v="0"/>
    <x v="2"/>
  </r>
  <r>
    <x v="1"/>
    <x v="0"/>
    <x v="0"/>
    <x v="10"/>
  </r>
  <r>
    <x v="1"/>
    <x v="2"/>
    <x v="0"/>
    <x v="7"/>
  </r>
  <r>
    <x v="1"/>
    <x v="2"/>
    <x v="0"/>
    <x v="0"/>
  </r>
  <r>
    <x v="1"/>
    <x v="0"/>
    <x v="0"/>
    <x v="9"/>
  </r>
  <r>
    <x v="1"/>
    <x v="3"/>
    <x v="0"/>
    <x v="5"/>
  </r>
  <r>
    <x v="1"/>
    <x v="3"/>
    <x v="0"/>
    <x v="3"/>
  </r>
  <r>
    <x v="1"/>
    <x v="2"/>
    <x v="0"/>
    <x v="5"/>
  </r>
  <r>
    <x v="1"/>
    <x v="2"/>
    <x v="0"/>
    <x v="6"/>
  </r>
  <r>
    <x v="1"/>
    <x v="3"/>
    <x v="0"/>
    <x v="4"/>
  </r>
  <r>
    <x v="1"/>
    <x v="3"/>
    <x v="0"/>
    <x v="0"/>
  </r>
  <r>
    <x v="1"/>
    <x v="3"/>
    <x v="0"/>
    <x v="9"/>
  </r>
  <r>
    <x v="1"/>
    <x v="0"/>
    <x v="0"/>
    <x v="2"/>
  </r>
  <r>
    <x v="1"/>
    <x v="3"/>
    <x v="0"/>
    <x v="5"/>
  </r>
  <r>
    <x v="1"/>
    <x v="0"/>
    <x v="0"/>
    <x v="1"/>
  </r>
  <r>
    <x v="1"/>
    <x v="0"/>
    <x v="0"/>
    <x v="5"/>
  </r>
  <r>
    <x v="1"/>
    <x v="3"/>
    <x v="0"/>
    <x v="10"/>
  </r>
  <r>
    <x v="1"/>
    <x v="3"/>
    <x v="0"/>
    <x v="0"/>
  </r>
  <r>
    <x v="1"/>
    <x v="3"/>
    <x v="0"/>
    <x v="8"/>
  </r>
  <r>
    <x v="1"/>
    <x v="0"/>
    <x v="0"/>
    <x v="2"/>
  </r>
  <r>
    <x v="1"/>
    <x v="0"/>
    <x v="0"/>
    <x v="10"/>
  </r>
  <r>
    <x v="1"/>
    <x v="3"/>
    <x v="0"/>
    <x v="10"/>
  </r>
  <r>
    <x v="1"/>
    <x v="0"/>
    <x v="0"/>
    <x v="10"/>
  </r>
  <r>
    <x v="1"/>
    <x v="2"/>
    <x v="0"/>
    <x v="3"/>
  </r>
  <r>
    <x v="1"/>
    <x v="3"/>
    <x v="0"/>
    <x v="10"/>
  </r>
  <r>
    <x v="1"/>
    <x v="0"/>
    <x v="0"/>
    <x v="3"/>
  </r>
  <r>
    <x v="1"/>
    <x v="2"/>
    <x v="0"/>
    <x v="7"/>
  </r>
  <r>
    <x v="1"/>
    <x v="0"/>
    <x v="0"/>
    <x v="0"/>
  </r>
  <r>
    <x v="1"/>
    <x v="2"/>
    <x v="0"/>
    <x v="11"/>
  </r>
  <r>
    <x v="1"/>
    <x v="0"/>
    <x v="0"/>
    <x v="0"/>
  </r>
  <r>
    <x v="1"/>
    <x v="2"/>
    <x v="0"/>
    <x v="7"/>
  </r>
  <r>
    <x v="1"/>
    <x v="2"/>
    <x v="0"/>
    <x v="5"/>
  </r>
  <r>
    <x v="1"/>
    <x v="3"/>
    <x v="0"/>
    <x v="8"/>
  </r>
  <r>
    <x v="1"/>
    <x v="0"/>
    <x v="0"/>
    <x v="9"/>
  </r>
  <r>
    <x v="1"/>
    <x v="0"/>
    <x v="0"/>
    <x v="10"/>
  </r>
  <r>
    <x v="1"/>
    <x v="0"/>
    <x v="0"/>
    <x v="8"/>
  </r>
  <r>
    <x v="1"/>
    <x v="0"/>
    <x v="0"/>
    <x v="4"/>
  </r>
  <r>
    <x v="1"/>
    <x v="3"/>
    <x v="0"/>
    <x v="9"/>
  </r>
  <r>
    <x v="1"/>
    <x v="2"/>
    <x v="0"/>
    <x v="3"/>
  </r>
  <r>
    <x v="1"/>
    <x v="2"/>
    <x v="0"/>
    <x v="10"/>
  </r>
  <r>
    <x v="1"/>
    <x v="2"/>
    <x v="0"/>
    <x v="5"/>
  </r>
  <r>
    <x v="1"/>
    <x v="0"/>
    <x v="0"/>
    <x v="10"/>
  </r>
  <r>
    <x v="1"/>
    <x v="3"/>
    <x v="0"/>
    <x v="3"/>
  </r>
  <r>
    <x v="1"/>
    <x v="0"/>
    <x v="0"/>
    <x v="5"/>
  </r>
  <r>
    <x v="1"/>
    <x v="0"/>
    <x v="0"/>
    <x v="2"/>
  </r>
  <r>
    <x v="1"/>
    <x v="0"/>
    <x v="0"/>
    <x v="7"/>
  </r>
  <r>
    <x v="1"/>
    <x v="0"/>
    <x v="0"/>
    <x v="7"/>
  </r>
  <r>
    <x v="1"/>
    <x v="2"/>
    <x v="0"/>
    <x v="6"/>
  </r>
  <r>
    <x v="1"/>
    <x v="2"/>
    <x v="0"/>
    <x v="2"/>
  </r>
  <r>
    <x v="1"/>
    <x v="0"/>
    <x v="0"/>
    <x v="10"/>
  </r>
  <r>
    <x v="1"/>
    <x v="2"/>
    <x v="0"/>
    <x v="6"/>
  </r>
  <r>
    <x v="1"/>
    <x v="3"/>
    <x v="0"/>
    <x v="6"/>
  </r>
  <r>
    <x v="1"/>
    <x v="3"/>
    <x v="0"/>
    <x v="5"/>
  </r>
  <r>
    <x v="1"/>
    <x v="0"/>
    <x v="0"/>
    <x v="3"/>
  </r>
  <r>
    <x v="1"/>
    <x v="0"/>
    <x v="0"/>
    <x v="1"/>
  </r>
  <r>
    <x v="1"/>
    <x v="2"/>
    <x v="0"/>
    <x v="9"/>
  </r>
  <r>
    <x v="1"/>
    <x v="3"/>
    <x v="0"/>
    <x v="0"/>
  </r>
  <r>
    <x v="1"/>
    <x v="3"/>
    <x v="0"/>
    <x v="6"/>
  </r>
  <r>
    <x v="1"/>
    <x v="0"/>
    <x v="0"/>
    <x v="5"/>
  </r>
  <r>
    <x v="1"/>
    <x v="0"/>
    <x v="0"/>
    <x v="3"/>
  </r>
  <r>
    <x v="1"/>
    <x v="0"/>
    <x v="0"/>
    <x v="6"/>
  </r>
  <r>
    <x v="1"/>
    <x v="0"/>
    <x v="0"/>
    <x v="3"/>
  </r>
  <r>
    <x v="1"/>
    <x v="2"/>
    <x v="0"/>
    <x v="7"/>
  </r>
  <r>
    <x v="1"/>
    <x v="2"/>
    <x v="0"/>
    <x v="3"/>
  </r>
  <r>
    <x v="1"/>
    <x v="0"/>
    <x v="0"/>
    <x v="10"/>
  </r>
  <r>
    <x v="1"/>
    <x v="3"/>
    <x v="0"/>
    <x v="11"/>
  </r>
  <r>
    <x v="1"/>
    <x v="3"/>
    <x v="0"/>
    <x v="11"/>
  </r>
  <r>
    <x v="1"/>
    <x v="0"/>
    <x v="0"/>
    <x v="5"/>
  </r>
  <r>
    <x v="1"/>
    <x v="3"/>
    <x v="0"/>
    <x v="10"/>
  </r>
  <r>
    <x v="1"/>
    <x v="3"/>
    <x v="0"/>
    <x v="11"/>
  </r>
  <r>
    <x v="1"/>
    <x v="3"/>
    <x v="0"/>
    <x v="11"/>
  </r>
  <r>
    <x v="1"/>
    <x v="3"/>
    <x v="0"/>
    <x v="8"/>
  </r>
  <r>
    <x v="1"/>
    <x v="0"/>
    <x v="0"/>
    <x v="5"/>
  </r>
  <r>
    <x v="1"/>
    <x v="3"/>
    <x v="0"/>
    <x v="9"/>
  </r>
  <r>
    <x v="1"/>
    <x v="3"/>
    <x v="0"/>
    <x v="9"/>
  </r>
  <r>
    <x v="1"/>
    <x v="2"/>
    <x v="0"/>
    <x v="3"/>
  </r>
  <r>
    <x v="1"/>
    <x v="2"/>
    <x v="0"/>
    <x v="9"/>
  </r>
  <r>
    <x v="1"/>
    <x v="0"/>
    <x v="0"/>
    <x v="7"/>
  </r>
  <r>
    <x v="1"/>
    <x v="2"/>
    <x v="0"/>
    <x v="7"/>
  </r>
  <r>
    <x v="1"/>
    <x v="2"/>
    <x v="0"/>
    <x v="7"/>
  </r>
  <r>
    <x v="1"/>
    <x v="0"/>
    <x v="0"/>
    <x v="1"/>
  </r>
  <r>
    <x v="1"/>
    <x v="3"/>
    <x v="0"/>
    <x v="3"/>
  </r>
  <r>
    <x v="1"/>
    <x v="2"/>
    <x v="0"/>
    <x v="7"/>
  </r>
  <r>
    <x v="1"/>
    <x v="2"/>
    <x v="0"/>
    <x v="2"/>
  </r>
  <r>
    <x v="1"/>
    <x v="0"/>
    <x v="0"/>
    <x v="0"/>
  </r>
  <r>
    <x v="1"/>
    <x v="3"/>
    <x v="0"/>
    <x v="4"/>
  </r>
  <r>
    <x v="1"/>
    <x v="2"/>
    <x v="0"/>
    <x v="3"/>
  </r>
  <r>
    <x v="1"/>
    <x v="2"/>
    <x v="0"/>
    <x v="5"/>
  </r>
  <r>
    <x v="1"/>
    <x v="0"/>
    <x v="0"/>
    <x v="6"/>
  </r>
  <r>
    <x v="1"/>
    <x v="0"/>
    <x v="0"/>
    <x v="5"/>
  </r>
  <r>
    <x v="1"/>
    <x v="3"/>
    <x v="0"/>
    <x v="8"/>
  </r>
  <r>
    <x v="1"/>
    <x v="3"/>
    <x v="0"/>
    <x v="11"/>
  </r>
  <r>
    <x v="1"/>
    <x v="3"/>
    <x v="0"/>
    <x v="11"/>
  </r>
  <r>
    <x v="1"/>
    <x v="3"/>
    <x v="0"/>
    <x v="11"/>
  </r>
  <r>
    <x v="1"/>
    <x v="2"/>
    <x v="0"/>
    <x v="10"/>
  </r>
  <r>
    <x v="1"/>
    <x v="0"/>
    <x v="0"/>
    <x v="2"/>
  </r>
  <r>
    <x v="1"/>
    <x v="3"/>
    <x v="0"/>
    <x v="10"/>
  </r>
  <r>
    <x v="1"/>
    <x v="2"/>
    <x v="0"/>
    <x v="2"/>
  </r>
  <r>
    <x v="1"/>
    <x v="3"/>
    <x v="0"/>
    <x v="10"/>
  </r>
  <r>
    <x v="1"/>
    <x v="0"/>
    <x v="0"/>
    <x v="10"/>
  </r>
  <r>
    <x v="1"/>
    <x v="2"/>
    <x v="0"/>
    <x v="8"/>
  </r>
  <r>
    <x v="1"/>
    <x v="3"/>
    <x v="0"/>
    <x v="11"/>
  </r>
  <r>
    <x v="1"/>
    <x v="2"/>
    <x v="0"/>
    <x v="7"/>
  </r>
  <r>
    <x v="1"/>
    <x v="0"/>
    <x v="0"/>
    <x v="9"/>
  </r>
  <r>
    <x v="1"/>
    <x v="2"/>
    <x v="0"/>
    <x v="6"/>
  </r>
  <r>
    <x v="1"/>
    <x v="2"/>
    <x v="0"/>
    <x v="1"/>
  </r>
  <r>
    <x v="1"/>
    <x v="2"/>
    <x v="0"/>
    <x v="3"/>
  </r>
  <r>
    <x v="1"/>
    <x v="0"/>
    <x v="0"/>
    <x v="4"/>
  </r>
  <r>
    <x v="1"/>
    <x v="2"/>
    <x v="0"/>
    <x v="5"/>
  </r>
  <r>
    <x v="1"/>
    <x v="2"/>
    <x v="0"/>
    <x v="2"/>
  </r>
  <r>
    <x v="1"/>
    <x v="0"/>
    <x v="0"/>
    <x v="3"/>
  </r>
  <r>
    <x v="1"/>
    <x v="0"/>
    <x v="0"/>
    <x v="7"/>
  </r>
  <r>
    <x v="1"/>
    <x v="3"/>
    <x v="0"/>
    <x v="5"/>
  </r>
  <r>
    <x v="1"/>
    <x v="3"/>
    <x v="0"/>
    <x v="5"/>
  </r>
  <r>
    <x v="1"/>
    <x v="0"/>
    <x v="0"/>
    <x v="5"/>
  </r>
  <r>
    <x v="1"/>
    <x v="0"/>
    <x v="0"/>
    <x v="4"/>
  </r>
  <r>
    <x v="1"/>
    <x v="0"/>
    <x v="0"/>
    <x v="2"/>
  </r>
  <r>
    <x v="1"/>
    <x v="1"/>
    <x v="0"/>
    <x v="2"/>
  </r>
  <r>
    <x v="1"/>
    <x v="0"/>
    <x v="0"/>
    <x v="5"/>
  </r>
  <r>
    <x v="1"/>
    <x v="2"/>
    <x v="0"/>
    <x v="9"/>
  </r>
  <r>
    <x v="1"/>
    <x v="0"/>
    <x v="0"/>
    <x v="2"/>
  </r>
  <r>
    <x v="1"/>
    <x v="2"/>
    <x v="0"/>
    <x v="8"/>
  </r>
  <r>
    <x v="1"/>
    <x v="3"/>
    <x v="0"/>
    <x v="10"/>
  </r>
  <r>
    <x v="1"/>
    <x v="3"/>
    <x v="0"/>
    <x v="3"/>
  </r>
  <r>
    <x v="1"/>
    <x v="2"/>
    <x v="0"/>
    <x v="0"/>
  </r>
  <r>
    <x v="1"/>
    <x v="0"/>
    <x v="0"/>
    <x v="0"/>
  </r>
  <r>
    <x v="1"/>
    <x v="3"/>
    <x v="0"/>
    <x v="3"/>
  </r>
  <r>
    <x v="1"/>
    <x v="2"/>
    <x v="0"/>
    <x v="7"/>
  </r>
  <r>
    <x v="1"/>
    <x v="0"/>
    <x v="2"/>
    <x v="9"/>
  </r>
  <r>
    <x v="1"/>
    <x v="2"/>
    <x v="2"/>
    <x v="7"/>
  </r>
  <r>
    <x v="1"/>
    <x v="3"/>
    <x v="2"/>
    <x v="9"/>
  </r>
  <r>
    <x v="1"/>
    <x v="3"/>
    <x v="2"/>
    <x v="10"/>
  </r>
  <r>
    <x v="1"/>
    <x v="3"/>
    <x v="2"/>
    <x v="4"/>
  </r>
  <r>
    <x v="1"/>
    <x v="2"/>
    <x v="2"/>
    <x v="9"/>
  </r>
  <r>
    <x v="1"/>
    <x v="2"/>
    <x v="2"/>
    <x v="4"/>
  </r>
  <r>
    <x v="1"/>
    <x v="2"/>
    <x v="2"/>
    <x v="7"/>
  </r>
  <r>
    <x v="1"/>
    <x v="0"/>
    <x v="2"/>
    <x v="10"/>
  </r>
  <r>
    <x v="1"/>
    <x v="3"/>
    <x v="2"/>
    <x v="11"/>
  </r>
  <r>
    <x v="1"/>
    <x v="0"/>
    <x v="2"/>
    <x v="2"/>
  </r>
  <r>
    <x v="1"/>
    <x v="2"/>
    <x v="2"/>
    <x v="10"/>
  </r>
  <r>
    <x v="1"/>
    <x v="0"/>
    <x v="2"/>
    <x v="6"/>
  </r>
  <r>
    <x v="1"/>
    <x v="3"/>
    <x v="2"/>
    <x v="8"/>
  </r>
  <r>
    <x v="1"/>
    <x v="0"/>
    <x v="2"/>
    <x v="9"/>
  </r>
  <r>
    <x v="1"/>
    <x v="0"/>
    <x v="2"/>
    <x v="9"/>
  </r>
  <r>
    <x v="1"/>
    <x v="2"/>
    <x v="2"/>
    <x v="2"/>
  </r>
  <r>
    <x v="1"/>
    <x v="2"/>
    <x v="2"/>
    <x v="9"/>
  </r>
  <r>
    <x v="1"/>
    <x v="0"/>
    <x v="2"/>
    <x v="5"/>
  </r>
  <r>
    <x v="1"/>
    <x v="2"/>
    <x v="2"/>
    <x v="10"/>
  </r>
  <r>
    <x v="1"/>
    <x v="3"/>
    <x v="0"/>
    <x v="8"/>
  </r>
  <r>
    <x v="1"/>
    <x v="3"/>
    <x v="0"/>
    <x v="5"/>
  </r>
  <r>
    <x v="1"/>
    <x v="2"/>
    <x v="0"/>
    <x v="1"/>
  </r>
  <r>
    <x v="1"/>
    <x v="3"/>
    <x v="0"/>
    <x v="3"/>
  </r>
  <r>
    <x v="1"/>
    <x v="2"/>
    <x v="0"/>
    <x v="10"/>
  </r>
  <r>
    <x v="1"/>
    <x v="0"/>
    <x v="0"/>
    <x v="3"/>
  </r>
  <r>
    <x v="1"/>
    <x v="2"/>
    <x v="0"/>
    <x v="7"/>
  </r>
  <r>
    <x v="1"/>
    <x v="0"/>
    <x v="0"/>
    <x v="0"/>
  </r>
  <r>
    <x v="1"/>
    <x v="1"/>
    <x v="0"/>
    <x v="1"/>
  </r>
  <r>
    <x v="1"/>
    <x v="2"/>
    <x v="0"/>
    <x v="5"/>
  </r>
  <r>
    <x v="1"/>
    <x v="3"/>
    <x v="0"/>
    <x v="5"/>
  </r>
  <r>
    <x v="1"/>
    <x v="0"/>
    <x v="0"/>
    <x v="2"/>
  </r>
  <r>
    <x v="1"/>
    <x v="3"/>
    <x v="0"/>
    <x v="4"/>
  </r>
  <r>
    <x v="1"/>
    <x v="2"/>
    <x v="0"/>
    <x v="7"/>
  </r>
  <r>
    <x v="1"/>
    <x v="0"/>
    <x v="0"/>
    <x v="2"/>
  </r>
  <r>
    <x v="1"/>
    <x v="2"/>
    <x v="0"/>
    <x v="9"/>
  </r>
  <r>
    <x v="1"/>
    <x v="2"/>
    <x v="0"/>
    <x v="0"/>
  </r>
  <r>
    <x v="1"/>
    <x v="0"/>
    <x v="0"/>
    <x v="9"/>
  </r>
  <r>
    <x v="1"/>
    <x v="3"/>
    <x v="0"/>
    <x v="3"/>
  </r>
  <r>
    <x v="1"/>
    <x v="0"/>
    <x v="0"/>
    <x v="0"/>
  </r>
  <r>
    <x v="1"/>
    <x v="0"/>
    <x v="0"/>
    <x v="0"/>
  </r>
  <r>
    <x v="1"/>
    <x v="0"/>
    <x v="0"/>
    <x v="5"/>
  </r>
  <r>
    <x v="1"/>
    <x v="0"/>
    <x v="0"/>
    <x v="5"/>
  </r>
  <r>
    <x v="1"/>
    <x v="3"/>
    <x v="0"/>
    <x v="0"/>
  </r>
  <r>
    <x v="1"/>
    <x v="3"/>
    <x v="0"/>
    <x v="10"/>
  </r>
  <r>
    <x v="1"/>
    <x v="3"/>
    <x v="0"/>
    <x v="9"/>
  </r>
  <r>
    <x v="1"/>
    <x v="2"/>
    <x v="0"/>
    <x v="3"/>
  </r>
  <r>
    <x v="1"/>
    <x v="2"/>
    <x v="0"/>
    <x v="5"/>
  </r>
  <r>
    <x v="1"/>
    <x v="3"/>
    <x v="0"/>
    <x v="10"/>
  </r>
  <r>
    <x v="1"/>
    <x v="3"/>
    <x v="0"/>
    <x v="0"/>
  </r>
  <r>
    <x v="1"/>
    <x v="0"/>
    <x v="0"/>
    <x v="6"/>
  </r>
  <r>
    <x v="1"/>
    <x v="3"/>
    <x v="0"/>
    <x v="5"/>
  </r>
  <r>
    <x v="1"/>
    <x v="2"/>
    <x v="0"/>
    <x v="8"/>
  </r>
  <r>
    <x v="1"/>
    <x v="2"/>
    <x v="0"/>
    <x v="1"/>
  </r>
  <r>
    <x v="1"/>
    <x v="3"/>
    <x v="0"/>
    <x v="5"/>
  </r>
  <r>
    <x v="1"/>
    <x v="2"/>
    <x v="0"/>
    <x v="8"/>
  </r>
  <r>
    <x v="1"/>
    <x v="0"/>
    <x v="0"/>
    <x v="10"/>
  </r>
  <r>
    <x v="1"/>
    <x v="3"/>
    <x v="0"/>
    <x v="6"/>
  </r>
  <r>
    <x v="1"/>
    <x v="0"/>
    <x v="0"/>
    <x v="10"/>
  </r>
  <r>
    <x v="1"/>
    <x v="3"/>
    <x v="0"/>
    <x v="5"/>
  </r>
  <r>
    <x v="1"/>
    <x v="3"/>
    <x v="0"/>
    <x v="3"/>
  </r>
  <r>
    <x v="1"/>
    <x v="0"/>
    <x v="0"/>
    <x v="5"/>
  </r>
  <r>
    <x v="1"/>
    <x v="3"/>
    <x v="0"/>
    <x v="9"/>
  </r>
  <r>
    <x v="1"/>
    <x v="0"/>
    <x v="0"/>
    <x v="1"/>
  </r>
  <r>
    <x v="1"/>
    <x v="3"/>
    <x v="0"/>
    <x v="8"/>
  </r>
  <r>
    <x v="1"/>
    <x v="0"/>
    <x v="0"/>
    <x v="9"/>
  </r>
  <r>
    <x v="1"/>
    <x v="2"/>
    <x v="0"/>
    <x v="6"/>
  </r>
  <r>
    <x v="1"/>
    <x v="3"/>
    <x v="0"/>
    <x v="11"/>
  </r>
  <r>
    <x v="1"/>
    <x v="3"/>
    <x v="0"/>
    <x v="11"/>
  </r>
  <r>
    <x v="1"/>
    <x v="2"/>
    <x v="0"/>
    <x v="6"/>
  </r>
  <r>
    <x v="1"/>
    <x v="2"/>
    <x v="0"/>
    <x v="2"/>
  </r>
  <r>
    <x v="1"/>
    <x v="3"/>
    <x v="0"/>
    <x v="8"/>
  </r>
  <r>
    <x v="1"/>
    <x v="3"/>
    <x v="0"/>
    <x v="10"/>
  </r>
  <r>
    <x v="1"/>
    <x v="0"/>
    <x v="0"/>
    <x v="5"/>
  </r>
  <r>
    <x v="1"/>
    <x v="2"/>
    <x v="0"/>
    <x v="0"/>
  </r>
  <r>
    <x v="1"/>
    <x v="2"/>
    <x v="0"/>
    <x v="3"/>
  </r>
  <r>
    <x v="1"/>
    <x v="2"/>
    <x v="0"/>
    <x v="6"/>
  </r>
  <r>
    <x v="1"/>
    <x v="3"/>
    <x v="0"/>
    <x v="0"/>
  </r>
  <r>
    <x v="1"/>
    <x v="3"/>
    <x v="0"/>
    <x v="10"/>
  </r>
  <r>
    <x v="1"/>
    <x v="2"/>
    <x v="0"/>
    <x v="0"/>
  </r>
  <r>
    <x v="1"/>
    <x v="3"/>
    <x v="0"/>
    <x v="0"/>
  </r>
  <r>
    <x v="1"/>
    <x v="3"/>
    <x v="0"/>
    <x v="5"/>
  </r>
  <r>
    <x v="1"/>
    <x v="0"/>
    <x v="0"/>
    <x v="7"/>
  </r>
  <r>
    <x v="1"/>
    <x v="3"/>
    <x v="0"/>
    <x v="5"/>
  </r>
  <r>
    <x v="1"/>
    <x v="0"/>
    <x v="0"/>
    <x v="5"/>
  </r>
  <r>
    <x v="1"/>
    <x v="2"/>
    <x v="0"/>
    <x v="5"/>
  </r>
  <r>
    <x v="1"/>
    <x v="0"/>
    <x v="0"/>
    <x v="6"/>
  </r>
  <r>
    <x v="1"/>
    <x v="0"/>
    <x v="0"/>
    <x v="2"/>
  </r>
  <r>
    <x v="1"/>
    <x v="0"/>
    <x v="0"/>
    <x v="11"/>
  </r>
  <r>
    <x v="1"/>
    <x v="0"/>
    <x v="0"/>
    <x v="6"/>
  </r>
  <r>
    <x v="1"/>
    <x v="0"/>
    <x v="0"/>
    <x v="1"/>
  </r>
  <r>
    <x v="1"/>
    <x v="0"/>
    <x v="0"/>
    <x v="5"/>
  </r>
  <r>
    <x v="1"/>
    <x v="0"/>
    <x v="0"/>
    <x v="0"/>
  </r>
  <r>
    <x v="1"/>
    <x v="3"/>
    <x v="0"/>
    <x v="9"/>
  </r>
  <r>
    <x v="1"/>
    <x v="2"/>
    <x v="0"/>
    <x v="1"/>
  </r>
  <r>
    <x v="1"/>
    <x v="3"/>
    <x v="0"/>
    <x v="9"/>
  </r>
  <r>
    <x v="1"/>
    <x v="2"/>
    <x v="0"/>
    <x v="6"/>
  </r>
  <r>
    <x v="1"/>
    <x v="2"/>
    <x v="0"/>
    <x v="2"/>
  </r>
  <r>
    <x v="1"/>
    <x v="2"/>
    <x v="0"/>
    <x v="6"/>
  </r>
  <r>
    <x v="1"/>
    <x v="2"/>
    <x v="0"/>
    <x v="8"/>
  </r>
  <r>
    <x v="1"/>
    <x v="0"/>
    <x v="2"/>
    <x v="3"/>
  </r>
  <r>
    <x v="1"/>
    <x v="0"/>
    <x v="2"/>
    <x v="2"/>
  </r>
  <r>
    <x v="1"/>
    <x v="0"/>
    <x v="2"/>
    <x v="3"/>
  </r>
  <r>
    <x v="1"/>
    <x v="3"/>
    <x v="2"/>
    <x v="11"/>
  </r>
  <r>
    <x v="1"/>
    <x v="3"/>
    <x v="2"/>
    <x v="4"/>
  </r>
  <r>
    <x v="1"/>
    <x v="0"/>
    <x v="2"/>
    <x v="6"/>
  </r>
  <r>
    <x v="1"/>
    <x v="0"/>
    <x v="2"/>
    <x v="7"/>
  </r>
  <r>
    <x v="1"/>
    <x v="0"/>
    <x v="2"/>
    <x v="6"/>
  </r>
  <r>
    <x v="1"/>
    <x v="0"/>
    <x v="2"/>
    <x v="2"/>
  </r>
  <r>
    <x v="1"/>
    <x v="0"/>
    <x v="2"/>
    <x v="9"/>
  </r>
  <r>
    <x v="1"/>
    <x v="3"/>
    <x v="2"/>
    <x v="0"/>
  </r>
  <r>
    <x v="1"/>
    <x v="2"/>
    <x v="2"/>
    <x v="0"/>
  </r>
  <r>
    <x v="1"/>
    <x v="3"/>
    <x v="2"/>
    <x v="3"/>
  </r>
  <r>
    <x v="1"/>
    <x v="0"/>
    <x v="2"/>
    <x v="4"/>
  </r>
  <r>
    <x v="1"/>
    <x v="3"/>
    <x v="2"/>
    <x v="10"/>
  </r>
  <r>
    <x v="1"/>
    <x v="3"/>
    <x v="2"/>
    <x v="0"/>
  </r>
  <r>
    <x v="1"/>
    <x v="3"/>
    <x v="2"/>
    <x v="0"/>
  </r>
  <r>
    <x v="1"/>
    <x v="3"/>
    <x v="2"/>
    <x v="3"/>
  </r>
  <r>
    <x v="1"/>
    <x v="2"/>
    <x v="2"/>
    <x v="8"/>
  </r>
  <r>
    <x v="1"/>
    <x v="0"/>
    <x v="2"/>
    <x v="0"/>
  </r>
  <r>
    <x v="1"/>
    <x v="2"/>
    <x v="0"/>
    <x v="1"/>
  </r>
  <r>
    <x v="1"/>
    <x v="2"/>
    <x v="0"/>
    <x v="7"/>
  </r>
  <r>
    <x v="1"/>
    <x v="0"/>
    <x v="0"/>
    <x v="1"/>
  </r>
  <r>
    <x v="1"/>
    <x v="2"/>
    <x v="0"/>
    <x v="2"/>
  </r>
  <r>
    <x v="1"/>
    <x v="2"/>
    <x v="0"/>
    <x v="8"/>
  </r>
  <r>
    <x v="1"/>
    <x v="0"/>
    <x v="0"/>
    <x v="5"/>
  </r>
  <r>
    <x v="1"/>
    <x v="3"/>
    <x v="0"/>
    <x v="0"/>
  </r>
  <r>
    <x v="1"/>
    <x v="2"/>
    <x v="0"/>
    <x v="7"/>
  </r>
  <r>
    <x v="1"/>
    <x v="3"/>
    <x v="0"/>
    <x v="5"/>
  </r>
  <r>
    <x v="1"/>
    <x v="3"/>
    <x v="0"/>
    <x v="4"/>
  </r>
  <r>
    <x v="1"/>
    <x v="3"/>
    <x v="0"/>
    <x v="6"/>
  </r>
  <r>
    <x v="1"/>
    <x v="0"/>
    <x v="0"/>
    <x v="0"/>
  </r>
  <r>
    <x v="1"/>
    <x v="3"/>
    <x v="0"/>
    <x v="6"/>
  </r>
  <r>
    <x v="1"/>
    <x v="0"/>
    <x v="0"/>
    <x v="0"/>
  </r>
  <r>
    <x v="1"/>
    <x v="0"/>
    <x v="0"/>
    <x v="3"/>
  </r>
  <r>
    <x v="1"/>
    <x v="0"/>
    <x v="0"/>
    <x v="7"/>
  </r>
  <r>
    <x v="1"/>
    <x v="2"/>
    <x v="0"/>
    <x v="5"/>
  </r>
  <r>
    <x v="1"/>
    <x v="3"/>
    <x v="0"/>
    <x v="0"/>
  </r>
  <r>
    <x v="1"/>
    <x v="3"/>
    <x v="0"/>
    <x v="5"/>
  </r>
  <r>
    <x v="1"/>
    <x v="0"/>
    <x v="0"/>
    <x v="2"/>
  </r>
  <r>
    <x v="1"/>
    <x v="3"/>
    <x v="0"/>
    <x v="5"/>
  </r>
  <r>
    <x v="1"/>
    <x v="2"/>
    <x v="0"/>
    <x v="7"/>
  </r>
  <r>
    <x v="1"/>
    <x v="0"/>
    <x v="0"/>
    <x v="5"/>
  </r>
  <r>
    <x v="1"/>
    <x v="2"/>
    <x v="0"/>
    <x v="5"/>
  </r>
  <r>
    <x v="1"/>
    <x v="2"/>
    <x v="0"/>
    <x v="4"/>
  </r>
  <r>
    <x v="1"/>
    <x v="2"/>
    <x v="0"/>
    <x v="9"/>
  </r>
  <r>
    <x v="1"/>
    <x v="0"/>
    <x v="0"/>
    <x v="7"/>
  </r>
  <r>
    <x v="1"/>
    <x v="0"/>
    <x v="0"/>
    <x v="7"/>
  </r>
  <r>
    <x v="1"/>
    <x v="3"/>
    <x v="0"/>
    <x v="0"/>
  </r>
  <r>
    <x v="1"/>
    <x v="3"/>
    <x v="0"/>
    <x v="8"/>
  </r>
  <r>
    <x v="1"/>
    <x v="3"/>
    <x v="0"/>
    <x v="11"/>
  </r>
  <r>
    <x v="1"/>
    <x v="2"/>
    <x v="0"/>
    <x v="2"/>
  </r>
  <r>
    <x v="1"/>
    <x v="0"/>
    <x v="0"/>
    <x v="0"/>
  </r>
  <r>
    <x v="1"/>
    <x v="3"/>
    <x v="0"/>
    <x v="10"/>
  </r>
  <r>
    <x v="1"/>
    <x v="2"/>
    <x v="0"/>
    <x v="0"/>
  </r>
  <r>
    <x v="1"/>
    <x v="2"/>
    <x v="0"/>
    <x v="2"/>
  </r>
  <r>
    <x v="1"/>
    <x v="2"/>
    <x v="0"/>
    <x v="0"/>
  </r>
  <r>
    <x v="1"/>
    <x v="2"/>
    <x v="0"/>
    <x v="0"/>
  </r>
  <r>
    <x v="1"/>
    <x v="2"/>
    <x v="0"/>
    <x v="6"/>
  </r>
  <r>
    <x v="1"/>
    <x v="0"/>
    <x v="0"/>
    <x v="0"/>
  </r>
  <r>
    <x v="1"/>
    <x v="0"/>
    <x v="2"/>
    <x v="4"/>
  </r>
  <r>
    <x v="1"/>
    <x v="0"/>
    <x v="2"/>
    <x v="5"/>
  </r>
  <r>
    <x v="1"/>
    <x v="2"/>
    <x v="2"/>
    <x v="9"/>
  </r>
  <r>
    <x v="1"/>
    <x v="3"/>
    <x v="2"/>
    <x v="5"/>
  </r>
  <r>
    <x v="1"/>
    <x v="0"/>
    <x v="2"/>
    <x v="0"/>
  </r>
  <r>
    <x v="1"/>
    <x v="3"/>
    <x v="2"/>
    <x v="4"/>
  </r>
  <r>
    <x v="1"/>
    <x v="0"/>
    <x v="2"/>
    <x v="5"/>
  </r>
  <r>
    <x v="1"/>
    <x v="0"/>
    <x v="2"/>
    <x v="3"/>
  </r>
  <r>
    <x v="1"/>
    <x v="2"/>
    <x v="2"/>
    <x v="4"/>
  </r>
  <r>
    <x v="1"/>
    <x v="0"/>
    <x v="2"/>
    <x v="7"/>
  </r>
  <r>
    <x v="1"/>
    <x v="3"/>
    <x v="2"/>
    <x v="3"/>
  </r>
  <r>
    <x v="1"/>
    <x v="2"/>
    <x v="2"/>
    <x v="2"/>
  </r>
  <r>
    <x v="1"/>
    <x v="3"/>
    <x v="2"/>
    <x v="11"/>
  </r>
  <r>
    <x v="1"/>
    <x v="3"/>
    <x v="2"/>
    <x v="11"/>
  </r>
  <r>
    <x v="1"/>
    <x v="0"/>
    <x v="2"/>
    <x v="8"/>
  </r>
  <r>
    <x v="1"/>
    <x v="2"/>
    <x v="2"/>
    <x v="2"/>
  </r>
  <r>
    <x v="1"/>
    <x v="2"/>
    <x v="2"/>
    <x v="0"/>
  </r>
  <r>
    <x v="1"/>
    <x v="3"/>
    <x v="2"/>
    <x v="3"/>
  </r>
  <r>
    <x v="1"/>
    <x v="3"/>
    <x v="2"/>
    <x v="0"/>
  </r>
  <r>
    <x v="1"/>
    <x v="0"/>
    <x v="2"/>
    <x v="7"/>
  </r>
  <r>
    <x v="1"/>
    <x v="0"/>
    <x v="0"/>
    <x v="2"/>
  </r>
  <r>
    <x v="1"/>
    <x v="3"/>
    <x v="0"/>
    <x v="0"/>
  </r>
  <r>
    <x v="1"/>
    <x v="0"/>
    <x v="0"/>
    <x v="2"/>
  </r>
  <r>
    <x v="1"/>
    <x v="2"/>
    <x v="0"/>
    <x v="6"/>
  </r>
  <r>
    <x v="1"/>
    <x v="0"/>
    <x v="0"/>
    <x v="6"/>
  </r>
  <r>
    <x v="1"/>
    <x v="2"/>
    <x v="0"/>
    <x v="5"/>
  </r>
  <r>
    <x v="1"/>
    <x v="0"/>
    <x v="0"/>
    <x v="2"/>
  </r>
  <r>
    <x v="1"/>
    <x v="0"/>
    <x v="0"/>
    <x v="3"/>
  </r>
  <r>
    <x v="1"/>
    <x v="3"/>
    <x v="0"/>
    <x v="0"/>
  </r>
  <r>
    <x v="1"/>
    <x v="0"/>
    <x v="0"/>
    <x v="9"/>
  </r>
  <r>
    <x v="1"/>
    <x v="0"/>
    <x v="0"/>
    <x v="2"/>
  </r>
  <r>
    <x v="1"/>
    <x v="0"/>
    <x v="0"/>
    <x v="0"/>
  </r>
  <r>
    <x v="1"/>
    <x v="0"/>
    <x v="0"/>
    <x v="0"/>
  </r>
  <r>
    <x v="1"/>
    <x v="0"/>
    <x v="0"/>
    <x v="11"/>
  </r>
  <r>
    <x v="1"/>
    <x v="0"/>
    <x v="0"/>
    <x v="4"/>
  </r>
  <r>
    <x v="1"/>
    <x v="0"/>
    <x v="0"/>
    <x v="0"/>
  </r>
  <r>
    <x v="1"/>
    <x v="2"/>
    <x v="0"/>
    <x v="3"/>
  </r>
  <r>
    <x v="1"/>
    <x v="0"/>
    <x v="0"/>
    <x v="5"/>
  </r>
  <r>
    <x v="1"/>
    <x v="0"/>
    <x v="0"/>
    <x v="6"/>
  </r>
  <r>
    <x v="1"/>
    <x v="0"/>
    <x v="0"/>
    <x v="1"/>
  </r>
  <r>
    <x v="1"/>
    <x v="3"/>
    <x v="0"/>
    <x v="4"/>
  </r>
  <r>
    <x v="1"/>
    <x v="2"/>
    <x v="0"/>
    <x v="10"/>
  </r>
  <r>
    <x v="1"/>
    <x v="2"/>
    <x v="0"/>
    <x v="5"/>
  </r>
  <r>
    <x v="1"/>
    <x v="3"/>
    <x v="0"/>
    <x v="9"/>
  </r>
  <r>
    <x v="1"/>
    <x v="2"/>
    <x v="0"/>
    <x v="1"/>
  </r>
  <r>
    <x v="1"/>
    <x v="3"/>
    <x v="0"/>
    <x v="4"/>
  </r>
  <r>
    <x v="1"/>
    <x v="0"/>
    <x v="0"/>
    <x v="5"/>
  </r>
  <r>
    <x v="1"/>
    <x v="2"/>
    <x v="0"/>
    <x v="7"/>
  </r>
  <r>
    <x v="1"/>
    <x v="2"/>
    <x v="0"/>
    <x v="3"/>
  </r>
  <r>
    <x v="1"/>
    <x v="0"/>
    <x v="0"/>
    <x v="5"/>
  </r>
  <r>
    <x v="1"/>
    <x v="0"/>
    <x v="0"/>
    <x v="6"/>
  </r>
  <r>
    <x v="1"/>
    <x v="0"/>
    <x v="0"/>
    <x v="5"/>
  </r>
  <r>
    <x v="1"/>
    <x v="2"/>
    <x v="0"/>
    <x v="7"/>
  </r>
  <r>
    <x v="1"/>
    <x v="3"/>
    <x v="2"/>
    <x v="5"/>
  </r>
  <r>
    <x v="1"/>
    <x v="3"/>
    <x v="2"/>
    <x v="6"/>
  </r>
  <r>
    <x v="1"/>
    <x v="3"/>
    <x v="2"/>
    <x v="5"/>
  </r>
  <r>
    <x v="1"/>
    <x v="3"/>
    <x v="2"/>
    <x v="5"/>
  </r>
  <r>
    <x v="1"/>
    <x v="0"/>
    <x v="2"/>
    <x v="8"/>
  </r>
  <r>
    <x v="1"/>
    <x v="3"/>
    <x v="2"/>
    <x v="8"/>
  </r>
  <r>
    <x v="1"/>
    <x v="0"/>
    <x v="2"/>
    <x v="0"/>
  </r>
  <r>
    <x v="1"/>
    <x v="0"/>
    <x v="2"/>
    <x v="8"/>
  </r>
  <r>
    <x v="1"/>
    <x v="0"/>
    <x v="2"/>
    <x v="5"/>
  </r>
  <r>
    <x v="1"/>
    <x v="3"/>
    <x v="2"/>
    <x v="11"/>
  </r>
  <r>
    <x v="1"/>
    <x v="0"/>
    <x v="2"/>
    <x v="0"/>
  </r>
  <r>
    <x v="1"/>
    <x v="0"/>
    <x v="2"/>
    <x v="7"/>
  </r>
  <r>
    <x v="1"/>
    <x v="3"/>
    <x v="2"/>
    <x v="3"/>
  </r>
  <r>
    <x v="1"/>
    <x v="0"/>
    <x v="2"/>
    <x v="6"/>
  </r>
  <r>
    <x v="1"/>
    <x v="0"/>
    <x v="2"/>
    <x v="2"/>
  </r>
  <r>
    <x v="1"/>
    <x v="0"/>
    <x v="2"/>
    <x v="2"/>
  </r>
  <r>
    <x v="1"/>
    <x v="3"/>
    <x v="2"/>
    <x v="3"/>
  </r>
  <r>
    <x v="1"/>
    <x v="0"/>
    <x v="2"/>
    <x v="5"/>
  </r>
  <r>
    <x v="1"/>
    <x v="3"/>
    <x v="2"/>
    <x v="5"/>
  </r>
  <r>
    <x v="1"/>
    <x v="3"/>
    <x v="2"/>
    <x v="3"/>
  </r>
  <r>
    <x v="1"/>
    <x v="3"/>
    <x v="2"/>
    <x v="9"/>
  </r>
  <r>
    <x v="1"/>
    <x v="2"/>
    <x v="2"/>
    <x v="10"/>
  </r>
  <r>
    <x v="1"/>
    <x v="0"/>
    <x v="2"/>
    <x v="8"/>
  </r>
  <r>
    <x v="1"/>
    <x v="0"/>
    <x v="2"/>
    <x v="9"/>
  </r>
  <r>
    <x v="1"/>
    <x v="3"/>
    <x v="2"/>
    <x v="3"/>
  </r>
  <r>
    <x v="1"/>
    <x v="2"/>
    <x v="2"/>
    <x v="2"/>
  </r>
  <r>
    <x v="1"/>
    <x v="2"/>
    <x v="2"/>
    <x v="5"/>
  </r>
  <r>
    <x v="1"/>
    <x v="3"/>
    <x v="1"/>
    <x v="10"/>
  </r>
  <r>
    <x v="1"/>
    <x v="0"/>
    <x v="1"/>
    <x v="2"/>
  </r>
  <r>
    <x v="1"/>
    <x v="3"/>
    <x v="1"/>
    <x v="0"/>
  </r>
  <r>
    <x v="1"/>
    <x v="1"/>
    <x v="1"/>
    <x v="1"/>
  </r>
  <r>
    <x v="1"/>
    <x v="0"/>
    <x v="1"/>
    <x v="0"/>
  </r>
  <r>
    <x v="1"/>
    <x v="0"/>
    <x v="1"/>
    <x v="8"/>
  </r>
  <r>
    <x v="1"/>
    <x v="0"/>
    <x v="1"/>
    <x v="1"/>
  </r>
  <r>
    <x v="1"/>
    <x v="2"/>
    <x v="1"/>
    <x v="8"/>
  </r>
  <r>
    <x v="1"/>
    <x v="2"/>
    <x v="1"/>
    <x v="1"/>
  </r>
  <r>
    <x v="1"/>
    <x v="2"/>
    <x v="1"/>
    <x v="4"/>
  </r>
  <r>
    <x v="1"/>
    <x v="0"/>
    <x v="1"/>
    <x v="5"/>
  </r>
  <r>
    <x v="1"/>
    <x v="3"/>
    <x v="1"/>
    <x v="11"/>
  </r>
  <r>
    <x v="1"/>
    <x v="3"/>
    <x v="1"/>
    <x v="0"/>
  </r>
  <r>
    <x v="1"/>
    <x v="1"/>
    <x v="1"/>
    <x v="1"/>
  </r>
  <r>
    <x v="1"/>
    <x v="2"/>
    <x v="1"/>
    <x v="1"/>
  </r>
  <r>
    <x v="1"/>
    <x v="3"/>
    <x v="1"/>
    <x v="10"/>
  </r>
  <r>
    <x v="1"/>
    <x v="0"/>
    <x v="1"/>
    <x v="7"/>
  </r>
  <r>
    <x v="1"/>
    <x v="2"/>
    <x v="1"/>
    <x v="6"/>
  </r>
  <r>
    <x v="1"/>
    <x v="3"/>
    <x v="1"/>
    <x v="4"/>
  </r>
  <r>
    <x v="1"/>
    <x v="0"/>
    <x v="1"/>
    <x v="7"/>
  </r>
  <r>
    <x v="1"/>
    <x v="1"/>
    <x v="2"/>
    <x v="1"/>
  </r>
  <r>
    <x v="1"/>
    <x v="3"/>
    <x v="2"/>
    <x v="11"/>
  </r>
  <r>
    <x v="1"/>
    <x v="0"/>
    <x v="2"/>
    <x v="0"/>
  </r>
  <r>
    <x v="1"/>
    <x v="0"/>
    <x v="2"/>
    <x v="2"/>
  </r>
  <r>
    <x v="1"/>
    <x v="3"/>
    <x v="2"/>
    <x v="10"/>
  </r>
  <r>
    <x v="1"/>
    <x v="3"/>
    <x v="2"/>
    <x v="5"/>
  </r>
  <r>
    <x v="1"/>
    <x v="2"/>
    <x v="2"/>
    <x v="4"/>
  </r>
  <r>
    <x v="1"/>
    <x v="0"/>
    <x v="2"/>
    <x v="1"/>
  </r>
  <r>
    <x v="1"/>
    <x v="3"/>
    <x v="2"/>
    <x v="0"/>
  </r>
  <r>
    <x v="1"/>
    <x v="3"/>
    <x v="2"/>
    <x v="11"/>
  </r>
  <r>
    <x v="1"/>
    <x v="0"/>
    <x v="2"/>
    <x v="3"/>
  </r>
  <r>
    <x v="1"/>
    <x v="3"/>
    <x v="2"/>
    <x v="3"/>
  </r>
  <r>
    <x v="1"/>
    <x v="0"/>
    <x v="2"/>
    <x v="5"/>
  </r>
  <r>
    <x v="1"/>
    <x v="0"/>
    <x v="2"/>
    <x v="4"/>
  </r>
  <r>
    <x v="1"/>
    <x v="2"/>
    <x v="2"/>
    <x v="9"/>
  </r>
  <r>
    <x v="1"/>
    <x v="0"/>
    <x v="2"/>
    <x v="0"/>
  </r>
  <r>
    <x v="1"/>
    <x v="0"/>
    <x v="2"/>
    <x v="7"/>
  </r>
  <r>
    <x v="1"/>
    <x v="0"/>
    <x v="2"/>
    <x v="6"/>
  </r>
  <r>
    <x v="1"/>
    <x v="0"/>
    <x v="2"/>
    <x v="5"/>
  </r>
  <r>
    <x v="1"/>
    <x v="3"/>
    <x v="2"/>
    <x v="8"/>
  </r>
  <r>
    <x v="1"/>
    <x v="3"/>
    <x v="2"/>
    <x v="3"/>
  </r>
  <r>
    <x v="1"/>
    <x v="3"/>
    <x v="2"/>
    <x v="10"/>
  </r>
  <r>
    <x v="1"/>
    <x v="0"/>
    <x v="2"/>
    <x v="10"/>
  </r>
  <r>
    <x v="1"/>
    <x v="3"/>
    <x v="2"/>
    <x v="9"/>
  </r>
  <r>
    <x v="1"/>
    <x v="0"/>
    <x v="2"/>
    <x v="2"/>
  </r>
  <r>
    <x v="1"/>
    <x v="0"/>
    <x v="2"/>
    <x v="9"/>
  </r>
  <r>
    <x v="1"/>
    <x v="0"/>
    <x v="2"/>
    <x v="6"/>
  </r>
  <r>
    <x v="1"/>
    <x v="2"/>
    <x v="2"/>
    <x v="5"/>
  </r>
  <r>
    <x v="1"/>
    <x v="2"/>
    <x v="2"/>
    <x v="5"/>
  </r>
  <r>
    <x v="1"/>
    <x v="3"/>
    <x v="2"/>
    <x v="10"/>
  </r>
  <r>
    <x v="1"/>
    <x v="3"/>
    <x v="2"/>
    <x v="3"/>
  </r>
  <r>
    <x v="1"/>
    <x v="0"/>
    <x v="2"/>
    <x v="11"/>
  </r>
  <r>
    <x v="1"/>
    <x v="2"/>
    <x v="2"/>
    <x v="9"/>
  </r>
  <r>
    <x v="1"/>
    <x v="3"/>
    <x v="2"/>
    <x v="9"/>
  </r>
  <r>
    <x v="1"/>
    <x v="0"/>
    <x v="2"/>
    <x v="1"/>
  </r>
  <r>
    <x v="1"/>
    <x v="0"/>
    <x v="2"/>
    <x v="7"/>
  </r>
  <r>
    <x v="1"/>
    <x v="3"/>
    <x v="2"/>
    <x v="5"/>
  </r>
  <r>
    <x v="1"/>
    <x v="3"/>
    <x v="2"/>
    <x v="0"/>
  </r>
  <r>
    <x v="1"/>
    <x v="3"/>
    <x v="2"/>
    <x v="4"/>
  </r>
  <r>
    <x v="1"/>
    <x v="3"/>
    <x v="2"/>
    <x v="3"/>
  </r>
  <r>
    <x v="1"/>
    <x v="0"/>
    <x v="2"/>
    <x v="8"/>
  </r>
  <r>
    <x v="1"/>
    <x v="2"/>
    <x v="2"/>
    <x v="10"/>
  </r>
  <r>
    <x v="1"/>
    <x v="2"/>
    <x v="2"/>
    <x v="7"/>
  </r>
  <r>
    <x v="1"/>
    <x v="0"/>
    <x v="2"/>
    <x v="10"/>
  </r>
  <r>
    <x v="1"/>
    <x v="2"/>
    <x v="2"/>
    <x v="2"/>
  </r>
  <r>
    <x v="1"/>
    <x v="2"/>
    <x v="2"/>
    <x v="0"/>
  </r>
  <r>
    <x v="1"/>
    <x v="0"/>
    <x v="2"/>
    <x v="10"/>
  </r>
  <r>
    <x v="1"/>
    <x v="0"/>
    <x v="2"/>
    <x v="10"/>
  </r>
  <r>
    <x v="1"/>
    <x v="2"/>
    <x v="2"/>
    <x v="4"/>
  </r>
  <r>
    <x v="1"/>
    <x v="2"/>
    <x v="2"/>
    <x v="0"/>
  </r>
  <r>
    <x v="1"/>
    <x v="0"/>
    <x v="2"/>
    <x v="5"/>
  </r>
  <r>
    <x v="1"/>
    <x v="3"/>
    <x v="2"/>
    <x v="9"/>
  </r>
  <r>
    <x v="1"/>
    <x v="3"/>
    <x v="2"/>
    <x v="4"/>
  </r>
  <r>
    <x v="1"/>
    <x v="3"/>
    <x v="2"/>
    <x v="9"/>
  </r>
  <r>
    <x v="1"/>
    <x v="0"/>
    <x v="2"/>
    <x v="6"/>
  </r>
  <r>
    <x v="1"/>
    <x v="0"/>
    <x v="2"/>
    <x v="9"/>
  </r>
  <r>
    <x v="1"/>
    <x v="0"/>
    <x v="2"/>
    <x v="3"/>
  </r>
  <r>
    <x v="1"/>
    <x v="0"/>
    <x v="2"/>
    <x v="6"/>
  </r>
  <r>
    <x v="1"/>
    <x v="0"/>
    <x v="2"/>
    <x v="1"/>
  </r>
  <r>
    <x v="1"/>
    <x v="2"/>
    <x v="2"/>
    <x v="8"/>
  </r>
  <r>
    <x v="1"/>
    <x v="3"/>
    <x v="2"/>
    <x v="3"/>
  </r>
  <r>
    <x v="1"/>
    <x v="0"/>
    <x v="2"/>
    <x v="1"/>
  </r>
  <r>
    <x v="1"/>
    <x v="2"/>
    <x v="2"/>
    <x v="7"/>
  </r>
  <r>
    <x v="1"/>
    <x v="2"/>
    <x v="2"/>
    <x v="7"/>
  </r>
  <r>
    <x v="1"/>
    <x v="0"/>
    <x v="2"/>
    <x v="10"/>
  </r>
  <r>
    <x v="1"/>
    <x v="2"/>
    <x v="2"/>
    <x v="0"/>
  </r>
  <r>
    <x v="1"/>
    <x v="3"/>
    <x v="2"/>
    <x v="5"/>
  </r>
  <r>
    <x v="1"/>
    <x v="0"/>
    <x v="2"/>
    <x v="9"/>
  </r>
  <r>
    <x v="1"/>
    <x v="2"/>
    <x v="2"/>
    <x v="7"/>
  </r>
  <r>
    <x v="1"/>
    <x v="2"/>
    <x v="2"/>
    <x v="5"/>
  </r>
  <r>
    <x v="1"/>
    <x v="3"/>
    <x v="2"/>
    <x v="0"/>
  </r>
  <r>
    <x v="1"/>
    <x v="3"/>
    <x v="2"/>
    <x v="10"/>
  </r>
  <r>
    <x v="1"/>
    <x v="0"/>
    <x v="2"/>
    <x v="11"/>
  </r>
  <r>
    <x v="1"/>
    <x v="3"/>
    <x v="2"/>
    <x v="6"/>
  </r>
  <r>
    <x v="1"/>
    <x v="0"/>
    <x v="2"/>
    <x v="4"/>
  </r>
  <r>
    <x v="1"/>
    <x v="0"/>
    <x v="2"/>
    <x v="9"/>
  </r>
  <r>
    <x v="1"/>
    <x v="0"/>
    <x v="2"/>
    <x v="2"/>
  </r>
  <r>
    <x v="1"/>
    <x v="2"/>
    <x v="2"/>
    <x v="2"/>
  </r>
  <r>
    <x v="1"/>
    <x v="3"/>
    <x v="2"/>
    <x v="0"/>
  </r>
  <r>
    <x v="1"/>
    <x v="1"/>
    <x v="2"/>
    <x v="2"/>
  </r>
  <r>
    <x v="1"/>
    <x v="2"/>
    <x v="2"/>
    <x v="7"/>
  </r>
  <r>
    <x v="1"/>
    <x v="2"/>
    <x v="2"/>
    <x v="10"/>
  </r>
  <r>
    <x v="1"/>
    <x v="2"/>
    <x v="2"/>
    <x v="7"/>
  </r>
  <r>
    <x v="1"/>
    <x v="3"/>
    <x v="2"/>
    <x v="0"/>
  </r>
  <r>
    <x v="1"/>
    <x v="3"/>
    <x v="2"/>
    <x v="11"/>
  </r>
  <r>
    <x v="1"/>
    <x v="2"/>
    <x v="2"/>
    <x v="6"/>
  </r>
  <r>
    <x v="1"/>
    <x v="2"/>
    <x v="2"/>
    <x v="5"/>
  </r>
  <r>
    <x v="1"/>
    <x v="2"/>
    <x v="2"/>
    <x v="0"/>
  </r>
  <r>
    <x v="1"/>
    <x v="3"/>
    <x v="2"/>
    <x v="3"/>
  </r>
  <r>
    <x v="1"/>
    <x v="2"/>
    <x v="2"/>
    <x v="0"/>
  </r>
  <r>
    <x v="1"/>
    <x v="3"/>
    <x v="2"/>
    <x v="11"/>
  </r>
  <r>
    <x v="1"/>
    <x v="0"/>
    <x v="2"/>
    <x v="7"/>
  </r>
  <r>
    <x v="1"/>
    <x v="3"/>
    <x v="2"/>
    <x v="0"/>
  </r>
  <r>
    <x v="1"/>
    <x v="2"/>
    <x v="2"/>
    <x v="5"/>
  </r>
  <r>
    <x v="1"/>
    <x v="0"/>
    <x v="2"/>
    <x v="5"/>
  </r>
  <r>
    <x v="1"/>
    <x v="3"/>
    <x v="2"/>
    <x v="6"/>
  </r>
  <r>
    <x v="1"/>
    <x v="3"/>
    <x v="2"/>
    <x v="9"/>
  </r>
  <r>
    <x v="1"/>
    <x v="2"/>
    <x v="2"/>
    <x v="1"/>
  </r>
  <r>
    <x v="1"/>
    <x v="2"/>
    <x v="2"/>
    <x v="6"/>
  </r>
  <r>
    <x v="1"/>
    <x v="3"/>
    <x v="2"/>
    <x v="5"/>
  </r>
  <r>
    <x v="1"/>
    <x v="0"/>
    <x v="2"/>
    <x v="10"/>
  </r>
  <r>
    <x v="1"/>
    <x v="0"/>
    <x v="2"/>
    <x v="9"/>
  </r>
  <r>
    <x v="1"/>
    <x v="2"/>
    <x v="2"/>
    <x v="2"/>
  </r>
  <r>
    <x v="1"/>
    <x v="0"/>
    <x v="2"/>
    <x v="5"/>
  </r>
  <r>
    <x v="1"/>
    <x v="0"/>
    <x v="2"/>
    <x v="9"/>
  </r>
  <r>
    <x v="1"/>
    <x v="0"/>
    <x v="2"/>
    <x v="6"/>
  </r>
  <r>
    <x v="1"/>
    <x v="3"/>
    <x v="2"/>
    <x v="0"/>
  </r>
  <r>
    <x v="1"/>
    <x v="0"/>
    <x v="2"/>
    <x v="1"/>
  </r>
  <r>
    <x v="1"/>
    <x v="3"/>
    <x v="2"/>
    <x v="4"/>
  </r>
  <r>
    <x v="1"/>
    <x v="0"/>
    <x v="2"/>
    <x v="7"/>
  </r>
  <r>
    <x v="1"/>
    <x v="0"/>
    <x v="2"/>
    <x v="2"/>
  </r>
  <r>
    <x v="1"/>
    <x v="3"/>
    <x v="2"/>
    <x v="3"/>
  </r>
  <r>
    <x v="1"/>
    <x v="2"/>
    <x v="2"/>
    <x v="7"/>
  </r>
  <r>
    <x v="1"/>
    <x v="1"/>
    <x v="2"/>
    <x v="2"/>
  </r>
  <r>
    <x v="1"/>
    <x v="3"/>
    <x v="2"/>
    <x v="10"/>
  </r>
  <r>
    <x v="1"/>
    <x v="0"/>
    <x v="2"/>
    <x v="1"/>
  </r>
  <r>
    <x v="1"/>
    <x v="3"/>
    <x v="2"/>
    <x v="8"/>
  </r>
  <r>
    <x v="1"/>
    <x v="3"/>
    <x v="2"/>
    <x v="10"/>
  </r>
  <r>
    <x v="1"/>
    <x v="2"/>
    <x v="2"/>
    <x v="1"/>
  </r>
  <r>
    <x v="1"/>
    <x v="3"/>
    <x v="2"/>
    <x v="3"/>
  </r>
  <r>
    <x v="1"/>
    <x v="0"/>
    <x v="2"/>
    <x v="0"/>
  </r>
  <r>
    <x v="1"/>
    <x v="3"/>
    <x v="2"/>
    <x v="3"/>
  </r>
  <r>
    <x v="1"/>
    <x v="3"/>
    <x v="2"/>
    <x v="9"/>
  </r>
  <r>
    <x v="1"/>
    <x v="3"/>
    <x v="2"/>
    <x v="11"/>
  </r>
  <r>
    <x v="1"/>
    <x v="0"/>
    <x v="2"/>
    <x v="6"/>
  </r>
  <r>
    <x v="1"/>
    <x v="0"/>
    <x v="2"/>
    <x v="1"/>
  </r>
  <r>
    <x v="1"/>
    <x v="2"/>
    <x v="2"/>
    <x v="2"/>
  </r>
  <r>
    <x v="1"/>
    <x v="0"/>
    <x v="2"/>
    <x v="0"/>
  </r>
  <r>
    <x v="1"/>
    <x v="3"/>
    <x v="2"/>
    <x v="10"/>
  </r>
  <r>
    <x v="1"/>
    <x v="3"/>
    <x v="2"/>
    <x v="10"/>
  </r>
  <r>
    <x v="1"/>
    <x v="2"/>
    <x v="2"/>
    <x v="8"/>
  </r>
  <r>
    <x v="1"/>
    <x v="2"/>
    <x v="2"/>
    <x v="2"/>
  </r>
  <r>
    <x v="1"/>
    <x v="0"/>
    <x v="2"/>
    <x v="2"/>
  </r>
  <r>
    <x v="1"/>
    <x v="3"/>
    <x v="2"/>
    <x v="10"/>
  </r>
  <r>
    <x v="1"/>
    <x v="3"/>
    <x v="2"/>
    <x v="11"/>
  </r>
  <r>
    <x v="1"/>
    <x v="2"/>
    <x v="2"/>
    <x v="2"/>
  </r>
  <r>
    <x v="1"/>
    <x v="0"/>
    <x v="2"/>
    <x v="10"/>
  </r>
  <r>
    <x v="1"/>
    <x v="0"/>
    <x v="2"/>
    <x v="5"/>
  </r>
  <r>
    <x v="1"/>
    <x v="0"/>
    <x v="2"/>
    <x v="9"/>
  </r>
  <r>
    <x v="1"/>
    <x v="1"/>
    <x v="2"/>
    <x v="2"/>
  </r>
  <r>
    <x v="1"/>
    <x v="3"/>
    <x v="2"/>
    <x v="5"/>
  </r>
  <r>
    <x v="1"/>
    <x v="0"/>
    <x v="2"/>
    <x v="4"/>
  </r>
  <r>
    <x v="1"/>
    <x v="2"/>
    <x v="2"/>
    <x v="1"/>
  </r>
  <r>
    <x v="1"/>
    <x v="3"/>
    <x v="2"/>
    <x v="9"/>
  </r>
  <r>
    <x v="1"/>
    <x v="0"/>
    <x v="2"/>
    <x v="9"/>
  </r>
  <r>
    <x v="1"/>
    <x v="2"/>
    <x v="2"/>
    <x v="8"/>
  </r>
  <r>
    <x v="1"/>
    <x v="0"/>
    <x v="2"/>
    <x v="7"/>
  </r>
  <r>
    <x v="1"/>
    <x v="3"/>
    <x v="2"/>
    <x v="8"/>
  </r>
  <r>
    <x v="1"/>
    <x v="3"/>
    <x v="2"/>
    <x v="0"/>
  </r>
  <r>
    <x v="1"/>
    <x v="2"/>
    <x v="2"/>
    <x v="5"/>
  </r>
  <r>
    <x v="1"/>
    <x v="3"/>
    <x v="2"/>
    <x v="10"/>
  </r>
  <r>
    <x v="1"/>
    <x v="0"/>
    <x v="2"/>
    <x v="9"/>
  </r>
  <r>
    <x v="1"/>
    <x v="0"/>
    <x v="2"/>
    <x v="5"/>
  </r>
  <r>
    <x v="1"/>
    <x v="2"/>
    <x v="2"/>
    <x v="3"/>
  </r>
  <r>
    <x v="1"/>
    <x v="3"/>
    <x v="2"/>
    <x v="11"/>
  </r>
  <r>
    <x v="1"/>
    <x v="3"/>
    <x v="2"/>
    <x v="4"/>
  </r>
  <r>
    <x v="1"/>
    <x v="0"/>
    <x v="2"/>
    <x v="7"/>
  </r>
  <r>
    <x v="1"/>
    <x v="3"/>
    <x v="2"/>
    <x v="3"/>
  </r>
  <r>
    <x v="1"/>
    <x v="3"/>
    <x v="2"/>
    <x v="8"/>
  </r>
  <r>
    <x v="1"/>
    <x v="3"/>
    <x v="2"/>
    <x v="11"/>
  </r>
  <r>
    <x v="1"/>
    <x v="2"/>
    <x v="2"/>
    <x v="7"/>
  </r>
  <r>
    <x v="1"/>
    <x v="0"/>
    <x v="2"/>
    <x v="0"/>
  </r>
  <r>
    <x v="1"/>
    <x v="3"/>
    <x v="2"/>
    <x v="8"/>
  </r>
  <r>
    <x v="1"/>
    <x v="3"/>
    <x v="2"/>
    <x v="5"/>
  </r>
  <r>
    <x v="1"/>
    <x v="3"/>
    <x v="2"/>
    <x v="10"/>
  </r>
  <r>
    <x v="1"/>
    <x v="3"/>
    <x v="2"/>
    <x v="9"/>
  </r>
  <r>
    <x v="1"/>
    <x v="2"/>
    <x v="2"/>
    <x v="10"/>
  </r>
  <r>
    <x v="1"/>
    <x v="3"/>
    <x v="2"/>
    <x v="5"/>
  </r>
  <r>
    <x v="1"/>
    <x v="2"/>
    <x v="2"/>
    <x v="0"/>
  </r>
  <r>
    <x v="1"/>
    <x v="0"/>
    <x v="2"/>
    <x v="4"/>
  </r>
  <r>
    <x v="1"/>
    <x v="2"/>
    <x v="2"/>
    <x v="7"/>
  </r>
  <r>
    <x v="1"/>
    <x v="3"/>
    <x v="2"/>
    <x v="10"/>
  </r>
  <r>
    <x v="1"/>
    <x v="3"/>
    <x v="2"/>
    <x v="5"/>
  </r>
  <r>
    <x v="1"/>
    <x v="2"/>
    <x v="2"/>
    <x v="2"/>
  </r>
  <r>
    <x v="1"/>
    <x v="2"/>
    <x v="2"/>
    <x v="0"/>
  </r>
  <r>
    <x v="1"/>
    <x v="3"/>
    <x v="2"/>
    <x v="5"/>
  </r>
  <r>
    <x v="1"/>
    <x v="0"/>
    <x v="2"/>
    <x v="7"/>
  </r>
  <r>
    <x v="1"/>
    <x v="3"/>
    <x v="2"/>
    <x v="3"/>
  </r>
  <r>
    <x v="1"/>
    <x v="2"/>
    <x v="2"/>
    <x v="6"/>
  </r>
  <r>
    <x v="1"/>
    <x v="0"/>
    <x v="2"/>
    <x v="10"/>
  </r>
  <r>
    <x v="1"/>
    <x v="2"/>
    <x v="2"/>
    <x v="11"/>
  </r>
  <r>
    <x v="1"/>
    <x v="0"/>
    <x v="2"/>
    <x v="1"/>
  </r>
  <r>
    <x v="1"/>
    <x v="0"/>
    <x v="2"/>
    <x v="1"/>
  </r>
  <r>
    <x v="1"/>
    <x v="2"/>
    <x v="2"/>
    <x v="4"/>
  </r>
  <r>
    <x v="1"/>
    <x v="3"/>
    <x v="2"/>
    <x v="0"/>
  </r>
  <r>
    <x v="1"/>
    <x v="0"/>
    <x v="2"/>
    <x v="7"/>
  </r>
  <r>
    <x v="1"/>
    <x v="0"/>
    <x v="2"/>
    <x v="9"/>
  </r>
  <r>
    <x v="1"/>
    <x v="3"/>
    <x v="2"/>
    <x v="5"/>
  </r>
  <r>
    <x v="1"/>
    <x v="3"/>
    <x v="2"/>
    <x v="8"/>
  </r>
  <r>
    <x v="1"/>
    <x v="2"/>
    <x v="2"/>
    <x v="4"/>
  </r>
  <r>
    <x v="1"/>
    <x v="2"/>
    <x v="2"/>
    <x v="11"/>
  </r>
  <r>
    <x v="1"/>
    <x v="2"/>
    <x v="2"/>
    <x v="5"/>
  </r>
  <r>
    <x v="1"/>
    <x v="2"/>
    <x v="2"/>
    <x v="5"/>
  </r>
  <r>
    <x v="1"/>
    <x v="0"/>
    <x v="2"/>
    <x v="2"/>
  </r>
  <r>
    <x v="1"/>
    <x v="0"/>
    <x v="2"/>
    <x v="9"/>
  </r>
  <r>
    <x v="1"/>
    <x v="0"/>
    <x v="2"/>
    <x v="11"/>
  </r>
  <r>
    <x v="1"/>
    <x v="2"/>
    <x v="2"/>
    <x v="8"/>
  </r>
  <r>
    <x v="1"/>
    <x v="0"/>
    <x v="2"/>
    <x v="2"/>
  </r>
  <r>
    <x v="1"/>
    <x v="0"/>
    <x v="2"/>
    <x v="9"/>
  </r>
  <r>
    <x v="1"/>
    <x v="2"/>
    <x v="2"/>
    <x v="0"/>
  </r>
  <r>
    <x v="1"/>
    <x v="3"/>
    <x v="2"/>
    <x v="11"/>
  </r>
  <r>
    <x v="1"/>
    <x v="0"/>
    <x v="2"/>
    <x v="6"/>
  </r>
  <r>
    <x v="1"/>
    <x v="0"/>
    <x v="2"/>
    <x v="3"/>
  </r>
  <r>
    <x v="1"/>
    <x v="3"/>
    <x v="2"/>
    <x v="11"/>
  </r>
  <r>
    <x v="1"/>
    <x v="0"/>
    <x v="2"/>
    <x v="2"/>
  </r>
  <r>
    <x v="1"/>
    <x v="0"/>
    <x v="2"/>
    <x v="0"/>
  </r>
  <r>
    <x v="1"/>
    <x v="3"/>
    <x v="2"/>
    <x v="8"/>
  </r>
  <r>
    <x v="1"/>
    <x v="2"/>
    <x v="2"/>
    <x v="4"/>
  </r>
  <r>
    <x v="1"/>
    <x v="1"/>
    <x v="2"/>
    <x v="1"/>
  </r>
  <r>
    <x v="1"/>
    <x v="0"/>
    <x v="2"/>
    <x v="11"/>
  </r>
  <r>
    <x v="1"/>
    <x v="2"/>
    <x v="2"/>
    <x v="5"/>
  </r>
  <r>
    <x v="1"/>
    <x v="2"/>
    <x v="2"/>
    <x v="3"/>
  </r>
  <r>
    <x v="1"/>
    <x v="3"/>
    <x v="2"/>
    <x v="9"/>
  </r>
  <r>
    <x v="1"/>
    <x v="2"/>
    <x v="2"/>
    <x v="11"/>
  </r>
  <r>
    <x v="1"/>
    <x v="2"/>
    <x v="2"/>
    <x v="6"/>
  </r>
  <r>
    <x v="1"/>
    <x v="0"/>
    <x v="2"/>
    <x v="3"/>
  </r>
  <r>
    <x v="1"/>
    <x v="2"/>
    <x v="2"/>
    <x v="8"/>
  </r>
  <r>
    <x v="1"/>
    <x v="2"/>
    <x v="2"/>
    <x v="4"/>
  </r>
  <r>
    <x v="1"/>
    <x v="0"/>
    <x v="2"/>
    <x v="2"/>
  </r>
  <r>
    <x v="1"/>
    <x v="3"/>
    <x v="2"/>
    <x v="8"/>
  </r>
  <r>
    <x v="1"/>
    <x v="1"/>
    <x v="2"/>
    <x v="1"/>
  </r>
  <r>
    <x v="1"/>
    <x v="0"/>
    <x v="2"/>
    <x v="9"/>
  </r>
  <r>
    <x v="1"/>
    <x v="2"/>
    <x v="2"/>
    <x v="5"/>
  </r>
  <r>
    <x v="1"/>
    <x v="0"/>
    <x v="2"/>
    <x v="1"/>
  </r>
  <r>
    <x v="1"/>
    <x v="2"/>
    <x v="2"/>
    <x v="1"/>
  </r>
  <r>
    <x v="1"/>
    <x v="0"/>
    <x v="2"/>
    <x v="11"/>
  </r>
  <r>
    <x v="9"/>
    <x v="9"/>
    <x v="4"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3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9"/>
  </r>
  <r>
    <x v="0"/>
    <x v="2"/>
    <x v="1"/>
  </r>
  <r>
    <x v="0"/>
    <x v="2"/>
    <x v="0"/>
  </r>
  <r>
    <x v="0"/>
    <x v="2"/>
    <x v="0"/>
  </r>
  <r>
    <x v="0"/>
    <x v="2"/>
    <x v="3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1"/>
  </r>
  <r>
    <x v="0"/>
    <x v="2"/>
    <x v="5"/>
  </r>
  <r>
    <x v="0"/>
    <x v="2"/>
    <x v="1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5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12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2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6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5"/>
  </r>
  <r>
    <x v="2"/>
    <x v="2"/>
    <x v="0"/>
  </r>
  <r>
    <x v="2"/>
    <x v="2"/>
    <x v="5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2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9"/>
  </r>
  <r>
    <x v="2"/>
    <x v="2"/>
    <x v="2"/>
  </r>
  <r>
    <x v="2"/>
    <x v="2"/>
    <x v="6"/>
  </r>
  <r>
    <x v="2"/>
    <x v="2"/>
    <x v="1"/>
  </r>
  <r>
    <x v="2"/>
    <x v="2"/>
    <x v="0"/>
  </r>
  <r>
    <x v="2"/>
    <x v="2"/>
    <x v="0"/>
  </r>
  <r>
    <x v="2"/>
    <x v="2"/>
    <x v="4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2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5"/>
  </r>
  <r>
    <x v="2"/>
    <x v="2"/>
    <x v="13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9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6"/>
  </r>
  <r>
    <x v="2"/>
    <x v="1"/>
    <x v="13"/>
  </r>
  <r>
    <x v="2"/>
    <x v="1"/>
    <x v="0"/>
  </r>
  <r>
    <x v="2"/>
    <x v="1"/>
    <x v="0"/>
  </r>
  <r>
    <x v="2"/>
    <x v="1"/>
    <x v="4"/>
  </r>
  <r>
    <x v="2"/>
    <x v="1"/>
    <x v="6"/>
  </r>
  <r>
    <x v="2"/>
    <x v="1"/>
    <x v="1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5"/>
  </r>
  <r>
    <x v="2"/>
    <x v="1"/>
    <x v="0"/>
  </r>
  <r>
    <x v="2"/>
    <x v="1"/>
    <x v="11"/>
  </r>
  <r>
    <x v="2"/>
    <x v="1"/>
    <x v="0"/>
  </r>
  <r>
    <x v="2"/>
    <x v="1"/>
    <x v="2"/>
  </r>
  <r>
    <x v="2"/>
    <x v="1"/>
    <x v="0"/>
  </r>
  <r>
    <x v="2"/>
    <x v="1"/>
    <x v="5"/>
  </r>
  <r>
    <x v="2"/>
    <x v="1"/>
    <x v="9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12"/>
  </r>
  <r>
    <x v="2"/>
    <x v="1"/>
    <x v="0"/>
  </r>
  <r>
    <x v="2"/>
    <x v="0"/>
    <x v="6"/>
  </r>
  <r>
    <x v="2"/>
    <x v="0"/>
    <x v="0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2"/>
    <x v="0"/>
  </r>
  <r>
    <x v="2"/>
    <x v="2"/>
    <x v="0"/>
  </r>
  <r>
    <x v="2"/>
    <x v="2"/>
    <x v="0"/>
  </r>
  <r>
    <x v="2"/>
    <x v="2"/>
    <x v="8"/>
  </r>
  <r>
    <x v="2"/>
    <x v="2"/>
    <x v="0"/>
  </r>
  <r>
    <x v="2"/>
    <x v="2"/>
    <x v="0"/>
  </r>
  <r>
    <x v="2"/>
    <x v="2"/>
    <x v="0"/>
  </r>
  <r>
    <x v="2"/>
    <x v="2"/>
    <x v="13"/>
  </r>
  <r>
    <x v="2"/>
    <x v="2"/>
    <x v="0"/>
  </r>
  <r>
    <x v="2"/>
    <x v="2"/>
    <x v="11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3"/>
  </r>
  <r>
    <x v="2"/>
    <x v="2"/>
    <x v="14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9"/>
  </r>
  <r>
    <x v="2"/>
    <x v="2"/>
    <x v="12"/>
  </r>
  <r>
    <x v="2"/>
    <x v="2"/>
    <x v="0"/>
  </r>
  <r>
    <x v="2"/>
    <x v="2"/>
    <x v="0"/>
  </r>
  <r>
    <x v="2"/>
    <x v="2"/>
    <x v="3"/>
  </r>
  <r>
    <x v="2"/>
    <x v="2"/>
    <x v="1"/>
  </r>
  <r>
    <x v="2"/>
    <x v="2"/>
    <x v="0"/>
  </r>
  <r>
    <x v="2"/>
    <x v="2"/>
    <x v="0"/>
  </r>
  <r>
    <x v="2"/>
    <x v="2"/>
    <x v="5"/>
  </r>
  <r>
    <x v="2"/>
    <x v="2"/>
    <x v="9"/>
  </r>
  <r>
    <x v="2"/>
    <x v="2"/>
    <x v="3"/>
  </r>
  <r>
    <x v="2"/>
    <x v="2"/>
    <x v="1"/>
  </r>
  <r>
    <x v="2"/>
    <x v="2"/>
    <x v="1"/>
  </r>
  <r>
    <x v="2"/>
    <x v="2"/>
    <x v="0"/>
  </r>
  <r>
    <x v="2"/>
    <x v="2"/>
    <x v="5"/>
  </r>
  <r>
    <x v="2"/>
    <x v="2"/>
    <x v="9"/>
  </r>
  <r>
    <x v="2"/>
    <x v="2"/>
    <x v="0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5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9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2"/>
    <x v="0"/>
  </r>
  <r>
    <x v="3"/>
    <x v="2"/>
    <x v="0"/>
  </r>
  <r>
    <x v="3"/>
    <x v="2"/>
    <x v="14"/>
  </r>
  <r>
    <x v="3"/>
    <x v="2"/>
    <x v="1"/>
  </r>
  <r>
    <x v="3"/>
    <x v="2"/>
    <x v="0"/>
  </r>
  <r>
    <x v="3"/>
    <x v="2"/>
    <x v="0"/>
  </r>
  <r>
    <x v="3"/>
    <x v="2"/>
    <x v="5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6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2"/>
  </r>
  <r>
    <x v="4"/>
    <x v="0"/>
    <x v="3"/>
  </r>
  <r>
    <x v="4"/>
    <x v="0"/>
    <x v="1"/>
  </r>
  <r>
    <x v="4"/>
    <x v="0"/>
    <x v="0"/>
  </r>
  <r>
    <x v="4"/>
    <x v="2"/>
    <x v="0"/>
  </r>
  <r>
    <x v="4"/>
    <x v="2"/>
    <x v="0"/>
  </r>
  <r>
    <x v="4"/>
    <x v="2"/>
    <x v="1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1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1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1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1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1"/>
  </r>
  <r>
    <x v="4"/>
    <x v="2"/>
    <x v="0"/>
  </r>
  <r>
    <x v="4"/>
    <x v="2"/>
    <x v="0"/>
  </r>
  <r>
    <x v="4"/>
    <x v="2"/>
    <x v="5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6"/>
  </r>
  <r>
    <x v="2"/>
    <x v="2"/>
    <x v="0"/>
  </r>
  <r>
    <x v="2"/>
    <x v="2"/>
    <x v="0"/>
  </r>
  <r>
    <x v="2"/>
    <x v="2"/>
    <x v="9"/>
  </r>
  <r>
    <x v="2"/>
    <x v="2"/>
    <x v="12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4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15"/>
  </r>
  <r>
    <x v="2"/>
    <x v="2"/>
    <x v="1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3"/>
  </r>
  <r>
    <x v="2"/>
    <x v="2"/>
    <x v="0"/>
  </r>
  <r>
    <x v="2"/>
    <x v="2"/>
    <x v="12"/>
  </r>
  <r>
    <x v="2"/>
    <x v="2"/>
    <x v="1"/>
  </r>
  <r>
    <x v="2"/>
    <x v="2"/>
    <x v="9"/>
  </r>
  <r>
    <x v="2"/>
    <x v="2"/>
    <x v="13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5"/>
  </r>
  <r>
    <x v="2"/>
    <x v="1"/>
    <x v="0"/>
  </r>
  <r>
    <x v="2"/>
    <x v="1"/>
    <x v="1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4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6"/>
  </r>
  <r>
    <x v="2"/>
    <x v="1"/>
    <x v="0"/>
  </r>
  <r>
    <x v="2"/>
    <x v="1"/>
    <x v="0"/>
  </r>
  <r>
    <x v="2"/>
    <x v="1"/>
    <x v="0"/>
  </r>
  <r>
    <x v="2"/>
    <x v="1"/>
    <x v="0"/>
  </r>
  <r>
    <x v="4"/>
    <x v="0"/>
    <x v="5"/>
  </r>
  <r>
    <x v="4"/>
    <x v="0"/>
    <x v="0"/>
  </r>
  <r>
    <x v="4"/>
    <x v="0"/>
    <x v="0"/>
  </r>
  <r>
    <x v="4"/>
    <x v="0"/>
    <x v="1"/>
  </r>
  <r>
    <x v="4"/>
    <x v="0"/>
    <x v="11"/>
  </r>
  <r>
    <x v="4"/>
    <x v="0"/>
    <x v="0"/>
  </r>
  <r>
    <x v="4"/>
    <x v="0"/>
    <x v="1"/>
  </r>
  <r>
    <x v="4"/>
    <x v="0"/>
    <x v="0"/>
  </r>
  <r>
    <x v="4"/>
    <x v="0"/>
    <x v="1"/>
  </r>
  <r>
    <x v="4"/>
    <x v="0"/>
    <x v="11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12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6"/>
    <x v="2"/>
    <x v="0"/>
  </r>
  <r>
    <x v="6"/>
    <x v="2"/>
    <x v="2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1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12"/>
  </r>
  <r>
    <x v="6"/>
    <x v="2"/>
    <x v="0"/>
  </r>
  <r>
    <x v="6"/>
    <x v="2"/>
    <x v="0"/>
  </r>
  <r>
    <x v="6"/>
    <x v="2"/>
    <x v="0"/>
  </r>
  <r>
    <x v="6"/>
    <x v="2"/>
    <x v="5"/>
  </r>
  <r>
    <x v="6"/>
    <x v="2"/>
    <x v="0"/>
  </r>
  <r>
    <x v="6"/>
    <x v="2"/>
    <x v="5"/>
  </r>
  <r>
    <x v="6"/>
    <x v="2"/>
    <x v="0"/>
  </r>
  <r>
    <x v="6"/>
    <x v="2"/>
    <x v="0"/>
  </r>
  <r>
    <x v="6"/>
    <x v="2"/>
    <x v="0"/>
  </r>
  <r>
    <x v="6"/>
    <x v="2"/>
    <x v="6"/>
  </r>
  <r>
    <x v="6"/>
    <x v="2"/>
    <x v="2"/>
  </r>
  <r>
    <x v="6"/>
    <x v="2"/>
    <x v="1"/>
  </r>
  <r>
    <x v="6"/>
    <x v="2"/>
    <x v="0"/>
  </r>
  <r>
    <x v="6"/>
    <x v="2"/>
    <x v="5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12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1"/>
  </r>
  <r>
    <x v="6"/>
    <x v="2"/>
    <x v="0"/>
  </r>
  <r>
    <x v="6"/>
    <x v="2"/>
    <x v="0"/>
  </r>
  <r>
    <x v="6"/>
    <x v="2"/>
    <x v="12"/>
  </r>
  <r>
    <x v="6"/>
    <x v="2"/>
    <x v="2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0"/>
  </r>
  <r>
    <x v="6"/>
    <x v="2"/>
    <x v="0"/>
  </r>
  <r>
    <x v="6"/>
    <x v="2"/>
    <x v="1"/>
  </r>
  <r>
    <x v="6"/>
    <x v="2"/>
    <x v="0"/>
  </r>
  <r>
    <x v="6"/>
    <x v="2"/>
    <x v="0"/>
  </r>
  <r>
    <x v="6"/>
    <x v="2"/>
    <x v="1"/>
  </r>
  <r>
    <x v="6"/>
    <x v="2"/>
    <x v="0"/>
  </r>
  <r>
    <x v="6"/>
    <x v="2"/>
    <x v="0"/>
  </r>
  <r>
    <x v="6"/>
    <x v="2"/>
    <x v="2"/>
  </r>
  <r>
    <x v="6"/>
    <x v="2"/>
    <x v="5"/>
  </r>
  <r>
    <x v="6"/>
    <x v="2"/>
    <x v="1"/>
  </r>
  <r>
    <x v="6"/>
    <x v="2"/>
    <x v="2"/>
  </r>
  <r>
    <x v="6"/>
    <x v="2"/>
    <x v="12"/>
  </r>
  <r>
    <x v="6"/>
    <x v="2"/>
    <x v="6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12"/>
  </r>
  <r>
    <x v="6"/>
    <x v="2"/>
    <x v="0"/>
  </r>
  <r>
    <x v="6"/>
    <x v="2"/>
    <x v="0"/>
  </r>
  <r>
    <x v="7"/>
    <x v="2"/>
    <x v="0"/>
  </r>
  <r>
    <x v="7"/>
    <x v="2"/>
    <x v="0"/>
  </r>
  <r>
    <x v="7"/>
    <x v="2"/>
    <x v="0"/>
  </r>
  <r>
    <x v="7"/>
    <x v="2"/>
    <x v="5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1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2"/>
  </r>
  <r>
    <x v="7"/>
    <x v="2"/>
    <x v="1"/>
  </r>
  <r>
    <x v="7"/>
    <x v="2"/>
    <x v="0"/>
  </r>
  <r>
    <x v="7"/>
    <x v="2"/>
    <x v="5"/>
  </r>
  <r>
    <x v="7"/>
    <x v="2"/>
    <x v="0"/>
  </r>
  <r>
    <x v="7"/>
    <x v="2"/>
    <x v="0"/>
  </r>
  <r>
    <x v="7"/>
    <x v="2"/>
    <x v="0"/>
  </r>
  <r>
    <x v="7"/>
    <x v="2"/>
    <x v="0"/>
  </r>
  <r>
    <x v="8"/>
    <x v="0"/>
    <x v="1"/>
  </r>
  <r>
    <x v="8"/>
    <x v="0"/>
    <x v="0"/>
  </r>
  <r>
    <x v="8"/>
    <x v="0"/>
    <x v="1"/>
  </r>
  <r>
    <x v="8"/>
    <x v="0"/>
    <x v="0"/>
  </r>
  <r>
    <x v="8"/>
    <x v="0"/>
    <x v="5"/>
  </r>
  <r>
    <x v="8"/>
    <x v="0"/>
    <x v="0"/>
  </r>
  <r>
    <x v="8"/>
    <x v="0"/>
    <x v="0"/>
  </r>
  <r>
    <x v="8"/>
    <x v="0"/>
    <x v="0"/>
  </r>
  <r>
    <x v="8"/>
    <x v="0"/>
    <x v="1"/>
  </r>
  <r>
    <x v="8"/>
    <x v="0"/>
    <x v="0"/>
  </r>
  <r>
    <x v="8"/>
    <x v="0"/>
    <x v="17"/>
  </r>
  <r>
    <x v="8"/>
    <x v="0"/>
    <x v="13"/>
  </r>
  <r>
    <x v="8"/>
    <x v="0"/>
    <x v="1"/>
  </r>
  <r>
    <x v="8"/>
    <x v="0"/>
    <x v="0"/>
  </r>
  <r>
    <x v="8"/>
    <x v="0"/>
    <x v="0"/>
  </r>
  <r>
    <x v="8"/>
    <x v="0"/>
    <x v="1"/>
  </r>
  <r>
    <x v="8"/>
    <x v="0"/>
    <x v="0"/>
  </r>
  <r>
    <x v="8"/>
    <x v="0"/>
    <x v="1"/>
  </r>
  <r>
    <x v="8"/>
    <x v="0"/>
    <x v="2"/>
  </r>
  <r>
    <x v="8"/>
    <x v="0"/>
    <x v="0"/>
  </r>
  <r>
    <x v="8"/>
    <x v="0"/>
    <x v="0"/>
  </r>
  <r>
    <x v="8"/>
    <x v="0"/>
    <x v="12"/>
  </r>
  <r>
    <x v="8"/>
    <x v="0"/>
    <x v="15"/>
  </r>
  <r>
    <x v="8"/>
    <x v="0"/>
    <x v="13"/>
  </r>
  <r>
    <x v="8"/>
    <x v="0"/>
    <x v="0"/>
  </r>
  <r>
    <x v="8"/>
    <x v="0"/>
    <x v="0"/>
  </r>
  <r>
    <x v="8"/>
    <x v="0"/>
    <x v="11"/>
  </r>
  <r>
    <x v="8"/>
    <x v="0"/>
    <x v="5"/>
  </r>
  <r>
    <x v="8"/>
    <x v="0"/>
    <x v="0"/>
  </r>
  <r>
    <x v="8"/>
    <x v="0"/>
    <x v="1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12"/>
  </r>
  <r>
    <x v="8"/>
    <x v="0"/>
    <x v="1"/>
  </r>
  <r>
    <x v="8"/>
    <x v="0"/>
    <x v="5"/>
  </r>
  <r>
    <x v="8"/>
    <x v="0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1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8"/>
  </r>
  <r>
    <x v="2"/>
    <x v="1"/>
    <x v="0"/>
  </r>
  <r>
    <x v="2"/>
    <x v="1"/>
    <x v="1"/>
  </r>
  <r>
    <x v="2"/>
    <x v="1"/>
    <x v="9"/>
  </r>
  <r>
    <x v="2"/>
    <x v="1"/>
    <x v="1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6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3"/>
    <x v="0"/>
    <x v="5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5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0"/>
  </r>
  <r>
    <x v="4"/>
    <x v="0"/>
    <x v="8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6"/>
  </r>
  <r>
    <x v="4"/>
    <x v="0"/>
    <x v="1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5"/>
  </r>
  <r>
    <x v="4"/>
    <x v="0"/>
    <x v="0"/>
  </r>
  <r>
    <x v="4"/>
    <x v="0"/>
    <x v="12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1"/>
  </r>
  <r>
    <x v="4"/>
    <x v="0"/>
    <x v="0"/>
  </r>
  <r>
    <x v="3"/>
    <x v="2"/>
    <x v="1"/>
  </r>
  <r>
    <x v="3"/>
    <x v="2"/>
    <x v="0"/>
  </r>
  <r>
    <x v="3"/>
    <x v="2"/>
    <x v="13"/>
  </r>
  <r>
    <x v="3"/>
    <x v="2"/>
    <x v="0"/>
  </r>
  <r>
    <x v="3"/>
    <x v="2"/>
    <x v="1"/>
  </r>
  <r>
    <x v="3"/>
    <x v="2"/>
    <x v="0"/>
  </r>
  <r>
    <x v="3"/>
    <x v="2"/>
    <x v="13"/>
  </r>
  <r>
    <x v="3"/>
    <x v="2"/>
    <x v="1"/>
  </r>
  <r>
    <x v="3"/>
    <x v="2"/>
    <x v="0"/>
  </r>
  <r>
    <x v="3"/>
    <x v="2"/>
    <x v="13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3"/>
  </r>
  <r>
    <x v="3"/>
    <x v="2"/>
    <x v="0"/>
  </r>
  <r>
    <x v="3"/>
    <x v="2"/>
    <x v="0"/>
  </r>
  <r>
    <x v="3"/>
    <x v="2"/>
    <x v="11"/>
  </r>
  <r>
    <x v="3"/>
    <x v="2"/>
    <x v="4"/>
  </r>
  <r>
    <x v="3"/>
    <x v="2"/>
    <x v="2"/>
  </r>
  <r>
    <x v="3"/>
    <x v="2"/>
    <x v="0"/>
  </r>
  <r>
    <x v="3"/>
    <x v="2"/>
    <x v="0"/>
  </r>
  <r>
    <x v="3"/>
    <x v="2"/>
    <x v="12"/>
  </r>
  <r>
    <x v="3"/>
    <x v="2"/>
    <x v="12"/>
  </r>
  <r>
    <x v="3"/>
    <x v="2"/>
    <x v="3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3"/>
  </r>
  <r>
    <x v="3"/>
    <x v="2"/>
    <x v="8"/>
  </r>
  <r>
    <x v="3"/>
    <x v="2"/>
    <x v="13"/>
  </r>
  <r>
    <x v="3"/>
    <x v="2"/>
    <x v="12"/>
  </r>
  <r>
    <x v="3"/>
    <x v="2"/>
    <x v="0"/>
  </r>
  <r>
    <x v="3"/>
    <x v="2"/>
    <x v="8"/>
  </r>
  <r>
    <x v="3"/>
    <x v="2"/>
    <x v="5"/>
  </r>
  <r>
    <x v="3"/>
    <x v="2"/>
    <x v="13"/>
  </r>
  <r>
    <x v="3"/>
    <x v="2"/>
    <x v="1"/>
  </r>
  <r>
    <x v="3"/>
    <x v="2"/>
    <x v="0"/>
  </r>
  <r>
    <x v="3"/>
    <x v="2"/>
    <x v="6"/>
  </r>
  <r>
    <x v="3"/>
    <x v="2"/>
    <x v="12"/>
  </r>
  <r>
    <x v="3"/>
    <x v="2"/>
    <x v="12"/>
  </r>
  <r>
    <x v="3"/>
    <x v="2"/>
    <x v="13"/>
  </r>
  <r>
    <x v="3"/>
    <x v="2"/>
    <x v="0"/>
  </r>
  <r>
    <x v="3"/>
    <x v="2"/>
    <x v="2"/>
  </r>
  <r>
    <x v="3"/>
    <x v="2"/>
    <x v="0"/>
  </r>
  <r>
    <x v="3"/>
    <x v="2"/>
    <x v="0"/>
  </r>
  <r>
    <x v="3"/>
    <x v="1"/>
    <x v="0"/>
  </r>
  <r>
    <x v="3"/>
    <x v="1"/>
    <x v="0"/>
  </r>
  <r>
    <x v="3"/>
    <x v="1"/>
    <x v="6"/>
  </r>
  <r>
    <x v="3"/>
    <x v="1"/>
    <x v="3"/>
  </r>
  <r>
    <x v="3"/>
    <x v="1"/>
    <x v="0"/>
  </r>
  <r>
    <x v="3"/>
    <x v="1"/>
    <x v="13"/>
  </r>
  <r>
    <x v="3"/>
    <x v="1"/>
    <x v="0"/>
  </r>
  <r>
    <x v="3"/>
    <x v="1"/>
    <x v="0"/>
  </r>
  <r>
    <x v="3"/>
    <x v="1"/>
    <x v="8"/>
  </r>
  <r>
    <x v="3"/>
    <x v="1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2"/>
    <x v="5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8"/>
    <x v="0"/>
    <x v="5"/>
  </r>
  <r>
    <x v="8"/>
    <x v="0"/>
    <x v="1"/>
  </r>
  <r>
    <x v="8"/>
    <x v="0"/>
    <x v="18"/>
  </r>
  <r>
    <x v="8"/>
    <x v="0"/>
    <x v="1"/>
  </r>
  <r>
    <x v="8"/>
    <x v="0"/>
    <x v="12"/>
  </r>
  <r>
    <x v="8"/>
    <x v="0"/>
    <x v="1"/>
  </r>
  <r>
    <x v="8"/>
    <x v="0"/>
    <x v="0"/>
  </r>
  <r>
    <x v="8"/>
    <x v="0"/>
    <x v="0"/>
  </r>
  <r>
    <x v="8"/>
    <x v="0"/>
    <x v="12"/>
  </r>
  <r>
    <x v="8"/>
    <x v="0"/>
    <x v="1"/>
  </r>
  <r>
    <x v="8"/>
    <x v="0"/>
    <x v="0"/>
  </r>
  <r>
    <x v="8"/>
    <x v="0"/>
    <x v="0"/>
  </r>
  <r>
    <x v="8"/>
    <x v="0"/>
    <x v="1"/>
  </r>
  <r>
    <x v="8"/>
    <x v="0"/>
    <x v="0"/>
  </r>
  <r>
    <x v="8"/>
    <x v="0"/>
    <x v="1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11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2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12"/>
  </r>
  <r>
    <x v="8"/>
    <x v="0"/>
    <x v="0"/>
  </r>
  <r>
    <x v="8"/>
    <x v="0"/>
    <x v="0"/>
  </r>
  <r>
    <x v="8"/>
    <x v="0"/>
    <x v="0"/>
  </r>
  <r>
    <x v="8"/>
    <x v="2"/>
    <x v="0"/>
  </r>
  <r>
    <x v="8"/>
    <x v="2"/>
    <x v="5"/>
  </r>
  <r>
    <x v="8"/>
    <x v="2"/>
    <x v="0"/>
  </r>
  <r>
    <x v="8"/>
    <x v="2"/>
    <x v="0"/>
  </r>
  <r>
    <x v="8"/>
    <x v="2"/>
    <x v="0"/>
  </r>
  <r>
    <x v="8"/>
    <x v="2"/>
    <x v="1"/>
  </r>
  <r>
    <x v="8"/>
    <x v="2"/>
    <x v="0"/>
  </r>
  <r>
    <x v="8"/>
    <x v="2"/>
    <x v="0"/>
  </r>
  <r>
    <x v="8"/>
    <x v="2"/>
    <x v="0"/>
  </r>
  <r>
    <x v="8"/>
    <x v="2"/>
    <x v="1"/>
  </r>
  <r>
    <x v="8"/>
    <x v="2"/>
    <x v="0"/>
  </r>
  <r>
    <x v="8"/>
    <x v="2"/>
    <x v="0"/>
  </r>
  <r>
    <x v="8"/>
    <x v="2"/>
    <x v="0"/>
  </r>
  <r>
    <x v="8"/>
    <x v="2"/>
    <x v="2"/>
  </r>
  <r>
    <x v="8"/>
    <x v="2"/>
    <x v="0"/>
  </r>
  <r>
    <x v="8"/>
    <x v="2"/>
    <x v="5"/>
  </r>
  <r>
    <x v="8"/>
    <x v="2"/>
    <x v="0"/>
  </r>
  <r>
    <x v="8"/>
    <x v="2"/>
    <x v="1"/>
  </r>
  <r>
    <x v="8"/>
    <x v="2"/>
    <x v="0"/>
  </r>
  <r>
    <x v="8"/>
    <x v="2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5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8"/>
    <x v="2"/>
    <x v="1"/>
  </r>
  <r>
    <x v="8"/>
    <x v="2"/>
    <x v="0"/>
  </r>
  <r>
    <x v="8"/>
    <x v="2"/>
    <x v="1"/>
  </r>
  <r>
    <x v="8"/>
    <x v="2"/>
    <x v="0"/>
  </r>
  <r>
    <x v="8"/>
    <x v="2"/>
    <x v="5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13"/>
  </r>
  <r>
    <x v="8"/>
    <x v="2"/>
    <x v="1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1"/>
  </r>
  <r>
    <x v="8"/>
    <x v="2"/>
    <x v="0"/>
  </r>
  <r>
    <x v="8"/>
    <x v="2"/>
    <x v="0"/>
  </r>
  <r>
    <x v="8"/>
    <x v="2"/>
    <x v="1"/>
  </r>
  <r>
    <x v="8"/>
    <x v="2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13"/>
  </r>
  <r>
    <x v="4"/>
    <x v="0"/>
    <x v="1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3"/>
  </r>
  <r>
    <x v="4"/>
    <x v="0"/>
    <x v="0"/>
  </r>
  <r>
    <x v="4"/>
    <x v="0"/>
    <x v="0"/>
  </r>
  <r>
    <x v="4"/>
    <x v="0"/>
    <x v="0"/>
  </r>
  <r>
    <x v="4"/>
    <x v="3"/>
    <x v="0"/>
  </r>
  <r>
    <x v="4"/>
    <x v="3"/>
    <x v="0"/>
  </r>
  <r>
    <x v="4"/>
    <x v="3"/>
    <x v="6"/>
  </r>
  <r>
    <x v="4"/>
    <x v="3"/>
    <x v="0"/>
  </r>
  <r>
    <x v="4"/>
    <x v="3"/>
    <x v="0"/>
  </r>
  <r>
    <x v="4"/>
    <x v="3"/>
    <x v="5"/>
  </r>
  <r>
    <x v="4"/>
    <x v="3"/>
    <x v="0"/>
  </r>
  <r>
    <x v="4"/>
    <x v="3"/>
    <x v="0"/>
  </r>
  <r>
    <x v="4"/>
    <x v="3"/>
    <x v="0"/>
  </r>
  <r>
    <x v="4"/>
    <x v="3"/>
    <x v="0"/>
  </r>
  <r>
    <x v="4"/>
    <x v="3"/>
    <x v="0"/>
  </r>
  <r>
    <x v="4"/>
    <x v="3"/>
    <x v="0"/>
  </r>
  <r>
    <x v="4"/>
    <x v="3"/>
    <x v="1"/>
  </r>
  <r>
    <x v="4"/>
    <x v="3"/>
    <x v="0"/>
  </r>
  <r>
    <x v="4"/>
    <x v="3"/>
    <x v="0"/>
  </r>
  <r>
    <x v="4"/>
    <x v="3"/>
    <x v="0"/>
  </r>
  <r>
    <x v="4"/>
    <x v="3"/>
    <x v="0"/>
  </r>
  <r>
    <x v="4"/>
    <x v="3"/>
    <x v="0"/>
  </r>
  <r>
    <x v="4"/>
    <x v="3"/>
    <x v="0"/>
  </r>
  <r>
    <x v="4"/>
    <x v="3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12"/>
  </r>
  <r>
    <x v="4"/>
    <x v="2"/>
    <x v="0"/>
  </r>
  <r>
    <x v="4"/>
    <x v="2"/>
    <x v="0"/>
  </r>
  <r>
    <x v="4"/>
    <x v="2"/>
    <x v="0"/>
  </r>
  <r>
    <x v="4"/>
    <x v="2"/>
    <x v="12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1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8"/>
    <x v="0"/>
    <x v="1"/>
  </r>
  <r>
    <x v="8"/>
    <x v="0"/>
    <x v="0"/>
  </r>
  <r>
    <x v="8"/>
    <x v="0"/>
    <x v="0"/>
  </r>
  <r>
    <x v="8"/>
    <x v="0"/>
    <x v="1"/>
  </r>
  <r>
    <x v="8"/>
    <x v="0"/>
    <x v="0"/>
  </r>
  <r>
    <x v="8"/>
    <x v="0"/>
    <x v="0"/>
  </r>
  <r>
    <x v="8"/>
    <x v="0"/>
    <x v="1"/>
  </r>
  <r>
    <x v="8"/>
    <x v="0"/>
    <x v="5"/>
  </r>
  <r>
    <x v="8"/>
    <x v="0"/>
    <x v="19"/>
  </r>
  <r>
    <x v="8"/>
    <x v="0"/>
    <x v="0"/>
  </r>
  <r>
    <x v="8"/>
    <x v="0"/>
    <x v="0"/>
  </r>
  <r>
    <x v="8"/>
    <x v="0"/>
    <x v="1"/>
  </r>
  <r>
    <x v="8"/>
    <x v="0"/>
    <x v="8"/>
  </r>
  <r>
    <x v="8"/>
    <x v="0"/>
    <x v="5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1"/>
  </r>
  <r>
    <x v="8"/>
    <x v="0"/>
    <x v="0"/>
  </r>
  <r>
    <x v="8"/>
    <x v="0"/>
    <x v="0"/>
  </r>
  <r>
    <x v="8"/>
    <x v="2"/>
    <x v="1"/>
  </r>
  <r>
    <x v="8"/>
    <x v="2"/>
    <x v="0"/>
  </r>
  <r>
    <x v="8"/>
    <x v="2"/>
    <x v="2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1"/>
  </r>
  <r>
    <x v="8"/>
    <x v="2"/>
    <x v="1"/>
  </r>
  <r>
    <x v="8"/>
    <x v="2"/>
    <x v="0"/>
  </r>
  <r>
    <x v="8"/>
    <x v="2"/>
    <x v="0"/>
  </r>
  <r>
    <x v="8"/>
    <x v="2"/>
    <x v="0"/>
  </r>
  <r>
    <x v="8"/>
    <x v="2"/>
    <x v="1"/>
  </r>
  <r>
    <x v="8"/>
    <x v="2"/>
    <x v="9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9"/>
  </r>
  <r>
    <x v="8"/>
    <x v="2"/>
    <x v="0"/>
  </r>
  <r>
    <x v="8"/>
    <x v="2"/>
    <x v="1"/>
  </r>
  <r>
    <x v="8"/>
    <x v="2"/>
    <x v="0"/>
  </r>
  <r>
    <x v="8"/>
    <x v="2"/>
    <x v="0"/>
  </r>
  <r>
    <x v="8"/>
    <x v="2"/>
    <x v="1"/>
  </r>
  <r>
    <x v="8"/>
    <x v="2"/>
    <x v="0"/>
  </r>
  <r>
    <x v="8"/>
    <x v="2"/>
    <x v="2"/>
  </r>
  <r>
    <x v="8"/>
    <x v="2"/>
    <x v="0"/>
  </r>
  <r>
    <x v="8"/>
    <x v="2"/>
    <x v="12"/>
  </r>
  <r>
    <x v="8"/>
    <x v="2"/>
    <x v="1"/>
  </r>
  <r>
    <x v="8"/>
    <x v="2"/>
    <x v="0"/>
  </r>
  <r>
    <x v="8"/>
    <x v="2"/>
    <x v="0"/>
  </r>
  <r>
    <x v="8"/>
    <x v="2"/>
    <x v="1"/>
  </r>
  <r>
    <x v="8"/>
    <x v="2"/>
    <x v="1"/>
  </r>
  <r>
    <x v="8"/>
    <x v="2"/>
    <x v="1"/>
  </r>
  <r>
    <x v="8"/>
    <x v="2"/>
    <x v="12"/>
  </r>
  <r>
    <x v="8"/>
    <x v="2"/>
    <x v="0"/>
  </r>
  <r>
    <x v="8"/>
    <x v="2"/>
    <x v="0"/>
  </r>
  <r>
    <x v="8"/>
    <x v="2"/>
    <x v="12"/>
  </r>
  <r>
    <x v="8"/>
    <x v="2"/>
    <x v="1"/>
  </r>
  <r>
    <x v="8"/>
    <x v="2"/>
    <x v="0"/>
  </r>
  <r>
    <x v="8"/>
    <x v="2"/>
    <x v="0"/>
  </r>
  <r>
    <x v="8"/>
    <x v="2"/>
    <x v="5"/>
  </r>
  <r>
    <x v="8"/>
    <x v="2"/>
    <x v="0"/>
  </r>
  <r>
    <x v="8"/>
    <x v="2"/>
    <x v="0"/>
  </r>
  <r>
    <x v="8"/>
    <x v="2"/>
    <x v="1"/>
  </r>
  <r>
    <x v="8"/>
    <x v="2"/>
    <x v="1"/>
  </r>
  <r>
    <x v="8"/>
    <x v="2"/>
    <x v="1"/>
  </r>
  <r>
    <x v="8"/>
    <x v="2"/>
    <x v="0"/>
  </r>
  <r>
    <x v="8"/>
    <x v="2"/>
    <x v="16"/>
  </r>
  <r>
    <x v="8"/>
    <x v="2"/>
    <x v="0"/>
  </r>
  <r>
    <x v="8"/>
    <x v="2"/>
    <x v="0"/>
  </r>
  <r>
    <x v="8"/>
    <x v="2"/>
    <x v="0"/>
  </r>
  <r>
    <x v="8"/>
    <x v="2"/>
    <x v="0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6"/>
    <x v="2"/>
    <x v="1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5"/>
  </r>
  <r>
    <x v="6"/>
    <x v="2"/>
    <x v="0"/>
  </r>
  <r>
    <x v="6"/>
    <x v="2"/>
    <x v="0"/>
  </r>
  <r>
    <x v="6"/>
    <x v="2"/>
    <x v="2"/>
  </r>
  <r>
    <x v="6"/>
    <x v="2"/>
    <x v="0"/>
  </r>
  <r>
    <x v="6"/>
    <x v="2"/>
    <x v="2"/>
  </r>
  <r>
    <x v="6"/>
    <x v="2"/>
    <x v="3"/>
  </r>
  <r>
    <x v="6"/>
    <x v="2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3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2"/>
    <x v="2"/>
    <x v="1"/>
  </r>
  <r>
    <x v="2"/>
    <x v="2"/>
    <x v="9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9"/>
  </r>
  <r>
    <x v="2"/>
    <x v="2"/>
    <x v="4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7"/>
  </r>
  <r>
    <x v="2"/>
    <x v="2"/>
    <x v="0"/>
  </r>
  <r>
    <x v="2"/>
    <x v="2"/>
    <x v="0"/>
  </r>
  <r>
    <x v="2"/>
    <x v="2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3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1"/>
  </r>
  <r>
    <x v="2"/>
    <x v="0"/>
    <x v="0"/>
  </r>
  <r>
    <x v="2"/>
    <x v="0"/>
    <x v="0"/>
  </r>
  <r>
    <x v="2"/>
    <x v="0"/>
    <x v="1"/>
  </r>
  <r>
    <x v="2"/>
    <x v="0"/>
    <x v="13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2"/>
  </r>
  <r>
    <x v="8"/>
    <x v="2"/>
    <x v="5"/>
  </r>
  <r>
    <x v="8"/>
    <x v="2"/>
    <x v="7"/>
  </r>
  <r>
    <x v="8"/>
    <x v="2"/>
    <x v="0"/>
  </r>
  <r>
    <x v="8"/>
    <x v="2"/>
    <x v="0"/>
  </r>
  <r>
    <x v="8"/>
    <x v="2"/>
    <x v="1"/>
  </r>
  <r>
    <x v="8"/>
    <x v="2"/>
    <x v="1"/>
  </r>
  <r>
    <x v="8"/>
    <x v="2"/>
    <x v="1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1"/>
  </r>
  <r>
    <x v="8"/>
    <x v="2"/>
    <x v="0"/>
  </r>
  <r>
    <x v="8"/>
    <x v="2"/>
    <x v="5"/>
  </r>
  <r>
    <x v="8"/>
    <x v="2"/>
    <x v="0"/>
  </r>
  <r>
    <x v="8"/>
    <x v="2"/>
    <x v="0"/>
  </r>
  <r>
    <x v="8"/>
    <x v="2"/>
    <x v="0"/>
  </r>
  <r>
    <x v="8"/>
    <x v="2"/>
    <x v="1"/>
  </r>
  <r>
    <x v="8"/>
    <x v="2"/>
    <x v="5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2"/>
  </r>
  <r>
    <x v="2"/>
    <x v="0"/>
    <x v="0"/>
  </r>
  <r>
    <x v="2"/>
    <x v="0"/>
    <x v="15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7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9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8"/>
  </r>
  <r>
    <x v="2"/>
    <x v="0"/>
    <x v="12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3"/>
  </r>
  <r>
    <x v="2"/>
    <x v="0"/>
    <x v="1"/>
  </r>
  <r>
    <x v="2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6"/>
    <x v="2"/>
    <x v="16"/>
  </r>
  <r>
    <x v="6"/>
    <x v="2"/>
    <x v="14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5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5"/>
  </r>
  <r>
    <x v="6"/>
    <x v="2"/>
    <x v="1"/>
  </r>
  <r>
    <x v="6"/>
    <x v="2"/>
    <x v="0"/>
  </r>
  <r>
    <x v="6"/>
    <x v="2"/>
    <x v="0"/>
  </r>
  <r>
    <x v="6"/>
    <x v="2"/>
    <x v="0"/>
  </r>
  <r>
    <x v="6"/>
    <x v="2"/>
    <x v="12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0"/>
  </r>
  <r>
    <x v="6"/>
    <x v="2"/>
    <x v="1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6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6"/>
    <x v="0"/>
    <x v="0"/>
  </r>
  <r>
    <x v="6"/>
    <x v="0"/>
    <x v="5"/>
  </r>
  <r>
    <x v="6"/>
    <x v="0"/>
    <x v="0"/>
  </r>
  <r>
    <x v="6"/>
    <x v="0"/>
    <x v="0"/>
  </r>
  <r>
    <x v="6"/>
    <x v="0"/>
    <x v="1"/>
  </r>
  <r>
    <x v="6"/>
    <x v="0"/>
    <x v="0"/>
  </r>
  <r>
    <x v="6"/>
    <x v="0"/>
    <x v="0"/>
  </r>
  <r>
    <x v="6"/>
    <x v="0"/>
    <x v="2"/>
  </r>
  <r>
    <x v="6"/>
    <x v="0"/>
    <x v="1"/>
  </r>
  <r>
    <x v="6"/>
    <x v="0"/>
    <x v="0"/>
  </r>
  <r>
    <x v="6"/>
    <x v="0"/>
    <x v="1"/>
  </r>
  <r>
    <x v="6"/>
    <x v="0"/>
    <x v="1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17"/>
  </r>
  <r>
    <x v="6"/>
    <x v="0"/>
    <x v="1"/>
  </r>
  <r>
    <x v="4"/>
    <x v="0"/>
    <x v="1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6"/>
    <x v="0"/>
    <x v="0"/>
  </r>
  <r>
    <x v="6"/>
    <x v="0"/>
    <x v="0"/>
  </r>
  <r>
    <x v="6"/>
    <x v="0"/>
    <x v="5"/>
  </r>
  <r>
    <x v="6"/>
    <x v="0"/>
    <x v="0"/>
  </r>
  <r>
    <x v="6"/>
    <x v="0"/>
    <x v="1"/>
  </r>
  <r>
    <x v="6"/>
    <x v="0"/>
    <x v="0"/>
  </r>
  <r>
    <x v="6"/>
    <x v="0"/>
    <x v="1"/>
  </r>
  <r>
    <x v="6"/>
    <x v="0"/>
    <x v="12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1"/>
  </r>
  <r>
    <x v="6"/>
    <x v="0"/>
    <x v="0"/>
  </r>
  <r>
    <x v="6"/>
    <x v="0"/>
    <x v="5"/>
  </r>
  <r>
    <x v="6"/>
    <x v="0"/>
    <x v="0"/>
  </r>
  <r>
    <x v="6"/>
    <x v="0"/>
    <x v="0"/>
  </r>
  <r>
    <x v="6"/>
    <x v="0"/>
    <x v="12"/>
  </r>
  <r>
    <x v="6"/>
    <x v="0"/>
    <x v="0"/>
  </r>
  <r>
    <x v="6"/>
    <x v="0"/>
    <x v="0"/>
  </r>
  <r>
    <x v="6"/>
    <x v="0"/>
    <x v="1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1"/>
  </r>
  <r>
    <x v="6"/>
    <x v="0"/>
    <x v="0"/>
  </r>
  <r>
    <x v="6"/>
    <x v="0"/>
    <x v="1"/>
  </r>
  <r>
    <x v="6"/>
    <x v="0"/>
    <x v="0"/>
  </r>
  <r>
    <x v="6"/>
    <x v="0"/>
    <x v="0"/>
  </r>
  <r>
    <x v="6"/>
    <x v="0"/>
    <x v="0"/>
  </r>
  <r>
    <x v="6"/>
    <x v="0"/>
    <x v="3"/>
  </r>
  <r>
    <x v="6"/>
    <x v="0"/>
    <x v="0"/>
  </r>
  <r>
    <x v="6"/>
    <x v="0"/>
    <x v="0"/>
  </r>
  <r>
    <x v="6"/>
    <x v="0"/>
    <x v="0"/>
  </r>
  <r>
    <x v="6"/>
    <x v="0"/>
    <x v="1"/>
  </r>
  <r>
    <x v="6"/>
    <x v="0"/>
    <x v="1"/>
  </r>
  <r>
    <x v="6"/>
    <x v="0"/>
    <x v="0"/>
  </r>
  <r>
    <x v="6"/>
    <x v="0"/>
    <x v="1"/>
  </r>
  <r>
    <x v="6"/>
    <x v="0"/>
    <x v="0"/>
  </r>
  <r>
    <x v="6"/>
    <x v="0"/>
    <x v="2"/>
  </r>
  <r>
    <x v="6"/>
    <x v="0"/>
    <x v="0"/>
  </r>
  <r>
    <x v="6"/>
    <x v="0"/>
    <x v="11"/>
  </r>
  <r>
    <x v="6"/>
    <x v="0"/>
    <x v="0"/>
  </r>
  <r>
    <x v="6"/>
    <x v="0"/>
    <x v="1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5"/>
  </r>
  <r>
    <x v="6"/>
    <x v="0"/>
    <x v="0"/>
  </r>
  <r>
    <x v="6"/>
    <x v="0"/>
    <x v="1"/>
  </r>
  <r>
    <x v="6"/>
    <x v="0"/>
    <x v="0"/>
  </r>
  <r>
    <x v="6"/>
    <x v="0"/>
    <x v="0"/>
  </r>
  <r>
    <x v="6"/>
    <x v="0"/>
    <x v="13"/>
  </r>
  <r>
    <x v="6"/>
    <x v="0"/>
    <x v="0"/>
  </r>
  <r>
    <x v="6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7"/>
    <x v="3"/>
    <x v="15"/>
  </r>
  <r>
    <x v="7"/>
    <x v="3"/>
    <x v="0"/>
  </r>
  <r>
    <x v="7"/>
    <x v="3"/>
    <x v="0"/>
  </r>
  <r>
    <x v="7"/>
    <x v="3"/>
    <x v="1"/>
  </r>
  <r>
    <x v="7"/>
    <x v="3"/>
    <x v="0"/>
  </r>
  <r>
    <x v="7"/>
    <x v="3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2"/>
    <x v="1"/>
    <x v="0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1"/>
  </r>
  <r>
    <x v="2"/>
    <x v="1"/>
    <x v="17"/>
  </r>
  <r>
    <x v="2"/>
    <x v="1"/>
    <x v="4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9"/>
  </r>
  <r>
    <x v="2"/>
    <x v="1"/>
    <x v="1"/>
  </r>
  <r>
    <x v="2"/>
    <x v="1"/>
    <x v="1"/>
  </r>
  <r>
    <x v="2"/>
    <x v="1"/>
    <x v="0"/>
  </r>
  <r>
    <x v="2"/>
    <x v="1"/>
    <x v="5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13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1"/>
  </r>
  <r>
    <x v="2"/>
    <x v="1"/>
    <x v="0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4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6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17"/>
  </r>
  <r>
    <x v="2"/>
    <x v="1"/>
    <x v="0"/>
  </r>
  <r>
    <x v="2"/>
    <x v="1"/>
    <x v="16"/>
  </r>
  <r>
    <x v="2"/>
    <x v="1"/>
    <x v="0"/>
  </r>
  <r>
    <x v="2"/>
    <x v="1"/>
    <x v="0"/>
  </r>
  <r>
    <x v="2"/>
    <x v="1"/>
    <x v="11"/>
  </r>
  <r>
    <x v="2"/>
    <x v="1"/>
    <x v="2"/>
  </r>
  <r>
    <x v="7"/>
    <x v="2"/>
    <x v="0"/>
  </r>
  <r>
    <x v="7"/>
    <x v="2"/>
    <x v="0"/>
  </r>
  <r>
    <x v="7"/>
    <x v="2"/>
    <x v="1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2"/>
  </r>
  <r>
    <x v="7"/>
    <x v="2"/>
    <x v="0"/>
  </r>
  <r>
    <x v="7"/>
    <x v="2"/>
    <x v="6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1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11"/>
  </r>
  <r>
    <x v="7"/>
    <x v="2"/>
    <x v="5"/>
  </r>
  <r>
    <x v="7"/>
    <x v="2"/>
    <x v="0"/>
  </r>
  <r>
    <x v="7"/>
    <x v="2"/>
    <x v="0"/>
  </r>
  <r>
    <x v="7"/>
    <x v="2"/>
    <x v="0"/>
  </r>
  <r>
    <x v="7"/>
    <x v="2"/>
    <x v="18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4"/>
    <x v="0"/>
    <x v="0"/>
  </r>
  <r>
    <x v="4"/>
    <x v="0"/>
    <x v="0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7"/>
    <x v="2"/>
    <x v="5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1"/>
  </r>
  <r>
    <x v="7"/>
    <x v="2"/>
    <x v="0"/>
  </r>
  <r>
    <x v="7"/>
    <x v="2"/>
    <x v="0"/>
  </r>
  <r>
    <x v="7"/>
    <x v="2"/>
    <x v="1"/>
  </r>
  <r>
    <x v="7"/>
    <x v="2"/>
    <x v="0"/>
  </r>
  <r>
    <x v="7"/>
    <x v="2"/>
    <x v="1"/>
  </r>
  <r>
    <x v="7"/>
    <x v="2"/>
    <x v="0"/>
  </r>
  <r>
    <x v="7"/>
    <x v="2"/>
    <x v="12"/>
  </r>
  <r>
    <x v="7"/>
    <x v="2"/>
    <x v="0"/>
  </r>
  <r>
    <x v="7"/>
    <x v="2"/>
    <x v="0"/>
  </r>
  <r>
    <x v="7"/>
    <x v="2"/>
    <x v="0"/>
  </r>
  <r>
    <x v="7"/>
    <x v="2"/>
    <x v="5"/>
  </r>
  <r>
    <x v="7"/>
    <x v="2"/>
    <x v="0"/>
  </r>
  <r>
    <x v="7"/>
    <x v="2"/>
    <x v="0"/>
  </r>
  <r>
    <x v="7"/>
    <x v="2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6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2"/>
  </r>
  <r>
    <x v="4"/>
    <x v="0"/>
    <x v="0"/>
  </r>
  <r>
    <x v="4"/>
    <x v="0"/>
    <x v="1"/>
  </r>
  <r>
    <x v="7"/>
    <x v="1"/>
    <x v="5"/>
  </r>
  <r>
    <x v="7"/>
    <x v="1"/>
    <x v="12"/>
  </r>
  <r>
    <x v="7"/>
    <x v="1"/>
    <x v="0"/>
  </r>
  <r>
    <x v="7"/>
    <x v="1"/>
    <x v="5"/>
  </r>
  <r>
    <x v="7"/>
    <x v="1"/>
    <x v="0"/>
  </r>
  <r>
    <x v="7"/>
    <x v="1"/>
    <x v="0"/>
  </r>
  <r>
    <x v="7"/>
    <x v="1"/>
    <x v="0"/>
  </r>
  <r>
    <x v="7"/>
    <x v="1"/>
    <x v="1"/>
  </r>
  <r>
    <x v="7"/>
    <x v="1"/>
    <x v="0"/>
  </r>
  <r>
    <x v="7"/>
    <x v="1"/>
    <x v="0"/>
  </r>
  <r>
    <x v="7"/>
    <x v="1"/>
    <x v="2"/>
  </r>
  <r>
    <x v="7"/>
    <x v="1"/>
    <x v="0"/>
  </r>
  <r>
    <x v="7"/>
    <x v="1"/>
    <x v="0"/>
  </r>
  <r>
    <x v="7"/>
    <x v="1"/>
    <x v="0"/>
  </r>
  <r>
    <x v="7"/>
    <x v="1"/>
    <x v="0"/>
  </r>
  <r>
    <x v="7"/>
    <x v="1"/>
    <x v="0"/>
  </r>
  <r>
    <x v="7"/>
    <x v="1"/>
    <x v="0"/>
  </r>
  <r>
    <x v="7"/>
    <x v="1"/>
    <x v="0"/>
  </r>
  <r>
    <x v="7"/>
    <x v="1"/>
    <x v="0"/>
  </r>
  <r>
    <x v="7"/>
    <x v="1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1"/>
  </r>
  <r>
    <x v="7"/>
    <x v="2"/>
    <x v="0"/>
  </r>
  <r>
    <x v="7"/>
    <x v="2"/>
    <x v="0"/>
  </r>
  <r>
    <x v="7"/>
    <x v="2"/>
    <x v="8"/>
  </r>
  <r>
    <x v="7"/>
    <x v="2"/>
    <x v="2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5"/>
  </r>
  <r>
    <x v="7"/>
    <x v="2"/>
    <x v="1"/>
  </r>
  <r>
    <x v="7"/>
    <x v="2"/>
    <x v="0"/>
  </r>
  <r>
    <x v="7"/>
    <x v="2"/>
    <x v="0"/>
  </r>
  <r>
    <x v="7"/>
    <x v="2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13"/>
  </r>
  <r>
    <x v="2"/>
    <x v="0"/>
    <x v="0"/>
  </r>
  <r>
    <x v="2"/>
    <x v="0"/>
    <x v="0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2"/>
    <x v="0"/>
  </r>
  <r>
    <x v="2"/>
    <x v="2"/>
    <x v="12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0"/>
    <x v="0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0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3"/>
  </r>
  <r>
    <x v="2"/>
    <x v="2"/>
    <x v="0"/>
  </r>
  <r>
    <x v="2"/>
    <x v="2"/>
    <x v="3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5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5"/>
  </r>
  <r>
    <x v="7"/>
    <x v="2"/>
    <x v="0"/>
  </r>
  <r>
    <x v="1"/>
    <x v="3"/>
    <x v="17"/>
  </r>
  <r>
    <x v="1"/>
    <x v="3"/>
    <x v="0"/>
  </r>
  <r>
    <x v="1"/>
    <x v="3"/>
    <x v="14"/>
  </r>
  <r>
    <x v="1"/>
    <x v="3"/>
    <x v="0"/>
  </r>
  <r>
    <x v="1"/>
    <x v="3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2"/>
  </r>
  <r>
    <x v="1"/>
    <x v="0"/>
    <x v="0"/>
  </r>
  <r>
    <x v="1"/>
    <x v="0"/>
    <x v="0"/>
  </r>
  <r>
    <x v="1"/>
    <x v="0"/>
    <x v="0"/>
  </r>
  <r>
    <x v="1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5"/>
  </r>
  <r>
    <x v="2"/>
    <x v="0"/>
    <x v="0"/>
  </r>
  <r>
    <x v="2"/>
    <x v="0"/>
    <x v="0"/>
  </r>
  <r>
    <x v="2"/>
    <x v="0"/>
    <x v="1"/>
  </r>
  <r>
    <x v="2"/>
    <x v="0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7"/>
  </r>
  <r>
    <x v="3"/>
    <x v="2"/>
    <x v="0"/>
  </r>
  <r>
    <x v="3"/>
    <x v="2"/>
    <x v="0"/>
  </r>
  <r>
    <x v="3"/>
    <x v="2"/>
    <x v="2"/>
  </r>
  <r>
    <x v="3"/>
    <x v="2"/>
    <x v="2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5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5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3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2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5"/>
  </r>
  <r>
    <x v="1"/>
    <x v="0"/>
    <x v="0"/>
  </r>
  <r>
    <x v="1"/>
    <x v="0"/>
    <x v="1"/>
  </r>
  <r>
    <x v="1"/>
    <x v="0"/>
    <x v="5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1"/>
  </r>
  <r>
    <x v="1"/>
    <x v="2"/>
    <x v="1"/>
  </r>
  <r>
    <x v="1"/>
    <x v="2"/>
    <x v="1"/>
  </r>
  <r>
    <x v="1"/>
    <x v="2"/>
    <x v="0"/>
  </r>
  <r>
    <x v="1"/>
    <x v="2"/>
    <x v="1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7"/>
  </r>
  <r>
    <x v="1"/>
    <x v="2"/>
    <x v="0"/>
  </r>
  <r>
    <x v="1"/>
    <x v="2"/>
    <x v="5"/>
  </r>
  <r>
    <x v="1"/>
    <x v="2"/>
    <x v="1"/>
  </r>
  <r>
    <x v="1"/>
    <x v="2"/>
    <x v="0"/>
  </r>
  <r>
    <x v="1"/>
    <x v="2"/>
    <x v="0"/>
  </r>
  <r>
    <x v="1"/>
    <x v="2"/>
    <x v="14"/>
  </r>
  <r>
    <x v="1"/>
    <x v="2"/>
    <x v="9"/>
  </r>
  <r>
    <x v="1"/>
    <x v="2"/>
    <x v="2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5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5"/>
  </r>
  <r>
    <x v="1"/>
    <x v="0"/>
    <x v="2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7"/>
  </r>
  <r>
    <x v="1"/>
    <x v="0"/>
    <x v="1"/>
  </r>
  <r>
    <x v="1"/>
    <x v="0"/>
    <x v="0"/>
  </r>
  <r>
    <x v="1"/>
    <x v="0"/>
    <x v="0"/>
  </r>
  <r>
    <x v="1"/>
    <x v="0"/>
    <x v="4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3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4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6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3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6"/>
  </r>
  <r>
    <x v="1"/>
    <x v="2"/>
    <x v="1"/>
  </r>
  <r>
    <x v="1"/>
    <x v="2"/>
    <x v="0"/>
  </r>
  <r>
    <x v="1"/>
    <x v="2"/>
    <x v="2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1"/>
  </r>
  <r>
    <x v="1"/>
    <x v="2"/>
    <x v="0"/>
  </r>
  <r>
    <x v="1"/>
    <x v="2"/>
    <x v="1"/>
  </r>
  <r>
    <x v="1"/>
    <x v="2"/>
    <x v="11"/>
  </r>
  <r>
    <x v="1"/>
    <x v="2"/>
    <x v="0"/>
  </r>
  <r>
    <x v="1"/>
    <x v="2"/>
    <x v="9"/>
  </r>
  <r>
    <x v="1"/>
    <x v="1"/>
    <x v="5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14"/>
  </r>
  <r>
    <x v="1"/>
    <x v="3"/>
    <x v="6"/>
  </r>
  <r>
    <x v="1"/>
    <x v="3"/>
    <x v="9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14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2"/>
    <x v="1"/>
  </r>
  <r>
    <x v="1"/>
    <x v="2"/>
    <x v="11"/>
  </r>
  <r>
    <x v="1"/>
    <x v="2"/>
    <x v="5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10"/>
  </r>
  <r>
    <x v="1"/>
    <x v="2"/>
    <x v="8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7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4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5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7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9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2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7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5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7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5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3"/>
  </r>
  <r>
    <x v="1"/>
    <x v="0"/>
    <x v="1"/>
  </r>
  <r>
    <x v="1"/>
    <x v="0"/>
    <x v="0"/>
  </r>
  <r>
    <x v="1"/>
    <x v="0"/>
    <x v="1"/>
  </r>
  <r>
    <x v="1"/>
    <x v="0"/>
    <x v="2"/>
  </r>
  <r>
    <x v="1"/>
    <x v="0"/>
    <x v="5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5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12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1"/>
  </r>
  <r>
    <x v="1"/>
    <x v="0"/>
    <x v="0"/>
  </r>
  <r>
    <x v="1"/>
    <x v="0"/>
    <x v="5"/>
  </r>
  <r>
    <x v="1"/>
    <x v="0"/>
    <x v="1"/>
  </r>
  <r>
    <x v="1"/>
    <x v="0"/>
    <x v="0"/>
  </r>
  <r>
    <x v="1"/>
    <x v="0"/>
    <x v="5"/>
  </r>
  <r>
    <x v="1"/>
    <x v="0"/>
    <x v="1"/>
  </r>
  <r>
    <x v="1"/>
    <x v="0"/>
    <x v="1"/>
  </r>
  <r>
    <x v="1"/>
    <x v="0"/>
    <x v="0"/>
  </r>
  <r>
    <x v="1"/>
    <x v="0"/>
    <x v="16"/>
  </r>
  <r>
    <x v="1"/>
    <x v="0"/>
    <x v="8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5"/>
  </r>
  <r>
    <x v="1"/>
    <x v="0"/>
    <x v="1"/>
  </r>
  <r>
    <x v="1"/>
    <x v="0"/>
    <x v="0"/>
  </r>
  <r>
    <x v="1"/>
    <x v="0"/>
    <x v="6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2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5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9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5"/>
  </r>
  <r>
    <x v="1"/>
    <x v="0"/>
    <x v="1"/>
  </r>
  <r>
    <x v="1"/>
    <x v="0"/>
    <x v="0"/>
  </r>
  <r>
    <x v="1"/>
    <x v="0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5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2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1"/>
  </r>
  <r>
    <x v="1"/>
    <x v="0"/>
    <x v="0"/>
  </r>
  <r>
    <x v="1"/>
    <x v="0"/>
    <x v="1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2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8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0"/>
  </r>
  <r>
    <x v="1"/>
    <x v="1"/>
    <x v="2"/>
  </r>
  <r>
    <x v="1"/>
    <x v="1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4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8"/>
  </r>
  <r>
    <x v="1"/>
    <x v="2"/>
    <x v="1"/>
  </r>
  <r>
    <x v="1"/>
    <x v="2"/>
    <x v="1"/>
  </r>
  <r>
    <x v="1"/>
    <x v="2"/>
    <x v="1"/>
  </r>
  <r>
    <x v="1"/>
    <x v="2"/>
    <x v="1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2"/>
  </r>
  <r>
    <x v="1"/>
    <x v="2"/>
    <x v="1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2"/>
  </r>
  <r>
    <x v="1"/>
    <x v="2"/>
    <x v="0"/>
  </r>
  <r>
    <x v="1"/>
    <x v="2"/>
    <x v="17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6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5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5"/>
  </r>
  <r>
    <x v="1"/>
    <x v="2"/>
    <x v="5"/>
  </r>
  <r>
    <x v="1"/>
    <x v="2"/>
    <x v="0"/>
  </r>
  <r>
    <x v="1"/>
    <x v="2"/>
    <x v="0"/>
  </r>
  <r>
    <x v="1"/>
    <x v="2"/>
    <x v="1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4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3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4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14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17"/>
  </r>
  <r>
    <x v="1"/>
    <x v="2"/>
    <x v="0"/>
  </r>
  <r>
    <x v="9"/>
    <x v="4"/>
    <x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6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4">
    <pivotField axis="axisCol" dataField="1" showAll="0">
      <items count="6">
        <item x="1"/>
        <item x="2"/>
        <item x="3"/>
        <item x="0"/>
        <item h="1" x="4"/>
        <item t="default"/>
      </items>
    </pivotField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" hier="-1"/>
  </pageField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4"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0" hier="-1"/>
  </pageFields>
  <dataFields count="1">
    <dataField name="Count of sta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3"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stat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47"/>
  <sheetViews>
    <sheetView tabSelected="1" zoomScale="116" zoomScaleNormal="90" workbookViewId="0">
      <selection activeCell="H27" sqref="H27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customWidth="1"/>
    <col min="5" max="5" width="8.83203125" bestFit="1" customWidth="1"/>
    <col min="6" max="6" width="10" customWidth="1"/>
    <col min="7" max="7" width="10" bestFit="1" customWidth="1"/>
    <col min="8" max="11" width="14.83203125" bestFit="1" customWidth="1"/>
    <col min="12" max="12" width="12.1640625" bestFit="1" customWidth="1"/>
    <col min="13" max="36" width="14.6640625" bestFit="1" customWidth="1"/>
    <col min="37" max="37" width="9.6640625" customWidth="1"/>
    <col min="38" max="41" width="9.83203125" customWidth="1"/>
    <col min="42" max="42" width="8" customWidth="1"/>
    <col min="43" max="63" width="14.6640625" bestFit="1" customWidth="1"/>
    <col min="64" max="64" width="13" bestFit="1" customWidth="1"/>
    <col min="65" max="65" width="8.1640625" customWidth="1"/>
    <col min="66" max="66" width="10.6640625" customWidth="1"/>
    <col min="67" max="67" width="10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8367</v>
      </c>
      <c r="B2" t="s">
        <v>8364</v>
      </c>
    </row>
    <row r="4" spans="1:6" x14ac:dyDescent="0.2">
      <c r="A4" s="6" t="s">
        <v>8309</v>
      </c>
      <c r="B4" s="6" t="s">
        <v>8310</v>
      </c>
    </row>
    <row r="5" spans="1:6" x14ac:dyDescent="0.2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8319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8347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8335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8361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8357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8318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8317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8333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8350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8327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8340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8351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8352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8332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8331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8330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8338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8362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8346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8326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8353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8342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8348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8321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8349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8345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8356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8329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8316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8315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8358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8360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8354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8314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8344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8337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8324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8323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8343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theme="9" tint="-0.249977111117893"/>
  </sheetPr>
  <dimension ref="A1:L21"/>
  <sheetViews>
    <sheetView zoomScale="140" zoomScaleNormal="140" workbookViewId="0">
      <selection activeCell="F2" sqref="F2"/>
    </sheetView>
  </sheetViews>
  <sheetFormatPr baseColWidth="10" defaultRowHeight="15" x14ac:dyDescent="0.2"/>
  <cols>
    <col min="1" max="1" width="35.6640625" customWidth="1"/>
    <col min="2" max="2" width="15.6640625" customWidth="1"/>
    <col min="3" max="3" width="12.33203125" customWidth="1"/>
    <col min="4" max="4" width="14" customWidth="1"/>
    <col min="6" max="6" width="17.83203125" customWidth="1"/>
    <col min="7" max="7" width="15.83203125" customWidth="1"/>
    <col min="8" max="8" width="19.1640625" customWidth="1"/>
  </cols>
  <sheetData>
    <row r="1" spans="1:12" ht="16" x14ac:dyDescent="0.2">
      <c r="A1" s="12" t="s">
        <v>8368</v>
      </c>
      <c r="B1" s="11" t="s">
        <v>8369</v>
      </c>
      <c r="C1" s="11" t="s">
        <v>8370</v>
      </c>
      <c r="D1" s="11" t="s">
        <v>8371</v>
      </c>
      <c r="E1" s="11" t="s">
        <v>8372</v>
      </c>
      <c r="F1" s="11" t="s">
        <v>8373</v>
      </c>
      <c r="G1" s="11" t="s">
        <v>8374</v>
      </c>
      <c r="H1" s="11" t="s">
        <v>8375</v>
      </c>
    </row>
    <row r="2" spans="1:12" x14ac:dyDescent="0.2">
      <c r="A2" s="13" t="s">
        <v>8376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 t="shared" ref="E2:E13" si="0">SUM(B2:D2)</f>
        <v>453</v>
      </c>
      <c r="F2">
        <f>ROUND(B2/E2*100,0)</f>
        <v>71</v>
      </c>
      <c r="G2">
        <f>ROUND(C2/E2*100,0)</f>
        <v>25</v>
      </c>
      <c r="H2">
        <f>ROUND(D2/E2*100,0)</f>
        <v>4</v>
      </c>
    </row>
    <row r="3" spans="1:12" x14ac:dyDescent="0.2">
      <c r="A3" s="14" t="s">
        <v>8377</v>
      </c>
      <c r="B3">
        <f>COUNTIFS(Sheet1!D:D,"&gt;="&amp;1000,Sheet1!D:D,"&lt;="&amp;4999,Sheet1!F:F,"successful")</f>
        <v>932</v>
      </c>
      <c r="C3">
        <f>COUNTIFS(Sheet1!D:D,"&gt;="&amp;1000,Sheet1!D:D,"&lt;="&amp;4999,Sheet1!F:F,"failed")</f>
        <v>420</v>
      </c>
      <c r="D3">
        <f>COUNTIFS(Sheet1!D:D,"&gt;="&amp;1000,Sheet1!D:D,"&lt;="&amp;4999,Sheet1!F:F,"canceled")</f>
        <v>60</v>
      </c>
      <c r="E3">
        <f t="shared" si="0"/>
        <v>1412</v>
      </c>
      <c r="F3">
        <f t="shared" ref="F3:F13" si="1">ROUND(B3/E3*100,0)</f>
        <v>66</v>
      </c>
      <c r="G3">
        <f t="shared" ref="G3:G13" si="2">ROUND(C3/E3*100,0)</f>
        <v>30</v>
      </c>
      <c r="H3">
        <f t="shared" ref="H3:H13" si="3">ROUND(D3/E3*100,0)</f>
        <v>4</v>
      </c>
    </row>
    <row r="4" spans="1:12" x14ac:dyDescent="0.2">
      <c r="A4" s="14" t="s">
        <v>8378</v>
      </c>
      <c r="B4">
        <f>COUNTIFS(Sheet1!D:D,"&gt;="&amp;5000,Sheet1!D:D,"&lt;="&amp;9999,Sheet1!F:F,"successful")</f>
        <v>381</v>
      </c>
      <c r="C4">
        <f>COUNTIFS(Sheet1!D:D,"&gt;="&amp;5000,Sheet1!D:D,"&lt;="&amp;9999,Sheet1!F:F,"failed")</f>
        <v>283</v>
      </c>
      <c r="D4">
        <f>COUNTIFS(Sheet1!D:D,"&gt;="&amp;5000,Sheet1!D:D,"&lt;="&amp;9999,Sheet1!F:F,"canceled")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12" x14ac:dyDescent="0.2">
      <c r="A5" s="14" t="s">
        <v>8380</v>
      </c>
      <c r="B5">
        <f>COUNTIFS(Sheet1!D:D,"&gt;="&amp;10000,Sheet1!D:D,"&lt;="&amp;14999,Sheet1!F:F,"successful")</f>
        <v>168</v>
      </c>
      <c r="C5">
        <f>COUNTIFS(Sheet1!D:D,"&gt;="&amp;10000,Sheet1!D:D,"&lt;="&amp;14999,Sheet1!F:F,"failed")</f>
        <v>144</v>
      </c>
      <c r="D5">
        <f>COUNTIFS(Sheet1!D:D,"&gt;="&amp;10000,Sheet1!D:D,"&lt;="&amp;14999,Sheet1!F:F,"canceled")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12" x14ac:dyDescent="0.2">
      <c r="A6" s="14" t="s">
        <v>8379</v>
      </c>
      <c r="B6">
        <f>COUNTIFS(Sheet1!D:D,"&gt;="&amp;15000,Sheet1!D:D,"&lt;="&amp;19999,Sheet1!F:F,"successful")</f>
        <v>94</v>
      </c>
      <c r="C6">
        <f>COUNTIFS(Sheet1!D:D,"&gt;="&amp;15000,Sheet1!D:D,"&lt;="&amp;19999,Sheet1!F:F,"failed")</f>
        <v>90</v>
      </c>
      <c r="D6">
        <f>COUNTIFS(Sheet1!D:D,"&gt;="&amp;15000,Sheet1!D:D,"&lt;="&amp;19999,Sheet1!F:F,"canceled")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12" x14ac:dyDescent="0.2">
      <c r="A7" s="14" t="s">
        <v>8381</v>
      </c>
      <c r="B7">
        <f>COUNTIFS(Sheet1!D:D,"&gt;="&amp;20000,Sheet1!D:D,"&lt;="&amp;24999,Sheet1!F:F,"successful")</f>
        <v>62</v>
      </c>
      <c r="C7">
        <f>COUNTIFS(Sheet1!D:D,"&gt;="&amp;20000,Sheet1!D:D,"&lt;="&amp;24999,Sheet1!F:F,"failed")</f>
        <v>72</v>
      </c>
      <c r="D7">
        <f>COUNTIFS(Sheet1!D:D,"&gt;="&amp;20000,Sheet1!D:D,"&lt;="&amp;24999,Sheet1!F:F,"canceled")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12" x14ac:dyDescent="0.2">
      <c r="A8" s="14" t="s">
        <v>8382</v>
      </c>
      <c r="B8">
        <f>COUNTIFS(Sheet1!D:D,"&gt;="&amp;25000,Sheet1!D:D,"&lt;="&amp;29999,Sheet1!F:F,"successful")</f>
        <v>55</v>
      </c>
      <c r="C8">
        <f>COUNTIFS(Sheet1!D:D,"&gt;="&amp;25000,Sheet1!D:D,"&lt;="&amp;29999,Sheet1!F:F,"failed")</f>
        <v>64</v>
      </c>
      <c r="D8">
        <f>COUNTIFS(Sheet1!D:D,"&gt;="&amp;25000,Sheet1!D:D,"&lt;="&amp;29999,Sheet1!F:F,"canceled")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12" x14ac:dyDescent="0.2">
      <c r="A9" s="14" t="s">
        <v>8383</v>
      </c>
      <c r="B9">
        <f>COUNTIFS(Sheet1!D:D,"&gt;="&amp;30000,Sheet1!D:D,"&lt;="&amp;34999,Sheet1!F:F,"successful")</f>
        <v>32</v>
      </c>
      <c r="C9">
        <f>COUNTIFS(Sheet1!D:D,"&gt;="&amp;30000,Sheet1!D:D,"&lt;="&amp;34999,Sheet1!F:F,"failed")</f>
        <v>37</v>
      </c>
      <c r="D9">
        <f>COUNTIFS(Sheet1!D:D,"&gt;="&amp;30000,Sheet1!D:D,"&lt;="&amp;34999,Sheet1!F:F,"canceled")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12" x14ac:dyDescent="0.2">
      <c r="A10" s="14" t="s">
        <v>8384</v>
      </c>
      <c r="B10">
        <f>COUNTIFS(Sheet1!D:D,"&gt;="&amp;35000,Sheet1!D:D,"&lt;="&amp;39999,Sheet1!F:F,"successful")</f>
        <v>26</v>
      </c>
      <c r="C10">
        <f>COUNTIFS(Sheet1!D:D,"&gt;="&amp;35000,Sheet1!D:D,"&lt;="&amp;39999,Sheet1!F:F,"failed")</f>
        <v>22</v>
      </c>
      <c r="D10">
        <f>COUNTIFS(Sheet1!D:D,"&gt;="&amp;35000,Sheet1!D:D,"&lt;="&amp;39999,Sheet1!F:F,"canceled")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12" x14ac:dyDescent="0.2">
      <c r="A11" s="14" t="s">
        <v>8385</v>
      </c>
      <c r="B11">
        <f>COUNTIFS(Sheet1!D:D,"&gt;="&amp;40000,Sheet1!D:D,"&lt;="&amp;44999,Sheet1!F:F,"successful")</f>
        <v>21</v>
      </c>
      <c r="C11">
        <f>COUNTIFS(Sheet1!D:D,"&gt;="&amp;40000,Sheet1!D:D,"&lt;="&amp;44999,Sheet1!F:F,"failed")</f>
        <v>16</v>
      </c>
      <c r="D11">
        <f>COUNTIFS(Sheet1!D:D,"&gt;="&amp;40000,Sheet1!D:D,"&lt;="&amp;44999,Sheet1!F:F,"canceled")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12" x14ac:dyDescent="0.2">
      <c r="A12" s="14" t="s">
        <v>8386</v>
      </c>
      <c r="B12">
        <f>COUNTIFS(Sheet1!D:D,"&gt;="&amp;45000,Sheet1!D:D,"&lt;="&amp;49999,Sheet1!F:F,"successful")</f>
        <v>6</v>
      </c>
      <c r="C12">
        <f>COUNTIFS(Sheet1!D:D,"&gt;="&amp;45000,Sheet1!D:D,"&lt;="&amp;49999,Sheet1!F:F,"failed")</f>
        <v>11</v>
      </c>
      <c r="D12">
        <f>COUNTIFS(Sheet1!D:D,"&gt;="&amp;45000,Sheet1!D:D,"&lt;="&amp;49999,Sheet1!F:F,"camnceled")</f>
        <v>0</v>
      </c>
      <c r="E12">
        <f t="shared" si="0"/>
        <v>17</v>
      </c>
      <c r="F12">
        <f t="shared" si="1"/>
        <v>35</v>
      </c>
      <c r="G12">
        <f t="shared" si="2"/>
        <v>65</v>
      </c>
      <c r="H12">
        <f t="shared" si="3"/>
        <v>0</v>
      </c>
    </row>
    <row r="13" spans="1:12" x14ac:dyDescent="0.2">
      <c r="A13" s="14" t="s">
        <v>8387</v>
      </c>
      <c r="B13">
        <f>COUNTIFS(Sheet1!D:D,"&gt;="&amp;50000,Sheet1!F:F,"successful")</f>
        <v>86</v>
      </c>
      <c r="C13">
        <f>COUNTIFS(Sheet1!D:D,"&gt;="&amp;50000,Sheet1!F:F,"failed")</f>
        <v>258</v>
      </c>
      <c r="D13">
        <f>COUNTIFS(Sheet1!D:D,"&gt;="&amp;50000,Sheet1!F:F,"canceled")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  <c r="L13" s="3"/>
    </row>
    <row r="14" spans="1:12" x14ac:dyDescent="0.2">
      <c r="A14" s="14"/>
    </row>
    <row r="15" spans="1:12" x14ac:dyDescent="0.2">
      <c r="A15" s="14"/>
    </row>
    <row r="16" spans="1:12" x14ac:dyDescent="0.2">
      <c r="A16" s="14"/>
    </row>
    <row r="17" spans="1:1" x14ac:dyDescent="0.2">
      <c r="A17" s="14"/>
    </row>
    <row r="18" spans="1:1" x14ac:dyDescent="0.2">
      <c r="A18" s="14"/>
    </row>
    <row r="19" spans="1:1" x14ac:dyDescent="0.2">
      <c r="A19" s="14"/>
    </row>
    <row r="20" spans="1:1" x14ac:dyDescent="0.2">
      <c r="A20" s="14"/>
    </row>
    <row r="21" spans="1:1" x14ac:dyDescent="0.2">
      <c r="A21" s="14"/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F18"/>
  <sheetViews>
    <sheetView workbookViewId="0">
      <selection activeCell="G36" sqref="G36"/>
    </sheetView>
  </sheetViews>
  <sheetFormatPr baseColWidth="10" defaultRowHeight="15" x14ac:dyDescent="0.2"/>
  <cols>
    <col min="1" max="1" width="13.5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7" width="10" customWidth="1"/>
    <col min="8" max="13" width="4.1640625" customWidth="1"/>
    <col min="14" max="14" width="6.5" customWidth="1"/>
    <col min="15" max="15" width="10" customWidth="1"/>
  </cols>
  <sheetData>
    <row r="1" spans="1:6" x14ac:dyDescent="0.2">
      <c r="A1" s="6" t="s">
        <v>8388</v>
      </c>
      <c r="B1" t="s">
        <v>8364</v>
      </c>
    </row>
    <row r="2" spans="1:6" x14ac:dyDescent="0.2">
      <c r="A2" s="6" t="s">
        <v>8367</v>
      </c>
      <c r="B2" t="s">
        <v>8364</v>
      </c>
    </row>
    <row r="4" spans="1:6" x14ac:dyDescent="0.2">
      <c r="A4" s="6" t="s">
        <v>8309</v>
      </c>
      <c r="B4" s="6" t="s">
        <v>8310</v>
      </c>
    </row>
    <row r="5" spans="1:6" x14ac:dyDescent="0.2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8390</v>
      </c>
      <c r="B6" s="5">
        <v>34</v>
      </c>
      <c r="C6" s="5">
        <v>148</v>
      </c>
      <c r="D6" s="5">
        <v>2</v>
      </c>
      <c r="E6" s="5">
        <v>184</v>
      </c>
      <c r="F6" s="5">
        <v>368</v>
      </c>
    </row>
    <row r="7" spans="1:6" x14ac:dyDescent="0.2">
      <c r="A7" s="7" t="s">
        <v>8391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7" t="s">
        <v>8392</v>
      </c>
      <c r="B8" s="5">
        <v>28</v>
      </c>
      <c r="C8" s="5">
        <v>108</v>
      </c>
      <c r="D8" s="5">
        <v>30</v>
      </c>
      <c r="E8" s="5">
        <v>179</v>
      </c>
      <c r="F8" s="5">
        <v>345</v>
      </c>
    </row>
    <row r="9" spans="1:6" x14ac:dyDescent="0.2">
      <c r="A9" s="7" t="s">
        <v>8393</v>
      </c>
      <c r="B9" s="5">
        <v>27</v>
      </c>
      <c r="C9" s="5">
        <v>102</v>
      </c>
      <c r="D9" s="5"/>
      <c r="E9" s="5">
        <v>193</v>
      </c>
      <c r="F9" s="5">
        <v>322</v>
      </c>
    </row>
    <row r="10" spans="1:6" x14ac:dyDescent="0.2">
      <c r="A10" s="7" t="s">
        <v>8394</v>
      </c>
      <c r="B10" s="5">
        <v>26</v>
      </c>
      <c r="C10" s="5">
        <v>126</v>
      </c>
      <c r="D10" s="5"/>
      <c r="E10" s="5">
        <v>232</v>
      </c>
      <c r="F10" s="5">
        <v>384</v>
      </c>
    </row>
    <row r="11" spans="1:6" x14ac:dyDescent="0.2">
      <c r="A11" s="7" t="s">
        <v>8395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2">
      <c r="A12" s="7" t="s">
        <v>8396</v>
      </c>
      <c r="B12" s="5">
        <v>44</v>
      </c>
      <c r="C12" s="5">
        <v>148</v>
      </c>
      <c r="D12" s="5"/>
      <c r="E12" s="5">
        <v>192</v>
      </c>
      <c r="F12" s="5">
        <v>384</v>
      </c>
    </row>
    <row r="13" spans="1:6" x14ac:dyDescent="0.2">
      <c r="A13" s="7" t="s">
        <v>8397</v>
      </c>
      <c r="B13" s="5">
        <v>32</v>
      </c>
      <c r="C13" s="5">
        <v>134</v>
      </c>
      <c r="D13" s="5"/>
      <c r="E13" s="5">
        <v>167</v>
      </c>
      <c r="F13" s="5">
        <v>333</v>
      </c>
    </row>
    <row r="14" spans="1:6" x14ac:dyDescent="0.2">
      <c r="A14" s="7" t="s">
        <v>8398</v>
      </c>
      <c r="B14" s="5">
        <v>24</v>
      </c>
      <c r="C14" s="5">
        <v>127</v>
      </c>
      <c r="D14" s="5"/>
      <c r="E14" s="5">
        <v>148</v>
      </c>
      <c r="F14" s="5">
        <v>299</v>
      </c>
    </row>
    <row r="15" spans="1:6" x14ac:dyDescent="0.2">
      <c r="A15" s="7" t="s">
        <v>8399</v>
      </c>
      <c r="B15" s="5">
        <v>20</v>
      </c>
      <c r="C15" s="5">
        <v>150</v>
      </c>
      <c r="D15" s="5"/>
      <c r="E15" s="5">
        <v>184</v>
      </c>
      <c r="F15" s="5">
        <v>354</v>
      </c>
    </row>
    <row r="16" spans="1:6" x14ac:dyDescent="0.2">
      <c r="A16" s="7" t="s">
        <v>8400</v>
      </c>
      <c r="B16" s="5">
        <v>37</v>
      </c>
      <c r="C16" s="5">
        <v>114</v>
      </c>
      <c r="D16" s="5"/>
      <c r="E16" s="5">
        <v>180</v>
      </c>
      <c r="F16" s="5">
        <v>331</v>
      </c>
    </row>
    <row r="17" spans="1:6" x14ac:dyDescent="0.2">
      <c r="A17" s="7" t="s">
        <v>8401</v>
      </c>
      <c r="B17" s="5">
        <v>23</v>
      </c>
      <c r="C17" s="5">
        <v>119</v>
      </c>
      <c r="D17" s="5"/>
      <c r="E17" s="5">
        <v>111</v>
      </c>
      <c r="F17" s="5">
        <v>253</v>
      </c>
    </row>
    <row r="18" spans="1:6" x14ac:dyDescent="0.2">
      <c r="A18" s="7" t="s">
        <v>8311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21" sqref="D21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7" width="10" customWidth="1"/>
    <col min="8" max="8" width="6.6640625" customWidth="1"/>
    <col min="9" max="9" width="12.1640625" bestFit="1" customWidth="1"/>
    <col min="10" max="10" width="10.33203125" customWidth="1"/>
    <col min="11" max="11" width="4.6640625" customWidth="1"/>
    <col min="12" max="12" width="6" customWidth="1"/>
    <col min="13" max="13" width="5.5" customWidth="1"/>
    <col min="14" max="14" width="11" bestFit="1" customWidth="1"/>
    <col min="15" max="15" width="9" customWidth="1"/>
    <col min="16" max="16" width="9.5" customWidth="1"/>
    <col min="17" max="17" width="6.6640625" customWidth="1"/>
    <col min="18" max="18" width="9.6640625" customWidth="1"/>
    <col min="19" max="20" width="5.5" customWidth="1"/>
    <col min="21" max="21" width="6.6640625" customWidth="1"/>
    <col min="22" max="22" width="8" customWidth="1"/>
    <col min="23" max="23" width="10.33203125" customWidth="1"/>
    <col min="24" max="24" width="4.6640625" customWidth="1"/>
    <col min="25" max="25" width="6" customWidth="1"/>
    <col min="26" max="26" width="5.5" customWidth="1"/>
    <col min="27" max="27" width="11" bestFit="1" customWidth="1"/>
    <col min="28" max="28" width="9" customWidth="1"/>
    <col min="29" max="29" width="9.5" customWidth="1"/>
    <col min="30" max="30" width="6.6640625" customWidth="1"/>
    <col min="31" max="31" width="13" bestFit="1" customWidth="1"/>
    <col min="32" max="32" width="8.1640625" customWidth="1"/>
    <col min="33" max="33" width="10.6640625" customWidth="1"/>
    <col min="34" max="34" width="10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8309</v>
      </c>
      <c r="B3" s="6" t="s">
        <v>8310</v>
      </c>
    </row>
    <row r="4" spans="1:6" x14ac:dyDescent="0.2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8313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8339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8336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8334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8328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8341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8325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8322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8320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Y4115"/>
  <sheetViews>
    <sheetView zoomScale="75" zoomScaleNormal="55" workbookViewId="0">
      <selection activeCell="R1" sqref="R1:R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customWidth="1"/>
    <col min="16" max="16" width="17.1640625" customWidth="1"/>
    <col min="17" max="17" width="16.6640625" customWidth="1"/>
    <col min="18" max="18" width="14.1640625" customWidth="1"/>
    <col min="19" max="19" width="22.5" customWidth="1"/>
    <col min="20" max="20" width="10.6640625" customWidth="1"/>
    <col min="21" max="21" width="21.33203125" customWidth="1"/>
    <col min="22" max="22" width="20.5" customWidth="1"/>
    <col min="23" max="23" width="17.33203125" customWidth="1"/>
    <col min="25" max="25" width="22.5" customWidth="1"/>
  </cols>
  <sheetData>
    <row r="1" spans="1:25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8" t="s">
        <v>8363</v>
      </c>
      <c r="R1" s="1" t="s">
        <v>8308</v>
      </c>
      <c r="S1" s="1" t="s">
        <v>8365</v>
      </c>
      <c r="T1" s="11" t="s">
        <v>8388</v>
      </c>
      <c r="U1" s="1" t="s">
        <v>8389</v>
      </c>
      <c r="V1" s="1" t="s">
        <v>8366</v>
      </c>
      <c r="W1" s="1"/>
      <c r="Y1" s="1"/>
    </row>
    <row r="2" spans="1:25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AVERAGE(E2/L2)</f>
        <v>63.917582417582416</v>
      </c>
      <c r="Q2" s="9" t="s">
        <v>8313</v>
      </c>
      <c r="R2" s="9" t="s">
        <v>8314</v>
      </c>
      <c r="S2" s="10">
        <f>(J2/86400)+25569+(-6/24)</f>
        <v>42176.757071759261</v>
      </c>
      <c r="T2">
        <f t="shared" ref="T2:T65" si="0">YEAR(S2)</f>
        <v>2015</v>
      </c>
      <c r="U2" s="15" t="str">
        <f>TEXT(S2,"mmm")</f>
        <v>Jun</v>
      </c>
      <c r="V2" s="10">
        <f>(I2/86400)+25569+(-5/24)</f>
        <v>42207.916666666664</v>
      </c>
      <c r="Y2" s="10"/>
    </row>
    <row r="3" spans="1:25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ROUND((E3/D3)*100,0)</f>
        <v>143</v>
      </c>
      <c r="P3">
        <f t="shared" ref="P3:P66" si="2">AVERAGE(E3/L3)</f>
        <v>185.48101265822785</v>
      </c>
      <c r="Q3" s="9" t="s">
        <v>8313</v>
      </c>
      <c r="R3" s="9" t="s">
        <v>8314</v>
      </c>
      <c r="S3" s="10">
        <f>(J3/86400)+25569+(-6/24)</f>
        <v>42766.350497685184</v>
      </c>
      <c r="T3">
        <f t="shared" si="0"/>
        <v>2017</v>
      </c>
      <c r="U3" s="15" t="str">
        <f t="shared" ref="U3:U66" si="3">TEXT(S3,"mmm")</f>
        <v>Jan</v>
      </c>
      <c r="V3" s="10">
        <f>(I3/86400)+25569+(-5/24)</f>
        <v>42796.392164351848</v>
      </c>
      <c r="Y3" s="10"/>
    </row>
    <row r="4" spans="1:25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2"/>
        <v>15</v>
      </c>
      <c r="Q4" s="9" t="s">
        <v>8313</v>
      </c>
      <c r="R4" s="9" t="s">
        <v>8314</v>
      </c>
      <c r="S4" s="10">
        <f>(J4/86400)+25569+(-6/24)</f>
        <v>42405.452349537038</v>
      </c>
      <c r="T4">
        <f t="shared" si="0"/>
        <v>2016</v>
      </c>
      <c r="U4" s="15" t="str">
        <f t="shared" si="3"/>
        <v>Feb</v>
      </c>
      <c r="V4" s="10">
        <f>(I4/86400)+25569+(-5/24)</f>
        <v>42415.494016203702</v>
      </c>
      <c r="Y4" s="10"/>
    </row>
    <row r="5" spans="1:25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>
        <f t="shared" si="2"/>
        <v>69.266666666666666</v>
      </c>
      <c r="Q5" s="9" t="s">
        <v>8313</v>
      </c>
      <c r="R5" s="9" t="s">
        <v>8314</v>
      </c>
      <c r="S5" s="10">
        <f>(J5/86400)+25569+(-6/24)</f>
        <v>41828.265127314815</v>
      </c>
      <c r="T5">
        <f t="shared" si="0"/>
        <v>2014</v>
      </c>
      <c r="U5" s="15" t="str">
        <f t="shared" si="3"/>
        <v>Jul</v>
      </c>
      <c r="V5" s="10">
        <f>(I5/86400)+25569+(-5/24)</f>
        <v>41858.306793981479</v>
      </c>
      <c r="Y5" s="10"/>
    </row>
    <row r="6" spans="1:25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>
        <f t="shared" si="2"/>
        <v>190.55028169014085</v>
      </c>
      <c r="Q6" s="9" t="s">
        <v>8313</v>
      </c>
      <c r="R6" s="9" t="s">
        <v>8314</v>
      </c>
      <c r="S6" s="10">
        <f>(J6/86400)+25569+(-6/24)</f>
        <v>42327.584247685183</v>
      </c>
      <c r="T6">
        <f t="shared" si="0"/>
        <v>2015</v>
      </c>
      <c r="U6" s="15" t="str">
        <f t="shared" si="3"/>
        <v>Nov</v>
      </c>
      <c r="V6" s="10">
        <f>(I6/86400)+25569+(-5/24)</f>
        <v>42357.625914351847</v>
      </c>
      <c r="Y6" s="10"/>
    </row>
    <row r="7" spans="1:25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>
        <f t="shared" si="2"/>
        <v>93.40425531914893</v>
      </c>
      <c r="Q7" s="9" t="s">
        <v>8313</v>
      </c>
      <c r="R7" s="9" t="s">
        <v>8314</v>
      </c>
      <c r="S7" s="10">
        <f>(J7/86400)+25569+(-6/24)</f>
        <v>42563.682951388888</v>
      </c>
      <c r="T7">
        <f t="shared" si="0"/>
        <v>2016</v>
      </c>
      <c r="U7" s="15" t="str">
        <f t="shared" si="3"/>
        <v>Jul</v>
      </c>
      <c r="V7" s="10">
        <f>(I7/86400)+25569+(-5/24)</f>
        <v>42580.024305555555</v>
      </c>
      <c r="Y7" s="10"/>
    </row>
    <row r="8" spans="1:25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>
        <f t="shared" si="2"/>
        <v>146.87931034482759</v>
      </c>
      <c r="Q8" s="9" t="s">
        <v>8313</v>
      </c>
      <c r="R8" s="9" t="s">
        <v>8314</v>
      </c>
      <c r="S8" s="10">
        <f>(J8/86400)+25569+(-6/24)</f>
        <v>41793.822337962964</v>
      </c>
      <c r="T8">
        <f t="shared" si="0"/>
        <v>2014</v>
      </c>
      <c r="U8" s="15" t="str">
        <f t="shared" si="3"/>
        <v>Jun</v>
      </c>
      <c r="V8" s="10">
        <f>(I8/86400)+25569+(-5/24)</f>
        <v>41803.864004629628</v>
      </c>
      <c r="Y8" s="10"/>
    </row>
    <row r="9" spans="1:25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>
        <f t="shared" si="2"/>
        <v>159.82456140350877</v>
      </c>
      <c r="Q9" s="9" t="s">
        <v>8313</v>
      </c>
      <c r="R9" s="9" t="s">
        <v>8314</v>
      </c>
      <c r="S9" s="10">
        <f>(J9/86400)+25569+(-6/24)</f>
        <v>42515.797071759254</v>
      </c>
      <c r="T9">
        <f t="shared" si="0"/>
        <v>2016</v>
      </c>
      <c r="U9" s="15" t="str">
        <f t="shared" si="3"/>
        <v>May</v>
      </c>
      <c r="V9" s="10">
        <f>(I9/86400)+25569+(-5/24)</f>
        <v>42555.838738425919</v>
      </c>
      <c r="Y9" s="10"/>
    </row>
    <row r="10" spans="1:25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>
        <f t="shared" si="2"/>
        <v>291.79333333333335</v>
      </c>
      <c r="Q10" s="9" t="s">
        <v>8313</v>
      </c>
      <c r="R10" s="9" t="s">
        <v>8314</v>
      </c>
      <c r="S10" s="10">
        <f>(J10/86400)+25569+(-6/24)</f>
        <v>42468.69458333333</v>
      </c>
      <c r="T10">
        <f t="shared" si="0"/>
        <v>2016</v>
      </c>
      <c r="U10" s="15" t="str">
        <f t="shared" si="3"/>
        <v>Apr</v>
      </c>
      <c r="V10" s="10">
        <f>(I10/86400)+25569+(-5/24)</f>
        <v>42475.666666666664</v>
      </c>
      <c r="Y10" s="10"/>
    </row>
    <row r="11" spans="1:25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>
        <f t="shared" si="2"/>
        <v>31.499500000000001</v>
      </c>
      <c r="Q11" s="9" t="s">
        <v>8313</v>
      </c>
      <c r="R11" s="9" t="s">
        <v>8314</v>
      </c>
      <c r="S11" s="10">
        <f>(J11/86400)+25569+(-6/24)</f>
        <v>42446.853518518517</v>
      </c>
      <c r="T11">
        <f t="shared" si="0"/>
        <v>2016</v>
      </c>
      <c r="U11" s="15" t="str">
        <f t="shared" si="3"/>
        <v>Mar</v>
      </c>
      <c r="V11" s="10">
        <f>(I11/86400)+25569+(-5/24)</f>
        <v>42476.895185185182</v>
      </c>
      <c r="Y11" s="10"/>
    </row>
    <row r="12" spans="1:25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>
        <f t="shared" si="2"/>
        <v>158.68421052631578</v>
      </c>
      <c r="Q12" s="9" t="s">
        <v>8313</v>
      </c>
      <c r="R12" s="9" t="s">
        <v>8314</v>
      </c>
      <c r="S12" s="10">
        <f>(J12/86400)+25569+(-6/24)</f>
        <v>41779.818043981482</v>
      </c>
      <c r="T12">
        <f t="shared" si="0"/>
        <v>2014</v>
      </c>
      <c r="U12" s="15" t="str">
        <f t="shared" si="3"/>
        <v>May</v>
      </c>
      <c r="V12" s="10">
        <f>(I12/86400)+25569+(-5/24)</f>
        <v>41814.859710648147</v>
      </c>
      <c r="Y12" s="10"/>
    </row>
    <row r="13" spans="1:25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>
        <f t="shared" si="2"/>
        <v>80.333333333333329</v>
      </c>
      <c r="Q13" s="9" t="s">
        <v>8313</v>
      </c>
      <c r="R13" s="9" t="s">
        <v>8314</v>
      </c>
      <c r="S13" s="10">
        <f>(J13/86400)+25569+(-6/24)</f>
        <v>42572.528495370367</v>
      </c>
      <c r="T13">
        <f t="shared" si="0"/>
        <v>2016</v>
      </c>
      <c r="U13" s="15" t="str">
        <f t="shared" si="3"/>
        <v>Jul</v>
      </c>
      <c r="V13" s="10">
        <f>(I13/86400)+25569+(-5/24)</f>
        <v>42603.916666666664</v>
      </c>
      <c r="Y13" s="10"/>
    </row>
    <row r="14" spans="1:25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>
        <f t="shared" si="2"/>
        <v>59.961305925030231</v>
      </c>
      <c r="Q14" s="9" t="s">
        <v>8313</v>
      </c>
      <c r="R14" s="9" t="s">
        <v>8314</v>
      </c>
      <c r="S14" s="10">
        <f>(J14/86400)+25569+(-6/24)</f>
        <v>41791.463252314818</v>
      </c>
      <c r="T14">
        <f t="shared" si="0"/>
        <v>2014</v>
      </c>
      <c r="U14" s="15" t="str">
        <f t="shared" si="3"/>
        <v>Jun</v>
      </c>
      <c r="V14" s="10">
        <f>(I14/86400)+25569+(-5/24)</f>
        <v>41835.916666666664</v>
      </c>
      <c r="Y14" s="10"/>
    </row>
    <row r="15" spans="1:25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>
        <f t="shared" si="2"/>
        <v>109.78431372549019</v>
      </c>
      <c r="Q15" s="9" t="s">
        <v>8313</v>
      </c>
      <c r="R15" s="9" t="s">
        <v>8314</v>
      </c>
      <c r="S15" s="10">
        <f>(J15/86400)+25569+(-6/24)</f>
        <v>42508.427187499998</v>
      </c>
      <c r="T15">
        <f t="shared" si="0"/>
        <v>2016</v>
      </c>
      <c r="U15" s="15" t="str">
        <f t="shared" si="3"/>
        <v>May</v>
      </c>
      <c r="V15" s="10">
        <f>(I15/86400)+25569+(-5/24)</f>
        <v>42544.643749999996</v>
      </c>
      <c r="Y15" s="10"/>
    </row>
    <row r="16" spans="1:25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>
        <f t="shared" si="2"/>
        <v>147.70731707317074</v>
      </c>
      <c r="Q16" s="9" t="s">
        <v>8313</v>
      </c>
      <c r="R16" s="9" t="s">
        <v>8314</v>
      </c>
      <c r="S16" s="10">
        <f>(J16/86400)+25569+(-6/24)</f>
        <v>41807.77648148148</v>
      </c>
      <c r="T16">
        <f t="shared" si="0"/>
        <v>2014</v>
      </c>
      <c r="U16" s="15" t="str">
        <f t="shared" si="3"/>
        <v>Jun</v>
      </c>
      <c r="V16" s="10">
        <f>(I16/86400)+25569+(-5/24)</f>
        <v>41833.374305555553</v>
      </c>
      <c r="Y16" s="10"/>
    </row>
    <row r="17" spans="1:25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>
        <f t="shared" si="2"/>
        <v>21.755102040816325</v>
      </c>
      <c r="Q17" s="9" t="s">
        <v>8313</v>
      </c>
      <c r="R17" s="9" t="s">
        <v>8314</v>
      </c>
      <c r="S17" s="10">
        <f>(J17/86400)+25569+(-6/24)</f>
        <v>42256.141875000001</v>
      </c>
      <c r="T17">
        <f t="shared" si="0"/>
        <v>2015</v>
      </c>
      <c r="U17" s="15" t="str">
        <f t="shared" si="3"/>
        <v>Sep</v>
      </c>
      <c r="V17" s="10">
        <f>(I17/86400)+25569+(-5/24)</f>
        <v>42274.634722222218</v>
      </c>
      <c r="Y17" s="10"/>
    </row>
    <row r="18" spans="1:25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>
        <f t="shared" si="2"/>
        <v>171.84285714285716</v>
      </c>
      <c r="Q18" s="9" t="s">
        <v>8313</v>
      </c>
      <c r="R18" s="9" t="s">
        <v>8314</v>
      </c>
      <c r="S18" s="10">
        <f>(J18/86400)+25569+(-6/24)</f>
        <v>41760.546423611115</v>
      </c>
      <c r="T18">
        <f t="shared" si="0"/>
        <v>2014</v>
      </c>
      <c r="U18" s="15" t="str">
        <f t="shared" si="3"/>
        <v>May</v>
      </c>
      <c r="V18" s="10">
        <f>(I18/86400)+25569+(-5/24)</f>
        <v>41806.020833333328</v>
      </c>
      <c r="Y18" s="10"/>
    </row>
    <row r="19" spans="1:25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>
        <f t="shared" si="2"/>
        <v>41.944444444444443</v>
      </c>
      <c r="Q19" s="9" t="s">
        <v>8313</v>
      </c>
      <c r="R19" s="9" t="s">
        <v>8314</v>
      </c>
      <c r="S19" s="10">
        <f>(J19/86400)+25569+(-6/24)</f>
        <v>41917.481736111113</v>
      </c>
      <c r="T19">
        <f t="shared" si="0"/>
        <v>2014</v>
      </c>
      <c r="U19" s="15" t="str">
        <f t="shared" si="3"/>
        <v>Oct</v>
      </c>
      <c r="V19" s="10">
        <f>(I19/86400)+25569+(-5/24)</f>
        <v>41947.565069444441</v>
      </c>
      <c r="Y19" s="10"/>
    </row>
    <row r="20" spans="1:25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>
        <f t="shared" si="2"/>
        <v>93.264122807017543</v>
      </c>
      <c r="Q20" s="9" t="s">
        <v>8313</v>
      </c>
      <c r="R20" s="9" t="s">
        <v>8314</v>
      </c>
      <c r="S20" s="10">
        <f>(J20/86400)+25569+(-6/24)</f>
        <v>41869.292314814811</v>
      </c>
      <c r="T20">
        <f t="shared" si="0"/>
        <v>2014</v>
      </c>
      <c r="U20" s="15" t="str">
        <f t="shared" si="3"/>
        <v>Aug</v>
      </c>
      <c r="V20" s="10">
        <f>(I20/86400)+25569+(-5/24)</f>
        <v>41899.333981481475</v>
      </c>
      <c r="Y20" s="10"/>
    </row>
    <row r="21" spans="1:25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>
        <f t="shared" si="2"/>
        <v>56.136363636363633</v>
      </c>
      <c r="Q21" s="9" t="s">
        <v>8313</v>
      </c>
      <c r="R21" s="9" t="s">
        <v>8314</v>
      </c>
      <c r="S21" s="10">
        <f>(J21/86400)+25569+(-6/24)</f>
        <v>42175.566365740742</v>
      </c>
      <c r="T21">
        <f t="shared" si="0"/>
        <v>2015</v>
      </c>
      <c r="U21" s="15" t="str">
        <f t="shared" si="3"/>
        <v>Jun</v>
      </c>
      <c r="V21" s="10">
        <f>(I21/86400)+25569+(-5/24)</f>
        <v>42205.608032407406</v>
      </c>
      <c r="Y21" s="10"/>
    </row>
    <row r="22" spans="1:25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>
        <f t="shared" si="2"/>
        <v>80.16</v>
      </c>
      <c r="Q22" s="9" t="s">
        <v>8313</v>
      </c>
      <c r="R22" s="9" t="s">
        <v>8314</v>
      </c>
      <c r="S22" s="10">
        <f>(J22/86400)+25569+(-6/24)</f>
        <v>42200.508240740739</v>
      </c>
      <c r="T22">
        <f t="shared" si="0"/>
        <v>2015</v>
      </c>
      <c r="U22" s="15" t="str">
        <f t="shared" si="3"/>
        <v>Jul</v>
      </c>
      <c r="V22" s="10">
        <f>(I22/86400)+25569+(-5/24)</f>
        <v>42260.549907407403</v>
      </c>
      <c r="Y22" s="10"/>
    </row>
    <row r="23" spans="1:25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>
        <f t="shared" si="2"/>
        <v>199.9009900990099</v>
      </c>
      <c r="Q23" s="9" t="s">
        <v>8313</v>
      </c>
      <c r="R23" s="9" t="s">
        <v>8314</v>
      </c>
      <c r="S23" s="10">
        <f>(J23/86400)+25569+(-6/24)</f>
        <v>41878.377187500002</v>
      </c>
      <c r="T23">
        <f t="shared" si="0"/>
        <v>2014</v>
      </c>
      <c r="U23" s="15" t="str">
        <f t="shared" si="3"/>
        <v>Aug</v>
      </c>
      <c r="V23" s="10">
        <f>(I23/86400)+25569+(-5/24)</f>
        <v>41908.418854166666</v>
      </c>
      <c r="Y23" s="10"/>
    </row>
    <row r="24" spans="1:25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>
        <f t="shared" si="2"/>
        <v>51.25</v>
      </c>
      <c r="Q24" s="9" t="s">
        <v>8313</v>
      </c>
      <c r="R24" s="9" t="s">
        <v>8314</v>
      </c>
      <c r="S24" s="10">
        <f>(J24/86400)+25569+(-6/24)</f>
        <v>41989.66134259259</v>
      </c>
      <c r="T24">
        <f t="shared" si="0"/>
        <v>2014</v>
      </c>
      <c r="U24" s="15" t="str">
        <f t="shared" si="3"/>
        <v>Dec</v>
      </c>
      <c r="V24" s="10">
        <f>(I24/86400)+25569+(-5/24)</f>
        <v>42005.124305555553</v>
      </c>
      <c r="Y24" s="10"/>
    </row>
    <row r="25" spans="1:25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>
        <f t="shared" si="2"/>
        <v>103.04347826086956</v>
      </c>
      <c r="Q25" s="9" t="s">
        <v>8313</v>
      </c>
      <c r="R25" s="9" t="s">
        <v>8314</v>
      </c>
      <c r="S25" s="10">
        <f>(J25/86400)+25569+(-6/24)</f>
        <v>42097.528946759259</v>
      </c>
      <c r="T25">
        <f t="shared" si="0"/>
        <v>2015</v>
      </c>
      <c r="U25" s="15" t="str">
        <f t="shared" si="3"/>
        <v>Apr</v>
      </c>
      <c r="V25" s="10">
        <f>(I25/86400)+25569+(-5/24)</f>
        <v>42124.430555555555</v>
      </c>
      <c r="Y25" s="10"/>
    </row>
    <row r="26" spans="1:25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>
        <f t="shared" si="2"/>
        <v>66.346149825783982</v>
      </c>
      <c r="Q26" s="9" t="s">
        <v>8313</v>
      </c>
      <c r="R26" s="9" t="s">
        <v>8314</v>
      </c>
      <c r="S26" s="10">
        <f>(J26/86400)+25569+(-6/24)</f>
        <v>42229.570173611108</v>
      </c>
      <c r="T26">
        <f t="shared" si="0"/>
        <v>2015</v>
      </c>
      <c r="U26" s="15" t="str">
        <f t="shared" si="3"/>
        <v>Aug</v>
      </c>
      <c r="V26" s="10">
        <f>(I26/86400)+25569+(-5/24)</f>
        <v>42262.610416666663</v>
      </c>
      <c r="Y26" s="10"/>
    </row>
    <row r="27" spans="1:25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>
        <f t="shared" si="2"/>
        <v>57.142857142857146</v>
      </c>
      <c r="Q27" s="9" t="s">
        <v>8313</v>
      </c>
      <c r="R27" s="9" t="s">
        <v>8314</v>
      </c>
      <c r="S27" s="10">
        <f>(J27/86400)+25569+(-6/24)</f>
        <v>42317.775011574078</v>
      </c>
      <c r="T27">
        <f t="shared" si="0"/>
        <v>2015</v>
      </c>
      <c r="U27" s="15" t="str">
        <f t="shared" si="3"/>
        <v>Nov</v>
      </c>
      <c r="V27" s="10">
        <f>(I27/86400)+25569+(-5/24)</f>
        <v>42377.816678240742</v>
      </c>
      <c r="Y27" s="10"/>
    </row>
    <row r="28" spans="1:25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>
        <f t="shared" si="2"/>
        <v>102.10526315789474</v>
      </c>
      <c r="Q28" s="9" t="s">
        <v>8313</v>
      </c>
      <c r="R28" s="9" t="s">
        <v>8314</v>
      </c>
      <c r="S28" s="10">
        <f>(J28/86400)+25569+(-6/24)</f>
        <v>41828.265555555554</v>
      </c>
      <c r="T28">
        <f t="shared" si="0"/>
        <v>2014</v>
      </c>
      <c r="U28" s="15" t="str">
        <f t="shared" si="3"/>
        <v>Jul</v>
      </c>
      <c r="V28" s="10">
        <f>(I28/86400)+25569+(-5/24)</f>
        <v>41868.307222222218</v>
      </c>
      <c r="Y28" s="10"/>
    </row>
    <row r="29" spans="1:25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>
        <f t="shared" si="2"/>
        <v>148.96666666666667</v>
      </c>
      <c r="Q29" s="9" t="s">
        <v>8313</v>
      </c>
      <c r="R29" s="9" t="s">
        <v>8314</v>
      </c>
      <c r="S29" s="10">
        <f>(J29/86400)+25569+(-6/24)</f>
        <v>41928.914733796293</v>
      </c>
      <c r="T29">
        <f t="shared" si="0"/>
        <v>2014</v>
      </c>
      <c r="U29" s="15" t="str">
        <f t="shared" si="3"/>
        <v>Oct</v>
      </c>
      <c r="V29" s="10">
        <f>(I29/86400)+25569+(-5/24)</f>
        <v>41958.998067129629</v>
      </c>
      <c r="Y29" s="10"/>
    </row>
    <row r="30" spans="1:25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>
        <f t="shared" si="2"/>
        <v>169.6056338028169</v>
      </c>
      <c r="Q30" s="9" t="s">
        <v>8313</v>
      </c>
      <c r="R30" s="9" t="s">
        <v>8314</v>
      </c>
      <c r="S30" s="10">
        <f>(J30/86400)+25569+(-6/24)</f>
        <v>42324.71393518518</v>
      </c>
      <c r="T30">
        <f t="shared" si="0"/>
        <v>2015</v>
      </c>
      <c r="U30" s="15" t="str">
        <f t="shared" si="3"/>
        <v>Nov</v>
      </c>
      <c r="V30" s="10">
        <f>(I30/86400)+25569+(-5/24)</f>
        <v>42354.755601851844</v>
      </c>
      <c r="Y30" s="10"/>
    </row>
    <row r="31" spans="1:25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>
        <f t="shared" si="2"/>
        <v>31.623931623931625</v>
      </c>
      <c r="Q31" s="9" t="s">
        <v>8313</v>
      </c>
      <c r="R31" s="9" t="s">
        <v>8314</v>
      </c>
      <c r="S31" s="10">
        <f>(J31/86400)+25569+(-6/24)</f>
        <v>41812.42324074074</v>
      </c>
      <c r="T31">
        <f t="shared" si="0"/>
        <v>2014</v>
      </c>
      <c r="U31" s="15" t="str">
        <f t="shared" si="3"/>
        <v>Jun</v>
      </c>
      <c r="V31" s="10">
        <f>(I31/86400)+25569+(-5/24)</f>
        <v>41842.464907407404</v>
      </c>
      <c r="Y31" s="10"/>
    </row>
    <row r="32" spans="1:25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>
        <f t="shared" si="2"/>
        <v>76.45264150943396</v>
      </c>
      <c r="Q32" s="9" t="s">
        <v>8313</v>
      </c>
      <c r="R32" s="9" t="s">
        <v>8314</v>
      </c>
      <c r="S32" s="10">
        <f>(J32/86400)+25569+(-6/24)</f>
        <v>41842.042997685188</v>
      </c>
      <c r="T32">
        <f t="shared" si="0"/>
        <v>2014</v>
      </c>
      <c r="U32" s="15" t="str">
        <f t="shared" si="3"/>
        <v>Jul</v>
      </c>
      <c r="V32" s="10">
        <f>(I32/86400)+25569+(-5/24)</f>
        <v>41872.084664351853</v>
      </c>
      <c r="Y32" s="10"/>
    </row>
    <row r="33" spans="1:25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2"/>
        <v>13</v>
      </c>
      <c r="Q33" s="9" t="s">
        <v>8313</v>
      </c>
      <c r="R33" s="9" t="s">
        <v>8314</v>
      </c>
      <c r="S33" s="10">
        <f>(J33/86400)+25569+(-6/24)</f>
        <v>42376.54206018518</v>
      </c>
      <c r="T33">
        <f t="shared" si="0"/>
        <v>2016</v>
      </c>
      <c r="U33" s="15" t="str">
        <f t="shared" si="3"/>
        <v>Jan</v>
      </c>
      <c r="V33" s="10">
        <f>(I33/86400)+25569+(-5/24)</f>
        <v>42394.583726851844</v>
      </c>
      <c r="Y33" s="10"/>
    </row>
    <row r="34" spans="1:25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>
        <f t="shared" si="2"/>
        <v>320.44943820224717</v>
      </c>
      <c r="Q34" s="9" t="s">
        <v>8313</v>
      </c>
      <c r="R34" s="9" t="s">
        <v>8314</v>
      </c>
      <c r="S34" s="10">
        <f>(J34/86400)+25569+(-6/24)</f>
        <v>42461.377511574072</v>
      </c>
      <c r="T34">
        <f t="shared" si="0"/>
        <v>2016</v>
      </c>
      <c r="U34" s="15" t="str">
        <f t="shared" si="3"/>
        <v>Apr</v>
      </c>
      <c r="V34" s="10">
        <f>(I34/86400)+25569+(-5/24)</f>
        <v>42502.957638888889</v>
      </c>
      <c r="Y34" s="10"/>
    </row>
    <row r="35" spans="1:25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>
        <f t="shared" si="2"/>
        <v>83.75</v>
      </c>
      <c r="Q35" s="9" t="s">
        <v>8313</v>
      </c>
      <c r="R35" s="9" t="s">
        <v>8314</v>
      </c>
      <c r="S35" s="10">
        <f>(J35/86400)+25569+(-6/24)</f>
        <v>42286.410891203705</v>
      </c>
      <c r="T35">
        <f t="shared" si="0"/>
        <v>2015</v>
      </c>
      <c r="U35" s="15" t="str">
        <f t="shared" si="3"/>
        <v>Oct</v>
      </c>
      <c r="V35" s="10">
        <f>(I35/86400)+25569+(-5/24)</f>
        <v>42316.494224537033</v>
      </c>
      <c r="Y35" s="10"/>
    </row>
    <row r="36" spans="1:25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>
        <f t="shared" si="2"/>
        <v>49.882352941176471</v>
      </c>
      <c r="Q36" s="9" t="s">
        <v>8313</v>
      </c>
      <c r="R36" s="9" t="s">
        <v>8314</v>
      </c>
      <c r="S36" s="10">
        <f>(J36/86400)+25569+(-6/24)</f>
        <v>41841.071770833332</v>
      </c>
      <c r="T36">
        <f t="shared" si="0"/>
        <v>2014</v>
      </c>
      <c r="U36" s="15" t="str">
        <f t="shared" si="3"/>
        <v>Jul</v>
      </c>
      <c r="V36" s="10">
        <f>(I36/86400)+25569+(-5/24)</f>
        <v>41856.113437499997</v>
      </c>
      <c r="Y36" s="10"/>
    </row>
    <row r="37" spans="1:25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>
        <f t="shared" si="2"/>
        <v>59.464285714285715</v>
      </c>
      <c r="Q37" s="9" t="s">
        <v>8313</v>
      </c>
      <c r="R37" s="9" t="s">
        <v>8314</v>
      </c>
      <c r="S37" s="10">
        <f>(J37/86400)+25569+(-6/24)</f>
        <v>42098.041828703703</v>
      </c>
      <c r="T37">
        <f t="shared" si="0"/>
        <v>2015</v>
      </c>
      <c r="U37" s="15" t="str">
        <f t="shared" si="3"/>
        <v>Apr</v>
      </c>
      <c r="V37" s="10">
        <f>(I37/86400)+25569+(-5/24)</f>
        <v>42121.791666666664</v>
      </c>
      <c r="Y37" s="10"/>
    </row>
    <row r="38" spans="1:25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>
        <f t="shared" si="2"/>
        <v>193.84090909090909</v>
      </c>
      <c r="Q38" s="9" t="s">
        <v>8313</v>
      </c>
      <c r="R38" s="9" t="s">
        <v>8314</v>
      </c>
      <c r="S38" s="10">
        <f>(J38/86400)+25569+(-6/24)</f>
        <v>42068.057002314818</v>
      </c>
      <c r="T38">
        <f t="shared" si="0"/>
        <v>2015</v>
      </c>
      <c r="U38" s="15" t="str">
        <f t="shared" si="3"/>
        <v>Mar</v>
      </c>
      <c r="V38" s="10">
        <f>(I38/86400)+25569+(-5/24)</f>
        <v>42098.05700231481</v>
      </c>
      <c r="Y38" s="10"/>
    </row>
    <row r="39" spans="1:25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>
        <f t="shared" si="2"/>
        <v>159.51383399209487</v>
      </c>
      <c r="Q39" s="9" t="s">
        <v>8313</v>
      </c>
      <c r="R39" s="9" t="s">
        <v>8314</v>
      </c>
      <c r="S39" s="10">
        <f>(J39/86400)+25569+(-6/24)</f>
        <v>42032.443043981482</v>
      </c>
      <c r="T39">
        <f t="shared" si="0"/>
        <v>2015</v>
      </c>
      <c r="U39" s="15" t="str">
        <f t="shared" si="3"/>
        <v>Jan</v>
      </c>
      <c r="V39" s="10">
        <f>(I39/86400)+25569+(-5/24)</f>
        <v>42062.484710648147</v>
      </c>
      <c r="Y39" s="10"/>
    </row>
    <row r="40" spans="1:25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>
        <f t="shared" si="2"/>
        <v>41.68181818181818</v>
      </c>
      <c r="Q40" s="9" t="s">
        <v>8313</v>
      </c>
      <c r="R40" s="9" t="s">
        <v>8314</v>
      </c>
      <c r="S40" s="10">
        <f>(J40/86400)+25569+(-6/24)</f>
        <v>41374.807222222225</v>
      </c>
      <c r="T40">
        <f t="shared" si="0"/>
        <v>2013</v>
      </c>
      <c r="U40" s="15" t="str">
        <f t="shared" si="3"/>
        <v>Apr</v>
      </c>
      <c r="V40" s="10">
        <f>(I40/86400)+25569+(-5/24)</f>
        <v>41404.84888888889</v>
      </c>
      <c r="Y40" s="10"/>
    </row>
    <row r="41" spans="1:25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>
        <f t="shared" si="2"/>
        <v>150.89861751152074</v>
      </c>
      <c r="Q41" s="9" t="s">
        <v>8313</v>
      </c>
      <c r="R41" s="9" t="s">
        <v>8314</v>
      </c>
      <c r="S41" s="10">
        <f>(J41/86400)+25569+(-6/24)</f>
        <v>41753.797083333331</v>
      </c>
      <c r="T41">
        <f t="shared" si="0"/>
        <v>2014</v>
      </c>
      <c r="U41" s="15" t="str">
        <f t="shared" si="3"/>
        <v>Apr</v>
      </c>
      <c r="V41" s="10">
        <f>(I41/86400)+25569+(-5/24)</f>
        <v>41784.749305555553</v>
      </c>
      <c r="Y41" s="10"/>
    </row>
    <row r="42" spans="1:25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>
        <f t="shared" si="2"/>
        <v>126.6875</v>
      </c>
      <c r="Q42" s="9" t="s">
        <v>8313</v>
      </c>
      <c r="R42" s="9" t="s">
        <v>8314</v>
      </c>
      <c r="S42" s="10">
        <f>(J42/86400)+25569+(-6/24)</f>
        <v>41788.96398148148</v>
      </c>
      <c r="T42">
        <f t="shared" si="0"/>
        <v>2014</v>
      </c>
      <c r="U42" s="15" t="str">
        <f t="shared" si="3"/>
        <v>May</v>
      </c>
      <c r="V42" s="10">
        <f>(I42/86400)+25569+(-5/24)</f>
        <v>41808.958333333328</v>
      </c>
      <c r="Y42" s="10"/>
    </row>
    <row r="43" spans="1:25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2"/>
        <v>105.26315789473684</v>
      </c>
      <c r="Q43" s="9" t="s">
        <v>8313</v>
      </c>
      <c r="R43" s="9" t="s">
        <v>8314</v>
      </c>
      <c r="S43" s="10">
        <f>(J43/86400)+25569+(-6/24)</f>
        <v>41887.318912037037</v>
      </c>
      <c r="T43">
        <f t="shared" si="0"/>
        <v>2014</v>
      </c>
      <c r="U43" s="15" t="str">
        <f t="shared" si="3"/>
        <v>Sep</v>
      </c>
      <c r="V43" s="10">
        <f>(I43/86400)+25569+(-5/24)</f>
        <v>41917.360578703701</v>
      </c>
      <c r="Y43" s="10"/>
    </row>
    <row r="44" spans="1:25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>
        <f t="shared" si="2"/>
        <v>117.51479289940828</v>
      </c>
      <c r="Q44" s="9" t="s">
        <v>8313</v>
      </c>
      <c r="R44" s="9" t="s">
        <v>8314</v>
      </c>
      <c r="S44" s="10">
        <f>(J44/86400)+25569+(-6/24)</f>
        <v>41971.389189814814</v>
      </c>
      <c r="T44">
        <f t="shared" si="0"/>
        <v>2014</v>
      </c>
      <c r="U44" s="15" t="str">
        <f t="shared" si="3"/>
        <v>Nov</v>
      </c>
      <c r="V44" s="10">
        <f>(I44/86400)+25569+(-5/24)</f>
        <v>42001.430856481478</v>
      </c>
      <c r="Y44" s="10"/>
    </row>
    <row r="45" spans="1:25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>
        <f t="shared" si="2"/>
        <v>117.36121673003802</v>
      </c>
      <c r="Q45" s="9" t="s">
        <v>8313</v>
      </c>
      <c r="R45" s="9" t="s">
        <v>8314</v>
      </c>
      <c r="S45" s="10">
        <f>(J45/86400)+25569+(-6/24)</f>
        <v>41802.540347222224</v>
      </c>
      <c r="T45">
        <f t="shared" si="0"/>
        <v>2014</v>
      </c>
      <c r="U45" s="15" t="str">
        <f t="shared" si="3"/>
        <v>Jun</v>
      </c>
      <c r="V45" s="10">
        <f>(I45/86400)+25569+(-5/24)</f>
        <v>41832.791666666664</v>
      </c>
      <c r="Y45" s="10"/>
    </row>
    <row r="46" spans="1:25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2"/>
        <v>133.33333333333334</v>
      </c>
      <c r="Q46" s="9" t="s">
        <v>8313</v>
      </c>
      <c r="R46" s="9" t="s">
        <v>8314</v>
      </c>
      <c r="S46" s="10">
        <f>(J46/86400)+25569+(-6/24)</f>
        <v>41873.848807870367</v>
      </c>
      <c r="T46">
        <f t="shared" si="0"/>
        <v>2014</v>
      </c>
      <c r="U46" s="15" t="str">
        <f t="shared" si="3"/>
        <v>Aug</v>
      </c>
      <c r="V46" s="10">
        <f>(I46/86400)+25569+(-5/24)</f>
        <v>41918.890474537031</v>
      </c>
      <c r="Y46" s="10"/>
    </row>
    <row r="47" spans="1:25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2"/>
        <v>98.360655737704917</v>
      </c>
      <c r="Q47" s="9" t="s">
        <v>8313</v>
      </c>
      <c r="R47" s="9" t="s">
        <v>8314</v>
      </c>
      <c r="S47" s="10">
        <f>(J47/86400)+25569+(-6/24)</f>
        <v>42457.373923611114</v>
      </c>
      <c r="T47">
        <f t="shared" si="0"/>
        <v>2016</v>
      </c>
      <c r="U47" s="15" t="str">
        <f t="shared" si="3"/>
        <v>Mar</v>
      </c>
      <c r="V47" s="10">
        <f>(I47/86400)+25569+(-5/24)</f>
        <v>42487.415590277778</v>
      </c>
      <c r="Y47" s="10"/>
    </row>
    <row r="48" spans="1:25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>
        <f t="shared" si="2"/>
        <v>194.44444444444446</v>
      </c>
      <c r="Q48" s="9" t="s">
        <v>8313</v>
      </c>
      <c r="R48" s="9" t="s">
        <v>8314</v>
      </c>
      <c r="S48" s="10">
        <f>(J48/86400)+25569+(-6/24)</f>
        <v>42323.71497685185</v>
      </c>
      <c r="T48">
        <f t="shared" si="0"/>
        <v>2015</v>
      </c>
      <c r="U48" s="15" t="str">
        <f t="shared" si="3"/>
        <v>Nov</v>
      </c>
      <c r="V48" s="10">
        <f>(I48/86400)+25569+(-5/24)</f>
        <v>42353.756643518514</v>
      </c>
      <c r="Y48" s="10"/>
    </row>
    <row r="49" spans="1:25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>
        <f t="shared" si="2"/>
        <v>76.865000000000009</v>
      </c>
      <c r="Q49" s="9" t="s">
        <v>8313</v>
      </c>
      <c r="R49" s="9" t="s">
        <v>8314</v>
      </c>
      <c r="S49" s="10">
        <f>(J49/86400)+25569+(-6/24)</f>
        <v>41932.569525462961</v>
      </c>
      <c r="T49">
        <f t="shared" si="0"/>
        <v>2014</v>
      </c>
      <c r="U49" s="15" t="str">
        <f t="shared" si="3"/>
        <v>Oct</v>
      </c>
      <c r="V49" s="10">
        <f>(I49/86400)+25569+(-5/24)</f>
        <v>41992.652858796289</v>
      </c>
      <c r="Y49" s="10"/>
    </row>
    <row r="50" spans="1:25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>
        <f t="shared" si="2"/>
        <v>56.815789473684212</v>
      </c>
      <c r="Q50" s="9" t="s">
        <v>8313</v>
      </c>
      <c r="R50" s="9" t="s">
        <v>8314</v>
      </c>
      <c r="S50" s="10">
        <f>(J50/86400)+25569+(-6/24)</f>
        <v>42033.266898148147</v>
      </c>
      <c r="T50">
        <f t="shared" si="0"/>
        <v>2015</v>
      </c>
      <c r="U50" s="15" t="str">
        <f t="shared" si="3"/>
        <v>Jan</v>
      </c>
      <c r="V50" s="10">
        <f>(I50/86400)+25569+(-5/24)</f>
        <v>42064.291666666664</v>
      </c>
      <c r="Y50" s="10"/>
    </row>
    <row r="51" spans="1:25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2"/>
        <v>137.93103448275863</v>
      </c>
      <c r="Q51" s="9" t="s">
        <v>8313</v>
      </c>
      <c r="R51" s="9" t="s">
        <v>8314</v>
      </c>
      <c r="S51" s="10">
        <f>(J51/86400)+25569+(-6/24)</f>
        <v>42270.926446759258</v>
      </c>
      <c r="T51">
        <f t="shared" si="0"/>
        <v>2015</v>
      </c>
      <c r="U51" s="15" t="str">
        <f t="shared" si="3"/>
        <v>Sep</v>
      </c>
      <c r="V51" s="10">
        <f>(I51/86400)+25569+(-5/24)</f>
        <v>42300.968113425923</v>
      </c>
      <c r="Y51" s="10"/>
    </row>
    <row r="52" spans="1:25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2"/>
        <v>27.272727272727273</v>
      </c>
      <c r="Q52" s="9" t="s">
        <v>8313</v>
      </c>
      <c r="R52" s="9" t="s">
        <v>8314</v>
      </c>
      <c r="S52" s="10">
        <f>(J52/86400)+25569+(-6/24)</f>
        <v>41995.502986111111</v>
      </c>
      <c r="T52">
        <f t="shared" si="0"/>
        <v>2014</v>
      </c>
      <c r="U52" s="15" t="str">
        <f t="shared" si="3"/>
        <v>Dec</v>
      </c>
      <c r="V52" s="10">
        <f>(I52/86400)+25569+(-5/24)</f>
        <v>42034.499999999993</v>
      </c>
      <c r="Y52" s="10"/>
    </row>
    <row r="53" spans="1:25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>
        <f t="shared" si="2"/>
        <v>118.33613445378151</v>
      </c>
      <c r="Q53" s="9" t="s">
        <v>8313</v>
      </c>
      <c r="R53" s="9" t="s">
        <v>8314</v>
      </c>
      <c r="S53" s="10">
        <f>(J53/86400)+25569+(-6/24)</f>
        <v>42196.678668981476</v>
      </c>
      <c r="T53">
        <f t="shared" si="0"/>
        <v>2015</v>
      </c>
      <c r="U53" s="15" t="str">
        <f t="shared" si="3"/>
        <v>Jul</v>
      </c>
      <c r="V53" s="10">
        <f>(I53/86400)+25569+(-5/24)</f>
        <v>42226.72033564814</v>
      </c>
      <c r="Y53" s="10"/>
    </row>
    <row r="54" spans="1:25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>
        <f t="shared" si="2"/>
        <v>223.48076923076923</v>
      </c>
      <c r="Q54" s="9" t="s">
        <v>8313</v>
      </c>
      <c r="R54" s="9" t="s">
        <v>8314</v>
      </c>
      <c r="S54" s="10">
        <f>(J54/86400)+25569+(-6/24)</f>
        <v>41807.451921296299</v>
      </c>
      <c r="T54">
        <f t="shared" si="0"/>
        <v>2014</v>
      </c>
      <c r="U54" s="15" t="str">
        <f t="shared" si="3"/>
        <v>Jun</v>
      </c>
      <c r="V54" s="10">
        <f>(I54/86400)+25569+(-5/24)</f>
        <v>41837.493587962963</v>
      </c>
      <c r="Y54" s="10"/>
    </row>
    <row r="55" spans="1:25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>
        <f t="shared" si="2"/>
        <v>28.111111111111111</v>
      </c>
      <c r="Q55" s="9" t="s">
        <v>8313</v>
      </c>
      <c r="R55" s="9" t="s">
        <v>8314</v>
      </c>
      <c r="S55" s="10">
        <f>(J55/86400)+25569+(-6/24)</f>
        <v>41719.299131944441</v>
      </c>
      <c r="T55">
        <f t="shared" si="0"/>
        <v>2014</v>
      </c>
      <c r="U55" s="15" t="str">
        <f t="shared" si="3"/>
        <v>Mar</v>
      </c>
      <c r="V55" s="10">
        <f>(I55/86400)+25569+(-5/24)</f>
        <v>41733.708333333328</v>
      </c>
      <c r="Y55" s="10"/>
    </row>
    <row r="56" spans="1:25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2"/>
        <v>194.23076923076923</v>
      </c>
      <c r="Q56" s="9" t="s">
        <v>8313</v>
      </c>
      <c r="R56" s="9" t="s">
        <v>8314</v>
      </c>
      <c r="S56" s="10">
        <f>(J56/86400)+25569+(-6/24)</f>
        <v>42333.463206018518</v>
      </c>
      <c r="T56">
        <f t="shared" si="0"/>
        <v>2015</v>
      </c>
      <c r="U56" s="15" t="str">
        <f t="shared" si="3"/>
        <v>Nov</v>
      </c>
      <c r="V56" s="10">
        <f>(I56/86400)+25569+(-5/24)</f>
        <v>42363.504872685182</v>
      </c>
      <c r="Y56" s="10"/>
    </row>
    <row r="57" spans="1:25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>
        <f t="shared" si="2"/>
        <v>128.95348837209303</v>
      </c>
      <c r="Q57" s="9" t="s">
        <v>8313</v>
      </c>
      <c r="R57" s="9" t="s">
        <v>8314</v>
      </c>
      <c r="S57" s="10">
        <f>(J57/86400)+25569+(-6/24)</f>
        <v>42496.718935185185</v>
      </c>
      <c r="T57">
        <f t="shared" si="0"/>
        <v>2016</v>
      </c>
      <c r="U57" s="15" t="str">
        <f t="shared" si="3"/>
        <v>May</v>
      </c>
      <c r="V57" s="10">
        <f>(I57/86400)+25569+(-5/24)</f>
        <v>42517.760601851849</v>
      </c>
      <c r="Y57" s="10"/>
    </row>
    <row r="58" spans="1:25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>
        <f t="shared" si="2"/>
        <v>49.316091954022987</v>
      </c>
      <c r="Q58" s="9" t="s">
        <v>8313</v>
      </c>
      <c r="R58" s="9" t="s">
        <v>8314</v>
      </c>
      <c r="S58" s="10">
        <f>(J58/86400)+25569+(-6/24)</f>
        <v>42149.298888888894</v>
      </c>
      <c r="T58">
        <f t="shared" si="0"/>
        <v>2015</v>
      </c>
      <c r="U58" s="15" t="str">
        <f t="shared" si="3"/>
        <v>May</v>
      </c>
      <c r="V58" s="10">
        <f>(I58/86400)+25569+(-5/24)</f>
        <v>42163.458333333336</v>
      </c>
      <c r="Y58" s="10"/>
    </row>
    <row r="59" spans="1:25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>
        <f t="shared" si="2"/>
        <v>221.52173913043478</v>
      </c>
      <c r="Q59" s="9" t="s">
        <v>8313</v>
      </c>
      <c r="R59" s="9" t="s">
        <v>8314</v>
      </c>
      <c r="S59" s="10">
        <f>(J59/86400)+25569+(-6/24)</f>
        <v>42089.58289351852</v>
      </c>
      <c r="T59">
        <f t="shared" si="0"/>
        <v>2015</v>
      </c>
      <c r="U59" s="15" t="str">
        <f t="shared" si="3"/>
        <v>Mar</v>
      </c>
      <c r="V59" s="10">
        <f>(I59/86400)+25569+(-5/24)</f>
        <v>42119.624560185184</v>
      </c>
      <c r="Y59" s="10"/>
    </row>
    <row r="60" spans="1:25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>
        <f t="shared" si="2"/>
        <v>137.21333333333334</v>
      </c>
      <c r="Q60" s="9" t="s">
        <v>8313</v>
      </c>
      <c r="R60" s="9" t="s">
        <v>8314</v>
      </c>
      <c r="S60" s="10">
        <f>(J60/86400)+25569+(-6/24)</f>
        <v>41932.495046296295</v>
      </c>
      <c r="T60">
        <f t="shared" si="0"/>
        <v>2014</v>
      </c>
      <c r="U60" s="15" t="str">
        <f t="shared" si="3"/>
        <v>Oct</v>
      </c>
      <c r="V60" s="10">
        <f>(I60/86400)+25569+(-5/24)</f>
        <v>41962.578379629624</v>
      </c>
      <c r="Y60" s="10"/>
    </row>
    <row r="61" spans="1:25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>
        <f t="shared" si="2"/>
        <v>606.82242424242418</v>
      </c>
      <c r="Q61" s="9" t="s">
        <v>8313</v>
      </c>
      <c r="R61" s="9" t="s">
        <v>8314</v>
      </c>
      <c r="S61" s="10">
        <f>(J61/86400)+25569+(-6/24)</f>
        <v>42229.985833333332</v>
      </c>
      <c r="T61">
        <f t="shared" si="0"/>
        <v>2015</v>
      </c>
      <c r="U61" s="15" t="str">
        <f t="shared" si="3"/>
        <v>Aug</v>
      </c>
      <c r="V61" s="10">
        <f>(I61/86400)+25569+(-5/24)</f>
        <v>42261.666666666664</v>
      </c>
      <c r="Y61" s="10"/>
    </row>
    <row r="62" spans="1:25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>
        <f t="shared" si="2"/>
        <v>43.040092592592593</v>
      </c>
      <c r="Q62" s="9" t="s">
        <v>8313</v>
      </c>
      <c r="R62" s="9" t="s">
        <v>8315</v>
      </c>
      <c r="S62" s="10">
        <f>(J62/86400)+25569+(-6/24)</f>
        <v>41701.651817129634</v>
      </c>
      <c r="T62">
        <f t="shared" si="0"/>
        <v>2014</v>
      </c>
      <c r="U62" s="15" t="str">
        <f t="shared" si="3"/>
        <v>Mar</v>
      </c>
      <c r="V62" s="10">
        <f>(I62/86400)+25569+(-5/24)</f>
        <v>41720.791666666664</v>
      </c>
      <c r="Y62" s="10"/>
    </row>
    <row r="63" spans="1:25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>
        <f t="shared" si="2"/>
        <v>322.39130434782606</v>
      </c>
      <c r="Q63" s="9" t="s">
        <v>8313</v>
      </c>
      <c r="R63" s="9" t="s">
        <v>8315</v>
      </c>
      <c r="S63" s="10">
        <f>(J63/86400)+25569+(-6/24)</f>
        <v>41409.564317129625</v>
      </c>
      <c r="T63">
        <f t="shared" si="0"/>
        <v>2013</v>
      </c>
      <c r="U63" s="15" t="str">
        <f t="shared" si="3"/>
        <v>May</v>
      </c>
      <c r="V63" s="10">
        <f>(I63/86400)+25569+(-5/24)</f>
        <v>41431.605983796289</v>
      </c>
      <c r="Y63" s="10"/>
    </row>
    <row r="64" spans="1:25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>
        <f t="shared" si="2"/>
        <v>96.708333333333329</v>
      </c>
      <c r="Q64" s="9" t="s">
        <v>8313</v>
      </c>
      <c r="R64" s="9" t="s">
        <v>8315</v>
      </c>
      <c r="S64" s="10">
        <f>(J64/86400)+25569+(-6/24)</f>
        <v>41311.549513888887</v>
      </c>
      <c r="T64">
        <f t="shared" si="0"/>
        <v>2013</v>
      </c>
      <c r="U64" s="15" t="str">
        <f t="shared" si="3"/>
        <v>Feb</v>
      </c>
      <c r="V64" s="10">
        <f>(I64/86400)+25569+(-5/24)</f>
        <v>41336.591180555552</v>
      </c>
      <c r="Y64" s="10"/>
    </row>
    <row r="65" spans="1:25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>
        <f t="shared" si="2"/>
        <v>35.474531249999998</v>
      </c>
      <c r="Q65" s="9" t="s">
        <v>8313</v>
      </c>
      <c r="R65" s="9" t="s">
        <v>8315</v>
      </c>
      <c r="S65" s="10">
        <f>(J65/86400)+25569+(-6/24)</f>
        <v>41612.662187499998</v>
      </c>
      <c r="T65">
        <f t="shared" si="0"/>
        <v>2013</v>
      </c>
      <c r="U65" s="15" t="str">
        <f t="shared" si="3"/>
        <v>Dec</v>
      </c>
      <c r="V65" s="10">
        <f>(I65/86400)+25569+(-5/24)</f>
        <v>41635.999305555553</v>
      </c>
      <c r="Y65" s="10"/>
    </row>
    <row r="66" spans="1:25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>
        <f t="shared" si="2"/>
        <v>86.666666666666671</v>
      </c>
      <c r="Q66" s="9" t="s">
        <v>8313</v>
      </c>
      <c r="R66" s="9" t="s">
        <v>8315</v>
      </c>
      <c r="S66" s="10">
        <f>(J66/86400)+25569+(-6/24)</f>
        <v>41432.76829861111</v>
      </c>
      <c r="T66">
        <f t="shared" ref="T66:T129" si="4">YEAR(S66)</f>
        <v>2013</v>
      </c>
      <c r="U66" s="15" t="str">
        <f t="shared" si="3"/>
        <v>Jun</v>
      </c>
      <c r="V66" s="10">
        <f>(I66/86400)+25569+(-5/24)</f>
        <v>41462.809965277775</v>
      </c>
      <c r="Y66" s="10"/>
    </row>
    <row r="67" spans="1:25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ROUND((E67/D67)*100,0)</f>
        <v>108</v>
      </c>
      <c r="P67">
        <f t="shared" ref="P67:P130" si="6">AVERAGE(E67/L67)</f>
        <v>132.05263157894737</v>
      </c>
      <c r="Q67" s="9" t="s">
        <v>8313</v>
      </c>
      <c r="R67" s="9" t="s">
        <v>8315</v>
      </c>
      <c r="S67" s="10">
        <f>(J67/86400)+25569+(-6/24)</f>
        <v>41835.571226851855</v>
      </c>
      <c r="T67">
        <f t="shared" si="4"/>
        <v>2014</v>
      </c>
      <c r="U67" s="15" t="str">
        <f t="shared" ref="U67:U130" si="7">TEXT(S67,"mmm")</f>
        <v>Jul</v>
      </c>
      <c r="V67" s="10">
        <f>(I67/86400)+25569+(-5/24)</f>
        <v>41862.040972222218</v>
      </c>
      <c r="Y67" s="10"/>
    </row>
    <row r="68" spans="1:25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119</v>
      </c>
      <c r="P68">
        <f t="shared" si="6"/>
        <v>91.230769230769226</v>
      </c>
      <c r="Q68" s="9" t="s">
        <v>8313</v>
      </c>
      <c r="R68" s="9" t="s">
        <v>8315</v>
      </c>
      <c r="S68" s="10">
        <f>(J68/86400)+25569+(-6/24)</f>
        <v>42539.599768518514</v>
      </c>
      <c r="T68">
        <f t="shared" si="4"/>
        <v>2016</v>
      </c>
      <c r="U68" s="15" t="str">
        <f t="shared" si="7"/>
        <v>Jun</v>
      </c>
      <c r="V68" s="10">
        <f>(I68/86400)+25569+(-5/24)</f>
        <v>42569.641435185178</v>
      </c>
      <c r="Y68" s="10"/>
    </row>
    <row r="69" spans="1:25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</v>
      </c>
      <c r="P69">
        <f t="shared" si="6"/>
        <v>116.25</v>
      </c>
      <c r="Q69" s="9" t="s">
        <v>8313</v>
      </c>
      <c r="R69" s="9" t="s">
        <v>8315</v>
      </c>
      <c r="S69" s="10">
        <f>(J69/86400)+25569+(-6/24)</f>
        <v>41075.333379629628</v>
      </c>
      <c r="T69">
        <f t="shared" si="4"/>
        <v>2012</v>
      </c>
      <c r="U69" s="15" t="str">
        <f t="shared" si="7"/>
        <v>Jun</v>
      </c>
      <c r="V69" s="10">
        <f>(I69/86400)+25569+(-5/24)</f>
        <v>41105.375046296293</v>
      </c>
      <c r="Y69" s="10"/>
    </row>
    <row r="70" spans="1:25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</v>
      </c>
      <c r="P70">
        <f t="shared" si="6"/>
        <v>21.194444444444443</v>
      </c>
      <c r="Q70" s="9" t="s">
        <v>8313</v>
      </c>
      <c r="R70" s="9" t="s">
        <v>8315</v>
      </c>
      <c r="S70" s="10">
        <f>(J70/86400)+25569+(-6/24)</f>
        <v>41663.319340277776</v>
      </c>
      <c r="T70">
        <f t="shared" si="4"/>
        <v>2014</v>
      </c>
      <c r="U70" s="15" t="str">
        <f t="shared" si="7"/>
        <v>Jan</v>
      </c>
      <c r="V70" s="10">
        <f>(I70/86400)+25569+(-5/24)</f>
        <v>41693.36100694444</v>
      </c>
      <c r="Y70" s="10"/>
    </row>
    <row r="71" spans="1:25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111</v>
      </c>
      <c r="P71">
        <f t="shared" si="6"/>
        <v>62.327134831460668</v>
      </c>
      <c r="Q71" s="9" t="s">
        <v>8313</v>
      </c>
      <c r="R71" s="9" t="s">
        <v>8315</v>
      </c>
      <c r="S71" s="10">
        <f>(J71/86400)+25569+(-6/24)</f>
        <v>40785.937789351854</v>
      </c>
      <c r="T71">
        <f t="shared" si="4"/>
        <v>2011</v>
      </c>
      <c r="U71" s="15" t="str">
        <f t="shared" si="7"/>
        <v>Aug</v>
      </c>
      <c r="V71" s="10">
        <f>(I71/86400)+25569+(-5/24)</f>
        <v>40818.082638888889</v>
      </c>
      <c r="Y71" s="10"/>
    </row>
    <row r="72" spans="1:25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</v>
      </c>
      <c r="P72">
        <f t="shared" si="6"/>
        <v>37.411764705882355</v>
      </c>
      <c r="Q72" s="9" t="s">
        <v>8313</v>
      </c>
      <c r="R72" s="9" t="s">
        <v>8315</v>
      </c>
      <c r="S72" s="10">
        <f>(J72/86400)+25569+(-6/24)</f>
        <v>40730.646354166667</v>
      </c>
      <c r="T72">
        <f t="shared" si="4"/>
        <v>2011</v>
      </c>
      <c r="U72" s="15" t="str">
        <f t="shared" si="7"/>
        <v>Jul</v>
      </c>
      <c r="V72" s="10">
        <f>(I72/86400)+25569+(-5/24)</f>
        <v>40790.688020833331</v>
      </c>
      <c r="Y72" s="10"/>
    </row>
    <row r="73" spans="1:25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124</v>
      </c>
      <c r="P73">
        <f t="shared" si="6"/>
        <v>69.71875</v>
      </c>
      <c r="Q73" s="9" t="s">
        <v>8313</v>
      </c>
      <c r="R73" s="9" t="s">
        <v>8315</v>
      </c>
      <c r="S73" s="10">
        <f>(J73/86400)+25569+(-6/24)</f>
        <v>40997.021493055552</v>
      </c>
      <c r="T73">
        <f t="shared" si="4"/>
        <v>2012</v>
      </c>
      <c r="U73" s="15" t="str">
        <f t="shared" si="7"/>
        <v>Mar</v>
      </c>
      <c r="V73" s="10">
        <f>(I73/86400)+25569+(-5/24)</f>
        <v>41057.063159722216</v>
      </c>
      <c r="Y73" s="10"/>
    </row>
    <row r="74" spans="1:25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</v>
      </c>
      <c r="P74">
        <f t="shared" si="6"/>
        <v>58.170731707317074</v>
      </c>
      <c r="Q74" s="9" t="s">
        <v>8313</v>
      </c>
      <c r="R74" s="9" t="s">
        <v>8315</v>
      </c>
      <c r="S74" s="10">
        <f>(J74/86400)+25569+(-6/24)</f>
        <v>41207.760196759264</v>
      </c>
      <c r="T74">
        <f t="shared" si="4"/>
        <v>2012</v>
      </c>
      <c r="U74" s="15" t="str">
        <f t="shared" si="7"/>
        <v>Oct</v>
      </c>
      <c r="V74" s="10">
        <f>(I74/86400)+25569+(-5/24)</f>
        <v>41227.791666666664</v>
      </c>
      <c r="Y74" s="10"/>
    </row>
    <row r="75" spans="1:25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s="9" t="s">
        <v>8313</v>
      </c>
      <c r="R75" s="9" t="s">
        <v>8315</v>
      </c>
      <c r="S75" s="10">
        <f>(J75/86400)+25569+(-6/24)</f>
        <v>40587.50675925926</v>
      </c>
      <c r="T75">
        <f t="shared" si="4"/>
        <v>2011</v>
      </c>
      <c r="U75" s="15" t="str">
        <f t="shared" si="7"/>
        <v>Feb</v>
      </c>
      <c r="V75" s="10">
        <f>(I75/86400)+25569+(-5/24)</f>
        <v>40665.957638888889</v>
      </c>
      <c r="Y75" s="10"/>
    </row>
    <row r="76" spans="1:25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113</v>
      </c>
      <c r="P76">
        <f t="shared" si="6"/>
        <v>19.471034482758618</v>
      </c>
      <c r="Q76" s="9" t="s">
        <v>8313</v>
      </c>
      <c r="R76" s="9" t="s">
        <v>8315</v>
      </c>
      <c r="S76" s="10">
        <f>(J76/86400)+25569+(-6/24)</f>
        <v>42360.237210648149</v>
      </c>
      <c r="T76">
        <f t="shared" si="4"/>
        <v>2015</v>
      </c>
      <c r="U76" s="15" t="str">
        <f t="shared" si="7"/>
        <v>Dec</v>
      </c>
      <c r="V76" s="10">
        <f>(I76/86400)+25569+(-5/24)</f>
        <v>42390.278877314813</v>
      </c>
      <c r="Y76" s="10"/>
    </row>
    <row r="77" spans="1:25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</v>
      </c>
      <c r="P77">
        <f t="shared" si="6"/>
        <v>85.957446808510639</v>
      </c>
      <c r="Q77" s="9" t="s">
        <v>8313</v>
      </c>
      <c r="R77" s="9" t="s">
        <v>8315</v>
      </c>
      <c r="S77" s="10">
        <f>(J77/86400)+25569+(-6/24)</f>
        <v>41356.959166666667</v>
      </c>
      <c r="T77">
        <f t="shared" si="4"/>
        <v>2013</v>
      </c>
      <c r="U77" s="15" t="str">
        <f t="shared" si="7"/>
        <v>Mar</v>
      </c>
      <c r="V77" s="10">
        <f>(I77/86400)+25569+(-5/24)</f>
        <v>41387.000833333332</v>
      </c>
      <c r="Y77" s="10"/>
    </row>
    <row r="78" spans="1:25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</v>
      </c>
      <c r="P78">
        <f t="shared" si="6"/>
        <v>30.666666666666668</v>
      </c>
      <c r="Q78" s="9" t="s">
        <v>8313</v>
      </c>
      <c r="R78" s="9" t="s">
        <v>8315</v>
      </c>
      <c r="S78" s="10">
        <f>(J78/86400)+25569+(-6/24)</f>
        <v>40844.441643518519</v>
      </c>
      <c r="T78">
        <f t="shared" si="4"/>
        <v>2011</v>
      </c>
      <c r="U78" s="15" t="str">
        <f t="shared" si="7"/>
        <v>Oct</v>
      </c>
      <c r="V78" s="10">
        <f>(I78/86400)+25569+(-5/24)</f>
        <v>40904.524976851848</v>
      </c>
      <c r="Y78" s="10"/>
    </row>
    <row r="79" spans="1:25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393</v>
      </c>
      <c r="P79">
        <f t="shared" si="6"/>
        <v>60.384615384615387</v>
      </c>
      <c r="Q79" s="9" t="s">
        <v>8313</v>
      </c>
      <c r="R79" s="9" t="s">
        <v>8315</v>
      </c>
      <c r="S79" s="10">
        <f>(J79/86400)+25569+(-6/24)</f>
        <v>40996.894872685181</v>
      </c>
      <c r="T79">
        <f t="shared" si="4"/>
        <v>2012</v>
      </c>
      <c r="U79" s="15" t="str">
        <f t="shared" si="7"/>
        <v>Mar</v>
      </c>
      <c r="V79" s="10">
        <f>(I79/86400)+25569+(-5/24)</f>
        <v>41049.915972222218</v>
      </c>
      <c r="Y79" s="10"/>
    </row>
    <row r="80" spans="1:25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s="9" t="s">
        <v>8313</v>
      </c>
      <c r="R80" s="9" t="s">
        <v>8315</v>
      </c>
      <c r="S80" s="10">
        <f>(J80/86400)+25569+(-6/24)</f>
        <v>42604.480567129634</v>
      </c>
      <c r="T80">
        <f t="shared" si="4"/>
        <v>2016</v>
      </c>
      <c r="U80" s="15" t="str">
        <f t="shared" si="7"/>
        <v>Aug</v>
      </c>
      <c r="V80" s="10">
        <f>(I80/86400)+25569+(-5/24)</f>
        <v>42614.522233796299</v>
      </c>
      <c r="Y80" s="10"/>
    </row>
    <row r="81" spans="1:25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s="9" t="s">
        <v>8313</v>
      </c>
      <c r="R81" s="9" t="s">
        <v>8315</v>
      </c>
      <c r="S81" s="10">
        <f>(J81/86400)+25569+(-6/24)</f>
        <v>41724.526539351849</v>
      </c>
      <c r="T81">
        <f t="shared" si="4"/>
        <v>2014</v>
      </c>
      <c r="U81" s="15" t="str">
        <f t="shared" si="7"/>
        <v>Mar</v>
      </c>
      <c r="V81" s="10">
        <f>(I81/86400)+25569+(-5/24)</f>
        <v>41754.568206018514</v>
      </c>
      <c r="Y81" s="10"/>
    </row>
    <row r="82" spans="1:25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</v>
      </c>
      <c r="P82">
        <f t="shared" si="6"/>
        <v>273.82978723404256</v>
      </c>
      <c r="Q82" s="9" t="s">
        <v>8313</v>
      </c>
      <c r="R82" s="9" t="s">
        <v>8315</v>
      </c>
      <c r="S82" s="10">
        <f>(J82/86400)+25569+(-6/24)</f>
        <v>41582.833981481483</v>
      </c>
      <c r="T82">
        <f t="shared" si="4"/>
        <v>2013</v>
      </c>
      <c r="U82" s="15" t="str">
        <f t="shared" si="7"/>
        <v>Nov</v>
      </c>
      <c r="V82" s="10">
        <f>(I82/86400)+25569+(-5/24)</f>
        <v>41617.875648148147</v>
      </c>
      <c r="Y82" s="10"/>
    </row>
    <row r="83" spans="1:25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s="9" t="s">
        <v>8313</v>
      </c>
      <c r="R83" s="9" t="s">
        <v>8315</v>
      </c>
      <c r="S83" s="10">
        <f>(J83/86400)+25569+(-6/24)</f>
        <v>41099.908877314811</v>
      </c>
      <c r="T83">
        <f t="shared" si="4"/>
        <v>2012</v>
      </c>
      <c r="U83" s="15" t="str">
        <f t="shared" si="7"/>
        <v>Jul</v>
      </c>
      <c r="V83" s="10">
        <f>(I83/86400)+25569+(-5/24)</f>
        <v>41103.918055555558</v>
      </c>
      <c r="Y83" s="10"/>
    </row>
    <row r="84" spans="1:25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</v>
      </c>
      <c r="P84">
        <f t="shared" si="6"/>
        <v>40.005000000000003</v>
      </c>
      <c r="Q84" s="9" t="s">
        <v>8313</v>
      </c>
      <c r="R84" s="9" t="s">
        <v>8315</v>
      </c>
      <c r="S84" s="10">
        <f>(J84/86400)+25569+(-6/24)</f>
        <v>40795.570150462961</v>
      </c>
      <c r="T84">
        <f t="shared" si="4"/>
        <v>2011</v>
      </c>
      <c r="U84" s="15" t="str">
        <f t="shared" si="7"/>
        <v>Sep</v>
      </c>
      <c r="V84" s="10">
        <f>(I84/86400)+25569+(-5/24)</f>
        <v>40825.611817129626</v>
      </c>
      <c r="Y84" s="10"/>
    </row>
    <row r="85" spans="1:25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103</v>
      </c>
      <c r="P85">
        <f t="shared" si="6"/>
        <v>15.76923076923077</v>
      </c>
      <c r="Q85" s="9" t="s">
        <v>8313</v>
      </c>
      <c r="R85" s="9" t="s">
        <v>8315</v>
      </c>
      <c r="S85" s="10">
        <f>(J85/86400)+25569+(-6/24)</f>
        <v>42042.365613425922</v>
      </c>
      <c r="T85">
        <f t="shared" si="4"/>
        <v>2015</v>
      </c>
      <c r="U85" s="15" t="str">
        <f t="shared" si="7"/>
        <v>Feb</v>
      </c>
      <c r="V85" s="10">
        <f>(I85/86400)+25569+(-5/24)</f>
        <v>42057.270833333336</v>
      </c>
      <c r="Y85" s="10"/>
    </row>
    <row r="86" spans="1:25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s="9" t="s">
        <v>8313</v>
      </c>
      <c r="R86" s="9" t="s">
        <v>8315</v>
      </c>
      <c r="S86" s="10">
        <f>(J86/86400)+25569+(-6/24)</f>
        <v>40648.507939814815</v>
      </c>
      <c r="T86">
        <f t="shared" si="4"/>
        <v>2011</v>
      </c>
      <c r="U86" s="15" t="str">
        <f t="shared" si="7"/>
        <v>Apr</v>
      </c>
      <c r="V86" s="10">
        <f>(I86/86400)+25569+(-5/24)</f>
        <v>40678.54960648148</v>
      </c>
      <c r="Y86" s="10"/>
    </row>
    <row r="87" spans="1:25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126</v>
      </c>
      <c r="P87">
        <f t="shared" si="6"/>
        <v>71.714285714285708</v>
      </c>
      <c r="Q87" s="9" t="s">
        <v>8313</v>
      </c>
      <c r="R87" s="9" t="s">
        <v>8315</v>
      </c>
      <c r="S87" s="10">
        <f>(J87/86400)+25569+(-6/24)</f>
        <v>40778.875428240739</v>
      </c>
      <c r="T87">
        <f t="shared" si="4"/>
        <v>2011</v>
      </c>
      <c r="U87" s="15" t="str">
        <f t="shared" si="7"/>
        <v>Aug</v>
      </c>
      <c r="V87" s="10">
        <f>(I87/86400)+25569+(-5/24)</f>
        <v>40808.917094907403</v>
      </c>
      <c r="Y87" s="10"/>
    </row>
    <row r="88" spans="1:25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</v>
      </c>
      <c r="P88">
        <f t="shared" si="6"/>
        <v>375.76470588235293</v>
      </c>
      <c r="Q88" s="9" t="s">
        <v>8313</v>
      </c>
      <c r="R88" s="9" t="s">
        <v>8315</v>
      </c>
      <c r="S88" s="10">
        <f>(J88/86400)+25569+(-6/24)</f>
        <v>42291.306076388893</v>
      </c>
      <c r="T88">
        <f t="shared" si="4"/>
        <v>2015</v>
      </c>
      <c r="U88" s="15" t="str">
        <f t="shared" si="7"/>
        <v>Oct</v>
      </c>
      <c r="V88" s="10">
        <f>(I88/86400)+25569+(-5/24)</f>
        <v>42365.389409722215</v>
      </c>
      <c r="Y88" s="10"/>
    </row>
    <row r="89" spans="1:25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105</v>
      </c>
      <c r="P89">
        <f t="shared" si="6"/>
        <v>104.6</v>
      </c>
      <c r="Q89" s="9" t="s">
        <v>8313</v>
      </c>
      <c r="R89" s="9" t="s">
        <v>8315</v>
      </c>
      <c r="S89" s="10">
        <f>(J89/86400)+25569+(-6/24)</f>
        <v>40322.289386574077</v>
      </c>
      <c r="T89">
        <f t="shared" si="4"/>
        <v>2010</v>
      </c>
      <c r="U89" s="15" t="str">
        <f t="shared" si="7"/>
        <v>May</v>
      </c>
      <c r="V89" s="10">
        <f>(I89/86400)+25569+(-5/24)</f>
        <v>40331.861805555549</v>
      </c>
      <c r="Y89" s="10"/>
    </row>
    <row r="90" spans="1:25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103</v>
      </c>
      <c r="P90">
        <f t="shared" si="6"/>
        <v>60</v>
      </c>
      <c r="Q90" s="9" t="s">
        <v>8313</v>
      </c>
      <c r="R90" s="9" t="s">
        <v>8315</v>
      </c>
      <c r="S90" s="10">
        <f>(J90/86400)+25569+(-6/24)</f>
        <v>41786.40892361111</v>
      </c>
      <c r="T90">
        <f t="shared" si="4"/>
        <v>2014</v>
      </c>
      <c r="U90" s="15" t="str">
        <f t="shared" si="7"/>
        <v>May</v>
      </c>
      <c r="V90" s="10">
        <f>(I90/86400)+25569+(-5/24)</f>
        <v>41812.450590277775</v>
      </c>
      <c r="Y90" s="10"/>
    </row>
    <row r="91" spans="1:25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</v>
      </c>
      <c r="P91">
        <f t="shared" si="6"/>
        <v>123.28571428571429</v>
      </c>
      <c r="Q91" s="9" t="s">
        <v>8313</v>
      </c>
      <c r="R91" s="9" t="s">
        <v>8315</v>
      </c>
      <c r="S91" s="10">
        <f>(J91/86400)+25569+(-6/24)</f>
        <v>41402.502222222218</v>
      </c>
      <c r="T91">
        <f t="shared" si="4"/>
        <v>2013</v>
      </c>
      <c r="U91" s="15" t="str">
        <f t="shared" si="7"/>
        <v>May</v>
      </c>
      <c r="V91" s="10">
        <f>(I91/86400)+25569+(-5/24)</f>
        <v>41427.543888888882</v>
      </c>
      <c r="Y91" s="10"/>
    </row>
    <row r="92" spans="1:25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</v>
      </c>
      <c r="P92">
        <f t="shared" si="6"/>
        <v>31.375</v>
      </c>
      <c r="Q92" s="9" t="s">
        <v>8313</v>
      </c>
      <c r="R92" s="9" t="s">
        <v>8315</v>
      </c>
      <c r="S92" s="10">
        <f>(J92/86400)+25569+(-6/24)</f>
        <v>40706.047442129631</v>
      </c>
      <c r="T92">
        <f t="shared" si="4"/>
        <v>2011</v>
      </c>
      <c r="U92" s="15" t="str">
        <f t="shared" si="7"/>
        <v>Jun</v>
      </c>
      <c r="V92" s="10">
        <f>(I92/86400)+25569+(-5/24)</f>
        <v>40736.089108796295</v>
      </c>
      <c r="Y92" s="10"/>
    </row>
    <row r="93" spans="1:25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s="9" t="s">
        <v>8313</v>
      </c>
      <c r="R93" s="9" t="s">
        <v>8315</v>
      </c>
      <c r="S93" s="10">
        <f>(J93/86400)+25569+(-6/24)</f>
        <v>40619.152361111112</v>
      </c>
      <c r="T93">
        <f t="shared" si="4"/>
        <v>2011</v>
      </c>
      <c r="U93" s="15" t="str">
        <f t="shared" si="7"/>
        <v>Mar</v>
      </c>
      <c r="V93" s="10">
        <f>(I93/86400)+25569+(-5/24)</f>
        <v>40680.194027777776</v>
      </c>
      <c r="Y93" s="10"/>
    </row>
    <row r="94" spans="1:25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</v>
      </c>
      <c r="P94">
        <f t="shared" si="6"/>
        <v>122.32558139534883</v>
      </c>
      <c r="Q94" s="9" t="s">
        <v>8313</v>
      </c>
      <c r="R94" s="9" t="s">
        <v>8315</v>
      </c>
      <c r="S94" s="10">
        <f>(J94/86400)+25569+(-6/24)</f>
        <v>42720.948877314819</v>
      </c>
      <c r="T94">
        <f t="shared" si="4"/>
        <v>2016</v>
      </c>
      <c r="U94" s="15" t="str">
        <f t="shared" si="7"/>
        <v>Dec</v>
      </c>
      <c r="V94" s="10">
        <f>(I94/86400)+25569+(-5/24)</f>
        <v>42767.124999999993</v>
      </c>
      <c r="Y94" s="10"/>
    </row>
    <row r="95" spans="1:25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111</v>
      </c>
      <c r="P95">
        <f t="shared" si="6"/>
        <v>73.733333333333334</v>
      </c>
      <c r="Q95" s="9" t="s">
        <v>8313</v>
      </c>
      <c r="R95" s="9" t="s">
        <v>8315</v>
      </c>
      <c r="S95" s="10">
        <f>(J95/86400)+25569+(-6/24)</f>
        <v>41065.608067129629</v>
      </c>
      <c r="T95">
        <f t="shared" si="4"/>
        <v>2012</v>
      </c>
      <c r="U95" s="15" t="str">
        <f t="shared" si="7"/>
        <v>Jun</v>
      </c>
      <c r="V95" s="10">
        <f>(I95/86400)+25569+(-5/24)</f>
        <v>41093.666666666664</v>
      </c>
      <c r="Y95" s="10"/>
    </row>
    <row r="96" spans="1:25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s="9" t="s">
        <v>8313</v>
      </c>
      <c r="R96" s="9" t="s">
        <v>8315</v>
      </c>
      <c r="S96" s="10">
        <f>(J96/86400)+25569+(-6/24)</f>
        <v>41716.467847222222</v>
      </c>
      <c r="T96">
        <f t="shared" si="4"/>
        <v>2014</v>
      </c>
      <c r="U96" s="15" t="str">
        <f t="shared" si="7"/>
        <v>Mar</v>
      </c>
      <c r="V96" s="10">
        <f>(I96/86400)+25569+(-5/24)</f>
        <v>41736.509513888886</v>
      </c>
      <c r="Y96" s="10"/>
    </row>
    <row r="97" spans="1:25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</v>
      </c>
      <c r="P97">
        <f t="shared" si="6"/>
        <v>21.904761904761905</v>
      </c>
      <c r="Q97" s="9" t="s">
        <v>8313</v>
      </c>
      <c r="R97" s="9" t="s">
        <v>8315</v>
      </c>
      <c r="S97" s="10">
        <f>(J97/86400)+25569+(-6/24)</f>
        <v>40934.755104166667</v>
      </c>
      <c r="T97">
        <f t="shared" si="4"/>
        <v>2012</v>
      </c>
      <c r="U97" s="15" t="str">
        <f t="shared" si="7"/>
        <v>Jan</v>
      </c>
      <c r="V97" s="10">
        <f>(I97/86400)+25569+(-5/24)</f>
        <v>40964.796770833331</v>
      </c>
      <c r="Y97" s="10"/>
    </row>
    <row r="98" spans="1:25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115</v>
      </c>
      <c r="P98">
        <f t="shared" si="6"/>
        <v>50.588235294117645</v>
      </c>
      <c r="Q98" s="9" t="s">
        <v>8313</v>
      </c>
      <c r="R98" s="9" t="s">
        <v>8315</v>
      </c>
      <c r="S98" s="10">
        <f>(J98/86400)+25569+(-6/24)</f>
        <v>40324.412511574075</v>
      </c>
      <c r="T98">
        <f t="shared" si="4"/>
        <v>2010</v>
      </c>
      <c r="U98" s="15" t="str">
        <f t="shared" si="7"/>
        <v>May</v>
      </c>
      <c r="V98" s="10">
        <f>(I98/86400)+25569+(-5/24)</f>
        <v>40390.916666666664</v>
      </c>
      <c r="Y98" s="10"/>
    </row>
    <row r="99" spans="1:25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</v>
      </c>
      <c r="P99">
        <f t="shared" si="6"/>
        <v>53.125</v>
      </c>
      <c r="Q99" s="9" t="s">
        <v>8313</v>
      </c>
      <c r="R99" s="9" t="s">
        <v>8315</v>
      </c>
      <c r="S99" s="10">
        <f>(J99/86400)+25569+(-6/24)</f>
        <v>40705.885208333333</v>
      </c>
      <c r="T99">
        <f t="shared" si="4"/>
        <v>2011</v>
      </c>
      <c r="U99" s="15" t="str">
        <f t="shared" si="7"/>
        <v>Jun</v>
      </c>
      <c r="V99" s="10">
        <f>(I99/86400)+25569+(-5/24)</f>
        <v>40735.926874999997</v>
      </c>
      <c r="Y99" s="10"/>
    </row>
    <row r="100" spans="1:25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</v>
      </c>
      <c r="P100">
        <f t="shared" si="6"/>
        <v>56.666666666666664</v>
      </c>
      <c r="Q100" s="9" t="s">
        <v>8313</v>
      </c>
      <c r="R100" s="9" t="s">
        <v>8315</v>
      </c>
      <c r="S100" s="10">
        <f>(J100/86400)+25569+(-6/24)</f>
        <v>41214.544837962967</v>
      </c>
      <c r="T100">
        <f t="shared" si="4"/>
        <v>2012</v>
      </c>
      <c r="U100" s="15" t="str">
        <f t="shared" si="7"/>
        <v>Nov</v>
      </c>
      <c r="V100" s="10">
        <f>(I100/86400)+25569+(-5/24)</f>
        <v>41250.770833333328</v>
      </c>
      <c r="Y100" s="10"/>
    </row>
    <row r="101" spans="1:25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</v>
      </c>
      <c r="P101">
        <f t="shared" si="6"/>
        <v>40.776666666666664</v>
      </c>
      <c r="Q101" s="9" t="s">
        <v>8313</v>
      </c>
      <c r="R101" s="9" t="s">
        <v>8315</v>
      </c>
      <c r="S101" s="10">
        <f>(J101/86400)+25569+(-6/24)</f>
        <v>41631.652766203704</v>
      </c>
      <c r="T101">
        <f t="shared" si="4"/>
        <v>2013</v>
      </c>
      <c r="U101" s="15" t="str">
        <f t="shared" si="7"/>
        <v>Dec</v>
      </c>
      <c r="V101" s="10">
        <f>(I101/86400)+25569+(-5/24)</f>
        <v>41661.694432870368</v>
      </c>
      <c r="Y101" s="10"/>
    </row>
    <row r="102" spans="1:25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s="9" t="s">
        <v>8313</v>
      </c>
      <c r="R102" s="9" t="s">
        <v>8315</v>
      </c>
      <c r="S102" s="10">
        <f>(J102/86400)+25569+(-6/24)</f>
        <v>41197.503310185188</v>
      </c>
      <c r="T102">
        <f t="shared" si="4"/>
        <v>2012</v>
      </c>
      <c r="U102" s="15" t="str">
        <f t="shared" si="7"/>
        <v>Oct</v>
      </c>
      <c r="V102" s="10">
        <f>(I102/86400)+25569+(-5/24)</f>
        <v>41217.586643518516</v>
      </c>
      <c r="Y102" s="10"/>
    </row>
    <row r="103" spans="1:25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s="9" t="s">
        <v>8313</v>
      </c>
      <c r="R103" s="9" t="s">
        <v>8315</v>
      </c>
      <c r="S103" s="10">
        <f>(J103/86400)+25569+(-6/24)</f>
        <v>41274.526736111111</v>
      </c>
      <c r="T103">
        <f t="shared" si="4"/>
        <v>2012</v>
      </c>
      <c r="U103" s="15" t="str">
        <f t="shared" si="7"/>
        <v>Dec</v>
      </c>
      <c r="V103" s="10">
        <f>(I103/86400)+25569+(-5/24)</f>
        <v>41298.568402777775</v>
      </c>
      <c r="Y103" s="10"/>
    </row>
    <row r="104" spans="1:25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128</v>
      </c>
      <c r="P104">
        <f t="shared" si="6"/>
        <v>117.92307692307692</v>
      </c>
      <c r="Q104" s="9" t="s">
        <v>8313</v>
      </c>
      <c r="R104" s="9" t="s">
        <v>8315</v>
      </c>
      <c r="S104" s="10">
        <f>(J104/86400)+25569+(-6/24)</f>
        <v>40504.881168981483</v>
      </c>
      <c r="T104">
        <f t="shared" si="4"/>
        <v>2010</v>
      </c>
      <c r="U104" s="15" t="str">
        <f t="shared" si="7"/>
        <v>Nov</v>
      </c>
      <c r="V104" s="10">
        <f>(I104/86400)+25569+(-5/24)</f>
        <v>40534.922835648147</v>
      </c>
      <c r="Y104" s="10"/>
    </row>
    <row r="105" spans="1:25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</v>
      </c>
      <c r="P105">
        <f t="shared" si="6"/>
        <v>27.897959183673468</v>
      </c>
      <c r="Q105" s="9" t="s">
        <v>8313</v>
      </c>
      <c r="R105" s="9" t="s">
        <v>8315</v>
      </c>
      <c r="S105" s="10">
        <f>(J105/86400)+25569+(-6/24)</f>
        <v>41682.555902777778</v>
      </c>
      <c r="T105">
        <f t="shared" si="4"/>
        <v>2014</v>
      </c>
      <c r="U105" s="15" t="str">
        <f t="shared" si="7"/>
        <v>Feb</v>
      </c>
      <c r="V105" s="10">
        <f>(I105/86400)+25569+(-5/24)</f>
        <v>41705.597569444442</v>
      </c>
      <c r="Y105" s="10"/>
    </row>
    <row r="106" spans="1:25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s="9" t="s">
        <v>8313</v>
      </c>
      <c r="R106" s="9" t="s">
        <v>8315</v>
      </c>
      <c r="S106" s="10">
        <f>(J106/86400)+25569+(-6/24)</f>
        <v>40612.445208333331</v>
      </c>
      <c r="T106">
        <f t="shared" si="4"/>
        <v>2011</v>
      </c>
      <c r="U106" s="15" t="str">
        <f t="shared" si="7"/>
        <v>Mar</v>
      </c>
      <c r="V106" s="10">
        <f>(I106/86400)+25569+(-5/24)</f>
        <v>40635.833333333328</v>
      </c>
      <c r="Y106" s="10"/>
    </row>
    <row r="107" spans="1:25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</v>
      </c>
      <c r="P107">
        <f t="shared" si="6"/>
        <v>39.383333333333333</v>
      </c>
      <c r="Q107" s="9" t="s">
        <v>8313</v>
      </c>
      <c r="R107" s="9" t="s">
        <v>8315</v>
      </c>
      <c r="S107" s="10">
        <f>(J107/86400)+25569+(-6/24)</f>
        <v>42485.474768518514</v>
      </c>
      <c r="T107">
        <f t="shared" si="4"/>
        <v>2016</v>
      </c>
      <c r="U107" s="15" t="str">
        <f t="shared" si="7"/>
        <v>Apr</v>
      </c>
      <c r="V107" s="10">
        <f>(I107/86400)+25569+(-5/24)</f>
        <v>42503.791666666664</v>
      </c>
      <c r="Y107" s="10"/>
    </row>
    <row r="108" spans="1:25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101</v>
      </c>
      <c r="P108">
        <f t="shared" si="6"/>
        <v>186.11111111111111</v>
      </c>
      <c r="Q108" s="9" t="s">
        <v>8313</v>
      </c>
      <c r="R108" s="9" t="s">
        <v>8315</v>
      </c>
      <c r="S108" s="10">
        <f>(J108/86400)+25569+(-6/24)</f>
        <v>40987.526631944442</v>
      </c>
      <c r="T108">
        <f t="shared" si="4"/>
        <v>2012</v>
      </c>
      <c r="U108" s="15" t="str">
        <f t="shared" si="7"/>
        <v>Mar</v>
      </c>
      <c r="V108" s="10">
        <f>(I108/86400)+25569+(-5/24)</f>
        <v>41001.568298611106</v>
      </c>
      <c r="Y108" s="10"/>
    </row>
    <row r="109" spans="1:25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</v>
      </c>
      <c r="P109">
        <f t="shared" si="6"/>
        <v>111.37681159420291</v>
      </c>
      <c r="Q109" s="9" t="s">
        <v>8313</v>
      </c>
      <c r="R109" s="9" t="s">
        <v>8315</v>
      </c>
      <c r="S109" s="10">
        <f>(J109/86400)+25569+(-6/24)</f>
        <v>40635.732488425929</v>
      </c>
      <c r="T109">
        <f t="shared" si="4"/>
        <v>2011</v>
      </c>
      <c r="U109" s="15" t="str">
        <f t="shared" si="7"/>
        <v>Apr</v>
      </c>
      <c r="V109" s="10">
        <f>(I109/86400)+25569+(-5/24)</f>
        <v>40657.774155092593</v>
      </c>
      <c r="Y109" s="10"/>
    </row>
    <row r="110" spans="1:25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247</v>
      </c>
      <c r="P110">
        <f t="shared" si="6"/>
        <v>78.723404255319153</v>
      </c>
      <c r="Q110" s="9" t="s">
        <v>8313</v>
      </c>
      <c r="R110" s="9" t="s">
        <v>8315</v>
      </c>
      <c r="S110" s="10">
        <f>(J110/86400)+25569+(-6/24)</f>
        <v>41365.363078703704</v>
      </c>
      <c r="T110">
        <f t="shared" si="4"/>
        <v>2013</v>
      </c>
      <c r="U110" s="15" t="str">
        <f t="shared" si="7"/>
        <v>Apr</v>
      </c>
      <c r="V110" s="10">
        <f>(I110/86400)+25569+(-5/24)</f>
        <v>41425.404745370368</v>
      </c>
      <c r="Y110" s="10"/>
    </row>
    <row r="111" spans="1:25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220</v>
      </c>
      <c r="P111">
        <f t="shared" si="6"/>
        <v>46.702127659574465</v>
      </c>
      <c r="Q111" s="9" t="s">
        <v>8313</v>
      </c>
      <c r="R111" s="9" t="s">
        <v>8315</v>
      </c>
      <c r="S111" s="10">
        <f>(J111/86400)+25569+(-6/24)</f>
        <v>40569.775810185187</v>
      </c>
      <c r="T111">
        <f t="shared" si="4"/>
        <v>2011</v>
      </c>
      <c r="U111" s="15" t="str">
        <f t="shared" si="7"/>
        <v>Jan</v>
      </c>
      <c r="V111" s="10">
        <f>(I111/86400)+25569+(-5/24)</f>
        <v>40599.817476851851</v>
      </c>
      <c r="Y111" s="10"/>
    </row>
    <row r="112" spans="1:25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131</v>
      </c>
      <c r="P112">
        <f t="shared" si="6"/>
        <v>65.384615384615387</v>
      </c>
      <c r="Q112" s="9" t="s">
        <v>8313</v>
      </c>
      <c r="R112" s="9" t="s">
        <v>8315</v>
      </c>
      <c r="S112" s="10">
        <f>(J112/86400)+25569+(-6/24)</f>
        <v>41557.699687500004</v>
      </c>
      <c r="T112">
        <f t="shared" si="4"/>
        <v>2013</v>
      </c>
      <c r="U112" s="15" t="str">
        <f t="shared" si="7"/>
        <v>Oct</v>
      </c>
      <c r="V112" s="10">
        <f>(I112/86400)+25569+(-5/24)</f>
        <v>41592.040972222218</v>
      </c>
      <c r="Y112" s="10"/>
    </row>
    <row r="113" spans="1:25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155</v>
      </c>
      <c r="P113">
        <f t="shared" si="6"/>
        <v>102.0754716981132</v>
      </c>
      <c r="Q113" s="9" t="s">
        <v>8313</v>
      </c>
      <c r="R113" s="9" t="s">
        <v>8315</v>
      </c>
      <c r="S113" s="10">
        <f>(J113/86400)+25569+(-6/24)</f>
        <v>42125.083182870367</v>
      </c>
      <c r="T113">
        <f t="shared" si="4"/>
        <v>2015</v>
      </c>
      <c r="U113" s="15" t="str">
        <f t="shared" si="7"/>
        <v>May</v>
      </c>
      <c r="V113" s="10">
        <f>(I113/86400)+25569+(-5/24)</f>
        <v>42155.124849537031</v>
      </c>
      <c r="Y113" s="10"/>
    </row>
    <row r="114" spans="1:25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s="9" t="s">
        <v>8313</v>
      </c>
      <c r="R114" s="9" t="s">
        <v>8315</v>
      </c>
      <c r="S114" s="10">
        <f>(J114/86400)+25569+(-6/24)</f>
        <v>41717.793032407411</v>
      </c>
      <c r="T114">
        <f t="shared" si="4"/>
        <v>2014</v>
      </c>
      <c r="U114" s="15" t="str">
        <f t="shared" si="7"/>
        <v>Mar</v>
      </c>
      <c r="V114" s="10">
        <f>(I114/86400)+25569+(-5/24)</f>
        <v>41741.875</v>
      </c>
      <c r="Y114" s="10"/>
    </row>
    <row r="115" spans="1:25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s="9" t="s">
        <v>8313</v>
      </c>
      <c r="R115" s="9" t="s">
        <v>8315</v>
      </c>
      <c r="S115" s="10">
        <f>(J115/86400)+25569+(-6/24)</f>
        <v>40753.508425925924</v>
      </c>
      <c r="T115">
        <f t="shared" si="4"/>
        <v>2011</v>
      </c>
      <c r="U115" s="15" t="str">
        <f t="shared" si="7"/>
        <v>Jul</v>
      </c>
      <c r="V115" s="10">
        <f>(I115/86400)+25569+(-5/24)</f>
        <v>40761.416666666664</v>
      </c>
      <c r="Y115" s="10"/>
    </row>
    <row r="116" spans="1:25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</v>
      </c>
      <c r="P116">
        <f t="shared" si="6"/>
        <v>88.571428571428569</v>
      </c>
      <c r="Q116" s="9" t="s">
        <v>8313</v>
      </c>
      <c r="R116" s="9" t="s">
        <v>8315</v>
      </c>
      <c r="S116" s="10">
        <f>(J116/86400)+25569+(-6/24)</f>
        <v>40861.02416666667</v>
      </c>
      <c r="T116">
        <f t="shared" si="4"/>
        <v>2011</v>
      </c>
      <c r="U116" s="15" t="str">
        <f t="shared" si="7"/>
        <v>Nov</v>
      </c>
      <c r="V116" s="10">
        <f>(I116/86400)+25569+(-5/24)</f>
        <v>40921.065833333334</v>
      </c>
      <c r="Y116" s="10"/>
    </row>
    <row r="117" spans="1:25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</v>
      </c>
      <c r="P117">
        <f t="shared" si="6"/>
        <v>28.727272727272727</v>
      </c>
      <c r="Q117" s="9" t="s">
        <v>8313</v>
      </c>
      <c r="R117" s="9" t="s">
        <v>8315</v>
      </c>
      <c r="S117" s="10">
        <f>(J117/86400)+25569+(-6/24)</f>
        <v>40918.488935185189</v>
      </c>
      <c r="T117">
        <f t="shared" si="4"/>
        <v>2012</v>
      </c>
      <c r="U117" s="15" t="str">
        <f t="shared" si="7"/>
        <v>Jan</v>
      </c>
      <c r="V117" s="10">
        <f>(I117/86400)+25569+(-5/24)</f>
        <v>40943.530601851853</v>
      </c>
      <c r="Y117" s="10"/>
    </row>
    <row r="118" spans="1:25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114</v>
      </c>
      <c r="P118">
        <f t="shared" si="6"/>
        <v>69.78947368421052</v>
      </c>
      <c r="Q118" s="9" t="s">
        <v>8313</v>
      </c>
      <c r="R118" s="9" t="s">
        <v>8315</v>
      </c>
      <c r="S118" s="10">
        <f>(J118/86400)+25569+(-6/24)</f>
        <v>40595.247164351851</v>
      </c>
      <c r="T118">
        <f t="shared" si="4"/>
        <v>2011</v>
      </c>
      <c r="U118" s="15" t="str">
        <f t="shared" si="7"/>
        <v>Feb</v>
      </c>
      <c r="V118" s="10">
        <f>(I118/86400)+25569+(-5/24)</f>
        <v>40641.247164351851</v>
      </c>
      <c r="Y118" s="10"/>
    </row>
    <row r="119" spans="1:25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</v>
      </c>
      <c r="P119">
        <f t="shared" si="6"/>
        <v>167.48962962962963</v>
      </c>
      <c r="Q119" s="9" t="s">
        <v>8313</v>
      </c>
      <c r="R119" s="9" t="s">
        <v>8315</v>
      </c>
      <c r="S119" s="10">
        <f>(J119/86400)+25569+(-6/24)</f>
        <v>40248.584999999999</v>
      </c>
      <c r="T119">
        <f t="shared" si="4"/>
        <v>2010</v>
      </c>
      <c r="U119" s="15" t="str">
        <f t="shared" si="7"/>
        <v>Mar</v>
      </c>
      <c r="V119" s="10">
        <f>(I119/86400)+25569+(-5/24)</f>
        <v>40338.583333333328</v>
      </c>
      <c r="Y119" s="10"/>
    </row>
    <row r="120" spans="1:25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</v>
      </c>
      <c r="P120">
        <f t="shared" si="6"/>
        <v>144.91230769230768</v>
      </c>
      <c r="Q120" s="9" t="s">
        <v>8313</v>
      </c>
      <c r="R120" s="9" t="s">
        <v>8315</v>
      </c>
      <c r="S120" s="10">
        <f>(J120/86400)+25569+(-6/24)</f>
        <v>40722.803657407407</v>
      </c>
      <c r="T120">
        <f t="shared" si="4"/>
        <v>2011</v>
      </c>
      <c r="U120" s="15" t="str">
        <f t="shared" si="7"/>
        <v>Jun</v>
      </c>
      <c r="V120" s="10">
        <f>(I120/86400)+25569+(-5/24)</f>
        <v>40752.845324074071</v>
      </c>
      <c r="Y120" s="10"/>
    </row>
    <row r="121" spans="1:25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105</v>
      </c>
      <c r="P121">
        <f t="shared" si="6"/>
        <v>91.840540540540545</v>
      </c>
      <c r="Q121" s="9" t="s">
        <v>8313</v>
      </c>
      <c r="R121" s="9" t="s">
        <v>8315</v>
      </c>
      <c r="S121" s="10">
        <f>(J121/86400)+25569+(-6/24)</f>
        <v>40738.819282407407</v>
      </c>
      <c r="T121">
        <f t="shared" si="4"/>
        <v>2011</v>
      </c>
      <c r="U121" s="15" t="str">
        <f t="shared" si="7"/>
        <v>Jul</v>
      </c>
      <c r="V121" s="10">
        <f>(I121/86400)+25569+(-5/24)</f>
        <v>40768.75</v>
      </c>
      <c r="Y121" s="10"/>
    </row>
    <row r="122" spans="1:25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0</v>
      </c>
      <c r="P122">
        <f t="shared" si="6"/>
        <v>10</v>
      </c>
      <c r="Q122" s="9" t="s">
        <v>8313</v>
      </c>
      <c r="R122" s="9" t="s">
        <v>8316</v>
      </c>
      <c r="S122" s="10">
        <f>(J122/86400)+25569+(-6/24)</f>
        <v>42615.799849537041</v>
      </c>
      <c r="T122">
        <f t="shared" si="4"/>
        <v>2016</v>
      </c>
      <c r="U122" s="15" t="str">
        <f t="shared" si="7"/>
        <v>Sep</v>
      </c>
      <c r="V122" s="10">
        <f>(I122/86400)+25569+(-5/24)</f>
        <v>42645.841516203705</v>
      </c>
      <c r="Y122" s="10"/>
    </row>
    <row r="123" spans="1:25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0</v>
      </c>
      <c r="P123">
        <f t="shared" si="6"/>
        <v>1</v>
      </c>
      <c r="Q123" s="9" t="s">
        <v>8313</v>
      </c>
      <c r="R123" s="9" t="s">
        <v>8316</v>
      </c>
      <c r="S123" s="10">
        <f>(J123/86400)+25569+(-6/24)</f>
        <v>42096.454976851848</v>
      </c>
      <c r="T123">
        <f t="shared" si="4"/>
        <v>2015</v>
      </c>
      <c r="U123" s="15" t="str">
        <f t="shared" si="7"/>
        <v>Apr</v>
      </c>
      <c r="V123" s="10">
        <f>(I123/86400)+25569+(-5/24)</f>
        <v>42112.219444444439</v>
      </c>
      <c r="Y123" s="10"/>
    </row>
    <row r="124" spans="1:25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t="e">
        <f t="shared" si="6"/>
        <v>#DIV/0!</v>
      </c>
      <c r="Q124" s="9" t="s">
        <v>8313</v>
      </c>
      <c r="R124" s="9" t="s">
        <v>8316</v>
      </c>
      <c r="S124" s="10">
        <f>(J124/86400)+25569+(-6/24)</f>
        <v>42593.181793981479</v>
      </c>
      <c r="T124">
        <f t="shared" si="4"/>
        <v>2016</v>
      </c>
      <c r="U124" s="15" t="str">
        <f t="shared" si="7"/>
        <v>Aug</v>
      </c>
      <c r="V124" s="10">
        <f>(I124/86400)+25569+(-5/24)</f>
        <v>42653.223460648143</v>
      </c>
      <c r="Y124" s="10"/>
    </row>
    <row r="125" spans="1:25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</v>
      </c>
      <c r="P125">
        <f t="shared" si="6"/>
        <v>25.166666666666668</v>
      </c>
      <c r="Q125" s="9" t="s">
        <v>8313</v>
      </c>
      <c r="R125" s="9" t="s">
        <v>8316</v>
      </c>
      <c r="S125" s="10">
        <f>(J125/86400)+25569+(-6/24)</f>
        <v>41904.531990740739</v>
      </c>
      <c r="T125">
        <f t="shared" si="4"/>
        <v>2014</v>
      </c>
      <c r="U125" s="15" t="str">
        <f t="shared" si="7"/>
        <v>Sep</v>
      </c>
      <c r="V125" s="10">
        <f>(I125/86400)+25569+(-5/24)</f>
        <v>41940.708333333328</v>
      </c>
      <c r="Y125" s="10"/>
    </row>
    <row r="126" spans="1:25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t="e">
        <f t="shared" si="6"/>
        <v>#DIV/0!</v>
      </c>
      <c r="Q126" s="9" t="s">
        <v>8313</v>
      </c>
      <c r="R126" s="9" t="s">
        <v>8316</v>
      </c>
      <c r="S126" s="10">
        <f>(J126/86400)+25569+(-6/24)</f>
        <v>42114.678726851853</v>
      </c>
      <c r="T126">
        <f t="shared" si="4"/>
        <v>2015</v>
      </c>
      <c r="U126" s="15" t="str">
        <f t="shared" si="7"/>
        <v>Apr</v>
      </c>
      <c r="V126" s="10">
        <f>(I126/86400)+25569+(-5/24)</f>
        <v>42139.720393518517</v>
      </c>
      <c r="Y126" s="10"/>
    </row>
    <row r="127" spans="1:25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</v>
      </c>
      <c r="P127">
        <f t="shared" si="6"/>
        <v>11.666666666666666</v>
      </c>
      <c r="Q127" s="9" t="s">
        <v>8313</v>
      </c>
      <c r="R127" s="9" t="s">
        <v>8316</v>
      </c>
      <c r="S127" s="10">
        <f>(J127/86400)+25569+(-6/24)</f>
        <v>42709.743981481486</v>
      </c>
      <c r="T127">
        <f t="shared" si="4"/>
        <v>2016</v>
      </c>
      <c r="U127" s="15" t="str">
        <f t="shared" si="7"/>
        <v>Dec</v>
      </c>
      <c r="V127" s="10">
        <f>(I127/86400)+25569+(-5/24)</f>
        <v>42769.78564814815</v>
      </c>
      <c r="Y127" s="10"/>
    </row>
    <row r="128" spans="1:25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6</v>
      </c>
      <c r="P128">
        <f t="shared" si="6"/>
        <v>106.69230769230769</v>
      </c>
      <c r="Q128" s="9" t="s">
        <v>8313</v>
      </c>
      <c r="R128" s="9" t="s">
        <v>8316</v>
      </c>
      <c r="S128" s="10">
        <f>(J128/86400)+25569+(-6/24)</f>
        <v>42135.339548611111</v>
      </c>
      <c r="T128">
        <f t="shared" si="4"/>
        <v>2015</v>
      </c>
      <c r="U128" s="15" t="str">
        <f t="shared" si="7"/>
        <v>May</v>
      </c>
      <c r="V128" s="10">
        <f>(I128/86400)+25569+(-5/24)</f>
        <v>42165.874999999993</v>
      </c>
      <c r="Y128" s="10"/>
    </row>
    <row r="129" spans="1:25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</v>
      </c>
      <c r="P129">
        <f t="shared" si="6"/>
        <v>47.5</v>
      </c>
      <c r="Q129" s="9" t="s">
        <v>8313</v>
      </c>
      <c r="R129" s="9" t="s">
        <v>8316</v>
      </c>
      <c r="S129" s="10">
        <f>(J129/86400)+25569+(-6/24)</f>
        <v>42067.37431712963</v>
      </c>
      <c r="T129">
        <f t="shared" si="4"/>
        <v>2015</v>
      </c>
      <c r="U129" s="15" t="str">
        <f t="shared" si="7"/>
        <v>Mar</v>
      </c>
      <c r="V129" s="10">
        <f>(I129/86400)+25569+(-5/24)</f>
        <v>42097.37431712963</v>
      </c>
      <c r="Y129" s="10"/>
    </row>
    <row r="130" spans="1:25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2</v>
      </c>
      <c r="P130">
        <f t="shared" si="6"/>
        <v>311.16666666666669</v>
      </c>
      <c r="Q130" s="9" t="s">
        <v>8313</v>
      </c>
      <c r="R130" s="9" t="s">
        <v>8316</v>
      </c>
      <c r="S130" s="10">
        <f>(J130/86400)+25569+(-6/24)</f>
        <v>42627.97792824074</v>
      </c>
      <c r="T130">
        <f t="shared" ref="T130:T193" si="8">YEAR(S130)</f>
        <v>2016</v>
      </c>
      <c r="U130" s="15" t="str">
        <f t="shared" si="7"/>
        <v>Sep</v>
      </c>
      <c r="V130" s="10">
        <f>(I130/86400)+25569+(-5/24)</f>
        <v>42663.019594907404</v>
      </c>
      <c r="Y130" s="10"/>
    </row>
    <row r="131" spans="1:25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9">ROUND((E131/D131)*100,0)</f>
        <v>0</v>
      </c>
      <c r="P131" t="e">
        <f t="shared" ref="P131:P194" si="10">AVERAGE(E131/L131)</f>
        <v>#DIV/0!</v>
      </c>
      <c r="Q131" s="9" t="s">
        <v>8313</v>
      </c>
      <c r="R131" s="9" t="s">
        <v>8316</v>
      </c>
      <c r="S131" s="10">
        <f>(J131/86400)+25569+(-6/24)</f>
        <v>41882.687303240738</v>
      </c>
      <c r="T131">
        <f t="shared" si="8"/>
        <v>2014</v>
      </c>
      <c r="U131" s="15" t="str">
        <f t="shared" ref="U131:U194" si="11">TEXT(S131,"mmm")</f>
        <v>Aug</v>
      </c>
      <c r="V131" s="10">
        <f>(I131/86400)+25569+(-5/24)</f>
        <v>41942.728969907403</v>
      </c>
      <c r="Y131" s="10"/>
    </row>
    <row r="132" spans="1:25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9"/>
        <v>0</v>
      </c>
      <c r="P132" t="e">
        <f t="shared" si="10"/>
        <v>#DIV/0!</v>
      </c>
      <c r="Q132" s="9" t="s">
        <v>8313</v>
      </c>
      <c r="R132" s="9" t="s">
        <v>8316</v>
      </c>
      <c r="S132" s="10">
        <f>(J132/86400)+25569+(-6/24)</f>
        <v>41778.66541666667</v>
      </c>
      <c r="T132">
        <f t="shared" si="8"/>
        <v>2014</v>
      </c>
      <c r="U132" s="15" t="str">
        <f t="shared" si="11"/>
        <v>May</v>
      </c>
      <c r="V132" s="10">
        <f>(I132/86400)+25569+(-5/24)</f>
        <v>41806.636111111111</v>
      </c>
      <c r="Y132" s="10"/>
    </row>
    <row r="133" spans="1:25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9"/>
        <v>0</v>
      </c>
      <c r="P133" t="e">
        <f t="shared" si="10"/>
        <v>#DIV/0!</v>
      </c>
      <c r="Q133" s="9" t="s">
        <v>8313</v>
      </c>
      <c r="R133" s="9" t="s">
        <v>8316</v>
      </c>
      <c r="S133" s="10">
        <f>(J133/86400)+25569+(-6/24)</f>
        <v>42541.587511574078</v>
      </c>
      <c r="T133">
        <f t="shared" si="8"/>
        <v>2016</v>
      </c>
      <c r="U133" s="15" t="str">
        <f t="shared" si="11"/>
        <v>Jun</v>
      </c>
      <c r="V133" s="10">
        <f>(I133/86400)+25569+(-5/24)</f>
        <v>42556.791666666664</v>
      </c>
      <c r="Y133" s="10"/>
    </row>
    <row r="134" spans="1:25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9"/>
        <v>10</v>
      </c>
      <c r="P134">
        <f t="shared" si="10"/>
        <v>94.506172839506178</v>
      </c>
      <c r="Q134" s="9" t="s">
        <v>8313</v>
      </c>
      <c r="R134" s="9" t="s">
        <v>8316</v>
      </c>
      <c r="S134" s="10">
        <f>(J134/86400)+25569+(-6/24)</f>
        <v>41905.562581018516</v>
      </c>
      <c r="T134">
        <f t="shared" si="8"/>
        <v>2014</v>
      </c>
      <c r="U134" s="15" t="str">
        <f t="shared" si="11"/>
        <v>Sep</v>
      </c>
      <c r="V134" s="10">
        <f>(I134/86400)+25569+(-5/24)</f>
        <v>41950.645914351851</v>
      </c>
      <c r="Y134" s="10"/>
    </row>
    <row r="135" spans="1:25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9"/>
        <v>0</v>
      </c>
      <c r="P135" t="e">
        <f t="shared" si="10"/>
        <v>#DIV/0!</v>
      </c>
      <c r="Q135" s="9" t="s">
        <v>8313</v>
      </c>
      <c r="R135" s="9" t="s">
        <v>8316</v>
      </c>
      <c r="S135" s="10">
        <f>(J135/86400)+25569+(-6/24)</f>
        <v>42491.55768518518</v>
      </c>
      <c r="T135">
        <f t="shared" si="8"/>
        <v>2016</v>
      </c>
      <c r="U135" s="15" t="str">
        <f t="shared" si="11"/>
        <v>May</v>
      </c>
      <c r="V135" s="10">
        <f>(I135/86400)+25569+(-5/24)</f>
        <v>42521.521527777775</v>
      </c>
      <c r="Y135" s="10"/>
    </row>
    <row r="136" spans="1:25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9"/>
        <v>0</v>
      </c>
      <c r="P136" t="e">
        <f t="shared" si="10"/>
        <v>#DIV/0!</v>
      </c>
      <c r="Q136" s="9" t="s">
        <v>8313</v>
      </c>
      <c r="R136" s="9" t="s">
        <v>8316</v>
      </c>
      <c r="S136" s="10">
        <f>(J136/86400)+25569+(-6/24)</f>
        <v>42221.659930555557</v>
      </c>
      <c r="T136">
        <f t="shared" si="8"/>
        <v>2015</v>
      </c>
      <c r="U136" s="15" t="str">
        <f t="shared" si="11"/>
        <v>Aug</v>
      </c>
      <c r="V136" s="10">
        <f>(I136/86400)+25569+(-5/24)</f>
        <v>42251.499999999993</v>
      </c>
      <c r="Y136" s="10"/>
    </row>
    <row r="137" spans="1:25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9"/>
        <v>13</v>
      </c>
      <c r="P137">
        <f t="shared" si="10"/>
        <v>80.599999999999994</v>
      </c>
      <c r="Q137" s="9" t="s">
        <v>8313</v>
      </c>
      <c r="R137" s="9" t="s">
        <v>8316</v>
      </c>
      <c r="S137" s="10">
        <f>(J137/86400)+25569+(-6/24)</f>
        <v>41788.131909722222</v>
      </c>
      <c r="T137">
        <f t="shared" si="8"/>
        <v>2014</v>
      </c>
      <c r="U137" s="15" t="str">
        <f t="shared" si="11"/>
        <v>May</v>
      </c>
      <c r="V137" s="10">
        <f>(I137/86400)+25569+(-5/24)</f>
        <v>41821.583333333328</v>
      </c>
      <c r="Y137" s="10"/>
    </row>
    <row r="138" spans="1:25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9"/>
        <v>0</v>
      </c>
      <c r="P138" t="e">
        <f t="shared" si="10"/>
        <v>#DIV/0!</v>
      </c>
      <c r="Q138" s="9" t="s">
        <v>8313</v>
      </c>
      <c r="R138" s="9" t="s">
        <v>8316</v>
      </c>
      <c r="S138" s="10">
        <f>(J138/86400)+25569+(-6/24)</f>
        <v>42096.160115740742</v>
      </c>
      <c r="T138">
        <f t="shared" si="8"/>
        <v>2015</v>
      </c>
      <c r="U138" s="15" t="str">
        <f t="shared" si="11"/>
        <v>Apr</v>
      </c>
      <c r="V138" s="10">
        <f>(I138/86400)+25569+(-5/24)</f>
        <v>42140.219444444439</v>
      </c>
      <c r="Y138" s="10"/>
    </row>
    <row r="139" spans="1:25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9"/>
        <v>0</v>
      </c>
      <c r="P139" t="e">
        <f t="shared" si="10"/>
        <v>#DIV/0!</v>
      </c>
      <c r="Q139" s="9" t="s">
        <v>8313</v>
      </c>
      <c r="R139" s="9" t="s">
        <v>8316</v>
      </c>
      <c r="S139" s="10">
        <f>(J139/86400)+25569+(-6/24)</f>
        <v>42239.323993055557</v>
      </c>
      <c r="T139">
        <f t="shared" si="8"/>
        <v>2015</v>
      </c>
      <c r="U139" s="15" t="str">
        <f t="shared" si="11"/>
        <v>Aug</v>
      </c>
      <c r="V139" s="10">
        <f>(I139/86400)+25569+(-5/24)</f>
        <v>42289.365659722222</v>
      </c>
      <c r="Y139" s="10"/>
    </row>
    <row r="140" spans="1:25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9"/>
        <v>3</v>
      </c>
      <c r="P140">
        <f t="shared" si="10"/>
        <v>81.241379310344826</v>
      </c>
      <c r="Q140" s="9" t="s">
        <v>8313</v>
      </c>
      <c r="R140" s="9" t="s">
        <v>8316</v>
      </c>
      <c r="S140" s="10">
        <f>(J140/86400)+25569+(-6/24)</f>
        <v>42186.007418981477</v>
      </c>
      <c r="T140">
        <f t="shared" si="8"/>
        <v>2015</v>
      </c>
      <c r="U140" s="15" t="str">
        <f t="shared" si="11"/>
        <v>Jul</v>
      </c>
      <c r="V140" s="10">
        <f>(I140/86400)+25569+(-5/24)</f>
        <v>42216.999305555553</v>
      </c>
      <c r="Y140" s="10"/>
    </row>
    <row r="141" spans="1:25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9"/>
        <v>100</v>
      </c>
      <c r="P141">
        <f t="shared" si="10"/>
        <v>500</v>
      </c>
      <c r="Q141" s="9" t="s">
        <v>8313</v>
      </c>
      <c r="R141" s="9" t="s">
        <v>8316</v>
      </c>
      <c r="S141" s="10">
        <f>(J141/86400)+25569+(-6/24)</f>
        <v>42187.670972222222</v>
      </c>
      <c r="T141">
        <f t="shared" si="8"/>
        <v>2015</v>
      </c>
      <c r="U141" s="15" t="str">
        <f t="shared" si="11"/>
        <v>Jul</v>
      </c>
      <c r="V141" s="10">
        <f>(I141/86400)+25569+(-5/24)</f>
        <v>42197.712638888886</v>
      </c>
      <c r="Y141" s="10"/>
    </row>
    <row r="142" spans="1:25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9"/>
        <v>0</v>
      </c>
      <c r="P142" t="e">
        <f t="shared" si="10"/>
        <v>#DIV/0!</v>
      </c>
      <c r="Q142" s="9" t="s">
        <v>8313</v>
      </c>
      <c r="R142" s="9" t="s">
        <v>8316</v>
      </c>
      <c r="S142" s="10">
        <f>(J142/86400)+25569+(-6/24)</f>
        <v>42052.948287037041</v>
      </c>
      <c r="T142">
        <f t="shared" si="8"/>
        <v>2015</v>
      </c>
      <c r="U142" s="15" t="str">
        <f t="shared" si="11"/>
        <v>Feb</v>
      </c>
      <c r="V142" s="10">
        <f>(I142/86400)+25569+(-5/24)</f>
        <v>42082.948287037034</v>
      </c>
      <c r="Y142" s="10"/>
    </row>
    <row r="143" spans="1:25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9"/>
        <v>11</v>
      </c>
      <c r="P143">
        <f t="shared" si="10"/>
        <v>46.178571428571431</v>
      </c>
      <c r="Q143" s="9" t="s">
        <v>8313</v>
      </c>
      <c r="R143" s="9" t="s">
        <v>8316</v>
      </c>
      <c r="S143" s="10">
        <f>(J143/86400)+25569+(-6/24)</f>
        <v>42109.903043981481</v>
      </c>
      <c r="T143">
        <f t="shared" si="8"/>
        <v>2015</v>
      </c>
      <c r="U143" s="15" t="str">
        <f t="shared" si="11"/>
        <v>Apr</v>
      </c>
      <c r="V143" s="10">
        <f>(I143/86400)+25569+(-5/24)</f>
        <v>42154.944710648146</v>
      </c>
      <c r="Y143" s="10"/>
    </row>
    <row r="144" spans="1:25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9"/>
        <v>0</v>
      </c>
      <c r="P144">
        <f t="shared" si="10"/>
        <v>10</v>
      </c>
      <c r="Q144" s="9" t="s">
        <v>8313</v>
      </c>
      <c r="R144" s="9" t="s">
        <v>8316</v>
      </c>
      <c r="S144" s="10">
        <f>(J144/86400)+25569+(-6/24)</f>
        <v>41938.643263888887</v>
      </c>
      <c r="T144">
        <f t="shared" si="8"/>
        <v>2014</v>
      </c>
      <c r="U144" s="15" t="str">
        <f t="shared" si="11"/>
        <v>Oct</v>
      </c>
      <c r="V144" s="10">
        <f>(I144/86400)+25569+(-5/24)</f>
        <v>41959.726597222216</v>
      </c>
      <c r="Y144" s="10"/>
    </row>
    <row r="145" spans="1:25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9"/>
        <v>0</v>
      </c>
      <c r="P145" t="e">
        <f t="shared" si="10"/>
        <v>#DIV/0!</v>
      </c>
      <c r="Q145" s="9" t="s">
        <v>8313</v>
      </c>
      <c r="R145" s="9" t="s">
        <v>8316</v>
      </c>
      <c r="S145" s="10">
        <f>(J145/86400)+25569+(-6/24)</f>
        <v>42558.814143518517</v>
      </c>
      <c r="T145">
        <f t="shared" si="8"/>
        <v>2016</v>
      </c>
      <c r="U145" s="15" t="str">
        <f t="shared" si="11"/>
        <v>Jul</v>
      </c>
      <c r="V145" s="10">
        <f>(I145/86400)+25569+(-5/24)</f>
        <v>42616.038194444445</v>
      </c>
      <c r="Y145" s="10"/>
    </row>
    <row r="146" spans="1:25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9"/>
        <v>28</v>
      </c>
      <c r="P146">
        <f t="shared" si="10"/>
        <v>55.945945945945944</v>
      </c>
      <c r="Q146" s="9" t="s">
        <v>8313</v>
      </c>
      <c r="R146" s="9" t="s">
        <v>8316</v>
      </c>
      <c r="S146" s="10">
        <f>(J146/86400)+25569+(-6/24)</f>
        <v>42047.512407407412</v>
      </c>
      <c r="T146">
        <f t="shared" si="8"/>
        <v>2015</v>
      </c>
      <c r="U146" s="15" t="str">
        <f t="shared" si="11"/>
        <v>Feb</v>
      </c>
      <c r="V146" s="10">
        <f>(I146/86400)+25569+(-5/24)</f>
        <v>42107.512407407405</v>
      </c>
      <c r="Y146" s="10"/>
    </row>
    <row r="147" spans="1:25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9"/>
        <v>8</v>
      </c>
      <c r="P147">
        <f t="shared" si="10"/>
        <v>37.555555555555557</v>
      </c>
      <c r="Q147" s="9" t="s">
        <v>8313</v>
      </c>
      <c r="R147" s="9" t="s">
        <v>8316</v>
      </c>
      <c r="S147" s="10">
        <f>(J147/86400)+25569+(-6/24)</f>
        <v>42200.292268518519</v>
      </c>
      <c r="T147">
        <f t="shared" si="8"/>
        <v>2015</v>
      </c>
      <c r="U147" s="15" t="str">
        <f t="shared" si="11"/>
        <v>Jul</v>
      </c>
      <c r="V147" s="10">
        <f>(I147/86400)+25569+(-5/24)</f>
        <v>42227.333935185183</v>
      </c>
      <c r="Y147" s="10"/>
    </row>
    <row r="148" spans="1:25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9"/>
        <v>1</v>
      </c>
      <c r="P148">
        <f t="shared" si="10"/>
        <v>38.333333333333336</v>
      </c>
      <c r="Q148" s="9" t="s">
        <v>8313</v>
      </c>
      <c r="R148" s="9" t="s">
        <v>8316</v>
      </c>
      <c r="S148" s="10">
        <f>(J148/86400)+25569+(-6/24)</f>
        <v>42692.766180555554</v>
      </c>
      <c r="T148">
        <f t="shared" si="8"/>
        <v>2016</v>
      </c>
      <c r="U148" s="15" t="str">
        <f t="shared" si="11"/>
        <v>Nov</v>
      </c>
      <c r="V148" s="10">
        <f>(I148/86400)+25569+(-5/24)</f>
        <v>42752.807847222219</v>
      </c>
      <c r="Y148" s="10"/>
    </row>
    <row r="149" spans="1:25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9"/>
        <v>0</v>
      </c>
      <c r="P149" t="e">
        <f t="shared" si="10"/>
        <v>#DIV/0!</v>
      </c>
      <c r="Q149" s="9" t="s">
        <v>8313</v>
      </c>
      <c r="R149" s="9" t="s">
        <v>8316</v>
      </c>
      <c r="S149" s="10">
        <f>(J149/86400)+25569+(-6/24)</f>
        <v>41969.517824074079</v>
      </c>
      <c r="T149">
        <f t="shared" si="8"/>
        <v>2014</v>
      </c>
      <c r="U149" s="15" t="str">
        <f t="shared" si="11"/>
        <v>Nov</v>
      </c>
      <c r="V149" s="10">
        <f>(I149/86400)+25569+(-5/24)</f>
        <v>42012.554166666661</v>
      </c>
      <c r="Y149" s="10"/>
    </row>
    <row r="150" spans="1:25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9"/>
        <v>0</v>
      </c>
      <c r="P150">
        <f t="shared" si="10"/>
        <v>20</v>
      </c>
      <c r="Q150" s="9" t="s">
        <v>8313</v>
      </c>
      <c r="R150" s="9" t="s">
        <v>8316</v>
      </c>
      <c r="S150" s="10">
        <f>(J150/86400)+25569+(-6/24)</f>
        <v>42397.031666666662</v>
      </c>
      <c r="T150">
        <f t="shared" si="8"/>
        <v>2016</v>
      </c>
      <c r="U150" s="15" t="str">
        <f t="shared" si="11"/>
        <v>Jan</v>
      </c>
      <c r="V150" s="10">
        <f>(I150/86400)+25569+(-5/24)</f>
        <v>42427.073333333326</v>
      </c>
      <c r="Y150" s="10"/>
    </row>
    <row r="151" spans="1:25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9"/>
        <v>1</v>
      </c>
      <c r="P151">
        <f t="shared" si="10"/>
        <v>15.333333333333334</v>
      </c>
      <c r="Q151" s="9" t="s">
        <v>8313</v>
      </c>
      <c r="R151" s="9" t="s">
        <v>8316</v>
      </c>
      <c r="S151" s="10">
        <f>(J151/86400)+25569+(-6/24)</f>
        <v>41967.922106481477</v>
      </c>
      <c r="T151">
        <f t="shared" si="8"/>
        <v>2014</v>
      </c>
      <c r="U151" s="15" t="str">
        <f t="shared" si="11"/>
        <v>Nov</v>
      </c>
      <c r="V151" s="10">
        <f>(I151/86400)+25569+(-5/24)</f>
        <v>41998.124999999993</v>
      </c>
      <c r="Y151" s="10"/>
    </row>
    <row r="152" spans="1:25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9"/>
        <v>23</v>
      </c>
      <c r="P152">
        <f t="shared" si="10"/>
        <v>449.43283582089555</v>
      </c>
      <c r="Q152" s="9" t="s">
        <v>8313</v>
      </c>
      <c r="R152" s="9" t="s">
        <v>8316</v>
      </c>
      <c r="S152" s="10">
        <f>(J152/86400)+25569+(-6/24)</f>
        <v>42089.911828703705</v>
      </c>
      <c r="T152">
        <f t="shared" si="8"/>
        <v>2015</v>
      </c>
      <c r="U152" s="15" t="str">
        <f t="shared" si="11"/>
        <v>Mar</v>
      </c>
      <c r="V152" s="10">
        <f>(I152/86400)+25569+(-5/24)</f>
        <v>42149.95349537037</v>
      </c>
      <c r="Y152" s="10"/>
    </row>
    <row r="153" spans="1:25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9"/>
        <v>0</v>
      </c>
      <c r="P153">
        <f t="shared" si="10"/>
        <v>28</v>
      </c>
      <c r="Q153" s="9" t="s">
        <v>8313</v>
      </c>
      <c r="R153" s="9" t="s">
        <v>8316</v>
      </c>
      <c r="S153" s="10">
        <f>(J153/86400)+25569+(-6/24)</f>
        <v>42113.300821759258</v>
      </c>
      <c r="T153">
        <f t="shared" si="8"/>
        <v>2015</v>
      </c>
      <c r="U153" s="15" t="str">
        <f t="shared" si="11"/>
        <v>Apr</v>
      </c>
      <c r="V153" s="10">
        <f>(I153/86400)+25569+(-5/24)</f>
        <v>42173.342488425922</v>
      </c>
      <c r="Y153" s="10"/>
    </row>
    <row r="154" spans="1:25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9"/>
        <v>0</v>
      </c>
      <c r="P154">
        <f t="shared" si="10"/>
        <v>15</v>
      </c>
      <c r="Q154" s="9" t="s">
        <v>8313</v>
      </c>
      <c r="R154" s="9" t="s">
        <v>8316</v>
      </c>
      <c r="S154" s="10">
        <f>(J154/86400)+25569+(-6/24)</f>
        <v>41874.827546296292</v>
      </c>
      <c r="T154">
        <f t="shared" si="8"/>
        <v>2014</v>
      </c>
      <c r="U154" s="15" t="str">
        <f t="shared" si="11"/>
        <v>Aug</v>
      </c>
      <c r="V154" s="10">
        <f>(I154/86400)+25569+(-5/24)</f>
        <v>41904.869212962956</v>
      </c>
      <c r="Y154" s="10"/>
    </row>
    <row r="155" spans="1:25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9"/>
        <v>1</v>
      </c>
      <c r="P155">
        <f t="shared" si="10"/>
        <v>35.9</v>
      </c>
      <c r="Q155" s="9" t="s">
        <v>8313</v>
      </c>
      <c r="R155" s="9" t="s">
        <v>8316</v>
      </c>
      <c r="S155" s="10">
        <f>(J155/86400)+25569+(-6/24)</f>
        <v>41933.336157407408</v>
      </c>
      <c r="T155">
        <f t="shared" si="8"/>
        <v>2014</v>
      </c>
      <c r="U155" s="15" t="str">
        <f t="shared" si="11"/>
        <v>Oct</v>
      </c>
      <c r="V155" s="10">
        <f>(I155/86400)+25569+(-5/24)</f>
        <v>41975.419490740744</v>
      </c>
      <c r="Y155" s="10"/>
    </row>
    <row r="156" spans="1:25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9"/>
        <v>3</v>
      </c>
      <c r="P156">
        <f t="shared" si="10"/>
        <v>13.333333333333334</v>
      </c>
      <c r="Q156" s="9" t="s">
        <v>8313</v>
      </c>
      <c r="R156" s="9" t="s">
        <v>8316</v>
      </c>
      <c r="S156" s="10">
        <f>(J156/86400)+25569+(-6/24)</f>
        <v>42115.297395833331</v>
      </c>
      <c r="T156">
        <f t="shared" si="8"/>
        <v>2015</v>
      </c>
      <c r="U156" s="15" t="str">
        <f t="shared" si="11"/>
        <v>Apr</v>
      </c>
      <c r="V156" s="10">
        <f>(I156/86400)+25569+(-5/24)</f>
        <v>42158.339062499996</v>
      </c>
      <c r="Y156" s="10"/>
    </row>
    <row r="157" spans="1:25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9"/>
        <v>0</v>
      </c>
      <c r="P157">
        <f t="shared" si="10"/>
        <v>20.25</v>
      </c>
      <c r="Q157" s="9" t="s">
        <v>8313</v>
      </c>
      <c r="R157" s="9" t="s">
        <v>8316</v>
      </c>
      <c r="S157" s="10">
        <f>(J157/86400)+25569+(-6/24)</f>
        <v>42168.309432870374</v>
      </c>
      <c r="T157">
        <f t="shared" si="8"/>
        <v>2015</v>
      </c>
      <c r="U157" s="15" t="str">
        <f t="shared" si="11"/>
        <v>Jun</v>
      </c>
      <c r="V157" s="10">
        <f>(I157/86400)+25569+(-5/24)</f>
        <v>42208.351099537038</v>
      </c>
      <c r="Y157" s="10"/>
    </row>
    <row r="158" spans="1:25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9"/>
        <v>5</v>
      </c>
      <c r="P158">
        <f t="shared" si="10"/>
        <v>119</v>
      </c>
      <c r="Q158" s="9" t="s">
        <v>8313</v>
      </c>
      <c r="R158" s="9" t="s">
        <v>8316</v>
      </c>
      <c r="S158" s="10">
        <f>(J158/86400)+25569+(-6/24)</f>
        <v>41793.874953703707</v>
      </c>
      <c r="T158">
        <f t="shared" si="8"/>
        <v>2014</v>
      </c>
      <c r="U158" s="15" t="str">
        <f t="shared" si="11"/>
        <v>Jun</v>
      </c>
      <c r="V158" s="10">
        <f>(I158/86400)+25569+(-5/24)</f>
        <v>41853.916620370372</v>
      </c>
      <c r="Y158" s="10"/>
    </row>
    <row r="159" spans="1:25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9"/>
        <v>0</v>
      </c>
      <c r="P159">
        <f t="shared" si="10"/>
        <v>4</v>
      </c>
      <c r="Q159" s="9" t="s">
        <v>8313</v>
      </c>
      <c r="R159" s="9" t="s">
        <v>8316</v>
      </c>
      <c r="S159" s="10">
        <f>(J159/86400)+25569+(-6/24)</f>
        <v>42396.661712962959</v>
      </c>
      <c r="T159">
        <f t="shared" si="8"/>
        <v>2016</v>
      </c>
      <c r="U159" s="15" t="str">
        <f t="shared" si="11"/>
        <v>Jan</v>
      </c>
      <c r="V159" s="10">
        <f>(I159/86400)+25569+(-5/24)</f>
        <v>42426.703379629624</v>
      </c>
      <c r="Y159" s="10"/>
    </row>
    <row r="160" spans="1:25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9"/>
        <v>0</v>
      </c>
      <c r="P160" t="e">
        <f t="shared" si="10"/>
        <v>#DIV/0!</v>
      </c>
      <c r="Q160" s="9" t="s">
        <v>8313</v>
      </c>
      <c r="R160" s="9" t="s">
        <v>8316</v>
      </c>
      <c r="S160" s="10">
        <f>(J160/86400)+25569+(-6/24)</f>
        <v>41903.82671296296</v>
      </c>
      <c r="T160">
        <f t="shared" si="8"/>
        <v>2014</v>
      </c>
      <c r="U160" s="15" t="str">
        <f t="shared" si="11"/>
        <v>Sep</v>
      </c>
      <c r="V160" s="10">
        <f>(I160/86400)+25569+(-5/24)</f>
        <v>41933.868379629625</v>
      </c>
      <c r="Y160" s="10"/>
    </row>
    <row r="161" spans="1:25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9"/>
        <v>0</v>
      </c>
      <c r="P161">
        <f t="shared" si="10"/>
        <v>10</v>
      </c>
      <c r="Q161" s="9" t="s">
        <v>8313</v>
      </c>
      <c r="R161" s="9" t="s">
        <v>8316</v>
      </c>
      <c r="S161" s="10">
        <f>(J161/86400)+25569+(-6/24)</f>
        <v>42514.184548611112</v>
      </c>
      <c r="T161">
        <f t="shared" si="8"/>
        <v>2016</v>
      </c>
      <c r="U161" s="15" t="str">
        <f t="shared" si="11"/>
        <v>May</v>
      </c>
      <c r="V161" s="10">
        <f>(I161/86400)+25569+(-5/24)</f>
        <v>42554.226215277777</v>
      </c>
      <c r="Y161" s="10"/>
    </row>
    <row r="162" spans="1:25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9"/>
        <v>0</v>
      </c>
      <c r="P162" t="e">
        <f t="shared" si="10"/>
        <v>#DIV/0!</v>
      </c>
      <c r="Q162" s="9" t="s">
        <v>8313</v>
      </c>
      <c r="R162" s="9" t="s">
        <v>8317</v>
      </c>
      <c r="S162" s="10">
        <f>(J162/86400)+25569+(-6/24)</f>
        <v>42171.663090277776</v>
      </c>
      <c r="T162">
        <f t="shared" si="8"/>
        <v>2015</v>
      </c>
      <c r="U162" s="15" t="str">
        <f t="shared" si="11"/>
        <v>Jun</v>
      </c>
      <c r="V162" s="10">
        <f>(I162/86400)+25569+(-5/24)</f>
        <v>42231.70475694444</v>
      </c>
      <c r="Y162" s="10"/>
    </row>
    <row r="163" spans="1:25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9"/>
        <v>0</v>
      </c>
      <c r="P163">
        <f t="shared" si="10"/>
        <v>5</v>
      </c>
      <c r="Q163" s="9" t="s">
        <v>8313</v>
      </c>
      <c r="R163" s="9" t="s">
        <v>8317</v>
      </c>
      <c r="S163" s="10">
        <f>(J163/86400)+25569+(-6/24)</f>
        <v>41792.437442129631</v>
      </c>
      <c r="T163">
        <f t="shared" si="8"/>
        <v>2014</v>
      </c>
      <c r="U163" s="15" t="str">
        <f t="shared" si="11"/>
        <v>Jun</v>
      </c>
      <c r="V163" s="10">
        <f>(I163/86400)+25569+(-5/24)</f>
        <v>41822.479108796295</v>
      </c>
      <c r="Y163" s="10"/>
    </row>
    <row r="164" spans="1:25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9"/>
        <v>16</v>
      </c>
      <c r="P164">
        <f t="shared" si="10"/>
        <v>43.5</v>
      </c>
      <c r="Q164" s="9" t="s">
        <v>8313</v>
      </c>
      <c r="R164" s="9" t="s">
        <v>8317</v>
      </c>
      <c r="S164" s="10">
        <f>(J164/86400)+25569+(-6/24)</f>
        <v>41834.876805555556</v>
      </c>
      <c r="T164">
        <f t="shared" si="8"/>
        <v>2014</v>
      </c>
      <c r="U164" s="15" t="str">
        <f t="shared" si="11"/>
        <v>Jul</v>
      </c>
      <c r="V164" s="10">
        <f>(I164/86400)+25569+(-5/24)</f>
        <v>41867.779166666667</v>
      </c>
      <c r="Y164" s="10"/>
    </row>
    <row r="165" spans="1:25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9"/>
        <v>0</v>
      </c>
      <c r="P165" t="e">
        <f t="shared" si="10"/>
        <v>#DIV/0!</v>
      </c>
      <c r="Q165" s="9" t="s">
        <v>8313</v>
      </c>
      <c r="R165" s="9" t="s">
        <v>8317</v>
      </c>
      <c r="S165" s="10">
        <f>(J165/86400)+25569+(-6/24)</f>
        <v>42243.711273148147</v>
      </c>
      <c r="T165">
        <f t="shared" si="8"/>
        <v>2015</v>
      </c>
      <c r="U165" s="15" t="str">
        <f t="shared" si="11"/>
        <v>Aug</v>
      </c>
      <c r="V165" s="10">
        <f>(I165/86400)+25569+(-5/24)</f>
        <v>42277.791666666664</v>
      </c>
      <c r="Y165" s="10"/>
    </row>
    <row r="166" spans="1:25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9"/>
        <v>1</v>
      </c>
      <c r="P166">
        <f t="shared" si="10"/>
        <v>91.428571428571431</v>
      </c>
      <c r="Q166" s="9" t="s">
        <v>8313</v>
      </c>
      <c r="R166" s="9" t="s">
        <v>8317</v>
      </c>
      <c r="S166" s="10">
        <f>(J166/86400)+25569+(-6/24)</f>
        <v>41841.512743055559</v>
      </c>
      <c r="T166">
        <f t="shared" si="8"/>
        <v>2014</v>
      </c>
      <c r="U166" s="15" t="str">
        <f t="shared" si="11"/>
        <v>Jul</v>
      </c>
      <c r="V166" s="10">
        <f>(I166/86400)+25569+(-5/24)</f>
        <v>41901.554409722223</v>
      </c>
      <c r="Y166" s="10"/>
    </row>
    <row r="167" spans="1:25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9"/>
        <v>0</v>
      </c>
      <c r="P167" t="e">
        <f t="shared" si="10"/>
        <v>#DIV/0!</v>
      </c>
      <c r="Q167" s="9" t="s">
        <v>8313</v>
      </c>
      <c r="R167" s="9" t="s">
        <v>8317</v>
      </c>
      <c r="S167" s="10">
        <f>(J167/86400)+25569+(-6/24)</f>
        <v>42351.408842592587</v>
      </c>
      <c r="T167">
        <f t="shared" si="8"/>
        <v>2015</v>
      </c>
      <c r="U167" s="15" t="str">
        <f t="shared" si="11"/>
        <v>Dec</v>
      </c>
      <c r="V167" s="10">
        <f>(I167/86400)+25569+(-5/24)</f>
        <v>42381.450509259252</v>
      </c>
      <c r="Y167" s="10"/>
    </row>
    <row r="168" spans="1:25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9"/>
        <v>60</v>
      </c>
      <c r="P168">
        <f t="shared" si="10"/>
        <v>3000</v>
      </c>
      <c r="Q168" s="9" t="s">
        <v>8313</v>
      </c>
      <c r="R168" s="9" t="s">
        <v>8317</v>
      </c>
      <c r="S168" s="10">
        <f>(J168/86400)+25569+(-6/24)</f>
        <v>42720.825949074075</v>
      </c>
      <c r="T168">
        <f t="shared" si="8"/>
        <v>2016</v>
      </c>
      <c r="U168" s="15" t="str">
        <f t="shared" si="11"/>
        <v>Dec</v>
      </c>
      <c r="V168" s="10">
        <f>(I168/86400)+25569+(-5/24)</f>
        <v>42750.867615740739</v>
      </c>
      <c r="Y168" s="10"/>
    </row>
    <row r="169" spans="1:25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9"/>
        <v>0</v>
      </c>
      <c r="P169">
        <f t="shared" si="10"/>
        <v>5.5</v>
      </c>
      <c r="Q169" s="9" t="s">
        <v>8313</v>
      </c>
      <c r="R169" s="9" t="s">
        <v>8317</v>
      </c>
      <c r="S169" s="10">
        <f>(J169/86400)+25569+(-6/24)</f>
        <v>42160.677488425921</v>
      </c>
      <c r="T169">
        <f t="shared" si="8"/>
        <v>2015</v>
      </c>
      <c r="U169" s="15" t="str">
        <f t="shared" si="11"/>
        <v>Jun</v>
      </c>
      <c r="V169" s="10">
        <f>(I169/86400)+25569+(-5/24)</f>
        <v>42220.719155092585</v>
      </c>
      <c r="Y169" s="10"/>
    </row>
    <row r="170" spans="1:25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9"/>
        <v>4</v>
      </c>
      <c r="P170">
        <f t="shared" si="10"/>
        <v>108.33333333333333</v>
      </c>
      <c r="Q170" s="9" t="s">
        <v>8313</v>
      </c>
      <c r="R170" s="9" t="s">
        <v>8317</v>
      </c>
      <c r="S170" s="10">
        <f>(J170/86400)+25569+(-6/24)</f>
        <v>42052.58530092593</v>
      </c>
      <c r="T170">
        <f t="shared" si="8"/>
        <v>2015</v>
      </c>
      <c r="U170" s="15" t="str">
        <f t="shared" si="11"/>
        <v>Feb</v>
      </c>
      <c r="V170" s="10">
        <f>(I170/86400)+25569+(-5/24)</f>
        <v>42082.585300925923</v>
      </c>
      <c r="Y170" s="10"/>
    </row>
    <row r="171" spans="1:25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9"/>
        <v>22</v>
      </c>
      <c r="P171">
        <f t="shared" si="10"/>
        <v>56</v>
      </c>
      <c r="Q171" s="9" t="s">
        <v>8313</v>
      </c>
      <c r="R171" s="9" t="s">
        <v>8317</v>
      </c>
      <c r="S171" s="10">
        <f>(J171/86400)+25569+(-6/24)</f>
        <v>41900.255312499998</v>
      </c>
      <c r="T171">
        <f t="shared" si="8"/>
        <v>2014</v>
      </c>
      <c r="U171" s="15" t="str">
        <f t="shared" si="11"/>
        <v>Sep</v>
      </c>
      <c r="V171" s="10">
        <f>(I171/86400)+25569+(-5/24)</f>
        <v>41930.296979166662</v>
      </c>
      <c r="Y171" s="10"/>
    </row>
    <row r="172" spans="1:25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9"/>
        <v>3</v>
      </c>
      <c r="P172">
        <f t="shared" si="10"/>
        <v>32.5</v>
      </c>
      <c r="Q172" s="9" t="s">
        <v>8313</v>
      </c>
      <c r="R172" s="9" t="s">
        <v>8317</v>
      </c>
      <c r="S172" s="10">
        <f>(J172/86400)+25569+(-6/24)</f>
        <v>42216.727812500001</v>
      </c>
      <c r="T172">
        <f t="shared" si="8"/>
        <v>2015</v>
      </c>
      <c r="U172" s="15" t="str">
        <f t="shared" si="11"/>
        <v>Jul</v>
      </c>
      <c r="V172" s="10">
        <f>(I172/86400)+25569+(-5/24)</f>
        <v>42246.019444444442</v>
      </c>
      <c r="Y172" s="10"/>
    </row>
    <row r="173" spans="1:25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9"/>
        <v>0</v>
      </c>
      <c r="P173">
        <f t="shared" si="10"/>
        <v>1</v>
      </c>
      <c r="Q173" s="9" t="s">
        <v>8313</v>
      </c>
      <c r="R173" s="9" t="s">
        <v>8317</v>
      </c>
      <c r="S173" s="10">
        <f>(J173/86400)+25569+(-6/24)</f>
        <v>42533.930717592593</v>
      </c>
      <c r="T173">
        <f t="shared" si="8"/>
        <v>2016</v>
      </c>
      <c r="U173" s="15" t="str">
        <f t="shared" si="11"/>
        <v>Jun</v>
      </c>
      <c r="V173" s="10">
        <f>(I173/86400)+25569+(-5/24)</f>
        <v>42593.972384259258</v>
      </c>
      <c r="Y173" s="10"/>
    </row>
    <row r="174" spans="1:25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9"/>
        <v>0</v>
      </c>
      <c r="P174" t="e">
        <f t="shared" si="10"/>
        <v>#DIV/0!</v>
      </c>
      <c r="Q174" s="9" t="s">
        <v>8313</v>
      </c>
      <c r="R174" s="9" t="s">
        <v>8317</v>
      </c>
      <c r="S174" s="10">
        <f>(J174/86400)+25569+(-6/24)</f>
        <v>42047.144942129627</v>
      </c>
      <c r="T174">
        <f t="shared" si="8"/>
        <v>2015</v>
      </c>
      <c r="U174" s="15" t="str">
        <f t="shared" si="11"/>
        <v>Feb</v>
      </c>
      <c r="V174" s="10">
        <f>(I174/86400)+25569+(-5/24)</f>
        <v>42082.144942129627</v>
      </c>
      <c r="Y174" s="10"/>
    </row>
    <row r="175" spans="1:25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9"/>
        <v>0</v>
      </c>
      <c r="P175" t="e">
        <f t="shared" si="10"/>
        <v>#DIV/0!</v>
      </c>
      <c r="Q175" s="9" t="s">
        <v>8313</v>
      </c>
      <c r="R175" s="9" t="s">
        <v>8317</v>
      </c>
      <c r="S175" s="10">
        <f>(J175/86400)+25569+(-6/24)</f>
        <v>42033.323009259257</v>
      </c>
      <c r="T175">
        <f t="shared" si="8"/>
        <v>2015</v>
      </c>
      <c r="U175" s="15" t="str">
        <f t="shared" si="11"/>
        <v>Jan</v>
      </c>
      <c r="V175" s="10">
        <f>(I175/86400)+25569+(-5/24)</f>
        <v>42063.364675925921</v>
      </c>
      <c r="Y175" s="10"/>
    </row>
    <row r="176" spans="1:25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9"/>
        <v>0</v>
      </c>
      <c r="P176" t="e">
        <f t="shared" si="10"/>
        <v>#DIV/0!</v>
      </c>
      <c r="Q176" s="9" t="s">
        <v>8313</v>
      </c>
      <c r="R176" s="9" t="s">
        <v>8317</v>
      </c>
      <c r="S176" s="10">
        <f>(J176/86400)+25569+(-6/24)</f>
        <v>42072.508981481486</v>
      </c>
      <c r="T176">
        <f t="shared" si="8"/>
        <v>2015</v>
      </c>
      <c r="U176" s="15" t="str">
        <f t="shared" si="11"/>
        <v>Mar</v>
      </c>
      <c r="V176" s="10">
        <f>(I176/86400)+25569+(-5/24)</f>
        <v>42132.55064814815</v>
      </c>
      <c r="Y176" s="10"/>
    </row>
    <row r="177" spans="1:25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9"/>
        <v>6</v>
      </c>
      <c r="P177">
        <f t="shared" si="10"/>
        <v>49.884615384615387</v>
      </c>
      <c r="Q177" s="9" t="s">
        <v>8313</v>
      </c>
      <c r="R177" s="9" t="s">
        <v>8317</v>
      </c>
      <c r="S177" s="10">
        <f>(J177/86400)+25569+(-6/24)</f>
        <v>41855.527905092589</v>
      </c>
      <c r="T177">
        <f t="shared" si="8"/>
        <v>2014</v>
      </c>
      <c r="U177" s="15" t="str">
        <f t="shared" si="11"/>
        <v>Aug</v>
      </c>
      <c r="V177" s="10">
        <f>(I177/86400)+25569+(-5/24)</f>
        <v>41880.569571759253</v>
      </c>
      <c r="Y177" s="10"/>
    </row>
    <row r="178" spans="1:25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9"/>
        <v>0</v>
      </c>
      <c r="P178" t="e">
        <f t="shared" si="10"/>
        <v>#DIV/0!</v>
      </c>
      <c r="Q178" s="9" t="s">
        <v>8313</v>
      </c>
      <c r="R178" s="9" t="s">
        <v>8317</v>
      </c>
      <c r="S178" s="10">
        <f>(J178/86400)+25569+(-6/24)</f>
        <v>42191.574062500003</v>
      </c>
      <c r="T178">
        <f t="shared" si="8"/>
        <v>2015</v>
      </c>
      <c r="U178" s="15" t="str">
        <f t="shared" si="11"/>
        <v>Jul</v>
      </c>
      <c r="V178" s="10">
        <f>(I178/86400)+25569+(-5/24)</f>
        <v>42221.615729166668</v>
      </c>
      <c r="Y178" s="10"/>
    </row>
    <row r="179" spans="1:25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9"/>
        <v>40</v>
      </c>
      <c r="P179">
        <f t="shared" si="10"/>
        <v>25.714285714285715</v>
      </c>
      <c r="Q179" s="9" t="s">
        <v>8313</v>
      </c>
      <c r="R179" s="9" t="s">
        <v>8317</v>
      </c>
      <c r="S179" s="10">
        <f>(J179/86400)+25569+(-6/24)</f>
        <v>42069.797754629632</v>
      </c>
      <c r="T179">
        <f t="shared" si="8"/>
        <v>2015</v>
      </c>
      <c r="U179" s="15" t="str">
        <f t="shared" si="11"/>
        <v>Mar</v>
      </c>
      <c r="V179" s="10">
        <f>(I179/86400)+25569+(-5/24)</f>
        <v>42086.797754629624</v>
      </c>
      <c r="Y179" s="10"/>
    </row>
    <row r="180" spans="1:25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9"/>
        <v>0</v>
      </c>
      <c r="P180" t="e">
        <f t="shared" si="10"/>
        <v>#DIV/0!</v>
      </c>
      <c r="Q180" s="9" t="s">
        <v>8313</v>
      </c>
      <c r="R180" s="9" t="s">
        <v>8317</v>
      </c>
      <c r="S180" s="10">
        <f>(J180/86400)+25569+(-6/24)</f>
        <v>42304.705381944441</v>
      </c>
      <c r="T180">
        <f t="shared" si="8"/>
        <v>2015</v>
      </c>
      <c r="U180" s="15" t="str">
        <f t="shared" si="11"/>
        <v>Oct</v>
      </c>
      <c r="V180" s="10">
        <f>(I180/86400)+25569+(-5/24)</f>
        <v>42334.788715277777</v>
      </c>
      <c r="Y180" s="10"/>
    </row>
    <row r="181" spans="1:25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9"/>
        <v>20</v>
      </c>
      <c r="P181">
        <f t="shared" si="10"/>
        <v>100</v>
      </c>
      <c r="Q181" s="9" t="s">
        <v>8313</v>
      </c>
      <c r="R181" s="9" t="s">
        <v>8317</v>
      </c>
      <c r="S181" s="10">
        <f>(J181/86400)+25569+(-6/24)</f>
        <v>42402.830497685187</v>
      </c>
      <c r="T181">
        <f t="shared" si="8"/>
        <v>2016</v>
      </c>
      <c r="U181" s="15" t="str">
        <f t="shared" si="11"/>
        <v>Feb</v>
      </c>
      <c r="V181" s="10">
        <f>(I181/86400)+25569+(-5/24)</f>
        <v>42432.872164351851</v>
      </c>
      <c r="Y181" s="10"/>
    </row>
    <row r="182" spans="1:25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9"/>
        <v>33</v>
      </c>
      <c r="P182">
        <f t="shared" si="10"/>
        <v>30.846153846153847</v>
      </c>
      <c r="Q182" s="9" t="s">
        <v>8313</v>
      </c>
      <c r="R182" s="9" t="s">
        <v>8317</v>
      </c>
      <c r="S182" s="10">
        <f>(J182/86400)+25569+(-6/24)</f>
        <v>42067.741238425922</v>
      </c>
      <c r="T182">
        <f t="shared" si="8"/>
        <v>2015</v>
      </c>
      <c r="U182" s="15" t="str">
        <f t="shared" si="11"/>
        <v>Mar</v>
      </c>
      <c r="V182" s="10">
        <f>(I182/86400)+25569+(-5/24)</f>
        <v>42107.583333333336</v>
      </c>
      <c r="Y182" s="10"/>
    </row>
    <row r="183" spans="1:25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9"/>
        <v>21</v>
      </c>
      <c r="P183">
        <f t="shared" si="10"/>
        <v>180.5</v>
      </c>
      <c r="Q183" s="9" t="s">
        <v>8313</v>
      </c>
      <c r="R183" s="9" t="s">
        <v>8317</v>
      </c>
      <c r="S183" s="10">
        <f>(J183/86400)+25569+(-6/24)</f>
        <v>42147.491840277777</v>
      </c>
      <c r="T183">
        <f t="shared" si="8"/>
        <v>2015</v>
      </c>
      <c r="U183" s="15" t="str">
        <f t="shared" si="11"/>
        <v>May</v>
      </c>
      <c r="V183" s="10">
        <f>(I183/86400)+25569+(-5/24)</f>
        <v>42177.533506944441</v>
      </c>
      <c r="Y183" s="10"/>
    </row>
    <row r="184" spans="1:25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9"/>
        <v>0</v>
      </c>
      <c r="P184" t="e">
        <f t="shared" si="10"/>
        <v>#DIV/0!</v>
      </c>
      <c r="Q184" s="9" t="s">
        <v>8313</v>
      </c>
      <c r="R184" s="9" t="s">
        <v>8317</v>
      </c>
      <c r="S184" s="10">
        <f>(J184/86400)+25569+(-6/24)</f>
        <v>42711.761944444443</v>
      </c>
      <c r="T184">
        <f t="shared" si="8"/>
        <v>2016</v>
      </c>
      <c r="U184" s="15" t="str">
        <f t="shared" si="11"/>
        <v>Dec</v>
      </c>
      <c r="V184" s="10">
        <f>(I184/86400)+25569+(-5/24)</f>
        <v>42741.803611111107</v>
      </c>
      <c r="Y184" s="10"/>
    </row>
    <row r="185" spans="1:25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9"/>
        <v>36</v>
      </c>
      <c r="P185">
        <f t="shared" si="10"/>
        <v>373.5</v>
      </c>
      <c r="Q185" s="9" t="s">
        <v>8313</v>
      </c>
      <c r="R185" s="9" t="s">
        <v>8317</v>
      </c>
      <c r="S185" s="10">
        <f>(J185/86400)+25569+(-6/24)</f>
        <v>41939.560300925928</v>
      </c>
      <c r="T185">
        <f t="shared" si="8"/>
        <v>2014</v>
      </c>
      <c r="U185" s="15" t="str">
        <f t="shared" si="11"/>
        <v>Oct</v>
      </c>
      <c r="V185" s="10">
        <f>(I185/86400)+25569+(-5/24)</f>
        <v>41969.643634259257</v>
      </c>
      <c r="Y185" s="10"/>
    </row>
    <row r="186" spans="1:25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9"/>
        <v>3</v>
      </c>
      <c r="P186">
        <f t="shared" si="10"/>
        <v>25.5</v>
      </c>
      <c r="Q186" s="9" t="s">
        <v>8313</v>
      </c>
      <c r="R186" s="9" t="s">
        <v>8317</v>
      </c>
      <c r="S186" s="10">
        <f>(J186/86400)+25569+(-6/24)</f>
        <v>41825.541226851856</v>
      </c>
      <c r="T186">
        <f t="shared" si="8"/>
        <v>2014</v>
      </c>
      <c r="U186" s="15" t="str">
        <f t="shared" si="11"/>
        <v>Jul</v>
      </c>
      <c r="V186" s="10">
        <f>(I186/86400)+25569+(-5/24)</f>
        <v>41882.957638888889</v>
      </c>
      <c r="Y186" s="10"/>
    </row>
    <row r="187" spans="1:25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9"/>
        <v>6</v>
      </c>
      <c r="P187">
        <f t="shared" si="10"/>
        <v>220</v>
      </c>
      <c r="Q187" s="9" t="s">
        <v>8313</v>
      </c>
      <c r="R187" s="9" t="s">
        <v>8317</v>
      </c>
      <c r="S187" s="10">
        <f>(J187/86400)+25569+(-6/24)</f>
        <v>42570.66133101852</v>
      </c>
      <c r="T187">
        <f t="shared" si="8"/>
        <v>2016</v>
      </c>
      <c r="U187" s="15" t="str">
        <f t="shared" si="11"/>
        <v>Jul</v>
      </c>
      <c r="V187" s="10">
        <f>(I187/86400)+25569+(-5/24)</f>
        <v>42600.702997685185</v>
      </c>
      <c r="Y187" s="10"/>
    </row>
    <row r="188" spans="1:25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9"/>
        <v>0</v>
      </c>
      <c r="P188" t="e">
        <f t="shared" si="10"/>
        <v>#DIV/0!</v>
      </c>
      <c r="Q188" s="9" t="s">
        <v>8313</v>
      </c>
      <c r="R188" s="9" t="s">
        <v>8317</v>
      </c>
      <c r="S188" s="10">
        <f>(J188/86400)+25569+(-6/24)</f>
        <v>42767.562893518523</v>
      </c>
      <c r="T188">
        <f t="shared" si="8"/>
        <v>2017</v>
      </c>
      <c r="U188" s="15" t="str">
        <f t="shared" si="11"/>
        <v>Feb</v>
      </c>
      <c r="V188" s="10">
        <f>(I188/86400)+25569+(-5/24)</f>
        <v>42797.624999999993</v>
      </c>
      <c r="Y188" s="10"/>
    </row>
    <row r="189" spans="1:25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9"/>
        <v>16</v>
      </c>
      <c r="P189">
        <f t="shared" si="10"/>
        <v>160</v>
      </c>
      <c r="Q189" s="9" t="s">
        <v>8313</v>
      </c>
      <c r="R189" s="9" t="s">
        <v>8317</v>
      </c>
      <c r="S189" s="10">
        <f>(J189/86400)+25569+(-6/24)</f>
        <v>42181.984456018516</v>
      </c>
      <c r="T189">
        <f t="shared" si="8"/>
        <v>2015</v>
      </c>
      <c r="U189" s="15" t="str">
        <f t="shared" si="11"/>
        <v>Jun</v>
      </c>
      <c r="V189" s="10">
        <f>(I189/86400)+25569+(-5/24)</f>
        <v>42206.082638888889</v>
      </c>
      <c r="Y189" s="10"/>
    </row>
    <row r="190" spans="1:25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9"/>
        <v>0</v>
      </c>
      <c r="P190" t="e">
        <f t="shared" si="10"/>
        <v>#DIV/0!</v>
      </c>
      <c r="Q190" s="9" t="s">
        <v>8313</v>
      </c>
      <c r="R190" s="9" t="s">
        <v>8317</v>
      </c>
      <c r="S190" s="10">
        <f>(J190/86400)+25569+(-6/24)</f>
        <v>41856.93304398148</v>
      </c>
      <c r="T190">
        <f t="shared" si="8"/>
        <v>2014</v>
      </c>
      <c r="U190" s="15" t="str">
        <f t="shared" si="11"/>
        <v>Aug</v>
      </c>
      <c r="V190" s="10">
        <f>(I190/86400)+25569+(-5/24)</f>
        <v>41886.974710648145</v>
      </c>
      <c r="Y190" s="10"/>
    </row>
    <row r="191" spans="1:25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9"/>
        <v>0</v>
      </c>
      <c r="P191">
        <f t="shared" si="10"/>
        <v>69</v>
      </c>
      <c r="Q191" s="9" t="s">
        <v>8313</v>
      </c>
      <c r="R191" s="9" t="s">
        <v>8317</v>
      </c>
      <c r="S191" s="10">
        <f>(J191/86400)+25569+(-6/24)</f>
        <v>42556.440706018519</v>
      </c>
      <c r="T191">
        <f t="shared" si="8"/>
        <v>2016</v>
      </c>
      <c r="U191" s="15" t="str">
        <f t="shared" si="11"/>
        <v>Jul</v>
      </c>
      <c r="V191" s="10">
        <f>(I191/86400)+25569+(-5/24)</f>
        <v>42616.482372685183</v>
      </c>
      <c r="Y191" s="10"/>
    </row>
    <row r="192" spans="1:25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9"/>
        <v>0</v>
      </c>
      <c r="P192">
        <f t="shared" si="10"/>
        <v>50</v>
      </c>
      <c r="Q192" s="9" t="s">
        <v>8313</v>
      </c>
      <c r="R192" s="9" t="s">
        <v>8317</v>
      </c>
      <c r="S192" s="10">
        <f>(J192/86400)+25569+(-6/24)</f>
        <v>42527.400995370372</v>
      </c>
      <c r="T192">
        <f t="shared" si="8"/>
        <v>2016</v>
      </c>
      <c r="U192" s="15" t="str">
        <f t="shared" si="11"/>
        <v>Jun</v>
      </c>
      <c r="V192" s="10">
        <f>(I192/86400)+25569+(-5/24)</f>
        <v>42537.442662037036</v>
      </c>
      <c r="Y192" s="10"/>
    </row>
    <row r="193" spans="1:25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9"/>
        <v>5</v>
      </c>
      <c r="P193">
        <f t="shared" si="10"/>
        <v>83.333333333333329</v>
      </c>
      <c r="Q193" s="9" t="s">
        <v>8313</v>
      </c>
      <c r="R193" s="9" t="s">
        <v>8317</v>
      </c>
      <c r="S193" s="10">
        <f>(J193/86400)+25569+(-6/24)</f>
        <v>42239.191412037035</v>
      </c>
      <c r="T193">
        <f t="shared" si="8"/>
        <v>2015</v>
      </c>
      <c r="U193" s="15" t="str">
        <f t="shared" si="11"/>
        <v>Aug</v>
      </c>
      <c r="V193" s="10">
        <f>(I193/86400)+25569+(-5/24)</f>
        <v>42279.233078703699</v>
      </c>
      <c r="Y193" s="10"/>
    </row>
    <row r="194" spans="1:25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9"/>
        <v>0</v>
      </c>
      <c r="P194">
        <f t="shared" si="10"/>
        <v>5.666666666666667</v>
      </c>
      <c r="Q194" s="9" t="s">
        <v>8313</v>
      </c>
      <c r="R194" s="9" t="s">
        <v>8317</v>
      </c>
      <c r="S194" s="10">
        <f>(J194/86400)+25569+(-6/24)</f>
        <v>41899.542037037041</v>
      </c>
      <c r="T194">
        <f t="shared" ref="T194:T257" si="12">YEAR(S194)</f>
        <v>2014</v>
      </c>
      <c r="U194" s="15" t="str">
        <f t="shared" si="11"/>
        <v>Sep</v>
      </c>
      <c r="V194" s="10">
        <f>(I194/86400)+25569+(-5/24)</f>
        <v>41929.583703703705</v>
      </c>
      <c r="Y194" s="10"/>
    </row>
    <row r="195" spans="1:25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3">ROUND((E195/D195)*100,0)</f>
        <v>0</v>
      </c>
      <c r="P195" t="e">
        <f t="shared" ref="P195:P258" si="14">AVERAGE(E195/L195)</f>
        <v>#DIV/0!</v>
      </c>
      <c r="Q195" s="9" t="s">
        <v>8313</v>
      </c>
      <c r="R195" s="9" t="s">
        <v>8317</v>
      </c>
      <c r="S195" s="10">
        <f>(J195/86400)+25569+(-6/24)</f>
        <v>41911.684791666667</v>
      </c>
      <c r="T195">
        <f t="shared" si="12"/>
        <v>2014</v>
      </c>
      <c r="U195" s="15" t="str">
        <f t="shared" ref="U195:U258" si="15">TEXT(S195,"mmm")</f>
        <v>Sep</v>
      </c>
      <c r="V195" s="10">
        <f>(I195/86400)+25569+(-5/24)</f>
        <v>41971.768124999995</v>
      </c>
      <c r="Y195" s="10"/>
    </row>
    <row r="196" spans="1:25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3"/>
        <v>0</v>
      </c>
      <c r="P196">
        <f t="shared" si="14"/>
        <v>1</v>
      </c>
      <c r="Q196" s="9" t="s">
        <v>8313</v>
      </c>
      <c r="R196" s="9" t="s">
        <v>8317</v>
      </c>
      <c r="S196" s="10">
        <f>(J196/86400)+25569+(-6/24)</f>
        <v>42375.746886574074</v>
      </c>
      <c r="T196">
        <f t="shared" si="12"/>
        <v>2016</v>
      </c>
      <c r="U196" s="15" t="str">
        <f t="shared" si="15"/>
        <v>Jan</v>
      </c>
      <c r="V196" s="10">
        <f>(I196/86400)+25569+(-5/24)</f>
        <v>42435.788553240738</v>
      </c>
      <c r="Y196" s="10"/>
    </row>
    <row r="197" spans="1:25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3"/>
        <v>0</v>
      </c>
      <c r="P197" t="e">
        <f t="shared" si="14"/>
        <v>#DIV/0!</v>
      </c>
      <c r="Q197" s="9" t="s">
        <v>8313</v>
      </c>
      <c r="R197" s="9" t="s">
        <v>8317</v>
      </c>
      <c r="S197" s="10">
        <f>(J197/86400)+25569+(-6/24)</f>
        <v>42135.42050925926</v>
      </c>
      <c r="T197">
        <f t="shared" si="12"/>
        <v>2015</v>
      </c>
      <c r="U197" s="15" t="str">
        <f t="shared" si="15"/>
        <v>May</v>
      </c>
      <c r="V197" s="10">
        <f>(I197/86400)+25569+(-5/24)</f>
        <v>42195.462175925924</v>
      </c>
      <c r="Y197" s="10"/>
    </row>
    <row r="198" spans="1:25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3"/>
        <v>42</v>
      </c>
      <c r="P198">
        <f t="shared" si="14"/>
        <v>77.10526315789474</v>
      </c>
      <c r="Q198" s="9" t="s">
        <v>8313</v>
      </c>
      <c r="R198" s="9" t="s">
        <v>8317</v>
      </c>
      <c r="S198" s="10">
        <f>(J198/86400)+25569+(-6/24)</f>
        <v>42259.292800925927</v>
      </c>
      <c r="T198">
        <f t="shared" si="12"/>
        <v>2015</v>
      </c>
      <c r="U198" s="15" t="str">
        <f t="shared" si="15"/>
        <v>Sep</v>
      </c>
      <c r="V198" s="10">
        <f>(I198/86400)+25569+(-5/24)</f>
        <v>42287.666666666664</v>
      </c>
      <c r="Y198" s="10"/>
    </row>
    <row r="199" spans="1:25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3"/>
        <v>10</v>
      </c>
      <c r="P199">
        <f t="shared" si="14"/>
        <v>32.75</v>
      </c>
      <c r="Q199" s="9" t="s">
        <v>8313</v>
      </c>
      <c r="R199" s="9" t="s">
        <v>8317</v>
      </c>
      <c r="S199" s="10">
        <f>(J199/86400)+25569+(-6/24)</f>
        <v>42741.598379629635</v>
      </c>
      <c r="T199">
        <f t="shared" si="12"/>
        <v>2017</v>
      </c>
      <c r="U199" s="15" t="str">
        <f t="shared" si="15"/>
        <v>Jan</v>
      </c>
      <c r="V199" s="10">
        <f>(I199/86400)+25569+(-5/24)</f>
        <v>42783.666666666664</v>
      </c>
      <c r="Y199" s="10"/>
    </row>
    <row r="200" spans="1:25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3"/>
        <v>1</v>
      </c>
      <c r="P200">
        <f t="shared" si="14"/>
        <v>46.5</v>
      </c>
      <c r="Q200" s="9" t="s">
        <v>8313</v>
      </c>
      <c r="R200" s="9" t="s">
        <v>8317</v>
      </c>
      <c r="S200" s="10">
        <f>(J200/86400)+25569+(-6/24)</f>
        <v>41887.133356481485</v>
      </c>
      <c r="T200">
        <f t="shared" si="12"/>
        <v>2014</v>
      </c>
      <c r="U200" s="15" t="str">
        <f t="shared" si="15"/>
        <v>Sep</v>
      </c>
      <c r="V200" s="10">
        <f>(I200/86400)+25569+(-5/24)</f>
        <v>41917.175023148149</v>
      </c>
      <c r="Y200" s="10"/>
    </row>
    <row r="201" spans="1:25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3"/>
        <v>0</v>
      </c>
      <c r="P201" t="e">
        <f t="shared" si="14"/>
        <v>#DIV/0!</v>
      </c>
      <c r="Q201" s="9" t="s">
        <v>8313</v>
      </c>
      <c r="R201" s="9" t="s">
        <v>8317</v>
      </c>
      <c r="S201" s="10">
        <f>(J201/86400)+25569+(-6/24)</f>
        <v>42583.873865740738</v>
      </c>
      <c r="T201">
        <f t="shared" si="12"/>
        <v>2016</v>
      </c>
      <c r="U201" s="15" t="str">
        <f t="shared" si="15"/>
        <v>Aug</v>
      </c>
      <c r="V201" s="10">
        <f>(I201/86400)+25569+(-5/24)</f>
        <v>42613.915532407402</v>
      </c>
      <c r="Y201" s="10"/>
    </row>
    <row r="202" spans="1:25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3"/>
        <v>26</v>
      </c>
      <c r="P202">
        <f t="shared" si="14"/>
        <v>87.308333333333337</v>
      </c>
      <c r="Q202" s="9" t="s">
        <v>8313</v>
      </c>
      <c r="R202" s="9" t="s">
        <v>8317</v>
      </c>
      <c r="S202" s="10">
        <f>(J202/86400)+25569+(-6/24)</f>
        <v>41866.833368055552</v>
      </c>
      <c r="T202">
        <f t="shared" si="12"/>
        <v>2014</v>
      </c>
      <c r="U202" s="15" t="str">
        <f t="shared" si="15"/>
        <v>Aug</v>
      </c>
      <c r="V202" s="10">
        <f>(I202/86400)+25569+(-5/24)</f>
        <v>41896.875034722216</v>
      </c>
      <c r="Y202" s="10"/>
    </row>
    <row r="203" spans="1:25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3"/>
        <v>58</v>
      </c>
      <c r="P203">
        <f t="shared" si="14"/>
        <v>54.285714285714285</v>
      </c>
      <c r="Q203" s="9" t="s">
        <v>8313</v>
      </c>
      <c r="R203" s="9" t="s">
        <v>8317</v>
      </c>
      <c r="S203" s="10">
        <f>(J203/86400)+25569+(-6/24)</f>
        <v>42023.568622685183</v>
      </c>
      <c r="T203">
        <f t="shared" si="12"/>
        <v>2015</v>
      </c>
      <c r="U203" s="15" t="str">
        <f t="shared" si="15"/>
        <v>Jan</v>
      </c>
      <c r="V203" s="10">
        <f>(I203/86400)+25569+(-5/24)</f>
        <v>42043.610289351847</v>
      </c>
      <c r="Y203" s="10"/>
    </row>
    <row r="204" spans="1:25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3"/>
        <v>0</v>
      </c>
      <c r="P204" t="e">
        <f t="shared" si="14"/>
        <v>#DIV/0!</v>
      </c>
      <c r="Q204" s="9" t="s">
        <v>8313</v>
      </c>
      <c r="R204" s="9" t="s">
        <v>8317</v>
      </c>
      <c r="S204" s="10">
        <f>(J204/86400)+25569+(-6/24)</f>
        <v>42255.677824074075</v>
      </c>
      <c r="T204">
        <f t="shared" si="12"/>
        <v>2015</v>
      </c>
      <c r="U204" s="15" t="str">
        <f t="shared" si="15"/>
        <v>Sep</v>
      </c>
      <c r="V204" s="10">
        <f>(I204/86400)+25569+(-5/24)</f>
        <v>42285.665972222218</v>
      </c>
      <c r="Y204" s="10"/>
    </row>
    <row r="205" spans="1:25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3"/>
        <v>30</v>
      </c>
      <c r="P205">
        <f t="shared" si="14"/>
        <v>93.25</v>
      </c>
      <c r="Q205" s="9" t="s">
        <v>8313</v>
      </c>
      <c r="R205" s="9" t="s">
        <v>8317</v>
      </c>
      <c r="S205" s="10">
        <f>(J205/86400)+25569+(-6/24)</f>
        <v>41973.597962962958</v>
      </c>
      <c r="T205">
        <f t="shared" si="12"/>
        <v>2014</v>
      </c>
      <c r="U205" s="15" t="str">
        <f t="shared" si="15"/>
        <v>Nov</v>
      </c>
      <c r="V205" s="10">
        <f>(I205/86400)+25569+(-5/24)</f>
        <v>42033.639629629623</v>
      </c>
      <c r="Y205" s="10"/>
    </row>
    <row r="206" spans="1:25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3"/>
        <v>51</v>
      </c>
      <c r="P206">
        <f t="shared" si="14"/>
        <v>117.68368136117556</v>
      </c>
      <c r="Q206" s="9" t="s">
        <v>8313</v>
      </c>
      <c r="R206" s="9" t="s">
        <v>8317</v>
      </c>
      <c r="S206" s="10">
        <f>(J206/86400)+25569+(-6/24)</f>
        <v>42556.333368055552</v>
      </c>
      <c r="T206">
        <f t="shared" si="12"/>
        <v>2016</v>
      </c>
      <c r="U206" s="15" t="str">
        <f t="shared" si="15"/>
        <v>Jul</v>
      </c>
      <c r="V206" s="10">
        <f>(I206/86400)+25569+(-5/24)</f>
        <v>42586.375034722216</v>
      </c>
      <c r="Y206" s="10"/>
    </row>
    <row r="207" spans="1:25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3"/>
        <v>16</v>
      </c>
      <c r="P207">
        <f t="shared" si="14"/>
        <v>76.470588235294116</v>
      </c>
      <c r="Q207" s="9" t="s">
        <v>8313</v>
      </c>
      <c r="R207" s="9" t="s">
        <v>8317</v>
      </c>
      <c r="S207" s="10">
        <f>(J207/86400)+25569+(-6/24)</f>
        <v>42248.382199074069</v>
      </c>
      <c r="T207">
        <f t="shared" si="12"/>
        <v>2015</v>
      </c>
      <c r="U207" s="15" t="str">
        <f t="shared" si="15"/>
        <v>Sep</v>
      </c>
      <c r="V207" s="10">
        <f>(I207/86400)+25569+(-5/24)</f>
        <v>42283.423865740733</v>
      </c>
      <c r="Y207" s="10"/>
    </row>
    <row r="208" spans="1:25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3"/>
        <v>0</v>
      </c>
      <c r="P208" t="e">
        <f t="shared" si="14"/>
        <v>#DIV/0!</v>
      </c>
      <c r="Q208" s="9" t="s">
        <v>8313</v>
      </c>
      <c r="R208" s="9" t="s">
        <v>8317</v>
      </c>
      <c r="S208" s="10">
        <f>(J208/86400)+25569+(-6/24)</f>
        <v>42566.754432870366</v>
      </c>
      <c r="T208">
        <f t="shared" si="12"/>
        <v>2016</v>
      </c>
      <c r="U208" s="15" t="str">
        <f t="shared" si="15"/>
        <v>Jul</v>
      </c>
      <c r="V208" s="10">
        <f>(I208/86400)+25569+(-5/24)</f>
        <v>42587.79609953703</v>
      </c>
      <c r="Y208" s="10"/>
    </row>
    <row r="209" spans="1:25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3"/>
        <v>15</v>
      </c>
      <c r="P209">
        <f t="shared" si="14"/>
        <v>163.84615384615384</v>
      </c>
      <c r="Q209" s="9" t="s">
        <v>8313</v>
      </c>
      <c r="R209" s="9" t="s">
        <v>8317</v>
      </c>
      <c r="S209" s="10">
        <f>(J209/86400)+25569+(-6/24)</f>
        <v>41977.947199074071</v>
      </c>
      <c r="T209">
        <f t="shared" si="12"/>
        <v>2014</v>
      </c>
      <c r="U209" s="15" t="str">
        <f t="shared" si="15"/>
        <v>Dec</v>
      </c>
      <c r="V209" s="10">
        <f>(I209/86400)+25569+(-5/24)</f>
        <v>42007.988865740735</v>
      </c>
      <c r="Y209" s="10"/>
    </row>
    <row r="210" spans="1:25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3"/>
        <v>0</v>
      </c>
      <c r="P210" t="e">
        <f t="shared" si="14"/>
        <v>#DIV/0!</v>
      </c>
      <c r="Q210" s="9" t="s">
        <v>8313</v>
      </c>
      <c r="R210" s="9" t="s">
        <v>8317</v>
      </c>
      <c r="S210" s="10">
        <f>(J210/86400)+25569+(-6/24)</f>
        <v>41959.119988425926</v>
      </c>
      <c r="T210">
        <f t="shared" si="12"/>
        <v>2014</v>
      </c>
      <c r="U210" s="15" t="str">
        <f t="shared" si="15"/>
        <v>Nov</v>
      </c>
      <c r="V210" s="10">
        <f>(I210/86400)+25569+(-5/24)</f>
        <v>41989.16165509259</v>
      </c>
      <c r="Y210" s="10"/>
    </row>
    <row r="211" spans="1:25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3"/>
        <v>0</v>
      </c>
      <c r="P211" t="e">
        <f t="shared" si="14"/>
        <v>#DIV/0!</v>
      </c>
      <c r="Q211" s="9" t="s">
        <v>8313</v>
      </c>
      <c r="R211" s="9" t="s">
        <v>8317</v>
      </c>
      <c r="S211" s="10">
        <f>(J211/86400)+25569+(-6/24)</f>
        <v>42165.672858796301</v>
      </c>
      <c r="T211">
        <f t="shared" si="12"/>
        <v>2015</v>
      </c>
      <c r="U211" s="15" t="str">
        <f t="shared" si="15"/>
        <v>Jun</v>
      </c>
      <c r="V211" s="10">
        <f>(I211/86400)+25569+(-5/24)</f>
        <v>42195.714525462965</v>
      </c>
      <c r="Y211" s="10"/>
    </row>
    <row r="212" spans="1:25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3"/>
        <v>25</v>
      </c>
      <c r="P212">
        <f t="shared" si="14"/>
        <v>91.818181818181813</v>
      </c>
      <c r="Q212" s="9" t="s">
        <v>8313</v>
      </c>
      <c r="R212" s="9" t="s">
        <v>8317</v>
      </c>
      <c r="S212" s="10">
        <f>(J212/86400)+25569+(-6/24)</f>
        <v>42248.814722222218</v>
      </c>
      <c r="T212">
        <f t="shared" si="12"/>
        <v>2015</v>
      </c>
      <c r="U212" s="15" t="str">
        <f t="shared" si="15"/>
        <v>Sep</v>
      </c>
      <c r="V212" s="10">
        <f>(I212/86400)+25569+(-5/24)</f>
        <v>42277.999999999993</v>
      </c>
      <c r="Y212" s="10"/>
    </row>
    <row r="213" spans="1:25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3"/>
        <v>45</v>
      </c>
      <c r="P213">
        <f t="shared" si="14"/>
        <v>185.83333333333334</v>
      </c>
      <c r="Q213" s="9" t="s">
        <v>8313</v>
      </c>
      <c r="R213" s="9" t="s">
        <v>8317</v>
      </c>
      <c r="S213" s="10">
        <f>(J213/86400)+25569+(-6/24)</f>
        <v>42235.909918981481</v>
      </c>
      <c r="T213">
        <f t="shared" si="12"/>
        <v>2015</v>
      </c>
      <c r="U213" s="15" t="str">
        <f t="shared" si="15"/>
        <v>Aug</v>
      </c>
      <c r="V213" s="10">
        <f>(I213/86400)+25569+(-5/24)</f>
        <v>42265.951585648145</v>
      </c>
      <c r="Y213" s="10"/>
    </row>
    <row r="214" spans="1:25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3"/>
        <v>0</v>
      </c>
      <c r="P214">
        <f t="shared" si="14"/>
        <v>1</v>
      </c>
      <c r="Q214" s="9" t="s">
        <v>8313</v>
      </c>
      <c r="R214" s="9" t="s">
        <v>8317</v>
      </c>
      <c r="S214" s="10">
        <f>(J214/86400)+25569+(-6/24)</f>
        <v>42416.631018518514</v>
      </c>
      <c r="T214">
        <f t="shared" si="12"/>
        <v>2016</v>
      </c>
      <c r="U214" s="15" t="str">
        <f t="shared" si="15"/>
        <v>Feb</v>
      </c>
      <c r="V214" s="10">
        <f>(I214/86400)+25569+(-5/24)</f>
        <v>42476.631018518521</v>
      </c>
      <c r="Y214" s="10"/>
    </row>
    <row r="215" spans="1:25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3"/>
        <v>0</v>
      </c>
      <c r="P215">
        <f t="shared" si="14"/>
        <v>20</v>
      </c>
      <c r="Q215" s="9" t="s">
        <v>8313</v>
      </c>
      <c r="R215" s="9" t="s">
        <v>8317</v>
      </c>
      <c r="S215" s="10">
        <f>(J215/86400)+25569+(-6/24)</f>
        <v>42202.344293981485</v>
      </c>
      <c r="T215">
        <f t="shared" si="12"/>
        <v>2015</v>
      </c>
      <c r="U215" s="15" t="str">
        <f t="shared" si="15"/>
        <v>Jul</v>
      </c>
      <c r="V215" s="10">
        <f>(I215/86400)+25569+(-5/24)</f>
        <v>42232.379641203697</v>
      </c>
      <c r="Y215" s="10"/>
    </row>
    <row r="216" spans="1:25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3"/>
        <v>0</v>
      </c>
      <c r="P216">
        <f t="shared" si="14"/>
        <v>1</v>
      </c>
      <c r="Q216" s="9" t="s">
        <v>8313</v>
      </c>
      <c r="R216" s="9" t="s">
        <v>8317</v>
      </c>
      <c r="S216" s="10">
        <f>(J216/86400)+25569+(-6/24)</f>
        <v>42009.39061342593</v>
      </c>
      <c r="T216">
        <f t="shared" si="12"/>
        <v>2015</v>
      </c>
      <c r="U216" s="15" t="str">
        <f t="shared" si="15"/>
        <v>Jan</v>
      </c>
      <c r="V216" s="10">
        <f>(I216/86400)+25569+(-5/24)</f>
        <v>42069.432280092595</v>
      </c>
      <c r="Y216" s="10"/>
    </row>
    <row r="217" spans="1:25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3"/>
        <v>0</v>
      </c>
      <c r="P217">
        <f t="shared" si="14"/>
        <v>10</v>
      </c>
      <c r="Q217" s="9" t="s">
        <v>8313</v>
      </c>
      <c r="R217" s="9" t="s">
        <v>8317</v>
      </c>
      <c r="S217" s="10">
        <f>(J217/86400)+25569+(-6/24)</f>
        <v>42374.980115740742</v>
      </c>
      <c r="T217">
        <f t="shared" si="12"/>
        <v>2016</v>
      </c>
      <c r="U217" s="15" t="str">
        <f t="shared" si="15"/>
        <v>Jan</v>
      </c>
      <c r="V217" s="10">
        <f>(I217/86400)+25569+(-5/24)</f>
        <v>42417.790972222218</v>
      </c>
      <c r="Y217" s="10"/>
    </row>
    <row r="218" spans="1:25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3"/>
        <v>56</v>
      </c>
      <c r="P218">
        <f t="shared" si="14"/>
        <v>331.53833333333336</v>
      </c>
      <c r="Q218" s="9" t="s">
        <v>8313</v>
      </c>
      <c r="R218" s="9" t="s">
        <v>8317</v>
      </c>
      <c r="S218" s="10">
        <f>(J218/86400)+25569+(-6/24)</f>
        <v>42066.708761574075</v>
      </c>
      <c r="T218">
        <f t="shared" si="12"/>
        <v>2015</v>
      </c>
      <c r="U218" s="15" t="str">
        <f t="shared" si="15"/>
        <v>Mar</v>
      </c>
      <c r="V218" s="10">
        <f>(I218/86400)+25569+(-5/24)</f>
        <v>42116.708761574067</v>
      </c>
      <c r="Y218" s="10"/>
    </row>
    <row r="219" spans="1:25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3"/>
        <v>12</v>
      </c>
      <c r="P219">
        <f t="shared" si="14"/>
        <v>314.28947368421052</v>
      </c>
      <c r="Q219" s="9" t="s">
        <v>8313</v>
      </c>
      <c r="R219" s="9" t="s">
        <v>8317</v>
      </c>
      <c r="S219" s="10">
        <f>(J219/86400)+25569+(-6/24)</f>
        <v>41970.39061342593</v>
      </c>
      <c r="T219">
        <f t="shared" si="12"/>
        <v>2014</v>
      </c>
      <c r="U219" s="15" t="str">
        <f t="shared" si="15"/>
        <v>Nov</v>
      </c>
      <c r="V219" s="10">
        <f>(I219/86400)+25569+(-5/24)</f>
        <v>42001.432280092595</v>
      </c>
      <c r="Y219" s="10"/>
    </row>
    <row r="220" spans="1:25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3"/>
        <v>2</v>
      </c>
      <c r="P220">
        <f t="shared" si="14"/>
        <v>100</v>
      </c>
      <c r="Q220" s="9" t="s">
        <v>8313</v>
      </c>
      <c r="R220" s="9" t="s">
        <v>8317</v>
      </c>
      <c r="S220" s="10">
        <f>(J220/86400)+25569+(-6/24)</f>
        <v>42079.378344907411</v>
      </c>
      <c r="T220">
        <f t="shared" si="12"/>
        <v>2015</v>
      </c>
      <c r="U220" s="15" t="str">
        <f t="shared" si="15"/>
        <v>Mar</v>
      </c>
      <c r="V220" s="10">
        <f>(I220/86400)+25569+(-5/24)</f>
        <v>42139.420011574075</v>
      </c>
      <c r="Y220" s="10"/>
    </row>
    <row r="221" spans="1:25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3"/>
        <v>18</v>
      </c>
      <c r="P221">
        <f t="shared" si="14"/>
        <v>115.98684210526316</v>
      </c>
      <c r="Q221" s="9" t="s">
        <v>8313</v>
      </c>
      <c r="R221" s="9" t="s">
        <v>8317</v>
      </c>
      <c r="S221" s="10">
        <f>(J221/86400)+25569+(-6/24)</f>
        <v>42429.076678240745</v>
      </c>
      <c r="T221">
        <f t="shared" si="12"/>
        <v>2016</v>
      </c>
      <c r="U221" s="15" t="str">
        <f t="shared" si="15"/>
        <v>Feb</v>
      </c>
      <c r="V221" s="10">
        <f>(I221/86400)+25569+(-5/24)</f>
        <v>42461.082638888889</v>
      </c>
      <c r="Y221" s="10"/>
    </row>
    <row r="222" spans="1:25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3"/>
        <v>1</v>
      </c>
      <c r="P222">
        <f t="shared" si="14"/>
        <v>120</v>
      </c>
      <c r="Q222" s="9" t="s">
        <v>8313</v>
      </c>
      <c r="R222" s="9" t="s">
        <v>8317</v>
      </c>
      <c r="S222" s="10">
        <f>(J222/86400)+25569+(-6/24)</f>
        <v>42195.393865740742</v>
      </c>
      <c r="T222">
        <f t="shared" si="12"/>
        <v>2015</v>
      </c>
      <c r="U222" s="15" t="str">
        <f t="shared" si="15"/>
        <v>Jul</v>
      </c>
      <c r="V222" s="10">
        <f>(I222/86400)+25569+(-5/24)</f>
        <v>42236.629166666666</v>
      </c>
      <c r="Y222" s="10"/>
    </row>
    <row r="223" spans="1:25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3"/>
        <v>0</v>
      </c>
      <c r="P223" t="e">
        <f t="shared" si="14"/>
        <v>#DIV/0!</v>
      </c>
      <c r="Q223" s="9" t="s">
        <v>8313</v>
      </c>
      <c r="R223" s="9" t="s">
        <v>8317</v>
      </c>
      <c r="S223" s="10">
        <f>(J223/86400)+25569+(-6/24)</f>
        <v>42031.587546296301</v>
      </c>
      <c r="T223">
        <f t="shared" si="12"/>
        <v>2015</v>
      </c>
      <c r="U223" s="15" t="str">
        <f t="shared" si="15"/>
        <v>Jan</v>
      </c>
      <c r="V223" s="10">
        <f>(I223/86400)+25569+(-5/24)</f>
        <v>42091.587546296294</v>
      </c>
      <c r="Y223" s="10"/>
    </row>
    <row r="224" spans="1:25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3"/>
        <v>13</v>
      </c>
      <c r="P224">
        <f t="shared" si="14"/>
        <v>65</v>
      </c>
      <c r="Q224" s="9" t="s">
        <v>8313</v>
      </c>
      <c r="R224" s="9" t="s">
        <v>8317</v>
      </c>
      <c r="S224" s="10">
        <f>(J224/86400)+25569+(-6/24)</f>
        <v>42031.519884259258</v>
      </c>
      <c r="T224">
        <f t="shared" si="12"/>
        <v>2015</v>
      </c>
      <c r="U224" s="15" t="str">
        <f t="shared" si="15"/>
        <v>Jan</v>
      </c>
      <c r="V224" s="10">
        <f>(I224/86400)+25569+(-5/24)</f>
        <v>42089.902083333327</v>
      </c>
      <c r="Y224" s="10"/>
    </row>
    <row r="225" spans="1:25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3"/>
        <v>0</v>
      </c>
      <c r="P225" t="e">
        <f t="shared" si="14"/>
        <v>#DIV/0!</v>
      </c>
      <c r="Q225" s="9" t="s">
        <v>8313</v>
      </c>
      <c r="R225" s="9" t="s">
        <v>8317</v>
      </c>
      <c r="S225" s="10">
        <f>(J225/86400)+25569+(-6/24)</f>
        <v>42481.798032407409</v>
      </c>
      <c r="T225">
        <f t="shared" si="12"/>
        <v>2016</v>
      </c>
      <c r="U225" s="15" t="str">
        <f t="shared" si="15"/>
        <v>Apr</v>
      </c>
      <c r="V225" s="10">
        <f>(I225/86400)+25569+(-5/24)</f>
        <v>42511.836805555555</v>
      </c>
      <c r="Y225" s="10"/>
    </row>
    <row r="226" spans="1:25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3"/>
        <v>0</v>
      </c>
      <c r="P226" t="e">
        <f t="shared" si="14"/>
        <v>#DIV/0!</v>
      </c>
      <c r="Q226" s="9" t="s">
        <v>8313</v>
      </c>
      <c r="R226" s="9" t="s">
        <v>8317</v>
      </c>
      <c r="S226" s="10">
        <f>(J226/86400)+25569+(-6/24)</f>
        <v>42134.985254629632</v>
      </c>
      <c r="T226">
        <f t="shared" si="12"/>
        <v>2015</v>
      </c>
      <c r="U226" s="15" t="str">
        <f t="shared" si="15"/>
        <v>May</v>
      </c>
      <c r="V226" s="10">
        <f>(I226/86400)+25569+(-5/24)</f>
        <v>42195.026921296296</v>
      </c>
      <c r="Y226" s="10"/>
    </row>
    <row r="227" spans="1:25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3"/>
        <v>0</v>
      </c>
      <c r="P227" t="e">
        <f t="shared" si="14"/>
        <v>#DIV/0!</v>
      </c>
      <c r="Q227" s="9" t="s">
        <v>8313</v>
      </c>
      <c r="R227" s="9" t="s">
        <v>8317</v>
      </c>
      <c r="S227" s="10">
        <f>(J227/86400)+25569+(-6/24)</f>
        <v>42438.711273148147</v>
      </c>
      <c r="T227">
        <f t="shared" si="12"/>
        <v>2016</v>
      </c>
      <c r="U227" s="15" t="str">
        <f t="shared" si="15"/>
        <v>Mar</v>
      </c>
      <c r="V227" s="10">
        <f>(I227/86400)+25569+(-5/24)</f>
        <v>42468.711273148147</v>
      </c>
      <c r="Y227" s="10"/>
    </row>
    <row r="228" spans="1:25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3"/>
        <v>1</v>
      </c>
      <c r="P228">
        <f t="shared" si="14"/>
        <v>125</v>
      </c>
      <c r="Q228" s="9" t="s">
        <v>8313</v>
      </c>
      <c r="R228" s="9" t="s">
        <v>8317</v>
      </c>
      <c r="S228" s="10">
        <f>(J228/86400)+25569+(-6/24)</f>
        <v>42106.416018518517</v>
      </c>
      <c r="T228">
        <f t="shared" si="12"/>
        <v>2015</v>
      </c>
      <c r="U228" s="15" t="str">
        <f t="shared" si="15"/>
        <v>Apr</v>
      </c>
      <c r="V228" s="10">
        <f>(I228/86400)+25569+(-5/24)</f>
        <v>42155.186805555553</v>
      </c>
      <c r="Y228" s="10"/>
    </row>
    <row r="229" spans="1:25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3"/>
        <v>0</v>
      </c>
      <c r="P229" t="e">
        <f t="shared" si="14"/>
        <v>#DIV/0!</v>
      </c>
      <c r="Q229" s="9" t="s">
        <v>8313</v>
      </c>
      <c r="R229" s="9" t="s">
        <v>8317</v>
      </c>
      <c r="S229" s="10">
        <f>(J229/86400)+25569+(-6/24)</f>
        <v>42164.643993055557</v>
      </c>
      <c r="T229">
        <f t="shared" si="12"/>
        <v>2015</v>
      </c>
      <c r="U229" s="15" t="str">
        <f t="shared" si="15"/>
        <v>Jun</v>
      </c>
      <c r="V229" s="10">
        <f>(I229/86400)+25569+(-5/24)</f>
        <v>42194.685659722221</v>
      </c>
      <c r="Y229" s="10"/>
    </row>
    <row r="230" spans="1:25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3"/>
        <v>0</v>
      </c>
      <c r="P230" t="e">
        <f t="shared" si="14"/>
        <v>#DIV/0!</v>
      </c>
      <c r="Q230" s="9" t="s">
        <v>8313</v>
      </c>
      <c r="R230" s="9" t="s">
        <v>8317</v>
      </c>
      <c r="S230" s="10">
        <f>(J230/86400)+25569+(-6/24)</f>
        <v>42096.436400462961</v>
      </c>
      <c r="T230">
        <f t="shared" si="12"/>
        <v>2015</v>
      </c>
      <c r="U230" s="15" t="str">
        <f t="shared" si="15"/>
        <v>Apr</v>
      </c>
      <c r="V230" s="10">
        <f>(I230/86400)+25569+(-5/24)</f>
        <v>42156.478067129625</v>
      </c>
      <c r="Y230" s="10"/>
    </row>
    <row r="231" spans="1:25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3"/>
        <v>0</v>
      </c>
      <c r="P231" t="e">
        <f t="shared" si="14"/>
        <v>#DIV/0!</v>
      </c>
      <c r="Q231" s="9" t="s">
        <v>8313</v>
      </c>
      <c r="R231" s="9" t="s">
        <v>8317</v>
      </c>
      <c r="S231" s="10">
        <f>(J231/86400)+25569+(-6/24)</f>
        <v>42383.683993055558</v>
      </c>
      <c r="T231">
        <f t="shared" si="12"/>
        <v>2016</v>
      </c>
      <c r="U231" s="15" t="str">
        <f t="shared" si="15"/>
        <v>Jan</v>
      </c>
      <c r="V231" s="10">
        <f>(I231/86400)+25569+(-5/24)</f>
        <v>42413.725659722222</v>
      </c>
      <c r="Y231" s="10"/>
    </row>
    <row r="232" spans="1:25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3"/>
        <v>0</v>
      </c>
      <c r="P232">
        <f t="shared" si="14"/>
        <v>30</v>
      </c>
      <c r="Q232" s="9" t="s">
        <v>8313</v>
      </c>
      <c r="R232" s="9" t="s">
        <v>8317</v>
      </c>
      <c r="S232" s="10">
        <f>(J232/86400)+25569+(-6/24)</f>
        <v>42129.52721064815</v>
      </c>
      <c r="T232">
        <f t="shared" si="12"/>
        <v>2015</v>
      </c>
      <c r="U232" s="15" t="str">
        <f t="shared" si="15"/>
        <v>May</v>
      </c>
      <c r="V232" s="10">
        <f>(I232/86400)+25569+(-5/24)</f>
        <v>42159.568877314814</v>
      </c>
      <c r="Y232" s="10"/>
    </row>
    <row r="233" spans="1:25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3"/>
        <v>0</v>
      </c>
      <c r="P233" t="e">
        <f t="shared" si="14"/>
        <v>#DIV/0!</v>
      </c>
      <c r="Q233" s="9" t="s">
        <v>8313</v>
      </c>
      <c r="R233" s="9" t="s">
        <v>8317</v>
      </c>
      <c r="S233" s="10">
        <f>(J233/86400)+25569+(-6/24)</f>
        <v>42341.708923611106</v>
      </c>
      <c r="T233">
        <f t="shared" si="12"/>
        <v>2015</v>
      </c>
      <c r="U233" s="15" t="str">
        <f t="shared" si="15"/>
        <v>Dec</v>
      </c>
      <c r="V233" s="10">
        <f>(I233/86400)+25569+(-5/24)</f>
        <v>42371.75059027777</v>
      </c>
      <c r="Y233" s="10"/>
    </row>
    <row r="234" spans="1:25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3"/>
        <v>3</v>
      </c>
      <c r="P234">
        <f t="shared" si="14"/>
        <v>15.714285714285714</v>
      </c>
      <c r="Q234" s="9" t="s">
        <v>8313</v>
      </c>
      <c r="R234" s="9" t="s">
        <v>8317</v>
      </c>
      <c r="S234" s="10">
        <f>(J234/86400)+25569+(-6/24)</f>
        <v>42032.57576388889</v>
      </c>
      <c r="T234">
        <f t="shared" si="12"/>
        <v>2015</v>
      </c>
      <c r="U234" s="15" t="str">
        <f t="shared" si="15"/>
        <v>Jan</v>
      </c>
      <c r="V234" s="10">
        <f>(I234/86400)+25569+(-5/24)</f>
        <v>42062.617430555554</v>
      </c>
      <c r="Y234" s="10"/>
    </row>
    <row r="235" spans="1:25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3"/>
        <v>0</v>
      </c>
      <c r="P235" t="e">
        <f t="shared" si="14"/>
        <v>#DIV/0!</v>
      </c>
      <c r="Q235" s="9" t="s">
        <v>8313</v>
      </c>
      <c r="R235" s="9" t="s">
        <v>8317</v>
      </c>
      <c r="S235" s="10">
        <f>(J235/86400)+25569+(-6/24)</f>
        <v>42612.661712962959</v>
      </c>
      <c r="T235">
        <f t="shared" si="12"/>
        <v>2016</v>
      </c>
      <c r="U235" s="15" t="str">
        <f t="shared" si="15"/>
        <v>Aug</v>
      </c>
      <c r="V235" s="10">
        <f>(I235/86400)+25569+(-5/24)</f>
        <v>42642.703379629624</v>
      </c>
      <c r="Y235" s="10"/>
    </row>
    <row r="236" spans="1:25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3"/>
        <v>40</v>
      </c>
      <c r="P236">
        <f t="shared" si="14"/>
        <v>80.2</v>
      </c>
      <c r="Q236" s="9" t="s">
        <v>8313</v>
      </c>
      <c r="R236" s="9" t="s">
        <v>8317</v>
      </c>
      <c r="S236" s="10">
        <f>(J236/86400)+25569+(-6/24)</f>
        <v>42135.785405092596</v>
      </c>
      <c r="T236">
        <f t="shared" si="12"/>
        <v>2015</v>
      </c>
      <c r="U236" s="15" t="str">
        <f t="shared" si="15"/>
        <v>May</v>
      </c>
      <c r="V236" s="10">
        <f>(I236/86400)+25569+(-5/24)</f>
        <v>42175.82707175926</v>
      </c>
      <c r="Y236" s="10"/>
    </row>
    <row r="237" spans="1:25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3"/>
        <v>0</v>
      </c>
      <c r="P237" t="e">
        <f t="shared" si="14"/>
        <v>#DIV/0!</v>
      </c>
      <c r="Q237" s="9" t="s">
        <v>8313</v>
      </c>
      <c r="R237" s="9" t="s">
        <v>8317</v>
      </c>
      <c r="S237" s="10">
        <f>(J237/86400)+25569+(-6/24)</f>
        <v>42164.658530092594</v>
      </c>
      <c r="T237">
        <f t="shared" si="12"/>
        <v>2015</v>
      </c>
      <c r="U237" s="15" t="str">
        <f t="shared" si="15"/>
        <v>Jun</v>
      </c>
      <c r="V237" s="10">
        <f>(I237/86400)+25569+(-5/24)</f>
        <v>42194.700196759259</v>
      </c>
      <c r="Y237" s="10"/>
    </row>
    <row r="238" spans="1:25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3"/>
        <v>0</v>
      </c>
      <c r="P238" t="e">
        <f t="shared" si="14"/>
        <v>#DIV/0!</v>
      </c>
      <c r="Q238" s="9" t="s">
        <v>8313</v>
      </c>
      <c r="R238" s="9" t="s">
        <v>8317</v>
      </c>
      <c r="S238" s="10">
        <f>(J238/86400)+25569+(-6/24)</f>
        <v>42320.834479166668</v>
      </c>
      <c r="T238">
        <f t="shared" si="12"/>
        <v>2015</v>
      </c>
      <c r="U238" s="15" t="str">
        <f t="shared" si="15"/>
        <v>Nov</v>
      </c>
      <c r="V238" s="10">
        <f>(I238/86400)+25569+(-5/24)</f>
        <v>42373.791666666664</v>
      </c>
      <c r="Y238" s="10"/>
    </row>
    <row r="239" spans="1:25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3"/>
        <v>0</v>
      </c>
      <c r="P239">
        <f t="shared" si="14"/>
        <v>50</v>
      </c>
      <c r="Q239" s="9" t="s">
        <v>8313</v>
      </c>
      <c r="R239" s="9" t="s">
        <v>8317</v>
      </c>
      <c r="S239" s="10">
        <f>(J239/86400)+25569+(-6/24)</f>
        <v>42377.327187499999</v>
      </c>
      <c r="T239">
        <f t="shared" si="12"/>
        <v>2016</v>
      </c>
      <c r="U239" s="15" t="str">
        <f t="shared" si="15"/>
        <v>Jan</v>
      </c>
      <c r="V239" s="10">
        <f>(I239/86400)+25569+(-5/24)</f>
        <v>42437.368854166663</v>
      </c>
      <c r="Y239" s="10"/>
    </row>
    <row r="240" spans="1:25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3"/>
        <v>0</v>
      </c>
      <c r="P240" t="e">
        <f t="shared" si="14"/>
        <v>#DIV/0!</v>
      </c>
      <c r="Q240" s="9" t="s">
        <v>8313</v>
      </c>
      <c r="R240" s="9" t="s">
        <v>8317</v>
      </c>
      <c r="S240" s="10">
        <f>(J240/86400)+25569+(-6/24)</f>
        <v>42713.712500000001</v>
      </c>
      <c r="T240">
        <f t="shared" si="12"/>
        <v>2016</v>
      </c>
      <c r="U240" s="15" t="str">
        <f t="shared" si="15"/>
        <v>Dec</v>
      </c>
      <c r="V240" s="10">
        <f>(I240/86400)+25569+(-5/24)</f>
        <v>42734.166666666664</v>
      </c>
      <c r="Y240" s="10"/>
    </row>
    <row r="241" spans="1:25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3"/>
        <v>25</v>
      </c>
      <c r="P241">
        <f t="shared" si="14"/>
        <v>50</v>
      </c>
      <c r="Q241" s="9" t="s">
        <v>8313</v>
      </c>
      <c r="R241" s="9" t="s">
        <v>8317</v>
      </c>
      <c r="S241" s="10">
        <f>(J241/86400)+25569+(-6/24)</f>
        <v>42296.860300925924</v>
      </c>
      <c r="T241">
        <f t="shared" si="12"/>
        <v>2015</v>
      </c>
      <c r="U241" s="15" t="str">
        <f t="shared" si="15"/>
        <v>Oct</v>
      </c>
      <c r="V241" s="10">
        <f>(I241/86400)+25569+(-5/24)</f>
        <v>42316.291666666664</v>
      </c>
      <c r="Y241" s="10"/>
    </row>
    <row r="242" spans="1:25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3"/>
        <v>108</v>
      </c>
      <c r="P242">
        <f t="shared" si="14"/>
        <v>117.84759124087591</v>
      </c>
      <c r="Q242" s="9" t="s">
        <v>8313</v>
      </c>
      <c r="R242" s="9" t="s">
        <v>8318</v>
      </c>
      <c r="S242" s="10">
        <f>(J242/86400)+25569+(-6/24)</f>
        <v>41354.458460648151</v>
      </c>
      <c r="T242">
        <f t="shared" si="12"/>
        <v>2013</v>
      </c>
      <c r="U242" s="15" t="str">
        <f t="shared" si="15"/>
        <v>Mar</v>
      </c>
      <c r="V242" s="10">
        <f>(I242/86400)+25569+(-5/24)</f>
        <v>41399.500127314815</v>
      </c>
      <c r="Y242" s="10"/>
    </row>
    <row r="243" spans="1:25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3"/>
        <v>113</v>
      </c>
      <c r="P243">
        <f t="shared" si="14"/>
        <v>109.04255319148936</v>
      </c>
      <c r="Q243" s="9" t="s">
        <v>8313</v>
      </c>
      <c r="R243" s="9" t="s">
        <v>8318</v>
      </c>
      <c r="S243" s="10">
        <f>(J243/86400)+25569+(-6/24)</f>
        <v>41949.447962962964</v>
      </c>
      <c r="T243">
        <f t="shared" si="12"/>
        <v>2014</v>
      </c>
      <c r="U243" s="15" t="str">
        <f t="shared" si="15"/>
        <v>Nov</v>
      </c>
      <c r="V243" s="10">
        <f>(I243/86400)+25569+(-5/24)</f>
        <v>41994.489629629628</v>
      </c>
      <c r="Y243" s="10"/>
    </row>
    <row r="244" spans="1:25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3"/>
        <v>113</v>
      </c>
      <c r="P244">
        <f t="shared" si="14"/>
        <v>73.019801980198025</v>
      </c>
      <c r="Q244" s="9" t="s">
        <v>8313</v>
      </c>
      <c r="R244" s="9" t="s">
        <v>8318</v>
      </c>
      <c r="S244" s="10">
        <f>(J244/86400)+25569+(-6/24)</f>
        <v>40862.242939814816</v>
      </c>
      <c r="T244">
        <f t="shared" si="12"/>
        <v>2011</v>
      </c>
      <c r="U244" s="15" t="str">
        <f t="shared" si="15"/>
        <v>Nov</v>
      </c>
      <c r="V244" s="10">
        <f>(I244/86400)+25569+(-5/24)</f>
        <v>40897.28460648148</v>
      </c>
      <c r="Y244" s="10"/>
    </row>
    <row r="245" spans="1:25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3"/>
        <v>103</v>
      </c>
      <c r="P245">
        <f t="shared" si="14"/>
        <v>78.195121951219505</v>
      </c>
      <c r="Q245" s="9" t="s">
        <v>8313</v>
      </c>
      <c r="R245" s="9" t="s">
        <v>8318</v>
      </c>
      <c r="S245" s="10">
        <f>(J245/86400)+25569+(-6/24)</f>
        <v>41661.797500000001</v>
      </c>
      <c r="T245">
        <f t="shared" si="12"/>
        <v>2014</v>
      </c>
      <c r="U245" s="15" t="str">
        <f t="shared" si="15"/>
        <v>Jan</v>
      </c>
      <c r="V245" s="10">
        <f>(I245/86400)+25569+(-5/24)</f>
        <v>41691.839166666665</v>
      </c>
      <c r="Y245" s="10"/>
    </row>
    <row r="246" spans="1:25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3"/>
        <v>114</v>
      </c>
      <c r="P246">
        <f t="shared" si="14"/>
        <v>47.398809523809526</v>
      </c>
      <c r="Q246" s="9" t="s">
        <v>8313</v>
      </c>
      <c r="R246" s="9" t="s">
        <v>8318</v>
      </c>
      <c r="S246" s="10">
        <f>(J246/86400)+25569+(-6/24)</f>
        <v>40213.073599537034</v>
      </c>
      <c r="T246">
        <f t="shared" si="12"/>
        <v>2010</v>
      </c>
      <c r="U246" s="15" t="str">
        <f t="shared" si="15"/>
        <v>Feb</v>
      </c>
      <c r="V246" s="10">
        <f>(I246/86400)+25569+(-5/24)</f>
        <v>40253.087500000001</v>
      </c>
      <c r="Y246" s="10"/>
    </row>
    <row r="247" spans="1:25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3"/>
        <v>104</v>
      </c>
      <c r="P247">
        <f t="shared" si="14"/>
        <v>54.020833333333336</v>
      </c>
      <c r="Q247" s="9" t="s">
        <v>8313</v>
      </c>
      <c r="R247" s="9" t="s">
        <v>8318</v>
      </c>
      <c r="S247" s="10">
        <f>(J247/86400)+25569+(-6/24)</f>
        <v>41106.803067129629</v>
      </c>
      <c r="T247">
        <f t="shared" si="12"/>
        <v>2012</v>
      </c>
      <c r="U247" s="15" t="str">
        <f t="shared" si="15"/>
        <v>Jul</v>
      </c>
      <c r="V247" s="10">
        <f>(I247/86400)+25569+(-5/24)</f>
        <v>41136.844733796293</v>
      </c>
      <c r="Y247" s="10"/>
    </row>
    <row r="248" spans="1:25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3"/>
        <v>305</v>
      </c>
      <c r="P248">
        <f t="shared" si="14"/>
        <v>68.488789237668158</v>
      </c>
      <c r="Q248" s="9" t="s">
        <v>8313</v>
      </c>
      <c r="R248" s="9" t="s">
        <v>8318</v>
      </c>
      <c r="S248" s="10">
        <f>(J248/86400)+25569+(-6/24)</f>
        <v>40480.113483796296</v>
      </c>
      <c r="T248">
        <f t="shared" si="12"/>
        <v>2010</v>
      </c>
      <c r="U248" s="15" t="str">
        <f t="shared" si="15"/>
        <v>Oct</v>
      </c>
      <c r="V248" s="10">
        <f>(I248/86400)+25569+(-5/24)</f>
        <v>40530.196817129625</v>
      </c>
      <c r="Y248" s="10"/>
    </row>
    <row r="249" spans="1:25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3"/>
        <v>134</v>
      </c>
      <c r="P249">
        <f t="shared" si="14"/>
        <v>108.14516129032258</v>
      </c>
      <c r="Q249" s="9" t="s">
        <v>8313</v>
      </c>
      <c r="R249" s="9" t="s">
        <v>8318</v>
      </c>
      <c r="S249" s="10">
        <f>(J249/86400)+25569+(-6/24)</f>
        <v>40430.354328703703</v>
      </c>
      <c r="T249">
        <f t="shared" si="12"/>
        <v>2010</v>
      </c>
      <c r="U249" s="15" t="str">
        <f t="shared" si="15"/>
        <v>Sep</v>
      </c>
      <c r="V249" s="10">
        <f>(I249/86400)+25569+(-5/24)</f>
        <v>40466.943749999999</v>
      </c>
      <c r="Y249" s="10"/>
    </row>
    <row r="250" spans="1:25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3"/>
        <v>101</v>
      </c>
      <c r="P250">
        <f t="shared" si="14"/>
        <v>589.95205479452056</v>
      </c>
      <c r="Q250" s="9" t="s">
        <v>8313</v>
      </c>
      <c r="R250" s="9" t="s">
        <v>8318</v>
      </c>
      <c r="S250" s="10">
        <f>(J250/86400)+25569+(-6/24)</f>
        <v>40870.524409722224</v>
      </c>
      <c r="T250">
        <f t="shared" si="12"/>
        <v>2011</v>
      </c>
      <c r="U250" s="15" t="str">
        <f t="shared" si="15"/>
        <v>Nov</v>
      </c>
      <c r="V250" s="10">
        <f>(I250/86400)+25569+(-5/24)</f>
        <v>40915.566076388888</v>
      </c>
      <c r="Y250" s="10"/>
    </row>
    <row r="251" spans="1:25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3"/>
        <v>113</v>
      </c>
      <c r="P251">
        <f t="shared" si="14"/>
        <v>48.051063829787232</v>
      </c>
      <c r="Q251" s="9" t="s">
        <v>8313</v>
      </c>
      <c r="R251" s="9" t="s">
        <v>8318</v>
      </c>
      <c r="S251" s="10">
        <f>(J251/86400)+25569+(-6/24)</f>
        <v>40332.673842592594</v>
      </c>
      <c r="T251">
        <f t="shared" si="12"/>
        <v>2010</v>
      </c>
      <c r="U251" s="15" t="str">
        <f t="shared" si="15"/>
        <v>Jun</v>
      </c>
      <c r="V251" s="10">
        <f>(I251/86400)+25569+(-5/24)</f>
        <v>40412.527777777774</v>
      </c>
      <c r="Y251" s="10"/>
    </row>
    <row r="252" spans="1:25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3"/>
        <v>106</v>
      </c>
      <c r="P252">
        <f t="shared" si="14"/>
        <v>72.482837528604122</v>
      </c>
      <c r="Q252" s="9" t="s">
        <v>8313</v>
      </c>
      <c r="R252" s="9" t="s">
        <v>8318</v>
      </c>
      <c r="S252" s="10">
        <f>(J252/86400)+25569+(-6/24)</f>
        <v>41401.315868055557</v>
      </c>
      <c r="T252">
        <f t="shared" si="12"/>
        <v>2013</v>
      </c>
      <c r="U252" s="15" t="str">
        <f t="shared" si="15"/>
        <v>May</v>
      </c>
      <c r="V252" s="10">
        <f>(I252/86400)+25569+(-5/24)</f>
        <v>41431.357534722221</v>
      </c>
      <c r="Y252" s="10"/>
    </row>
    <row r="253" spans="1:25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3"/>
        <v>126</v>
      </c>
      <c r="P253">
        <f t="shared" si="14"/>
        <v>57.077922077922075</v>
      </c>
      <c r="Q253" s="9" t="s">
        <v>8313</v>
      </c>
      <c r="R253" s="9" t="s">
        <v>8318</v>
      </c>
      <c r="S253" s="10">
        <f>(J253/86400)+25569+(-6/24)</f>
        <v>41013.537569444445</v>
      </c>
      <c r="T253">
        <f t="shared" si="12"/>
        <v>2012</v>
      </c>
      <c r="U253" s="15" t="str">
        <f t="shared" si="15"/>
        <v>Apr</v>
      </c>
      <c r="V253" s="10">
        <f>(I253/86400)+25569+(-5/24)</f>
        <v>41045.583333333328</v>
      </c>
      <c r="Y253" s="10"/>
    </row>
    <row r="254" spans="1:25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3"/>
        <v>185</v>
      </c>
      <c r="P254">
        <f t="shared" si="14"/>
        <v>85.444444444444443</v>
      </c>
      <c r="Q254" s="9" t="s">
        <v>8313</v>
      </c>
      <c r="R254" s="9" t="s">
        <v>8318</v>
      </c>
      <c r="S254" s="10">
        <f>(J254/86400)+25569+(-6/24)</f>
        <v>40266.41270833333</v>
      </c>
      <c r="T254">
        <f t="shared" si="12"/>
        <v>2010</v>
      </c>
      <c r="U254" s="15" t="str">
        <f t="shared" si="15"/>
        <v>Mar</v>
      </c>
      <c r="V254" s="10">
        <f>(I254/86400)+25569+(-5/24)</f>
        <v>40329.957638888889</v>
      </c>
      <c r="Y254" s="10"/>
    </row>
    <row r="255" spans="1:25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3"/>
        <v>101</v>
      </c>
      <c r="P255">
        <f t="shared" si="14"/>
        <v>215.85714285714286</v>
      </c>
      <c r="Q255" s="9" t="s">
        <v>8313</v>
      </c>
      <c r="R255" s="9" t="s">
        <v>8318</v>
      </c>
      <c r="S255" s="10">
        <f>(J255/86400)+25569+(-6/24)</f>
        <v>40924.400868055556</v>
      </c>
      <c r="T255">
        <f t="shared" si="12"/>
        <v>2012</v>
      </c>
      <c r="U255" s="15" t="str">
        <f t="shared" si="15"/>
        <v>Jan</v>
      </c>
      <c r="V255" s="10">
        <f>(I255/86400)+25569+(-5/24)</f>
        <v>40954.44253472222</v>
      </c>
      <c r="Y255" s="10"/>
    </row>
    <row r="256" spans="1:25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3"/>
        <v>117</v>
      </c>
      <c r="P256">
        <f t="shared" si="14"/>
        <v>89.38643312101911</v>
      </c>
      <c r="Q256" s="9" t="s">
        <v>8313</v>
      </c>
      <c r="R256" s="9" t="s">
        <v>8318</v>
      </c>
      <c r="S256" s="10">
        <f>(J256/86400)+25569+(-6/24)</f>
        <v>42263.702662037038</v>
      </c>
      <c r="T256">
        <f t="shared" si="12"/>
        <v>2015</v>
      </c>
      <c r="U256" s="15" t="str">
        <f t="shared" si="15"/>
        <v>Sep</v>
      </c>
      <c r="V256" s="10">
        <f>(I256/86400)+25569+(-5/24)</f>
        <v>42293.874999999993</v>
      </c>
      <c r="Y256" s="10"/>
    </row>
    <row r="257" spans="1:25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3"/>
        <v>107</v>
      </c>
      <c r="P257">
        <f t="shared" si="14"/>
        <v>45.418404255319146</v>
      </c>
      <c r="Q257" s="9" t="s">
        <v>8313</v>
      </c>
      <c r="R257" s="9" t="s">
        <v>8318</v>
      </c>
      <c r="S257" s="10">
        <f>(J257/86400)+25569+(-6/24)</f>
        <v>40588.276412037041</v>
      </c>
      <c r="T257">
        <f t="shared" si="12"/>
        <v>2011</v>
      </c>
      <c r="U257" s="15" t="str">
        <f t="shared" si="15"/>
        <v>Feb</v>
      </c>
      <c r="V257" s="10">
        <f>(I257/86400)+25569+(-5/24)</f>
        <v>40618.276412037034</v>
      </c>
      <c r="Y257" s="10"/>
    </row>
    <row r="258" spans="1:25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3"/>
        <v>139</v>
      </c>
      <c r="P258">
        <f t="shared" si="14"/>
        <v>65.756363636363631</v>
      </c>
      <c r="Q258" s="9" t="s">
        <v>8313</v>
      </c>
      <c r="R258" s="9" t="s">
        <v>8318</v>
      </c>
      <c r="S258" s="10">
        <f>(J258/86400)+25569+(-6/24)</f>
        <v>41319.519293981481</v>
      </c>
      <c r="T258">
        <f t="shared" ref="T258:T321" si="16">YEAR(S258)</f>
        <v>2013</v>
      </c>
      <c r="U258" s="15" t="str">
        <f t="shared" si="15"/>
        <v>Feb</v>
      </c>
      <c r="V258" s="10">
        <f>(I258/86400)+25569+(-5/24)</f>
        <v>41349.560960648145</v>
      </c>
      <c r="Y258" s="10"/>
    </row>
    <row r="259" spans="1:25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7">ROUND((E259/D259)*100,0)</f>
        <v>107</v>
      </c>
      <c r="P259">
        <f t="shared" ref="P259:P322" si="18">AVERAGE(E259/L259)</f>
        <v>66.70405357142856</v>
      </c>
      <c r="Q259" s="9" t="s">
        <v>8313</v>
      </c>
      <c r="R259" s="9" t="s">
        <v>8318</v>
      </c>
      <c r="S259" s="10">
        <f>(J259/86400)+25569+(-6/24)</f>
        <v>42479.376875000002</v>
      </c>
      <c r="T259">
        <f t="shared" si="16"/>
        <v>2016</v>
      </c>
      <c r="U259" s="15" t="str">
        <f t="shared" ref="U259:U322" si="19">TEXT(S259,"mmm")</f>
        <v>Apr</v>
      </c>
      <c r="V259" s="10">
        <f>(I259/86400)+25569+(-5/24)</f>
        <v>42509.418541666666</v>
      </c>
      <c r="Y259" s="10"/>
    </row>
    <row r="260" spans="1:25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7"/>
        <v>191</v>
      </c>
      <c r="P260">
        <f t="shared" si="18"/>
        <v>83.345930232558146</v>
      </c>
      <c r="Q260" s="9" t="s">
        <v>8313</v>
      </c>
      <c r="R260" s="9" t="s">
        <v>8318</v>
      </c>
      <c r="S260" s="10">
        <f>(J260/86400)+25569+(-6/24)</f>
        <v>40681.801689814813</v>
      </c>
      <c r="T260">
        <f t="shared" si="16"/>
        <v>2011</v>
      </c>
      <c r="U260" s="15" t="str">
        <f t="shared" si="19"/>
        <v>May</v>
      </c>
      <c r="V260" s="10">
        <f>(I260/86400)+25569+(-5/24)</f>
        <v>40711.843356481477</v>
      </c>
      <c r="Y260" s="10"/>
    </row>
    <row r="261" spans="1:25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7"/>
        <v>132</v>
      </c>
      <c r="P261">
        <f t="shared" si="18"/>
        <v>105.04609341825902</v>
      </c>
      <c r="Q261" s="9" t="s">
        <v>8313</v>
      </c>
      <c r="R261" s="9" t="s">
        <v>8318</v>
      </c>
      <c r="S261" s="10">
        <f>(J261/86400)+25569+(-6/24)</f>
        <v>42072.488067129627</v>
      </c>
      <c r="T261">
        <f t="shared" si="16"/>
        <v>2015</v>
      </c>
      <c r="U261" s="15" t="str">
        <f t="shared" si="19"/>
        <v>Mar</v>
      </c>
      <c r="V261" s="10">
        <f>(I261/86400)+25569+(-5/24)</f>
        <v>42102.529733796291</v>
      </c>
      <c r="Y261" s="10"/>
    </row>
    <row r="262" spans="1:25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7"/>
        <v>106</v>
      </c>
      <c r="P262">
        <f t="shared" si="18"/>
        <v>120.90909090909091</v>
      </c>
      <c r="Q262" s="9" t="s">
        <v>8313</v>
      </c>
      <c r="R262" s="9" t="s">
        <v>8318</v>
      </c>
      <c r="S262" s="10">
        <f>(J262/86400)+25569+(-6/24)</f>
        <v>40330.505543981482</v>
      </c>
      <c r="T262">
        <f t="shared" si="16"/>
        <v>2010</v>
      </c>
      <c r="U262" s="15" t="str">
        <f t="shared" si="19"/>
        <v>Jun</v>
      </c>
      <c r="V262" s="10">
        <f>(I262/86400)+25569+(-5/24)</f>
        <v>40376.207638888889</v>
      </c>
      <c r="Y262" s="10"/>
    </row>
    <row r="263" spans="1:25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7"/>
        <v>107</v>
      </c>
      <c r="P263">
        <f t="shared" si="18"/>
        <v>97.63636363636364</v>
      </c>
      <c r="Q263" s="9" t="s">
        <v>8313</v>
      </c>
      <c r="R263" s="9" t="s">
        <v>8318</v>
      </c>
      <c r="S263" s="10">
        <f>(J263/86400)+25569+(-6/24)</f>
        <v>41017.635462962964</v>
      </c>
      <c r="T263">
        <f t="shared" si="16"/>
        <v>2012</v>
      </c>
      <c r="U263" s="15" t="str">
        <f t="shared" si="19"/>
        <v>Apr</v>
      </c>
      <c r="V263" s="10">
        <f>(I263/86400)+25569+(-5/24)</f>
        <v>41067.413194444445</v>
      </c>
      <c r="Y263" s="10"/>
    </row>
    <row r="264" spans="1:25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7"/>
        <v>240</v>
      </c>
      <c r="P264">
        <f t="shared" si="18"/>
        <v>41.379310344827587</v>
      </c>
      <c r="Q264" s="9" t="s">
        <v>8313</v>
      </c>
      <c r="R264" s="9" t="s">
        <v>8318</v>
      </c>
      <c r="S264" s="10">
        <f>(J264/86400)+25569+(-6/24)</f>
        <v>40554.99800925926</v>
      </c>
      <c r="T264">
        <f t="shared" si="16"/>
        <v>2011</v>
      </c>
      <c r="U264" s="15" t="str">
        <f t="shared" si="19"/>
        <v>Jan</v>
      </c>
      <c r="V264" s="10">
        <f>(I264/86400)+25569+(-5/24)</f>
        <v>40600.039675925924</v>
      </c>
      <c r="Y264" s="10"/>
    </row>
    <row r="265" spans="1:25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7"/>
        <v>118</v>
      </c>
      <c r="P265">
        <f t="shared" si="18"/>
        <v>30.654485981308412</v>
      </c>
      <c r="Q265" s="9" t="s">
        <v>8313</v>
      </c>
      <c r="R265" s="9" t="s">
        <v>8318</v>
      </c>
      <c r="S265" s="10">
        <f>(J265/86400)+25569+(-6/24)</f>
        <v>41149.704791666663</v>
      </c>
      <c r="T265">
        <f t="shared" si="16"/>
        <v>2012</v>
      </c>
      <c r="U265" s="15" t="str">
        <f t="shared" si="19"/>
        <v>Aug</v>
      </c>
      <c r="V265" s="10">
        <f>(I265/86400)+25569+(-5/24)</f>
        <v>41179.746458333328</v>
      </c>
      <c r="Y265" s="10"/>
    </row>
    <row r="266" spans="1:25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7"/>
        <v>118</v>
      </c>
      <c r="P266">
        <f t="shared" si="18"/>
        <v>64.945054945054949</v>
      </c>
      <c r="Q266" s="9" t="s">
        <v>8313</v>
      </c>
      <c r="R266" s="9" t="s">
        <v>8318</v>
      </c>
      <c r="S266" s="10">
        <f>(J266/86400)+25569+(-6/24)</f>
        <v>41010.370312500003</v>
      </c>
      <c r="T266">
        <f t="shared" si="16"/>
        <v>2012</v>
      </c>
      <c r="U266" s="15" t="str">
        <f t="shared" si="19"/>
        <v>Apr</v>
      </c>
      <c r="V266" s="10">
        <f>(I266/86400)+25569+(-5/24)</f>
        <v>41040.411979166667</v>
      </c>
      <c r="Y266" s="10"/>
    </row>
    <row r="267" spans="1:25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7"/>
        <v>111</v>
      </c>
      <c r="P267">
        <f t="shared" si="18"/>
        <v>95.775862068965523</v>
      </c>
      <c r="Q267" s="9" t="s">
        <v>8313</v>
      </c>
      <c r="R267" s="9" t="s">
        <v>8318</v>
      </c>
      <c r="S267" s="10">
        <f>(J267/86400)+25569+(-6/24)</f>
        <v>40266.995717592596</v>
      </c>
      <c r="T267">
        <f t="shared" si="16"/>
        <v>2010</v>
      </c>
      <c r="U267" s="15" t="str">
        <f t="shared" si="19"/>
        <v>Mar</v>
      </c>
      <c r="V267" s="10">
        <f>(I267/86400)+25569+(-5/24)</f>
        <v>40308.636111111111</v>
      </c>
      <c r="Y267" s="10"/>
    </row>
    <row r="268" spans="1:25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7"/>
        <v>146</v>
      </c>
      <c r="P268">
        <f t="shared" si="18"/>
        <v>40.416666666666664</v>
      </c>
      <c r="Q268" s="9" t="s">
        <v>8313</v>
      </c>
      <c r="R268" s="9" t="s">
        <v>8318</v>
      </c>
      <c r="S268" s="10">
        <f>(J268/86400)+25569+(-6/24)</f>
        <v>40204.924849537041</v>
      </c>
      <c r="T268">
        <f t="shared" si="16"/>
        <v>2010</v>
      </c>
      <c r="U268" s="15" t="str">
        <f t="shared" si="19"/>
        <v>Jan</v>
      </c>
      <c r="V268" s="10">
        <f>(I268/86400)+25569+(-5/24)</f>
        <v>40290.95208333333</v>
      </c>
      <c r="Y268" s="10"/>
    </row>
    <row r="269" spans="1:25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7"/>
        <v>132</v>
      </c>
      <c r="P269">
        <f t="shared" si="18"/>
        <v>78.578424242424248</v>
      </c>
      <c r="Q269" s="9" t="s">
        <v>8313</v>
      </c>
      <c r="R269" s="9" t="s">
        <v>8318</v>
      </c>
      <c r="S269" s="10">
        <f>(J269/86400)+25569+(-6/24)</f>
        <v>41785.202534722222</v>
      </c>
      <c r="T269">
        <f t="shared" si="16"/>
        <v>2014</v>
      </c>
      <c r="U269" s="15" t="str">
        <f t="shared" si="19"/>
        <v>May</v>
      </c>
      <c r="V269" s="10">
        <f>(I269/86400)+25569+(-5/24)</f>
        <v>41815.244201388887</v>
      </c>
      <c r="Y269" s="10"/>
    </row>
    <row r="270" spans="1:25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7"/>
        <v>111</v>
      </c>
      <c r="P270">
        <f t="shared" si="18"/>
        <v>50.18018018018018</v>
      </c>
      <c r="Q270" s="9" t="s">
        <v>8313</v>
      </c>
      <c r="R270" s="9" t="s">
        <v>8318</v>
      </c>
      <c r="S270" s="10">
        <f>(J270/86400)+25569+(-6/24)</f>
        <v>40808.90252314815</v>
      </c>
      <c r="T270">
        <f t="shared" si="16"/>
        <v>2011</v>
      </c>
      <c r="U270" s="15" t="str">
        <f t="shared" si="19"/>
        <v>Sep</v>
      </c>
      <c r="V270" s="10">
        <f>(I270/86400)+25569+(-5/24)</f>
        <v>40853.985856481479</v>
      </c>
      <c r="Y270" s="10"/>
    </row>
    <row r="271" spans="1:25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7"/>
        <v>147</v>
      </c>
      <c r="P271">
        <f t="shared" si="18"/>
        <v>92.251735588972423</v>
      </c>
      <c r="Q271" s="9" t="s">
        <v>8313</v>
      </c>
      <c r="R271" s="9" t="s">
        <v>8318</v>
      </c>
      <c r="S271" s="10">
        <f>(J271/86400)+25569+(-6/24)</f>
        <v>42757.947013888886</v>
      </c>
      <c r="T271">
        <f t="shared" si="16"/>
        <v>2017</v>
      </c>
      <c r="U271" s="15" t="str">
        <f t="shared" si="19"/>
        <v>Jan</v>
      </c>
      <c r="V271" s="10">
        <f>(I271/86400)+25569+(-5/24)</f>
        <v>42787.988680555551</v>
      </c>
      <c r="Y271" s="10"/>
    </row>
    <row r="272" spans="1:25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7"/>
        <v>153</v>
      </c>
      <c r="P272">
        <f t="shared" si="18"/>
        <v>57.540983606557376</v>
      </c>
      <c r="Q272" s="9" t="s">
        <v>8313</v>
      </c>
      <c r="R272" s="9" t="s">
        <v>8318</v>
      </c>
      <c r="S272" s="10">
        <f>(J272/86400)+25569+(-6/24)</f>
        <v>40637.61655092593</v>
      </c>
      <c r="T272">
        <f t="shared" si="16"/>
        <v>2011</v>
      </c>
      <c r="U272" s="15" t="str">
        <f t="shared" si="19"/>
        <v>Apr</v>
      </c>
      <c r="V272" s="10">
        <f>(I272/86400)+25569+(-5/24)</f>
        <v>40687.958333333328</v>
      </c>
      <c r="Y272" s="10"/>
    </row>
    <row r="273" spans="1:25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7"/>
        <v>105</v>
      </c>
      <c r="P273">
        <f t="shared" si="18"/>
        <v>109.42160278745645</v>
      </c>
      <c r="Q273" s="9" t="s">
        <v>8313</v>
      </c>
      <c r="R273" s="9" t="s">
        <v>8318</v>
      </c>
      <c r="S273" s="10">
        <f>(J273/86400)+25569+(-6/24)</f>
        <v>41611.850243055553</v>
      </c>
      <c r="T273">
        <f t="shared" si="16"/>
        <v>2013</v>
      </c>
      <c r="U273" s="15" t="str">
        <f t="shared" si="19"/>
        <v>Dec</v>
      </c>
      <c r="V273" s="10">
        <f>(I273/86400)+25569+(-5/24)</f>
        <v>41641.125</v>
      </c>
      <c r="Y273" s="10"/>
    </row>
    <row r="274" spans="1:25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7"/>
        <v>177</v>
      </c>
      <c r="P274">
        <f t="shared" si="18"/>
        <v>81.892461538461546</v>
      </c>
      <c r="Q274" s="9" t="s">
        <v>8313</v>
      </c>
      <c r="R274" s="9" t="s">
        <v>8318</v>
      </c>
      <c r="S274" s="10">
        <f>(J274/86400)+25569+(-6/24)</f>
        <v>40235.650358796294</v>
      </c>
      <c r="T274">
        <f t="shared" si="16"/>
        <v>2010</v>
      </c>
      <c r="U274" s="15" t="str">
        <f t="shared" si="19"/>
        <v>Feb</v>
      </c>
      <c r="V274" s="10">
        <f>(I274/86400)+25569+(-5/24)</f>
        <v>40296.575694444444</v>
      </c>
      <c r="Y274" s="10"/>
    </row>
    <row r="275" spans="1:25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7"/>
        <v>108</v>
      </c>
      <c r="P275">
        <f t="shared" si="18"/>
        <v>45.667711864406776</v>
      </c>
      <c r="Q275" s="9" t="s">
        <v>8313</v>
      </c>
      <c r="R275" s="9" t="s">
        <v>8318</v>
      </c>
      <c r="S275" s="10">
        <f>(J275/86400)+25569+(-6/24)</f>
        <v>40697.248449074075</v>
      </c>
      <c r="T275">
        <f t="shared" si="16"/>
        <v>2011</v>
      </c>
      <c r="U275" s="15" t="str">
        <f t="shared" si="19"/>
        <v>Jun</v>
      </c>
      <c r="V275" s="10">
        <f>(I275/86400)+25569+(-5/24)</f>
        <v>40727.29011574074</v>
      </c>
      <c r="Y275" s="10"/>
    </row>
    <row r="276" spans="1:25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7"/>
        <v>156</v>
      </c>
      <c r="P276">
        <f t="shared" si="18"/>
        <v>55.221238938053098</v>
      </c>
      <c r="Q276" s="9" t="s">
        <v>8313</v>
      </c>
      <c r="R276" s="9" t="s">
        <v>8318</v>
      </c>
      <c r="S276" s="10">
        <f>(J276/86400)+25569+(-6/24)</f>
        <v>40969.662372685183</v>
      </c>
      <c r="T276">
        <f t="shared" si="16"/>
        <v>2012</v>
      </c>
      <c r="U276" s="15" t="str">
        <f t="shared" si="19"/>
        <v>Mar</v>
      </c>
      <c r="V276" s="10">
        <f>(I276/86400)+25569+(-5/24)</f>
        <v>41004.082638888889</v>
      </c>
      <c r="Y276" s="10"/>
    </row>
    <row r="277" spans="1:25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7"/>
        <v>108</v>
      </c>
      <c r="P277">
        <f t="shared" si="18"/>
        <v>65.298192771084331</v>
      </c>
      <c r="Q277" s="9" t="s">
        <v>8313</v>
      </c>
      <c r="R277" s="9" t="s">
        <v>8318</v>
      </c>
      <c r="S277" s="10">
        <f>(J277/86400)+25569+(-6/24)</f>
        <v>41192.782013888893</v>
      </c>
      <c r="T277">
        <f t="shared" si="16"/>
        <v>2012</v>
      </c>
      <c r="U277" s="15" t="str">
        <f t="shared" si="19"/>
        <v>Oct</v>
      </c>
      <c r="V277" s="10">
        <f>(I277/86400)+25569+(-5/24)</f>
        <v>41222.865347222221</v>
      </c>
      <c r="Y277" s="10"/>
    </row>
    <row r="278" spans="1:25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7"/>
        <v>148</v>
      </c>
      <c r="P278">
        <f t="shared" si="18"/>
        <v>95.225806451612897</v>
      </c>
      <c r="Q278" s="9" t="s">
        <v>8313</v>
      </c>
      <c r="R278" s="9" t="s">
        <v>8318</v>
      </c>
      <c r="S278" s="10">
        <f>(J278/86400)+25569+(-6/24)</f>
        <v>40966.831875000003</v>
      </c>
      <c r="T278">
        <f t="shared" si="16"/>
        <v>2012</v>
      </c>
      <c r="U278" s="15" t="str">
        <f t="shared" si="19"/>
        <v>Feb</v>
      </c>
      <c r="V278" s="10">
        <f>(I278/86400)+25569+(-5/24)</f>
        <v>41026.831874999996</v>
      </c>
      <c r="Y278" s="10"/>
    </row>
    <row r="279" spans="1:25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7"/>
        <v>110</v>
      </c>
      <c r="P279">
        <f t="shared" si="18"/>
        <v>75.444794952681391</v>
      </c>
      <c r="Q279" s="9" t="s">
        <v>8313</v>
      </c>
      <c r="R279" s="9" t="s">
        <v>8318</v>
      </c>
      <c r="S279" s="10">
        <f>(J279/86400)+25569+(-6/24)</f>
        <v>42117.641423611116</v>
      </c>
      <c r="T279">
        <f t="shared" si="16"/>
        <v>2015</v>
      </c>
      <c r="U279" s="15" t="str">
        <f t="shared" si="19"/>
        <v>Apr</v>
      </c>
      <c r="V279" s="10">
        <f>(I279/86400)+25569+(-5/24)</f>
        <v>42147.68309027778</v>
      </c>
      <c r="Y279" s="10"/>
    </row>
    <row r="280" spans="1:25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7"/>
        <v>150</v>
      </c>
      <c r="P280">
        <f t="shared" si="18"/>
        <v>97.816867469879512</v>
      </c>
      <c r="Q280" s="9" t="s">
        <v>8313</v>
      </c>
      <c r="R280" s="9" t="s">
        <v>8318</v>
      </c>
      <c r="S280" s="10">
        <f>(J280/86400)+25569+(-6/24)</f>
        <v>41163.790960648148</v>
      </c>
      <c r="T280">
        <f t="shared" si="16"/>
        <v>2012</v>
      </c>
      <c r="U280" s="15" t="str">
        <f t="shared" si="19"/>
        <v>Sep</v>
      </c>
      <c r="V280" s="10">
        <f>(I280/86400)+25569+(-5/24)</f>
        <v>41193.832627314812</v>
      </c>
      <c r="Y280" s="10"/>
    </row>
    <row r="281" spans="1:25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7"/>
        <v>157</v>
      </c>
      <c r="P281">
        <f t="shared" si="18"/>
        <v>87.685606557377056</v>
      </c>
      <c r="Q281" s="9" t="s">
        <v>8313</v>
      </c>
      <c r="R281" s="9" t="s">
        <v>8318</v>
      </c>
      <c r="S281" s="10">
        <f>(J281/86400)+25569+(-6/24)</f>
        <v>42758.994166666671</v>
      </c>
      <c r="T281">
        <f t="shared" si="16"/>
        <v>2017</v>
      </c>
      <c r="U281" s="15" t="str">
        <f t="shared" si="19"/>
        <v>Jan</v>
      </c>
      <c r="V281" s="10">
        <f>(I281/86400)+25569+(-5/24)</f>
        <v>42792.875694444439</v>
      </c>
      <c r="Y281" s="10"/>
    </row>
    <row r="282" spans="1:25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7"/>
        <v>156</v>
      </c>
      <c r="P282">
        <f t="shared" si="18"/>
        <v>54.748948106591868</v>
      </c>
      <c r="Q282" s="9" t="s">
        <v>8313</v>
      </c>
      <c r="R282" s="9" t="s">
        <v>8318</v>
      </c>
      <c r="S282" s="10">
        <f>(J282/86400)+25569+(-6/24)</f>
        <v>41744.340682870374</v>
      </c>
      <c r="T282">
        <f t="shared" si="16"/>
        <v>2014</v>
      </c>
      <c r="U282" s="15" t="str">
        <f t="shared" si="19"/>
        <v>Apr</v>
      </c>
      <c r="V282" s="10">
        <f>(I282/86400)+25569+(-5/24)</f>
        <v>41789.382349537038</v>
      </c>
      <c r="Y282" s="10"/>
    </row>
    <row r="283" spans="1:25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7"/>
        <v>121</v>
      </c>
      <c r="P283">
        <f t="shared" si="18"/>
        <v>83.953417721518989</v>
      </c>
      <c r="Q283" s="9" t="s">
        <v>8313</v>
      </c>
      <c r="R283" s="9" t="s">
        <v>8318</v>
      </c>
      <c r="S283" s="10">
        <f>(J283/86400)+25569+(-6/24)</f>
        <v>39949.913344907407</v>
      </c>
      <c r="T283">
        <f t="shared" si="16"/>
        <v>2009</v>
      </c>
      <c r="U283" s="15" t="str">
        <f t="shared" si="19"/>
        <v>May</v>
      </c>
      <c r="V283" s="10">
        <f>(I283/86400)+25569+(-5/24)</f>
        <v>40035.601388888885</v>
      </c>
      <c r="Y283" s="10"/>
    </row>
    <row r="284" spans="1:25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7"/>
        <v>101</v>
      </c>
      <c r="P284">
        <f t="shared" si="18"/>
        <v>254.38547486033519</v>
      </c>
      <c r="Q284" s="9" t="s">
        <v>8313</v>
      </c>
      <c r="R284" s="9" t="s">
        <v>8318</v>
      </c>
      <c r="S284" s="10">
        <f>(J284/86400)+25569+(-6/24)</f>
        <v>40194.670046296298</v>
      </c>
      <c r="T284">
        <f t="shared" si="16"/>
        <v>2010</v>
      </c>
      <c r="U284" s="15" t="str">
        <f t="shared" si="19"/>
        <v>Jan</v>
      </c>
      <c r="V284" s="10">
        <f>(I284/86400)+25569+(-5/24)</f>
        <v>40231.708333333328</v>
      </c>
      <c r="Y284" s="10"/>
    </row>
    <row r="285" spans="1:25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7"/>
        <v>114</v>
      </c>
      <c r="P285">
        <f t="shared" si="18"/>
        <v>101.8269801980198</v>
      </c>
      <c r="Q285" s="9" t="s">
        <v>8313</v>
      </c>
      <c r="R285" s="9" t="s">
        <v>8318</v>
      </c>
      <c r="S285" s="10">
        <f>(J285/86400)+25569+(-6/24)</f>
        <v>40675.46</v>
      </c>
      <c r="T285">
        <f t="shared" si="16"/>
        <v>2011</v>
      </c>
      <c r="U285" s="15" t="str">
        <f t="shared" si="19"/>
        <v>May</v>
      </c>
      <c r="V285" s="10">
        <f>(I285/86400)+25569+(-5/24)</f>
        <v>40694.999305555553</v>
      </c>
      <c r="Y285" s="10"/>
    </row>
    <row r="286" spans="1:25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7"/>
        <v>105</v>
      </c>
      <c r="P286">
        <f t="shared" si="18"/>
        <v>55.066394736842106</v>
      </c>
      <c r="Q286" s="9" t="s">
        <v>8313</v>
      </c>
      <c r="R286" s="9" t="s">
        <v>8318</v>
      </c>
      <c r="S286" s="10">
        <f>(J286/86400)+25569+(-6/24)</f>
        <v>40904.488194444442</v>
      </c>
      <c r="T286">
        <f t="shared" si="16"/>
        <v>2011</v>
      </c>
      <c r="U286" s="15" t="str">
        <f t="shared" si="19"/>
        <v>Dec</v>
      </c>
      <c r="V286" s="10">
        <f>(I286/86400)+25569+(-5/24)</f>
        <v>40929.529861111107</v>
      </c>
      <c r="Y286" s="10"/>
    </row>
    <row r="287" spans="1:25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7"/>
        <v>229</v>
      </c>
      <c r="P287">
        <f t="shared" si="18"/>
        <v>56.901438721136763</v>
      </c>
      <c r="Q287" s="9" t="s">
        <v>8313</v>
      </c>
      <c r="R287" s="9" t="s">
        <v>8318</v>
      </c>
      <c r="S287" s="10">
        <f>(J287/86400)+25569+(-6/24)</f>
        <v>41506.506111111114</v>
      </c>
      <c r="T287">
        <f t="shared" si="16"/>
        <v>2013</v>
      </c>
      <c r="U287" s="15" t="str">
        <f t="shared" si="19"/>
        <v>Aug</v>
      </c>
      <c r="V287" s="10">
        <f>(I287/86400)+25569+(-5/24)</f>
        <v>41536.547777777778</v>
      </c>
      <c r="Y287" s="10"/>
    </row>
    <row r="288" spans="1:25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7"/>
        <v>109</v>
      </c>
      <c r="P288">
        <f t="shared" si="18"/>
        <v>121.28148148148148</v>
      </c>
      <c r="Q288" s="9" t="s">
        <v>8313</v>
      </c>
      <c r="R288" s="9" t="s">
        <v>8318</v>
      </c>
      <c r="S288" s="10">
        <f>(J288/86400)+25569+(-6/24)</f>
        <v>41313.566250000003</v>
      </c>
      <c r="T288">
        <f t="shared" si="16"/>
        <v>2013</v>
      </c>
      <c r="U288" s="15" t="str">
        <f t="shared" si="19"/>
        <v>Feb</v>
      </c>
      <c r="V288" s="10">
        <f>(I288/86400)+25569+(-5/24)</f>
        <v>41358.566249999996</v>
      </c>
      <c r="Y288" s="10"/>
    </row>
    <row r="289" spans="1:25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7"/>
        <v>176</v>
      </c>
      <c r="P289">
        <f t="shared" si="18"/>
        <v>91.189655172413794</v>
      </c>
      <c r="Q289" s="9" t="s">
        <v>8313</v>
      </c>
      <c r="R289" s="9" t="s">
        <v>8318</v>
      </c>
      <c r="S289" s="10">
        <f>(J289/86400)+25569+(-6/24)</f>
        <v>41184.027986111112</v>
      </c>
      <c r="T289">
        <f t="shared" si="16"/>
        <v>2012</v>
      </c>
      <c r="U289" s="15" t="str">
        <f t="shared" si="19"/>
        <v>Oct</v>
      </c>
      <c r="V289" s="10">
        <f>(I289/86400)+25569+(-5/24)</f>
        <v>41214.958333333328</v>
      </c>
      <c r="Y289" s="10"/>
    </row>
    <row r="290" spans="1:25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7"/>
        <v>103</v>
      </c>
      <c r="P290">
        <f t="shared" si="18"/>
        <v>115.44812080536913</v>
      </c>
      <c r="Q290" s="9" t="s">
        <v>8313</v>
      </c>
      <c r="R290" s="9" t="s">
        <v>8318</v>
      </c>
      <c r="S290" s="10">
        <f>(J290/86400)+25569+(-6/24)</f>
        <v>41050.918900462959</v>
      </c>
      <c r="T290">
        <f t="shared" si="16"/>
        <v>2012</v>
      </c>
      <c r="U290" s="15" t="str">
        <f t="shared" si="19"/>
        <v>May</v>
      </c>
      <c r="V290" s="10">
        <f>(I290/86400)+25569+(-5/24)</f>
        <v>41085.960567129623</v>
      </c>
      <c r="Y290" s="10"/>
    </row>
    <row r="291" spans="1:25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7"/>
        <v>105</v>
      </c>
      <c r="P291">
        <f t="shared" si="18"/>
        <v>67.771551724137936</v>
      </c>
      <c r="Q291" s="9" t="s">
        <v>8313</v>
      </c>
      <c r="R291" s="9" t="s">
        <v>8318</v>
      </c>
      <c r="S291" s="10">
        <f>(J291/86400)+25569+(-6/24)</f>
        <v>41550.206412037034</v>
      </c>
      <c r="T291">
        <f t="shared" si="16"/>
        <v>2013</v>
      </c>
      <c r="U291" s="15" t="str">
        <f t="shared" si="19"/>
        <v>Oct</v>
      </c>
      <c r="V291" s="10">
        <f>(I291/86400)+25569+(-5/24)</f>
        <v>41580.248078703698</v>
      </c>
      <c r="Y291" s="10"/>
    </row>
    <row r="292" spans="1:25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7"/>
        <v>107</v>
      </c>
      <c r="P292">
        <f t="shared" si="18"/>
        <v>28.576190476190476</v>
      </c>
      <c r="Q292" s="9" t="s">
        <v>8313</v>
      </c>
      <c r="R292" s="9" t="s">
        <v>8318</v>
      </c>
      <c r="S292" s="10">
        <f>(J292/86400)+25569+(-6/24)</f>
        <v>40526.11917824074</v>
      </c>
      <c r="T292">
        <f t="shared" si="16"/>
        <v>2010</v>
      </c>
      <c r="U292" s="15" t="str">
        <f t="shared" si="19"/>
        <v>Dec</v>
      </c>
      <c r="V292" s="10">
        <f>(I292/86400)+25569+(-5/24)</f>
        <v>40576.124305555553</v>
      </c>
      <c r="Y292" s="10"/>
    </row>
    <row r="293" spans="1:25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7"/>
        <v>120</v>
      </c>
      <c r="P293">
        <f t="shared" si="18"/>
        <v>46.8828125</v>
      </c>
      <c r="Q293" s="9" t="s">
        <v>8313</v>
      </c>
      <c r="R293" s="9" t="s">
        <v>8318</v>
      </c>
      <c r="S293" s="10">
        <f>(J293/86400)+25569+(-6/24)</f>
        <v>41376.519050925926</v>
      </c>
      <c r="T293">
        <f t="shared" si="16"/>
        <v>2013</v>
      </c>
      <c r="U293" s="15" t="str">
        <f t="shared" si="19"/>
        <v>Apr</v>
      </c>
      <c r="V293" s="10">
        <f>(I293/86400)+25569+(-5/24)</f>
        <v>41394.792361111111</v>
      </c>
      <c r="Y293" s="10"/>
    </row>
    <row r="294" spans="1:25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7"/>
        <v>102</v>
      </c>
      <c r="P294">
        <f t="shared" si="18"/>
        <v>154.42231237322514</v>
      </c>
      <c r="Q294" s="9" t="s">
        <v>8313</v>
      </c>
      <c r="R294" s="9" t="s">
        <v>8318</v>
      </c>
      <c r="S294" s="10">
        <f>(J294/86400)+25569+(-6/24)</f>
        <v>40812.553229166668</v>
      </c>
      <c r="T294">
        <f t="shared" si="16"/>
        <v>2011</v>
      </c>
      <c r="U294" s="15" t="str">
        <f t="shared" si="19"/>
        <v>Sep</v>
      </c>
      <c r="V294" s="10">
        <f>(I294/86400)+25569+(-5/24)</f>
        <v>40844.957638888889</v>
      </c>
      <c r="Y294" s="10"/>
    </row>
    <row r="295" spans="1:25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7"/>
        <v>101</v>
      </c>
      <c r="P295">
        <f t="shared" si="18"/>
        <v>201.22137404580153</v>
      </c>
      <c r="Q295" s="9" t="s">
        <v>8313</v>
      </c>
      <c r="R295" s="9" t="s">
        <v>8318</v>
      </c>
      <c r="S295" s="10">
        <f>(J295/86400)+25569+(-6/24)</f>
        <v>41719.417986111112</v>
      </c>
      <c r="T295">
        <f t="shared" si="16"/>
        <v>2014</v>
      </c>
      <c r="U295" s="15" t="str">
        <f t="shared" si="19"/>
        <v>Mar</v>
      </c>
      <c r="V295" s="10">
        <f>(I295/86400)+25569+(-5/24)</f>
        <v>41749.459652777776</v>
      </c>
      <c r="Y295" s="10"/>
    </row>
    <row r="296" spans="1:25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7"/>
        <v>100</v>
      </c>
      <c r="P296">
        <f t="shared" si="18"/>
        <v>100</v>
      </c>
      <c r="Q296" s="9" t="s">
        <v>8313</v>
      </c>
      <c r="R296" s="9" t="s">
        <v>8318</v>
      </c>
      <c r="S296" s="10">
        <f>(J296/86400)+25569+(-6/24)</f>
        <v>40342.834421296298</v>
      </c>
      <c r="T296">
        <f t="shared" si="16"/>
        <v>2010</v>
      </c>
      <c r="U296" s="15" t="str">
        <f t="shared" si="19"/>
        <v>Jun</v>
      </c>
      <c r="V296" s="10">
        <f>(I296/86400)+25569+(-5/24)</f>
        <v>40378.458333333328</v>
      </c>
      <c r="Y296" s="10"/>
    </row>
    <row r="297" spans="1:25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7"/>
        <v>133</v>
      </c>
      <c r="P297">
        <f t="shared" si="18"/>
        <v>100.08204511278196</v>
      </c>
      <c r="Q297" s="9" t="s">
        <v>8313</v>
      </c>
      <c r="R297" s="9" t="s">
        <v>8318</v>
      </c>
      <c r="S297" s="10">
        <f>(J297/86400)+25569+(-6/24)</f>
        <v>41518.754733796297</v>
      </c>
      <c r="T297">
        <f t="shared" si="16"/>
        <v>2013</v>
      </c>
      <c r="U297" s="15" t="str">
        <f t="shared" si="19"/>
        <v>Sep</v>
      </c>
      <c r="V297" s="10">
        <f>(I297/86400)+25569+(-5/24)</f>
        <v>41578.791666666664</v>
      </c>
      <c r="Y297" s="10"/>
    </row>
    <row r="298" spans="1:25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7"/>
        <v>119</v>
      </c>
      <c r="P298">
        <f t="shared" si="18"/>
        <v>230.08953488372092</v>
      </c>
      <c r="Q298" s="9" t="s">
        <v>8313</v>
      </c>
      <c r="R298" s="9" t="s">
        <v>8318</v>
      </c>
      <c r="S298" s="10">
        <f>(J298/86400)+25569+(-6/24)</f>
        <v>41134.225497685184</v>
      </c>
      <c r="T298">
        <f t="shared" si="16"/>
        <v>2012</v>
      </c>
      <c r="U298" s="15" t="str">
        <f t="shared" si="19"/>
        <v>Aug</v>
      </c>
      <c r="V298" s="10">
        <f>(I298/86400)+25569+(-5/24)</f>
        <v>41159.267164351848</v>
      </c>
      <c r="Y298" s="10"/>
    </row>
    <row r="299" spans="1:25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7"/>
        <v>101</v>
      </c>
      <c r="P299">
        <f t="shared" si="18"/>
        <v>141.74647887323943</v>
      </c>
      <c r="Q299" s="9" t="s">
        <v>8313</v>
      </c>
      <c r="R299" s="9" t="s">
        <v>8318</v>
      </c>
      <c r="S299" s="10">
        <f>(J299/86400)+25569+(-6/24)</f>
        <v>42089.478020833332</v>
      </c>
      <c r="T299">
        <f t="shared" si="16"/>
        <v>2015</v>
      </c>
      <c r="U299" s="15" t="str">
        <f t="shared" si="19"/>
        <v>Mar</v>
      </c>
      <c r="V299" s="10">
        <f>(I299/86400)+25569+(-5/24)</f>
        <v>42124.957638888889</v>
      </c>
      <c r="Y299" s="10"/>
    </row>
    <row r="300" spans="1:25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7"/>
        <v>109</v>
      </c>
      <c r="P300">
        <f t="shared" si="18"/>
        <v>56.344351395730705</v>
      </c>
      <c r="Q300" s="9" t="s">
        <v>8313</v>
      </c>
      <c r="R300" s="9" t="s">
        <v>8318</v>
      </c>
      <c r="S300" s="10">
        <f>(J300/86400)+25569+(-6/24)</f>
        <v>41709.213518518518</v>
      </c>
      <c r="T300">
        <f t="shared" si="16"/>
        <v>2014</v>
      </c>
      <c r="U300" s="15" t="str">
        <f t="shared" si="19"/>
        <v>Mar</v>
      </c>
      <c r="V300" s="10">
        <f>(I300/86400)+25569+(-5/24)</f>
        <v>41768.666666666664</v>
      </c>
      <c r="Y300" s="10"/>
    </row>
    <row r="301" spans="1:25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7"/>
        <v>179</v>
      </c>
      <c r="P301">
        <f t="shared" si="18"/>
        <v>73.341188524590166</v>
      </c>
      <c r="Q301" s="9" t="s">
        <v>8313</v>
      </c>
      <c r="R301" s="9" t="s">
        <v>8318</v>
      </c>
      <c r="S301" s="10">
        <f>(J301/86400)+25569+(-6/24)</f>
        <v>40468.975231481483</v>
      </c>
      <c r="T301">
        <f t="shared" si="16"/>
        <v>2010</v>
      </c>
      <c r="U301" s="15" t="str">
        <f t="shared" si="19"/>
        <v>Oct</v>
      </c>
      <c r="V301" s="10">
        <f>(I301/86400)+25569+(-5/24)</f>
        <v>40499.058564814812</v>
      </c>
      <c r="Y301" s="10"/>
    </row>
    <row r="302" spans="1:25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7"/>
        <v>102</v>
      </c>
      <c r="P302">
        <f t="shared" si="18"/>
        <v>85.337785234899329</v>
      </c>
      <c r="Q302" s="9" t="s">
        <v>8313</v>
      </c>
      <c r="R302" s="9" t="s">
        <v>8318</v>
      </c>
      <c r="S302" s="10">
        <f>(J302/86400)+25569+(-6/24)</f>
        <v>40626.709930555553</v>
      </c>
      <c r="T302">
        <f t="shared" si="16"/>
        <v>2011</v>
      </c>
      <c r="U302" s="15" t="str">
        <f t="shared" si="19"/>
        <v>Mar</v>
      </c>
      <c r="V302" s="10">
        <f>(I302/86400)+25569+(-5/24)</f>
        <v>40657.751597222217</v>
      </c>
      <c r="Y302" s="10"/>
    </row>
    <row r="303" spans="1:25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7"/>
        <v>119</v>
      </c>
      <c r="P303">
        <f t="shared" si="18"/>
        <v>61.496215139442228</v>
      </c>
      <c r="Q303" s="9" t="s">
        <v>8313</v>
      </c>
      <c r="R303" s="9" t="s">
        <v>8318</v>
      </c>
      <c r="S303" s="10">
        <f>(J303/86400)+25569+(-6/24)</f>
        <v>41312.487673611111</v>
      </c>
      <c r="T303">
        <f t="shared" si="16"/>
        <v>2013</v>
      </c>
      <c r="U303" s="15" t="str">
        <f t="shared" si="19"/>
        <v>Feb</v>
      </c>
      <c r="V303" s="10">
        <f>(I303/86400)+25569+(-5/24)</f>
        <v>41352.487673611111</v>
      </c>
      <c r="Y303" s="10"/>
    </row>
    <row r="304" spans="1:25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7"/>
        <v>100</v>
      </c>
      <c r="P304">
        <f t="shared" si="18"/>
        <v>93.018518518518519</v>
      </c>
      <c r="Q304" s="9" t="s">
        <v>8313</v>
      </c>
      <c r="R304" s="9" t="s">
        <v>8318</v>
      </c>
      <c r="S304" s="10">
        <f>(J304/86400)+25569+(-6/24)</f>
        <v>40933.606921296298</v>
      </c>
      <c r="T304">
        <f t="shared" si="16"/>
        <v>2012</v>
      </c>
      <c r="U304" s="15" t="str">
        <f t="shared" si="19"/>
        <v>Jan</v>
      </c>
      <c r="V304" s="10">
        <f>(I304/86400)+25569+(-5/24)</f>
        <v>40963.648587962962</v>
      </c>
      <c r="Y304" s="10"/>
    </row>
    <row r="305" spans="1:25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7"/>
        <v>137</v>
      </c>
      <c r="P305">
        <f t="shared" si="18"/>
        <v>50.292682926829265</v>
      </c>
      <c r="Q305" s="9" t="s">
        <v>8313</v>
      </c>
      <c r="R305" s="9" t="s">
        <v>8318</v>
      </c>
      <c r="S305" s="10">
        <f>(J305/86400)+25569+(-6/24)</f>
        <v>41031.821134259255</v>
      </c>
      <c r="T305">
        <f t="shared" si="16"/>
        <v>2012</v>
      </c>
      <c r="U305" s="15" t="str">
        <f t="shared" si="19"/>
        <v>May</v>
      </c>
      <c r="V305" s="10">
        <f>(I305/86400)+25569+(-5/24)</f>
        <v>41061.862800925919</v>
      </c>
      <c r="Y305" s="10"/>
    </row>
    <row r="306" spans="1:25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7"/>
        <v>232</v>
      </c>
      <c r="P306">
        <f t="shared" si="18"/>
        <v>106.43243243243244</v>
      </c>
      <c r="Q306" s="9" t="s">
        <v>8313</v>
      </c>
      <c r="R306" s="9" t="s">
        <v>8318</v>
      </c>
      <c r="S306" s="10">
        <f>(J306/86400)+25569+(-6/24)</f>
        <v>41113.844872685186</v>
      </c>
      <c r="T306">
        <f t="shared" si="16"/>
        <v>2012</v>
      </c>
      <c r="U306" s="15" t="str">
        <f t="shared" si="19"/>
        <v>Jul</v>
      </c>
      <c r="V306" s="10">
        <f>(I306/86400)+25569+(-5/24)</f>
        <v>41152.875</v>
      </c>
      <c r="Y306" s="10"/>
    </row>
    <row r="307" spans="1:25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7"/>
        <v>130</v>
      </c>
      <c r="P307">
        <f t="shared" si="18"/>
        <v>51.719576719576722</v>
      </c>
      <c r="Q307" s="9" t="s">
        <v>8313</v>
      </c>
      <c r="R307" s="9" t="s">
        <v>8318</v>
      </c>
      <c r="S307" s="10">
        <f>(J307/86400)+25569+(-6/24)</f>
        <v>40948.380196759259</v>
      </c>
      <c r="T307">
        <f t="shared" si="16"/>
        <v>2012</v>
      </c>
      <c r="U307" s="15" t="str">
        <f t="shared" si="19"/>
        <v>Feb</v>
      </c>
      <c r="V307" s="10">
        <f>(I307/86400)+25569+(-5/24)</f>
        <v>40978.421863425923</v>
      </c>
      <c r="Y307" s="10"/>
    </row>
    <row r="308" spans="1:25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7"/>
        <v>293</v>
      </c>
      <c r="P308">
        <f t="shared" si="18"/>
        <v>36.612499999999997</v>
      </c>
      <c r="Q308" s="9" t="s">
        <v>8313</v>
      </c>
      <c r="R308" s="9" t="s">
        <v>8318</v>
      </c>
      <c r="S308" s="10">
        <f>(J308/86400)+25569+(-6/24)</f>
        <v>41333.587187500001</v>
      </c>
      <c r="T308">
        <f t="shared" si="16"/>
        <v>2013</v>
      </c>
      <c r="U308" s="15" t="str">
        <f t="shared" si="19"/>
        <v>Feb</v>
      </c>
      <c r="V308" s="10">
        <f>(I308/86400)+25569+(-5/24)</f>
        <v>41353.587187499994</v>
      </c>
      <c r="Y308" s="10"/>
    </row>
    <row r="309" spans="1:25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7"/>
        <v>111</v>
      </c>
      <c r="P309">
        <f t="shared" si="18"/>
        <v>42.517361111111114</v>
      </c>
      <c r="Q309" s="9" t="s">
        <v>8313</v>
      </c>
      <c r="R309" s="9" t="s">
        <v>8318</v>
      </c>
      <c r="S309" s="10">
        <f>(J309/86400)+25569+(-6/24)</f>
        <v>41282.694456018522</v>
      </c>
      <c r="T309">
        <f t="shared" si="16"/>
        <v>2013</v>
      </c>
      <c r="U309" s="15" t="str">
        <f t="shared" si="19"/>
        <v>Jan</v>
      </c>
      <c r="V309" s="10">
        <f>(I309/86400)+25569+(-5/24)</f>
        <v>41312.736122685186</v>
      </c>
      <c r="Y309" s="10"/>
    </row>
    <row r="310" spans="1:25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7"/>
        <v>106</v>
      </c>
      <c r="P310">
        <f t="shared" si="18"/>
        <v>62.712871287128714</v>
      </c>
      <c r="Q310" s="9" t="s">
        <v>8313</v>
      </c>
      <c r="R310" s="9" t="s">
        <v>8318</v>
      </c>
      <c r="S310" s="10">
        <f>(J310/86400)+25569+(-6/24)</f>
        <v>40567.444560185184</v>
      </c>
      <c r="T310">
        <f t="shared" si="16"/>
        <v>2011</v>
      </c>
      <c r="U310" s="15" t="str">
        <f t="shared" si="19"/>
        <v>Jan</v>
      </c>
      <c r="V310" s="10">
        <f>(I310/86400)+25569+(-5/24)</f>
        <v>40612.486226851848</v>
      </c>
      <c r="Y310" s="10"/>
    </row>
    <row r="311" spans="1:25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7"/>
        <v>119</v>
      </c>
      <c r="P311">
        <f t="shared" si="18"/>
        <v>89.957983193277315</v>
      </c>
      <c r="Q311" s="9" t="s">
        <v>8313</v>
      </c>
      <c r="R311" s="9" t="s">
        <v>8318</v>
      </c>
      <c r="S311" s="10">
        <f>(J311/86400)+25569+(-6/24)</f>
        <v>41134.501550925925</v>
      </c>
      <c r="T311">
        <f t="shared" si="16"/>
        <v>2012</v>
      </c>
      <c r="U311" s="15" t="str">
        <f t="shared" si="19"/>
        <v>Aug</v>
      </c>
      <c r="V311" s="10">
        <f>(I311/86400)+25569+(-5/24)</f>
        <v>41155.543217592589</v>
      </c>
      <c r="Y311" s="10"/>
    </row>
    <row r="312" spans="1:25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7"/>
        <v>104</v>
      </c>
      <c r="P312">
        <f t="shared" si="18"/>
        <v>28.924722222222222</v>
      </c>
      <c r="Q312" s="9" t="s">
        <v>8313</v>
      </c>
      <c r="R312" s="9" t="s">
        <v>8318</v>
      </c>
      <c r="S312" s="10">
        <f>(J312/86400)+25569+(-6/24)</f>
        <v>40820.933136574073</v>
      </c>
      <c r="T312">
        <f t="shared" si="16"/>
        <v>2011</v>
      </c>
      <c r="U312" s="15" t="str">
        <f t="shared" si="19"/>
        <v>Oct</v>
      </c>
      <c r="V312" s="10">
        <f>(I312/86400)+25569+(-5/24)</f>
        <v>40835.875</v>
      </c>
      <c r="Y312" s="10"/>
    </row>
    <row r="313" spans="1:25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7"/>
        <v>104</v>
      </c>
      <c r="P313">
        <f t="shared" si="18"/>
        <v>138.8022</v>
      </c>
      <c r="Q313" s="9" t="s">
        <v>8313</v>
      </c>
      <c r="R313" s="9" t="s">
        <v>8318</v>
      </c>
      <c r="S313" s="10">
        <f>(J313/86400)+25569+(-6/24)</f>
        <v>40867.969814814816</v>
      </c>
      <c r="T313">
        <f t="shared" si="16"/>
        <v>2011</v>
      </c>
      <c r="U313" s="15" t="str">
        <f t="shared" si="19"/>
        <v>Nov</v>
      </c>
      <c r="V313" s="10">
        <f>(I313/86400)+25569+(-5/24)</f>
        <v>40909.124305555553</v>
      </c>
      <c r="Y313" s="10"/>
    </row>
    <row r="314" spans="1:25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7"/>
        <v>112</v>
      </c>
      <c r="P314">
        <f t="shared" si="18"/>
        <v>61.301369863013697</v>
      </c>
      <c r="Q314" s="9" t="s">
        <v>8313</v>
      </c>
      <c r="R314" s="9" t="s">
        <v>8318</v>
      </c>
      <c r="S314" s="10">
        <f>(J314/86400)+25569+(-6/24)</f>
        <v>41348.627685185187</v>
      </c>
      <c r="T314">
        <f t="shared" si="16"/>
        <v>2013</v>
      </c>
      <c r="U314" s="15" t="str">
        <f t="shared" si="19"/>
        <v>Mar</v>
      </c>
      <c r="V314" s="10">
        <f>(I314/86400)+25569+(-5/24)</f>
        <v>41378.669351851851</v>
      </c>
      <c r="Y314" s="10"/>
    </row>
    <row r="315" spans="1:25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7"/>
        <v>105</v>
      </c>
      <c r="P315">
        <f t="shared" si="18"/>
        <v>80.202702702702709</v>
      </c>
      <c r="Q315" s="9" t="s">
        <v>8313</v>
      </c>
      <c r="R315" s="9" t="s">
        <v>8318</v>
      </c>
      <c r="S315" s="10">
        <f>(J315/86400)+25569+(-6/24)</f>
        <v>40356.977939814817</v>
      </c>
      <c r="T315">
        <f t="shared" si="16"/>
        <v>2010</v>
      </c>
      <c r="U315" s="15" t="str">
        <f t="shared" si="19"/>
        <v>Jun</v>
      </c>
      <c r="V315" s="10">
        <f>(I315/86400)+25569+(-5/24)</f>
        <v>40401.457638888889</v>
      </c>
      <c r="Y315" s="10"/>
    </row>
    <row r="316" spans="1:25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7"/>
        <v>385</v>
      </c>
      <c r="P316">
        <f t="shared" si="18"/>
        <v>32.095833333333331</v>
      </c>
      <c r="Q316" s="9" t="s">
        <v>8313</v>
      </c>
      <c r="R316" s="9" t="s">
        <v>8318</v>
      </c>
      <c r="S316" s="10">
        <f>(J316/86400)+25569+(-6/24)</f>
        <v>41304.583194444444</v>
      </c>
      <c r="T316">
        <f t="shared" si="16"/>
        <v>2013</v>
      </c>
      <c r="U316" s="15" t="str">
        <f t="shared" si="19"/>
        <v>Jan</v>
      </c>
      <c r="V316" s="10">
        <f>(I316/86400)+25569+(-5/24)</f>
        <v>41334.624861111108</v>
      </c>
      <c r="Y316" s="10"/>
    </row>
    <row r="317" spans="1:25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7"/>
        <v>101</v>
      </c>
      <c r="P317">
        <f t="shared" si="18"/>
        <v>200.88888888888889</v>
      </c>
      <c r="Q317" s="9" t="s">
        <v>8313</v>
      </c>
      <c r="R317" s="9" t="s">
        <v>8318</v>
      </c>
      <c r="S317" s="10">
        <f>(J317/86400)+25569+(-6/24)</f>
        <v>41113.52238425926</v>
      </c>
      <c r="T317">
        <f t="shared" si="16"/>
        <v>2012</v>
      </c>
      <c r="U317" s="15" t="str">
        <f t="shared" si="19"/>
        <v>Jul</v>
      </c>
      <c r="V317" s="10">
        <f>(I317/86400)+25569+(-5/24)</f>
        <v>41143.564050925925</v>
      </c>
      <c r="Y317" s="10"/>
    </row>
    <row r="318" spans="1:25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7"/>
        <v>114</v>
      </c>
      <c r="P318">
        <f t="shared" si="18"/>
        <v>108.01265822784811</v>
      </c>
      <c r="Q318" s="9" t="s">
        <v>8313</v>
      </c>
      <c r="R318" s="9" t="s">
        <v>8318</v>
      </c>
      <c r="S318" s="10">
        <f>(J318/86400)+25569+(-6/24)</f>
        <v>41950.673576388886</v>
      </c>
      <c r="T318">
        <f t="shared" si="16"/>
        <v>2014</v>
      </c>
      <c r="U318" s="15" t="str">
        <f t="shared" si="19"/>
        <v>Nov</v>
      </c>
      <c r="V318" s="10">
        <f>(I318/86400)+25569+(-5/24)</f>
        <v>41983.999305555553</v>
      </c>
      <c r="Y318" s="10"/>
    </row>
    <row r="319" spans="1:25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7"/>
        <v>101</v>
      </c>
      <c r="P319">
        <f t="shared" si="18"/>
        <v>95.699367088607602</v>
      </c>
      <c r="Q319" s="9" t="s">
        <v>8313</v>
      </c>
      <c r="R319" s="9" t="s">
        <v>8318</v>
      </c>
      <c r="S319" s="10">
        <f>(J319/86400)+25569+(-6/24)</f>
        <v>41589.426886574074</v>
      </c>
      <c r="T319">
        <f t="shared" si="16"/>
        <v>2013</v>
      </c>
      <c r="U319" s="15" t="str">
        <f t="shared" si="19"/>
        <v>Nov</v>
      </c>
      <c r="V319" s="10">
        <f>(I319/86400)+25569+(-5/24)</f>
        <v>41619.468553240738</v>
      </c>
      <c r="Y319" s="10"/>
    </row>
    <row r="320" spans="1:25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7"/>
        <v>283</v>
      </c>
      <c r="P320">
        <f t="shared" si="18"/>
        <v>49.880281690140848</v>
      </c>
      <c r="Q320" s="9" t="s">
        <v>8313</v>
      </c>
      <c r="R320" s="9" t="s">
        <v>8318</v>
      </c>
      <c r="S320" s="10">
        <f>(J320/86400)+25569+(-6/24)</f>
        <v>41329.788784722223</v>
      </c>
      <c r="T320">
        <f t="shared" si="16"/>
        <v>2013</v>
      </c>
      <c r="U320" s="15" t="str">
        <f t="shared" si="19"/>
        <v>Feb</v>
      </c>
      <c r="V320" s="10">
        <f>(I320/86400)+25569+(-5/24)</f>
        <v>41359.788784722223</v>
      </c>
      <c r="Y320" s="10"/>
    </row>
    <row r="321" spans="1:25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7"/>
        <v>113</v>
      </c>
      <c r="P321">
        <f t="shared" si="18"/>
        <v>110.47058823529412</v>
      </c>
      <c r="Q321" s="9" t="s">
        <v>8313</v>
      </c>
      <c r="R321" s="9" t="s">
        <v>8318</v>
      </c>
      <c r="S321" s="10">
        <f>(J321/86400)+25569+(-6/24)</f>
        <v>40123.58829861111</v>
      </c>
      <c r="T321">
        <f t="shared" si="16"/>
        <v>2009</v>
      </c>
      <c r="U321" s="15" t="str">
        <f t="shared" si="19"/>
        <v>Nov</v>
      </c>
      <c r="V321" s="10">
        <f>(I321/86400)+25569+(-5/24)</f>
        <v>40211.124305555553</v>
      </c>
      <c r="Y321" s="10"/>
    </row>
    <row r="322" spans="1:25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7"/>
        <v>107</v>
      </c>
      <c r="P322">
        <f t="shared" si="18"/>
        <v>134.91139240506328</v>
      </c>
      <c r="Q322" s="9" t="s">
        <v>8313</v>
      </c>
      <c r="R322" s="9" t="s">
        <v>8318</v>
      </c>
      <c r="S322" s="10">
        <f>(J322/86400)+25569+(-6/24)</f>
        <v>42331.301307870366</v>
      </c>
      <c r="T322">
        <f t="shared" ref="T322:T385" si="20">YEAR(S322)</f>
        <v>2015</v>
      </c>
      <c r="U322" s="15" t="str">
        <f t="shared" si="19"/>
        <v>Nov</v>
      </c>
      <c r="V322" s="10">
        <f>(I322/86400)+25569+(-5/24)</f>
        <v>42360.749999999993</v>
      </c>
      <c r="Y322" s="10"/>
    </row>
    <row r="323" spans="1:25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1">ROUND((E323/D323)*100,0)</f>
        <v>103</v>
      </c>
      <c r="P323">
        <f t="shared" ref="P323:P386" si="22">AVERAGE(E323/L323)</f>
        <v>106.62314540059347</v>
      </c>
      <c r="Q323" s="9" t="s">
        <v>8313</v>
      </c>
      <c r="R323" s="9" t="s">
        <v>8318</v>
      </c>
      <c r="S323" s="10">
        <f>(J323/86400)+25569+(-6/24)</f>
        <v>42647.196597222224</v>
      </c>
      <c r="T323">
        <f t="shared" si="20"/>
        <v>2016</v>
      </c>
      <c r="U323" s="15" t="str">
        <f t="shared" ref="U323:U386" si="23">TEXT(S323,"mmm")</f>
        <v>Oct</v>
      </c>
      <c r="V323" s="10">
        <f>(I323/86400)+25569+(-5/24)</f>
        <v>42682.279930555553</v>
      </c>
      <c r="Y323" s="10"/>
    </row>
    <row r="324" spans="1:25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1"/>
        <v>108</v>
      </c>
      <c r="P324">
        <f t="shared" si="22"/>
        <v>145.04301075268816</v>
      </c>
      <c r="Q324" s="9" t="s">
        <v>8313</v>
      </c>
      <c r="R324" s="9" t="s">
        <v>8318</v>
      </c>
      <c r="S324" s="10">
        <f>(J324/86400)+25569+(-6/24)</f>
        <v>42473.32</v>
      </c>
      <c r="T324">
        <f t="shared" si="20"/>
        <v>2016</v>
      </c>
      <c r="U324" s="15" t="str">
        <f t="shared" si="23"/>
        <v>Apr</v>
      </c>
      <c r="V324" s="10">
        <f>(I324/86400)+25569+(-5/24)</f>
        <v>42503.361666666664</v>
      </c>
      <c r="Y324" s="10"/>
    </row>
    <row r="325" spans="1:25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1"/>
        <v>123</v>
      </c>
      <c r="P325">
        <f t="shared" si="22"/>
        <v>114.58620689655173</v>
      </c>
      <c r="Q325" s="9" t="s">
        <v>8313</v>
      </c>
      <c r="R325" s="9" t="s">
        <v>8318</v>
      </c>
      <c r="S325" s="10">
        <f>(J325/86400)+25569+(-6/24)</f>
        <v>42697.07136574074</v>
      </c>
      <c r="T325">
        <f t="shared" si="20"/>
        <v>2016</v>
      </c>
      <c r="U325" s="15" t="str">
        <f t="shared" si="23"/>
        <v>Nov</v>
      </c>
      <c r="V325" s="10">
        <f>(I325/86400)+25569+(-5/24)</f>
        <v>42725.124305555553</v>
      </c>
      <c r="Y325" s="10"/>
    </row>
    <row r="326" spans="1:25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1"/>
        <v>102</v>
      </c>
      <c r="P326">
        <f t="shared" si="22"/>
        <v>105.3170731707317</v>
      </c>
      <c r="Q326" s="9" t="s">
        <v>8313</v>
      </c>
      <c r="R326" s="9" t="s">
        <v>8318</v>
      </c>
      <c r="S326" s="10">
        <f>(J326/86400)+25569+(-6/24)</f>
        <v>42184.376250000001</v>
      </c>
      <c r="T326">
        <f t="shared" si="20"/>
        <v>2015</v>
      </c>
      <c r="U326" s="15" t="str">
        <f t="shared" si="23"/>
        <v>Jun</v>
      </c>
      <c r="V326" s="10">
        <f>(I326/86400)+25569+(-5/24)</f>
        <v>42217.417916666665</v>
      </c>
      <c r="Y326" s="10"/>
    </row>
    <row r="327" spans="1:25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1"/>
        <v>104</v>
      </c>
      <c r="P327">
        <f t="shared" si="22"/>
        <v>70.921195652173907</v>
      </c>
      <c r="Q327" s="9" t="s">
        <v>8313</v>
      </c>
      <c r="R327" s="9" t="s">
        <v>8318</v>
      </c>
      <c r="S327" s="10">
        <f>(J327/86400)+25569+(-6/24)</f>
        <v>42688.937881944439</v>
      </c>
      <c r="T327">
        <f t="shared" si="20"/>
        <v>2016</v>
      </c>
      <c r="U327" s="15" t="str">
        <f t="shared" si="23"/>
        <v>Nov</v>
      </c>
      <c r="V327" s="10">
        <f>(I327/86400)+25569+(-5/24)</f>
        <v>42723.979548611103</v>
      </c>
      <c r="Y327" s="10"/>
    </row>
    <row r="328" spans="1:25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1"/>
        <v>113</v>
      </c>
      <c r="P328">
        <f t="shared" si="22"/>
        <v>147.17167680278018</v>
      </c>
      <c r="Q328" s="9" t="s">
        <v>8313</v>
      </c>
      <c r="R328" s="9" t="s">
        <v>8318</v>
      </c>
      <c r="S328" s="10">
        <f>(J328/86400)+25569+(-6/24)</f>
        <v>42775.064884259264</v>
      </c>
      <c r="T328">
        <f t="shared" si="20"/>
        <v>2017</v>
      </c>
      <c r="U328" s="15" t="str">
        <f t="shared" si="23"/>
        <v>Feb</v>
      </c>
      <c r="V328" s="10">
        <f>(I328/86400)+25569+(-5/24)</f>
        <v>42808.747916666667</v>
      </c>
      <c r="Y328" s="10"/>
    </row>
    <row r="329" spans="1:25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1"/>
        <v>136</v>
      </c>
      <c r="P329">
        <f t="shared" si="22"/>
        <v>160.47058823529412</v>
      </c>
      <c r="Q329" s="9" t="s">
        <v>8313</v>
      </c>
      <c r="R329" s="9" t="s">
        <v>8318</v>
      </c>
      <c r="S329" s="10">
        <f>(J329/86400)+25569+(-6/24)</f>
        <v>42057.985289351855</v>
      </c>
      <c r="T329">
        <f t="shared" si="20"/>
        <v>2015</v>
      </c>
      <c r="U329" s="15" t="str">
        <f t="shared" si="23"/>
        <v>Feb</v>
      </c>
      <c r="V329" s="10">
        <f>(I329/86400)+25569+(-5/24)</f>
        <v>42085.124999999993</v>
      </c>
      <c r="Y329" s="10"/>
    </row>
    <row r="330" spans="1:25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1"/>
        <v>104</v>
      </c>
      <c r="P330">
        <f t="shared" si="22"/>
        <v>156.04578313253012</v>
      </c>
      <c r="Q330" s="9" t="s">
        <v>8313</v>
      </c>
      <c r="R330" s="9" t="s">
        <v>8318</v>
      </c>
      <c r="S330" s="10">
        <f>(J330/86400)+25569+(-6/24)</f>
        <v>42278.696620370371</v>
      </c>
      <c r="T330">
        <f t="shared" si="20"/>
        <v>2015</v>
      </c>
      <c r="U330" s="15" t="str">
        <f t="shared" si="23"/>
        <v>Oct</v>
      </c>
      <c r="V330" s="10">
        <f>(I330/86400)+25569+(-5/24)</f>
        <v>42308.958333333336</v>
      </c>
      <c r="Y330" s="10"/>
    </row>
    <row r="331" spans="1:25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1"/>
        <v>106</v>
      </c>
      <c r="P331">
        <f t="shared" si="22"/>
        <v>63.17365269461078</v>
      </c>
      <c r="Q331" s="9" t="s">
        <v>8313</v>
      </c>
      <c r="R331" s="9" t="s">
        <v>8318</v>
      </c>
      <c r="S331" s="10">
        <f>(J331/86400)+25569+(-6/24)</f>
        <v>42291.21674768519</v>
      </c>
      <c r="T331">
        <f t="shared" si="20"/>
        <v>2015</v>
      </c>
      <c r="U331" s="15" t="str">
        <f t="shared" si="23"/>
        <v>Oct</v>
      </c>
      <c r="V331" s="10">
        <f>(I331/86400)+25569+(-5/24)</f>
        <v>42314.958333333336</v>
      </c>
      <c r="Y331" s="10"/>
    </row>
    <row r="332" spans="1:25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1"/>
        <v>102</v>
      </c>
      <c r="P332">
        <f t="shared" si="22"/>
        <v>104.82352941176471</v>
      </c>
      <c r="Q332" s="9" t="s">
        <v>8313</v>
      </c>
      <c r="R332" s="9" t="s">
        <v>8318</v>
      </c>
      <c r="S332" s="10">
        <f>(J332/86400)+25569+(-6/24)</f>
        <v>41379.265775462962</v>
      </c>
      <c r="T332">
        <f t="shared" si="20"/>
        <v>2013</v>
      </c>
      <c r="U332" s="15" t="str">
        <f t="shared" si="23"/>
        <v>Apr</v>
      </c>
      <c r="V332" s="10">
        <f>(I332/86400)+25569+(-5/24)</f>
        <v>41410.957638888889</v>
      </c>
      <c r="Y332" s="10"/>
    </row>
    <row r="333" spans="1:25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1"/>
        <v>107</v>
      </c>
      <c r="P333">
        <f t="shared" si="22"/>
        <v>97.356164383561648</v>
      </c>
      <c r="Q333" s="9" t="s">
        <v>8313</v>
      </c>
      <c r="R333" s="9" t="s">
        <v>8318</v>
      </c>
      <c r="S333" s="10">
        <f>(J333/86400)+25569+(-6/24)</f>
        <v>42507.331412037034</v>
      </c>
      <c r="T333">
        <f t="shared" si="20"/>
        <v>2016</v>
      </c>
      <c r="U333" s="15" t="str">
        <f t="shared" si="23"/>
        <v>May</v>
      </c>
      <c r="V333" s="10">
        <f>(I333/86400)+25569+(-5/24)</f>
        <v>42538.373078703698</v>
      </c>
      <c r="Y333" s="10"/>
    </row>
    <row r="334" spans="1:25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1"/>
        <v>113</v>
      </c>
      <c r="P334">
        <f t="shared" si="22"/>
        <v>203.63063063063063</v>
      </c>
      <c r="Q334" s="9" t="s">
        <v>8313</v>
      </c>
      <c r="R334" s="9" t="s">
        <v>8318</v>
      </c>
      <c r="S334" s="10">
        <f>(J334/86400)+25569+(-6/24)</f>
        <v>42263.430289351847</v>
      </c>
      <c r="T334">
        <f t="shared" si="20"/>
        <v>2015</v>
      </c>
      <c r="U334" s="15" t="str">
        <f t="shared" si="23"/>
        <v>Sep</v>
      </c>
      <c r="V334" s="10">
        <f>(I334/86400)+25569+(-5/24)</f>
        <v>42305.124999999993</v>
      </c>
      <c r="Y334" s="10"/>
    </row>
    <row r="335" spans="1:25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1"/>
        <v>125</v>
      </c>
      <c r="P335">
        <f t="shared" si="22"/>
        <v>188.31203007518798</v>
      </c>
      <c r="Q335" s="9" t="s">
        <v>8313</v>
      </c>
      <c r="R335" s="9" t="s">
        <v>8318</v>
      </c>
      <c r="S335" s="10">
        <f>(J335/86400)+25569+(-6/24)</f>
        <v>42437.386469907404</v>
      </c>
      <c r="T335">
        <f t="shared" si="20"/>
        <v>2016</v>
      </c>
      <c r="U335" s="15" t="str">
        <f t="shared" si="23"/>
        <v>Mar</v>
      </c>
      <c r="V335" s="10">
        <f>(I335/86400)+25569+(-5/24)</f>
        <v>42467.386469907404</v>
      </c>
      <c r="Y335" s="10"/>
    </row>
    <row r="336" spans="1:25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1"/>
        <v>101</v>
      </c>
      <c r="P336">
        <f t="shared" si="22"/>
        <v>146.65217391304347</v>
      </c>
      <c r="Q336" s="9" t="s">
        <v>8313</v>
      </c>
      <c r="R336" s="9" t="s">
        <v>8318</v>
      </c>
      <c r="S336" s="10">
        <f>(J336/86400)+25569+(-6/24)</f>
        <v>42101.432372685187</v>
      </c>
      <c r="T336">
        <f t="shared" si="20"/>
        <v>2015</v>
      </c>
      <c r="U336" s="15" t="str">
        <f t="shared" si="23"/>
        <v>Apr</v>
      </c>
      <c r="V336" s="10">
        <f>(I336/86400)+25569+(-5/24)</f>
        <v>42139.583333333336</v>
      </c>
      <c r="Y336" s="10"/>
    </row>
    <row r="337" spans="1:25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1"/>
        <v>103</v>
      </c>
      <c r="P337">
        <f t="shared" si="22"/>
        <v>109.1875</v>
      </c>
      <c r="Q337" s="9" t="s">
        <v>8313</v>
      </c>
      <c r="R337" s="9" t="s">
        <v>8318</v>
      </c>
      <c r="S337" s="10">
        <f>(J337/86400)+25569+(-6/24)</f>
        <v>42101.487442129626</v>
      </c>
      <c r="T337">
        <f t="shared" si="20"/>
        <v>2015</v>
      </c>
      <c r="U337" s="15" t="str">
        <f t="shared" si="23"/>
        <v>Apr</v>
      </c>
      <c r="V337" s="10">
        <f>(I337/86400)+25569+(-5/24)</f>
        <v>42132.708333333336</v>
      </c>
      <c r="Y337" s="10"/>
    </row>
    <row r="338" spans="1:25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1"/>
        <v>117</v>
      </c>
      <c r="P338">
        <f t="shared" si="22"/>
        <v>59.249046653144013</v>
      </c>
      <c r="Q338" s="9" t="s">
        <v>8313</v>
      </c>
      <c r="R338" s="9" t="s">
        <v>8318</v>
      </c>
      <c r="S338" s="10">
        <f>(J338/86400)+25569+(-6/24)</f>
        <v>42291.346273148149</v>
      </c>
      <c r="T338">
        <f t="shared" si="20"/>
        <v>2015</v>
      </c>
      <c r="U338" s="15" t="str">
        <f t="shared" si="23"/>
        <v>Oct</v>
      </c>
      <c r="V338" s="10">
        <f>(I338/86400)+25569+(-5/24)</f>
        <v>42321.429606481477</v>
      </c>
      <c r="Y338" s="10"/>
    </row>
    <row r="339" spans="1:25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1"/>
        <v>101</v>
      </c>
      <c r="P339">
        <f t="shared" si="22"/>
        <v>97.904838709677421</v>
      </c>
      <c r="Q339" s="9" t="s">
        <v>8313</v>
      </c>
      <c r="R339" s="9" t="s">
        <v>8318</v>
      </c>
      <c r="S339" s="10">
        <f>(J339/86400)+25569+(-6/24)</f>
        <v>42046.878564814819</v>
      </c>
      <c r="T339">
        <f t="shared" si="20"/>
        <v>2015</v>
      </c>
      <c r="U339" s="15" t="str">
        <f t="shared" si="23"/>
        <v>Feb</v>
      </c>
      <c r="V339" s="10">
        <f>(I339/86400)+25569+(-5/24)</f>
        <v>42076.878564814811</v>
      </c>
      <c r="Y339" s="10"/>
    </row>
    <row r="340" spans="1:25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1"/>
        <v>110</v>
      </c>
      <c r="P340">
        <f t="shared" si="22"/>
        <v>70.000169491525426</v>
      </c>
      <c r="Q340" s="9" t="s">
        <v>8313</v>
      </c>
      <c r="R340" s="9" t="s">
        <v>8318</v>
      </c>
      <c r="S340" s="10">
        <f>(J340/86400)+25569+(-6/24)</f>
        <v>42559.505671296298</v>
      </c>
      <c r="T340">
        <f t="shared" si="20"/>
        <v>2016</v>
      </c>
      <c r="U340" s="15" t="str">
        <f t="shared" si="23"/>
        <v>Jul</v>
      </c>
      <c r="V340" s="10">
        <f>(I340/86400)+25569+(-5/24)</f>
        <v>42615.833333333336</v>
      </c>
      <c r="Y340" s="10"/>
    </row>
    <row r="341" spans="1:25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1"/>
        <v>108</v>
      </c>
      <c r="P341">
        <f t="shared" si="22"/>
        <v>72.865168539325836</v>
      </c>
      <c r="Q341" s="9" t="s">
        <v>8313</v>
      </c>
      <c r="R341" s="9" t="s">
        <v>8318</v>
      </c>
      <c r="S341" s="10">
        <f>(J341/86400)+25569+(-6/24)</f>
        <v>42093.510046296295</v>
      </c>
      <c r="T341">
        <f t="shared" si="20"/>
        <v>2015</v>
      </c>
      <c r="U341" s="15" t="str">
        <f t="shared" si="23"/>
        <v>Mar</v>
      </c>
      <c r="V341" s="10">
        <f>(I341/86400)+25569+(-5/24)</f>
        <v>42123.551712962959</v>
      </c>
      <c r="Y341" s="10"/>
    </row>
    <row r="342" spans="1:25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1"/>
        <v>125</v>
      </c>
      <c r="P342">
        <f t="shared" si="22"/>
        <v>146.34782608695653</v>
      </c>
      <c r="Q342" s="9" t="s">
        <v>8313</v>
      </c>
      <c r="R342" s="9" t="s">
        <v>8318</v>
      </c>
      <c r="S342" s="10">
        <f>(J342/86400)+25569+(-6/24)</f>
        <v>42772.419062500005</v>
      </c>
      <c r="T342">
        <f t="shared" si="20"/>
        <v>2017</v>
      </c>
      <c r="U342" s="15" t="str">
        <f t="shared" si="23"/>
        <v>Feb</v>
      </c>
      <c r="V342" s="10">
        <f>(I342/86400)+25569+(-5/24)</f>
        <v>42802.666666666664</v>
      </c>
      <c r="Y342" s="10"/>
    </row>
    <row r="343" spans="1:25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1"/>
        <v>107</v>
      </c>
      <c r="P343">
        <f t="shared" si="22"/>
        <v>67.909090909090907</v>
      </c>
      <c r="Q343" s="9" t="s">
        <v>8313</v>
      </c>
      <c r="R343" s="9" t="s">
        <v>8318</v>
      </c>
      <c r="S343" s="10">
        <f>(J343/86400)+25569+(-6/24)</f>
        <v>41894.629606481481</v>
      </c>
      <c r="T343">
        <f t="shared" si="20"/>
        <v>2014</v>
      </c>
      <c r="U343" s="15" t="str">
        <f t="shared" si="23"/>
        <v>Sep</v>
      </c>
      <c r="V343" s="10">
        <f>(I343/86400)+25569+(-5/24)</f>
        <v>41912.957638888889</v>
      </c>
      <c r="Y343" s="10"/>
    </row>
    <row r="344" spans="1:25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1"/>
        <v>100</v>
      </c>
      <c r="P344">
        <f t="shared" si="22"/>
        <v>169.85083076923075</v>
      </c>
      <c r="Q344" s="9" t="s">
        <v>8313</v>
      </c>
      <c r="R344" s="9" t="s">
        <v>8318</v>
      </c>
      <c r="S344" s="10">
        <f>(J344/86400)+25569+(-6/24)</f>
        <v>42459.530844907407</v>
      </c>
      <c r="T344">
        <f t="shared" si="20"/>
        <v>2016</v>
      </c>
      <c r="U344" s="15" t="str">
        <f t="shared" si="23"/>
        <v>Mar</v>
      </c>
      <c r="V344" s="10">
        <f>(I344/86400)+25569+(-5/24)</f>
        <v>42489.572511574072</v>
      </c>
      <c r="Y344" s="10"/>
    </row>
    <row r="345" spans="1:25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1"/>
        <v>102</v>
      </c>
      <c r="P345">
        <f t="shared" si="22"/>
        <v>58.413339694656486</v>
      </c>
      <c r="Q345" s="9" t="s">
        <v>8313</v>
      </c>
      <c r="R345" s="9" t="s">
        <v>8318</v>
      </c>
      <c r="S345" s="10">
        <f>(J345/86400)+25569+(-6/24)</f>
        <v>41926.48778935185</v>
      </c>
      <c r="T345">
        <f t="shared" si="20"/>
        <v>2014</v>
      </c>
      <c r="U345" s="15" t="str">
        <f t="shared" si="23"/>
        <v>Oct</v>
      </c>
      <c r="V345" s="10">
        <f>(I345/86400)+25569+(-5/24)</f>
        <v>41956.916666666664</v>
      </c>
      <c r="Y345" s="10"/>
    </row>
    <row r="346" spans="1:25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1"/>
        <v>102</v>
      </c>
      <c r="P346">
        <f t="shared" si="22"/>
        <v>119.99298245614035</v>
      </c>
      <c r="Q346" s="9" t="s">
        <v>8313</v>
      </c>
      <c r="R346" s="9" t="s">
        <v>8318</v>
      </c>
      <c r="S346" s="10">
        <f>(J346/86400)+25569+(-6/24)</f>
        <v>42111.720995370371</v>
      </c>
      <c r="T346">
        <f t="shared" si="20"/>
        <v>2015</v>
      </c>
      <c r="U346" s="15" t="str">
        <f t="shared" si="23"/>
        <v>Apr</v>
      </c>
      <c r="V346" s="10">
        <f>(I346/86400)+25569+(-5/24)</f>
        <v>42155.888888888883</v>
      </c>
      <c r="Y346" s="10"/>
    </row>
    <row r="347" spans="1:25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1"/>
        <v>123</v>
      </c>
      <c r="P347">
        <f t="shared" si="22"/>
        <v>99.860335195530723</v>
      </c>
      <c r="Q347" s="9" t="s">
        <v>8313</v>
      </c>
      <c r="R347" s="9" t="s">
        <v>8318</v>
      </c>
      <c r="S347" s="10">
        <f>(J347/86400)+25569+(-6/24)</f>
        <v>42114.694328703699</v>
      </c>
      <c r="T347">
        <f t="shared" si="20"/>
        <v>2015</v>
      </c>
      <c r="U347" s="15" t="str">
        <f t="shared" si="23"/>
        <v>Apr</v>
      </c>
      <c r="V347" s="10">
        <f>(I347/86400)+25569+(-5/24)</f>
        <v>42144.735995370364</v>
      </c>
      <c r="Y347" s="10"/>
    </row>
    <row r="348" spans="1:25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1"/>
        <v>170</v>
      </c>
      <c r="P348">
        <f t="shared" si="22"/>
        <v>90.579148936170213</v>
      </c>
      <c r="Q348" s="9" t="s">
        <v>8313</v>
      </c>
      <c r="R348" s="9" t="s">
        <v>8318</v>
      </c>
      <c r="S348" s="10">
        <f>(J348/86400)+25569+(-6/24)</f>
        <v>42261.250243055554</v>
      </c>
      <c r="T348">
        <f t="shared" si="20"/>
        <v>2015</v>
      </c>
      <c r="U348" s="15" t="str">
        <f t="shared" si="23"/>
        <v>Sep</v>
      </c>
      <c r="V348" s="10">
        <f>(I348/86400)+25569+(-5/24)</f>
        <v>42291.291909722218</v>
      </c>
      <c r="Y348" s="10"/>
    </row>
    <row r="349" spans="1:25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1"/>
        <v>112</v>
      </c>
      <c r="P349">
        <f t="shared" si="22"/>
        <v>117.77361477572559</v>
      </c>
      <c r="Q349" s="9" t="s">
        <v>8313</v>
      </c>
      <c r="R349" s="9" t="s">
        <v>8318</v>
      </c>
      <c r="S349" s="10">
        <f>(J349/86400)+25569+(-6/24)</f>
        <v>42292.245474537034</v>
      </c>
      <c r="T349">
        <f t="shared" si="20"/>
        <v>2015</v>
      </c>
      <c r="U349" s="15" t="str">
        <f t="shared" si="23"/>
        <v>Oct</v>
      </c>
      <c r="V349" s="10">
        <f>(I349/86400)+25569+(-5/24)</f>
        <v>42322.32880787037</v>
      </c>
      <c r="Y349" s="10"/>
    </row>
    <row r="350" spans="1:25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1"/>
        <v>103</v>
      </c>
      <c r="P350">
        <f t="shared" si="22"/>
        <v>86.554621848739501</v>
      </c>
      <c r="Q350" s="9" t="s">
        <v>8313</v>
      </c>
      <c r="R350" s="9" t="s">
        <v>8318</v>
      </c>
      <c r="S350" s="10">
        <f>(J350/86400)+25569+(-6/24)</f>
        <v>42207.33699074074</v>
      </c>
      <c r="T350">
        <f t="shared" si="20"/>
        <v>2015</v>
      </c>
      <c r="U350" s="15" t="str">
        <f t="shared" si="23"/>
        <v>Jul</v>
      </c>
      <c r="V350" s="10">
        <f>(I350/86400)+25569+(-5/24)</f>
        <v>42237.378657407404</v>
      </c>
      <c r="Y350" s="10"/>
    </row>
    <row r="351" spans="1:25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1"/>
        <v>107</v>
      </c>
      <c r="P351">
        <f t="shared" si="22"/>
        <v>71.899281437125751</v>
      </c>
      <c r="Q351" s="9" t="s">
        <v>8313</v>
      </c>
      <c r="R351" s="9" t="s">
        <v>8318</v>
      </c>
      <c r="S351" s="10">
        <f>(J351/86400)+25569+(-6/24)</f>
        <v>42760.248935185184</v>
      </c>
      <c r="T351">
        <f t="shared" si="20"/>
        <v>2017</v>
      </c>
      <c r="U351" s="15" t="str">
        <f t="shared" si="23"/>
        <v>Jan</v>
      </c>
      <c r="V351" s="10">
        <f>(I351/86400)+25569+(-5/24)</f>
        <v>42790.290601851848</v>
      </c>
      <c r="Y351" s="10"/>
    </row>
    <row r="352" spans="1:25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1"/>
        <v>115</v>
      </c>
      <c r="P352">
        <f t="shared" si="22"/>
        <v>129.81900452488688</v>
      </c>
      <c r="Q352" s="9" t="s">
        <v>8313</v>
      </c>
      <c r="R352" s="9" t="s">
        <v>8318</v>
      </c>
      <c r="S352" s="10">
        <f>(J352/86400)+25569+(-6/24)</f>
        <v>42585.816076388888</v>
      </c>
      <c r="T352">
        <f t="shared" si="20"/>
        <v>2016</v>
      </c>
      <c r="U352" s="15" t="str">
        <f t="shared" si="23"/>
        <v>Aug</v>
      </c>
      <c r="V352" s="10">
        <f>(I352/86400)+25569+(-5/24)</f>
        <v>42623.957638888889</v>
      </c>
      <c r="Y352" s="10"/>
    </row>
    <row r="353" spans="1:25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1"/>
        <v>127</v>
      </c>
      <c r="P353">
        <f t="shared" si="22"/>
        <v>44.912863070539416</v>
      </c>
      <c r="Q353" s="9" t="s">
        <v>8313</v>
      </c>
      <c r="R353" s="9" t="s">
        <v>8318</v>
      </c>
      <c r="S353" s="10">
        <f>(J353/86400)+25569+(-6/24)</f>
        <v>42427.714745370366</v>
      </c>
      <c r="T353">
        <f t="shared" si="20"/>
        <v>2016</v>
      </c>
      <c r="U353" s="15" t="str">
        <f t="shared" si="23"/>
        <v>Feb</v>
      </c>
      <c r="V353" s="10">
        <f>(I353/86400)+25569+(-5/24)</f>
        <v>42467.714745370373</v>
      </c>
      <c r="Y353" s="10"/>
    </row>
    <row r="354" spans="1:25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1"/>
        <v>117</v>
      </c>
      <c r="P354">
        <f t="shared" si="22"/>
        <v>40.755244755244753</v>
      </c>
      <c r="Q354" s="9" t="s">
        <v>8313</v>
      </c>
      <c r="R354" s="9" t="s">
        <v>8318</v>
      </c>
      <c r="S354" s="10">
        <f>(J354/86400)+25569+(-6/24)</f>
        <v>41889.917453703703</v>
      </c>
      <c r="T354">
        <f t="shared" si="20"/>
        <v>2014</v>
      </c>
      <c r="U354" s="15" t="str">
        <f t="shared" si="23"/>
        <v>Sep</v>
      </c>
      <c r="V354" s="10">
        <f>(I354/86400)+25569+(-5/24)</f>
        <v>41919.959120370368</v>
      </c>
      <c r="Y354" s="10"/>
    </row>
    <row r="355" spans="1:25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1"/>
        <v>109</v>
      </c>
      <c r="P355">
        <f t="shared" si="22"/>
        <v>103.52394779771615</v>
      </c>
      <c r="Q355" s="9" t="s">
        <v>8313</v>
      </c>
      <c r="R355" s="9" t="s">
        <v>8318</v>
      </c>
      <c r="S355" s="10">
        <f>(J355/86400)+25569+(-6/24)</f>
        <v>42297.541886574079</v>
      </c>
      <c r="T355">
        <f t="shared" si="20"/>
        <v>2015</v>
      </c>
      <c r="U355" s="15" t="str">
        <f t="shared" si="23"/>
        <v>Oct</v>
      </c>
      <c r="V355" s="10">
        <f>(I355/86400)+25569+(-5/24)</f>
        <v>42327.625219907401</v>
      </c>
      <c r="Y355" s="10"/>
    </row>
    <row r="356" spans="1:25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1"/>
        <v>104</v>
      </c>
      <c r="P356">
        <f t="shared" si="22"/>
        <v>125.44827586206897</v>
      </c>
      <c r="Q356" s="9" t="s">
        <v>8313</v>
      </c>
      <c r="R356" s="9" t="s">
        <v>8318</v>
      </c>
      <c r="S356" s="10">
        <f>(J356/86400)+25569+(-6/24)</f>
        <v>42438.577789351853</v>
      </c>
      <c r="T356">
        <f t="shared" si="20"/>
        <v>2016</v>
      </c>
      <c r="U356" s="15" t="str">
        <f t="shared" si="23"/>
        <v>Mar</v>
      </c>
      <c r="V356" s="10">
        <f>(I356/86400)+25569+(-5/24)</f>
        <v>42468.577789351846</v>
      </c>
      <c r="Y356" s="10"/>
    </row>
    <row r="357" spans="1:25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1"/>
        <v>116</v>
      </c>
      <c r="P357">
        <f t="shared" si="22"/>
        <v>246.60606060606059</v>
      </c>
      <c r="Q357" s="9" t="s">
        <v>8313</v>
      </c>
      <c r="R357" s="9" t="s">
        <v>8318</v>
      </c>
      <c r="S357" s="10">
        <f>(J357/86400)+25569+(-6/24)</f>
        <v>41943.043912037036</v>
      </c>
      <c r="T357">
        <f t="shared" si="20"/>
        <v>2014</v>
      </c>
      <c r="U357" s="15" t="str">
        <f t="shared" si="23"/>
        <v>Oct</v>
      </c>
      <c r="V357" s="10">
        <f>(I357/86400)+25569+(-5/24)</f>
        <v>41974.127245370364</v>
      </c>
      <c r="Y357" s="10"/>
    </row>
    <row r="358" spans="1:25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1"/>
        <v>103</v>
      </c>
      <c r="P358">
        <f t="shared" si="22"/>
        <v>79.401340206185566</v>
      </c>
      <c r="Q358" s="9" t="s">
        <v>8313</v>
      </c>
      <c r="R358" s="9" t="s">
        <v>8318</v>
      </c>
      <c r="S358" s="10">
        <f>(J358/86400)+25569+(-6/24)</f>
        <v>42415.553159722222</v>
      </c>
      <c r="T358">
        <f t="shared" si="20"/>
        <v>2016</v>
      </c>
      <c r="U358" s="15" t="str">
        <f t="shared" si="23"/>
        <v>Feb</v>
      </c>
      <c r="V358" s="10">
        <f>(I358/86400)+25569+(-5/24)</f>
        <v>42445.553159722222</v>
      </c>
      <c r="Y358" s="10"/>
    </row>
    <row r="359" spans="1:25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1"/>
        <v>174</v>
      </c>
      <c r="P359">
        <f t="shared" si="22"/>
        <v>86.138613861386133</v>
      </c>
      <c r="Q359" s="9" t="s">
        <v>8313</v>
      </c>
      <c r="R359" s="9" t="s">
        <v>8318</v>
      </c>
      <c r="S359" s="10">
        <f>(J359/86400)+25569+(-6/24)</f>
        <v>42077.972187499996</v>
      </c>
      <c r="T359">
        <f t="shared" si="20"/>
        <v>2015</v>
      </c>
      <c r="U359" s="15" t="str">
        <f t="shared" si="23"/>
        <v>Mar</v>
      </c>
      <c r="V359" s="10">
        <f>(I359/86400)+25569+(-5/24)</f>
        <v>42118.01385416666</v>
      </c>
      <c r="Y359" s="10"/>
    </row>
    <row r="360" spans="1:25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1"/>
        <v>103</v>
      </c>
      <c r="P360">
        <f t="shared" si="22"/>
        <v>193.04868913857678</v>
      </c>
      <c r="Q360" s="9" t="s">
        <v>8313</v>
      </c>
      <c r="R360" s="9" t="s">
        <v>8318</v>
      </c>
      <c r="S360" s="10">
        <f>(J360/86400)+25569+(-6/24)</f>
        <v>42507.610196759255</v>
      </c>
      <c r="T360">
        <f t="shared" si="20"/>
        <v>2016</v>
      </c>
      <c r="U360" s="15" t="str">
        <f t="shared" si="23"/>
        <v>May</v>
      </c>
      <c r="V360" s="10">
        <f>(I360/86400)+25569+(-5/24)</f>
        <v>42536.416666666664</v>
      </c>
      <c r="Y360" s="10"/>
    </row>
    <row r="361" spans="1:25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1"/>
        <v>105</v>
      </c>
      <c r="P361">
        <f t="shared" si="22"/>
        <v>84.023178807947019</v>
      </c>
      <c r="Q361" s="9" t="s">
        <v>8313</v>
      </c>
      <c r="R361" s="9" t="s">
        <v>8318</v>
      </c>
      <c r="S361" s="10">
        <f>(J361/86400)+25569+(-6/24)</f>
        <v>41934.820486111115</v>
      </c>
      <c r="T361">
        <f t="shared" si="20"/>
        <v>2014</v>
      </c>
      <c r="U361" s="15" t="str">
        <f t="shared" si="23"/>
        <v>Oct</v>
      </c>
      <c r="V361" s="10">
        <f>(I361/86400)+25569+(-5/24)</f>
        <v>41957.008333333331</v>
      </c>
      <c r="Y361" s="10"/>
    </row>
    <row r="362" spans="1:25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1"/>
        <v>101</v>
      </c>
      <c r="P362">
        <f t="shared" si="22"/>
        <v>139.82758620689654</v>
      </c>
      <c r="Q362" s="9" t="s">
        <v>8313</v>
      </c>
      <c r="R362" s="9" t="s">
        <v>8318</v>
      </c>
      <c r="S362" s="10">
        <f>(J362/86400)+25569+(-6/24)</f>
        <v>42163.647916666669</v>
      </c>
      <c r="T362">
        <f t="shared" si="20"/>
        <v>2015</v>
      </c>
      <c r="U362" s="15" t="str">
        <f t="shared" si="23"/>
        <v>Jun</v>
      </c>
      <c r="V362" s="10">
        <f>(I362/86400)+25569+(-5/24)</f>
        <v>42207.924305555549</v>
      </c>
      <c r="Y362" s="10"/>
    </row>
    <row r="363" spans="1:25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1"/>
        <v>111</v>
      </c>
      <c r="P363">
        <f t="shared" si="22"/>
        <v>109.82189265536722</v>
      </c>
      <c r="Q363" s="9" t="s">
        <v>8313</v>
      </c>
      <c r="R363" s="9" t="s">
        <v>8318</v>
      </c>
      <c r="S363" s="10">
        <f>(J363/86400)+25569+(-6/24)</f>
        <v>41935.751226851848</v>
      </c>
      <c r="T363">
        <f t="shared" si="20"/>
        <v>2014</v>
      </c>
      <c r="U363" s="15" t="str">
        <f t="shared" si="23"/>
        <v>Oct</v>
      </c>
      <c r="V363" s="10">
        <f>(I363/86400)+25569+(-5/24)</f>
        <v>41965.834560185183</v>
      </c>
      <c r="Y363" s="10"/>
    </row>
    <row r="364" spans="1:25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1"/>
        <v>124</v>
      </c>
      <c r="P364">
        <f t="shared" si="22"/>
        <v>139.53488372093022</v>
      </c>
      <c r="Q364" s="9" t="s">
        <v>8313</v>
      </c>
      <c r="R364" s="9" t="s">
        <v>8318</v>
      </c>
      <c r="S364" s="10">
        <f>(J364/86400)+25569+(-6/24)</f>
        <v>41836.960543981484</v>
      </c>
      <c r="T364">
        <f t="shared" si="20"/>
        <v>2014</v>
      </c>
      <c r="U364" s="15" t="str">
        <f t="shared" si="23"/>
        <v>Jul</v>
      </c>
      <c r="V364" s="10">
        <f>(I364/86400)+25569+(-5/24)</f>
        <v>41858.791666666664</v>
      </c>
      <c r="Y364" s="10"/>
    </row>
    <row r="365" spans="1:25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1"/>
        <v>101</v>
      </c>
      <c r="P365">
        <f t="shared" si="22"/>
        <v>347.84615384615387</v>
      </c>
      <c r="Q365" s="9" t="s">
        <v>8313</v>
      </c>
      <c r="R365" s="9" t="s">
        <v>8318</v>
      </c>
      <c r="S365" s="10">
        <f>(J365/86400)+25569+(-6/24)</f>
        <v>40255.494629629626</v>
      </c>
      <c r="T365">
        <f t="shared" si="20"/>
        <v>2010</v>
      </c>
      <c r="U365" s="15" t="str">
        <f t="shared" si="23"/>
        <v>Mar</v>
      </c>
      <c r="V365" s="10">
        <f>(I365/86400)+25569+(-5/24)</f>
        <v>40300.598611111105</v>
      </c>
      <c r="Y365" s="10"/>
    </row>
    <row r="366" spans="1:25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1"/>
        <v>110</v>
      </c>
      <c r="P366">
        <f t="shared" si="22"/>
        <v>68.24159292035398</v>
      </c>
      <c r="Q366" s="9" t="s">
        <v>8313</v>
      </c>
      <c r="R366" s="9" t="s">
        <v>8318</v>
      </c>
      <c r="S366" s="10">
        <f>(J366/86400)+25569+(-6/24)</f>
        <v>41780.609629629631</v>
      </c>
      <c r="T366">
        <f t="shared" si="20"/>
        <v>2014</v>
      </c>
      <c r="U366" s="15" t="str">
        <f t="shared" si="23"/>
        <v>May</v>
      </c>
      <c r="V366" s="10">
        <f>(I366/86400)+25569+(-5/24)</f>
        <v>41810.957638888889</v>
      </c>
      <c r="Y366" s="10"/>
    </row>
    <row r="367" spans="1:25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1"/>
        <v>104</v>
      </c>
      <c r="P367">
        <f t="shared" si="22"/>
        <v>239.93846153846152</v>
      </c>
      <c r="Q367" s="9" t="s">
        <v>8313</v>
      </c>
      <c r="R367" s="9" t="s">
        <v>8318</v>
      </c>
      <c r="S367" s="10">
        <f>(J367/86400)+25569+(-6/24)</f>
        <v>41668.356469907405</v>
      </c>
      <c r="T367">
        <f t="shared" si="20"/>
        <v>2014</v>
      </c>
      <c r="U367" s="15" t="str">
        <f t="shared" si="23"/>
        <v>Jan</v>
      </c>
      <c r="V367" s="10">
        <f>(I367/86400)+25569+(-5/24)</f>
        <v>41698.398136574069</v>
      </c>
      <c r="Y367" s="10"/>
    </row>
    <row r="368" spans="1:25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1"/>
        <v>101</v>
      </c>
      <c r="P368">
        <f t="shared" si="22"/>
        <v>287.31343283582089</v>
      </c>
      <c r="Q368" s="9" t="s">
        <v>8313</v>
      </c>
      <c r="R368" s="9" t="s">
        <v>8318</v>
      </c>
      <c r="S368" s="10">
        <f>(J368/86400)+25569+(-6/24)</f>
        <v>41019.543032407411</v>
      </c>
      <c r="T368">
        <f t="shared" si="20"/>
        <v>2012</v>
      </c>
      <c r="U368" s="15" t="str">
        <f t="shared" si="23"/>
        <v>Apr</v>
      </c>
      <c r="V368" s="10">
        <f>(I368/86400)+25569+(-5/24)</f>
        <v>41049.584699074076</v>
      </c>
      <c r="Y368" s="10"/>
    </row>
    <row r="369" spans="1:25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1"/>
        <v>103</v>
      </c>
      <c r="P369">
        <f t="shared" si="22"/>
        <v>86.84882352941176</v>
      </c>
      <c r="Q369" s="9" t="s">
        <v>8313</v>
      </c>
      <c r="R369" s="9" t="s">
        <v>8318</v>
      </c>
      <c r="S369" s="10">
        <f>(J369/86400)+25569+(-6/24)</f>
        <v>41355.327291666668</v>
      </c>
      <c r="T369">
        <f t="shared" si="20"/>
        <v>2013</v>
      </c>
      <c r="U369" s="15" t="str">
        <f t="shared" si="23"/>
        <v>Mar</v>
      </c>
      <c r="V369" s="10">
        <f>(I369/86400)+25569+(-5/24)</f>
        <v>41394.999305555553</v>
      </c>
      <c r="Y369" s="10"/>
    </row>
    <row r="370" spans="1:25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1"/>
        <v>104</v>
      </c>
      <c r="P370">
        <f t="shared" si="22"/>
        <v>81.84905660377359</v>
      </c>
      <c r="Q370" s="9" t="s">
        <v>8313</v>
      </c>
      <c r="R370" s="9" t="s">
        <v>8318</v>
      </c>
      <c r="S370" s="10">
        <f>(J370/86400)+25569+(-6/24)</f>
        <v>42043.355578703704</v>
      </c>
      <c r="T370">
        <f t="shared" si="20"/>
        <v>2015</v>
      </c>
      <c r="U370" s="15" t="str">
        <f t="shared" si="23"/>
        <v>Feb</v>
      </c>
      <c r="V370" s="10">
        <f>(I370/86400)+25569+(-5/24)</f>
        <v>42078.355578703697</v>
      </c>
      <c r="Y370" s="10"/>
    </row>
    <row r="371" spans="1:25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1"/>
        <v>110</v>
      </c>
      <c r="P371">
        <f t="shared" si="22"/>
        <v>42.874970059880241</v>
      </c>
      <c r="Q371" s="9" t="s">
        <v>8313</v>
      </c>
      <c r="R371" s="9" t="s">
        <v>8318</v>
      </c>
      <c r="S371" s="10">
        <f>(J371/86400)+25569+(-6/24)</f>
        <v>40893.301724537036</v>
      </c>
      <c r="T371">
        <f t="shared" si="20"/>
        <v>2011</v>
      </c>
      <c r="U371" s="15" t="str">
        <f t="shared" si="23"/>
        <v>Dec</v>
      </c>
      <c r="V371" s="10">
        <f>(I371/86400)+25569+(-5/24)</f>
        <v>40923.3433912037</v>
      </c>
      <c r="Y371" s="10"/>
    </row>
    <row r="372" spans="1:25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1"/>
        <v>122</v>
      </c>
      <c r="P372">
        <f t="shared" si="22"/>
        <v>709.41860465116281</v>
      </c>
      <c r="Q372" s="9" t="s">
        <v>8313</v>
      </c>
      <c r="R372" s="9" t="s">
        <v>8318</v>
      </c>
      <c r="S372" s="10">
        <f>(J372/86400)+25569+(-6/24)</f>
        <v>42711.545138888891</v>
      </c>
      <c r="T372">
        <f t="shared" si="20"/>
        <v>2016</v>
      </c>
      <c r="U372" s="15" t="str">
        <f t="shared" si="23"/>
        <v>Dec</v>
      </c>
      <c r="V372" s="10">
        <f>(I372/86400)+25569+(-5/24)</f>
        <v>42741.586805555555</v>
      </c>
      <c r="Y372" s="10"/>
    </row>
    <row r="373" spans="1:25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1"/>
        <v>114</v>
      </c>
      <c r="P373">
        <f t="shared" si="22"/>
        <v>161.25517890772127</v>
      </c>
      <c r="Q373" s="9" t="s">
        <v>8313</v>
      </c>
      <c r="R373" s="9" t="s">
        <v>8318</v>
      </c>
      <c r="S373" s="10">
        <f>(J373/86400)+25569+(-6/24)</f>
        <v>41261.517812500002</v>
      </c>
      <c r="T373">
        <f t="shared" si="20"/>
        <v>2012</v>
      </c>
      <c r="U373" s="15" t="str">
        <f t="shared" si="23"/>
        <v>Dec</v>
      </c>
      <c r="V373" s="10">
        <f>(I373/86400)+25569+(-5/24)</f>
        <v>41306.559479166666</v>
      </c>
      <c r="Y373" s="10"/>
    </row>
    <row r="374" spans="1:25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1"/>
        <v>125</v>
      </c>
      <c r="P374">
        <f t="shared" si="22"/>
        <v>41.777777777777779</v>
      </c>
      <c r="Q374" s="9" t="s">
        <v>8313</v>
      </c>
      <c r="R374" s="9" t="s">
        <v>8318</v>
      </c>
      <c r="S374" s="10">
        <f>(J374/86400)+25569+(-6/24)</f>
        <v>42425.326898148152</v>
      </c>
      <c r="T374">
        <f t="shared" si="20"/>
        <v>2016</v>
      </c>
      <c r="U374" s="15" t="str">
        <f t="shared" si="23"/>
        <v>Feb</v>
      </c>
      <c r="V374" s="10">
        <f>(I374/86400)+25569+(-5/24)</f>
        <v>42465.458333333336</v>
      </c>
      <c r="Y374" s="10"/>
    </row>
    <row r="375" spans="1:25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1"/>
        <v>107</v>
      </c>
      <c r="P375">
        <f t="shared" si="22"/>
        <v>89.887640449438209</v>
      </c>
      <c r="Q375" s="9" t="s">
        <v>8313</v>
      </c>
      <c r="R375" s="9" t="s">
        <v>8318</v>
      </c>
      <c r="S375" s="10">
        <f>(J375/86400)+25569+(-6/24)</f>
        <v>41078.66201388889</v>
      </c>
      <c r="T375">
        <f t="shared" si="20"/>
        <v>2012</v>
      </c>
      <c r="U375" s="15" t="str">
        <f t="shared" si="23"/>
        <v>Jun</v>
      </c>
      <c r="V375" s="10">
        <f>(I375/86400)+25569+(-5/24)</f>
        <v>41108.703680555554</v>
      </c>
      <c r="Y375" s="10"/>
    </row>
    <row r="376" spans="1:25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1"/>
        <v>131</v>
      </c>
      <c r="P376">
        <f t="shared" si="22"/>
        <v>45.051724137931032</v>
      </c>
      <c r="Q376" s="9" t="s">
        <v>8313</v>
      </c>
      <c r="R376" s="9" t="s">
        <v>8318</v>
      </c>
      <c r="S376" s="10">
        <f>(J376/86400)+25569+(-6/24)</f>
        <v>40757.639247685183</v>
      </c>
      <c r="T376">
        <f t="shared" si="20"/>
        <v>2011</v>
      </c>
      <c r="U376" s="15" t="str">
        <f t="shared" si="23"/>
        <v>Aug</v>
      </c>
      <c r="V376" s="10">
        <f>(I376/86400)+25569+(-5/24)</f>
        <v>40802.680914351848</v>
      </c>
      <c r="Y376" s="10"/>
    </row>
    <row r="377" spans="1:25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1"/>
        <v>120</v>
      </c>
      <c r="P377">
        <f t="shared" si="22"/>
        <v>42.857142857142854</v>
      </c>
      <c r="Q377" s="9" t="s">
        <v>8313</v>
      </c>
      <c r="R377" s="9" t="s">
        <v>8318</v>
      </c>
      <c r="S377" s="10">
        <f>(J377/86400)+25569+(-6/24)</f>
        <v>41657.735081018516</v>
      </c>
      <c r="T377">
        <f t="shared" si="20"/>
        <v>2014</v>
      </c>
      <c r="U377" s="15" t="str">
        <f t="shared" si="23"/>
        <v>Jan</v>
      </c>
      <c r="V377" s="10">
        <f>(I377/86400)+25569+(-5/24)</f>
        <v>41699.512499999997</v>
      </c>
      <c r="Y377" s="10"/>
    </row>
    <row r="378" spans="1:25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1"/>
        <v>106</v>
      </c>
      <c r="P378">
        <f t="shared" si="22"/>
        <v>54.083333333333336</v>
      </c>
      <c r="Q378" s="9" t="s">
        <v>8313</v>
      </c>
      <c r="R378" s="9" t="s">
        <v>8318</v>
      </c>
      <c r="S378" s="10">
        <f>(J378/86400)+25569+(-6/24)</f>
        <v>42576.202731481477</v>
      </c>
      <c r="T378">
        <f t="shared" si="20"/>
        <v>2016</v>
      </c>
      <c r="U378" s="15" t="str">
        <f t="shared" si="23"/>
        <v>Jul</v>
      </c>
      <c r="V378" s="10">
        <f>(I378/86400)+25569+(-5/24)</f>
        <v>42607.244398148141</v>
      </c>
      <c r="Y378" s="10"/>
    </row>
    <row r="379" spans="1:25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1"/>
        <v>114</v>
      </c>
      <c r="P379">
        <f t="shared" si="22"/>
        <v>103.21804511278195</v>
      </c>
      <c r="Q379" s="9" t="s">
        <v>8313</v>
      </c>
      <c r="R379" s="9" t="s">
        <v>8318</v>
      </c>
      <c r="S379" s="10">
        <f>(J379/86400)+25569+(-6/24)</f>
        <v>42292.000787037032</v>
      </c>
      <c r="T379">
        <f t="shared" si="20"/>
        <v>2015</v>
      </c>
      <c r="U379" s="15" t="str">
        <f t="shared" si="23"/>
        <v>Oct</v>
      </c>
      <c r="V379" s="10">
        <f>(I379/86400)+25569+(-5/24)</f>
        <v>42322.084027777775</v>
      </c>
      <c r="Y379" s="10"/>
    </row>
    <row r="380" spans="1:25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1"/>
        <v>112</v>
      </c>
      <c r="P380">
        <f t="shared" si="22"/>
        <v>40.397590361445786</v>
      </c>
      <c r="Q380" s="9" t="s">
        <v>8313</v>
      </c>
      <c r="R380" s="9" t="s">
        <v>8318</v>
      </c>
      <c r="S380" s="10">
        <f>(J380/86400)+25569+(-6/24)</f>
        <v>42370.321851851855</v>
      </c>
      <c r="T380">
        <f t="shared" si="20"/>
        <v>2016</v>
      </c>
      <c r="U380" s="15" t="str">
        <f t="shared" si="23"/>
        <v>Jan</v>
      </c>
      <c r="V380" s="10">
        <f>(I380/86400)+25569+(-5/24)</f>
        <v>42394.786111111105</v>
      </c>
      <c r="Y380" s="10"/>
    </row>
    <row r="381" spans="1:25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1"/>
        <v>116</v>
      </c>
      <c r="P381">
        <f t="shared" si="22"/>
        <v>116.85906040268456</v>
      </c>
      <c r="Q381" s="9" t="s">
        <v>8313</v>
      </c>
      <c r="R381" s="9" t="s">
        <v>8318</v>
      </c>
      <c r="S381" s="10">
        <f>(J381/86400)+25569+(-6/24)</f>
        <v>40987.438333333332</v>
      </c>
      <c r="T381">
        <f t="shared" si="20"/>
        <v>2012</v>
      </c>
      <c r="U381" s="15" t="str">
        <f t="shared" si="23"/>
        <v>Mar</v>
      </c>
      <c r="V381" s="10">
        <f>(I381/86400)+25569+(-5/24)</f>
        <v>41032.479999999996</v>
      </c>
      <c r="Y381" s="10"/>
    </row>
    <row r="382" spans="1:25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1"/>
        <v>142</v>
      </c>
      <c r="P382">
        <f t="shared" si="22"/>
        <v>115.51020408163265</v>
      </c>
      <c r="Q382" s="9" t="s">
        <v>8313</v>
      </c>
      <c r="R382" s="9" t="s">
        <v>8318</v>
      </c>
      <c r="S382" s="10">
        <f>(J382/86400)+25569+(-6/24)</f>
        <v>42367.469814814816</v>
      </c>
      <c r="T382">
        <f t="shared" si="20"/>
        <v>2015</v>
      </c>
      <c r="U382" s="15" t="str">
        <f t="shared" si="23"/>
        <v>Dec</v>
      </c>
      <c r="V382" s="10">
        <f>(I382/86400)+25569+(-5/24)</f>
        <v>42392.511481481481</v>
      </c>
      <c r="Y382" s="10"/>
    </row>
    <row r="383" spans="1:25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1"/>
        <v>105</v>
      </c>
      <c r="P383">
        <f t="shared" si="22"/>
        <v>104.31274900398407</v>
      </c>
      <c r="Q383" s="9" t="s">
        <v>8313</v>
      </c>
      <c r="R383" s="9" t="s">
        <v>8318</v>
      </c>
      <c r="S383" s="10">
        <f>(J383/86400)+25569+(-6/24)</f>
        <v>41085.448113425926</v>
      </c>
      <c r="T383">
        <f t="shared" si="20"/>
        <v>2012</v>
      </c>
      <c r="U383" s="15" t="str">
        <f t="shared" si="23"/>
        <v>Jun</v>
      </c>
      <c r="V383" s="10">
        <f>(I383/86400)+25569+(-5/24)</f>
        <v>41120</v>
      </c>
      <c r="Y383" s="10"/>
    </row>
    <row r="384" spans="1:25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1"/>
        <v>256</v>
      </c>
      <c r="P384">
        <f t="shared" si="22"/>
        <v>69.772727272727266</v>
      </c>
      <c r="Q384" s="9" t="s">
        <v>8313</v>
      </c>
      <c r="R384" s="9" t="s">
        <v>8318</v>
      </c>
      <c r="S384" s="10">
        <f>(J384/86400)+25569+(-6/24)</f>
        <v>41144.459490740745</v>
      </c>
      <c r="T384">
        <f t="shared" si="20"/>
        <v>2012</v>
      </c>
      <c r="U384" s="15" t="str">
        <f t="shared" si="23"/>
        <v>Aug</v>
      </c>
      <c r="V384" s="10">
        <f>(I384/86400)+25569+(-5/24)</f>
        <v>41158.501157407409</v>
      </c>
      <c r="Y384" s="10"/>
    </row>
    <row r="385" spans="1:25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1"/>
        <v>207</v>
      </c>
      <c r="P385">
        <f t="shared" si="22"/>
        <v>43.020833333333336</v>
      </c>
      <c r="Q385" s="9" t="s">
        <v>8313</v>
      </c>
      <c r="R385" s="9" t="s">
        <v>8318</v>
      </c>
      <c r="S385" s="10">
        <f>(J385/86400)+25569+(-6/24)</f>
        <v>41754.867581018516</v>
      </c>
      <c r="T385">
        <f t="shared" si="20"/>
        <v>2014</v>
      </c>
      <c r="U385" s="15" t="str">
        <f t="shared" si="23"/>
        <v>Apr</v>
      </c>
      <c r="V385" s="10">
        <f>(I385/86400)+25569+(-5/24)</f>
        <v>41777.90924768518</v>
      </c>
      <c r="Y385" s="10"/>
    </row>
    <row r="386" spans="1:25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1"/>
        <v>112</v>
      </c>
      <c r="P386">
        <f t="shared" si="22"/>
        <v>58.540469973890339</v>
      </c>
      <c r="Q386" s="9" t="s">
        <v>8313</v>
      </c>
      <c r="R386" s="9" t="s">
        <v>8318</v>
      </c>
      <c r="S386" s="10">
        <f>(J386/86400)+25569+(-6/24)</f>
        <v>41980.531793981485</v>
      </c>
      <c r="T386">
        <f t="shared" ref="T386:T449" si="24">YEAR(S386)</f>
        <v>2014</v>
      </c>
      <c r="U386" s="15" t="str">
        <f t="shared" si="23"/>
        <v>Dec</v>
      </c>
      <c r="V386" s="10">
        <f>(I386/86400)+25569+(-5/24)</f>
        <v>42010.573460648149</v>
      </c>
      <c r="Y386" s="10"/>
    </row>
    <row r="387" spans="1:25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5">ROUND((E387/D387)*100,0)</f>
        <v>106</v>
      </c>
      <c r="P387">
        <f t="shared" ref="P387:P450" si="26">AVERAGE(E387/L387)</f>
        <v>111.79535864978902</v>
      </c>
      <c r="Q387" s="9" t="s">
        <v>8313</v>
      </c>
      <c r="R387" s="9" t="s">
        <v>8318</v>
      </c>
      <c r="S387" s="10">
        <f>(J387/86400)+25569+(-6/24)</f>
        <v>41934.334502314814</v>
      </c>
      <c r="T387">
        <f t="shared" si="24"/>
        <v>2014</v>
      </c>
      <c r="U387" s="15" t="str">
        <f t="shared" ref="U387:U450" si="27">TEXT(S387,"mmm")</f>
        <v>Oct</v>
      </c>
      <c r="V387" s="10">
        <f>(I387/86400)+25569+(-5/24)</f>
        <v>41964.41783564815</v>
      </c>
      <c r="Y387" s="10"/>
    </row>
    <row r="388" spans="1:25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5"/>
        <v>100</v>
      </c>
      <c r="P388">
        <f t="shared" si="26"/>
        <v>46.230769230769234</v>
      </c>
      <c r="Q388" s="9" t="s">
        <v>8313</v>
      </c>
      <c r="R388" s="9" t="s">
        <v>8318</v>
      </c>
      <c r="S388" s="10">
        <f>(J388/86400)+25569+(-6/24)</f>
        <v>42211.701284722221</v>
      </c>
      <c r="T388">
        <f t="shared" si="24"/>
        <v>2015</v>
      </c>
      <c r="U388" s="15" t="str">
        <f t="shared" si="27"/>
        <v>Jul</v>
      </c>
      <c r="V388" s="10">
        <f>(I388/86400)+25569+(-5/24)</f>
        <v>42226.742951388886</v>
      </c>
      <c r="Y388" s="10"/>
    </row>
    <row r="389" spans="1:25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5"/>
        <v>214</v>
      </c>
      <c r="P389">
        <f t="shared" si="26"/>
        <v>144.69039145907473</v>
      </c>
      <c r="Q389" s="9" t="s">
        <v>8313</v>
      </c>
      <c r="R389" s="9" t="s">
        <v>8318</v>
      </c>
      <c r="S389" s="10">
        <f>(J389/86400)+25569+(-6/24)</f>
        <v>42200.42659722222</v>
      </c>
      <c r="T389">
        <f t="shared" si="24"/>
        <v>2015</v>
      </c>
      <c r="U389" s="15" t="str">
        <f t="shared" si="27"/>
        <v>Jul</v>
      </c>
      <c r="V389" s="10">
        <f>(I389/86400)+25569+(-5/24)</f>
        <v>42231.041666666664</v>
      </c>
      <c r="Y389" s="10"/>
    </row>
    <row r="390" spans="1:25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5"/>
        <v>126</v>
      </c>
      <c r="P390">
        <f t="shared" si="26"/>
        <v>88.845070422535215</v>
      </c>
      <c r="Q390" s="9" t="s">
        <v>8313</v>
      </c>
      <c r="R390" s="9" t="s">
        <v>8318</v>
      </c>
      <c r="S390" s="10">
        <f>(J390/86400)+25569+(-6/24)</f>
        <v>42548.826157407406</v>
      </c>
      <c r="T390">
        <f t="shared" si="24"/>
        <v>2016</v>
      </c>
      <c r="U390" s="15" t="str">
        <f t="shared" si="27"/>
        <v>Jun</v>
      </c>
      <c r="V390" s="10">
        <f>(I390/86400)+25569+(-5/24)</f>
        <v>42578.86782407407</v>
      </c>
      <c r="Y390" s="10"/>
    </row>
    <row r="391" spans="1:25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5"/>
        <v>182</v>
      </c>
      <c r="P391">
        <f t="shared" si="26"/>
        <v>81.75107284768211</v>
      </c>
      <c r="Q391" s="9" t="s">
        <v>8313</v>
      </c>
      <c r="R391" s="9" t="s">
        <v>8318</v>
      </c>
      <c r="S391" s="10">
        <f>(J391/86400)+25569+(-6/24)</f>
        <v>41673.813078703708</v>
      </c>
      <c r="T391">
        <f t="shared" si="24"/>
        <v>2014</v>
      </c>
      <c r="U391" s="15" t="str">
        <f t="shared" si="27"/>
        <v>Feb</v>
      </c>
      <c r="V391" s="10">
        <f>(I391/86400)+25569+(-5/24)</f>
        <v>41705.749305555553</v>
      </c>
      <c r="Y391" s="10"/>
    </row>
    <row r="392" spans="1:25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5"/>
        <v>100</v>
      </c>
      <c r="P392">
        <f t="shared" si="26"/>
        <v>71.428571428571431</v>
      </c>
      <c r="Q392" s="9" t="s">
        <v>8313</v>
      </c>
      <c r="R392" s="9" t="s">
        <v>8318</v>
      </c>
      <c r="S392" s="10">
        <f>(J392/86400)+25569+(-6/24)</f>
        <v>42111.786712962959</v>
      </c>
      <c r="T392">
        <f t="shared" si="24"/>
        <v>2015</v>
      </c>
      <c r="U392" s="15" t="str">
        <f t="shared" si="27"/>
        <v>Apr</v>
      </c>
      <c r="V392" s="10">
        <f>(I392/86400)+25569+(-5/24)</f>
        <v>42131.828379629624</v>
      </c>
      <c r="Y392" s="10"/>
    </row>
    <row r="393" spans="1:25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5"/>
        <v>101</v>
      </c>
      <c r="P393">
        <f t="shared" si="26"/>
        <v>104.25906735751295</v>
      </c>
      <c r="Q393" s="9" t="s">
        <v>8313</v>
      </c>
      <c r="R393" s="9" t="s">
        <v>8318</v>
      </c>
      <c r="S393" s="10">
        <f>(J393/86400)+25569+(-6/24)</f>
        <v>40864.792256944442</v>
      </c>
      <c r="T393">
        <f t="shared" si="24"/>
        <v>2011</v>
      </c>
      <c r="U393" s="15" t="str">
        <f t="shared" si="27"/>
        <v>Nov</v>
      </c>
      <c r="V393" s="10">
        <f>(I393/86400)+25569+(-5/24)</f>
        <v>40894.832638888889</v>
      </c>
      <c r="Y393" s="10"/>
    </row>
    <row r="394" spans="1:25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5"/>
        <v>101</v>
      </c>
      <c r="P394">
        <f t="shared" si="26"/>
        <v>90.616504854368927</v>
      </c>
      <c r="Q394" s="9" t="s">
        <v>8313</v>
      </c>
      <c r="R394" s="9" t="s">
        <v>8318</v>
      </c>
      <c r="S394" s="10">
        <f>(J394/86400)+25569+(-6/24)</f>
        <v>40763.467256944445</v>
      </c>
      <c r="T394">
        <f t="shared" si="24"/>
        <v>2011</v>
      </c>
      <c r="U394" s="15" t="str">
        <f t="shared" si="27"/>
        <v>Aug</v>
      </c>
      <c r="V394" s="10">
        <f>(I394/86400)+25569+(-5/24)</f>
        <v>40793.916666666664</v>
      </c>
      <c r="Y394" s="10"/>
    </row>
    <row r="395" spans="1:25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5"/>
        <v>110</v>
      </c>
      <c r="P395">
        <f t="shared" si="26"/>
        <v>157.33048433048432</v>
      </c>
      <c r="Q395" s="9" t="s">
        <v>8313</v>
      </c>
      <c r="R395" s="9" t="s">
        <v>8318</v>
      </c>
      <c r="S395" s="10">
        <f>(J395/86400)+25569+(-6/24)</f>
        <v>41526.458935185183</v>
      </c>
      <c r="T395">
        <f t="shared" si="24"/>
        <v>2013</v>
      </c>
      <c r="U395" s="15" t="str">
        <f t="shared" si="27"/>
        <v>Sep</v>
      </c>
      <c r="V395" s="10">
        <f>(I395/86400)+25569+(-5/24)</f>
        <v>41557.500601851847</v>
      </c>
      <c r="Y395" s="10"/>
    </row>
    <row r="396" spans="1:25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5"/>
        <v>112</v>
      </c>
      <c r="P396">
        <f t="shared" si="26"/>
        <v>105.18</v>
      </c>
      <c r="Q396" s="9" t="s">
        <v>8313</v>
      </c>
      <c r="R396" s="9" t="s">
        <v>8318</v>
      </c>
      <c r="S396" s="10">
        <f>(J396/86400)+25569+(-6/24)</f>
        <v>42417.568078703705</v>
      </c>
      <c r="T396">
        <f t="shared" si="24"/>
        <v>2016</v>
      </c>
      <c r="U396" s="15" t="str">
        <f t="shared" si="27"/>
        <v>Feb</v>
      </c>
      <c r="V396" s="10">
        <f>(I396/86400)+25569+(-5/24)</f>
        <v>42477.568078703705</v>
      </c>
      <c r="Y396" s="10"/>
    </row>
    <row r="397" spans="1:25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5"/>
        <v>108</v>
      </c>
      <c r="P397">
        <f t="shared" si="26"/>
        <v>58.719836956521746</v>
      </c>
      <c r="Q397" s="9" t="s">
        <v>8313</v>
      </c>
      <c r="R397" s="9" t="s">
        <v>8318</v>
      </c>
      <c r="S397" s="10">
        <f>(J397/86400)+25569+(-6/24)</f>
        <v>40990.659259259257</v>
      </c>
      <c r="T397">
        <f t="shared" si="24"/>
        <v>2012</v>
      </c>
      <c r="U397" s="15" t="str">
        <f t="shared" si="27"/>
        <v>Mar</v>
      </c>
      <c r="V397" s="10">
        <f>(I397/86400)+25569+(-5/24)</f>
        <v>41026.688888888886</v>
      </c>
      <c r="Y397" s="10"/>
    </row>
    <row r="398" spans="1:25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5"/>
        <v>107</v>
      </c>
      <c r="P398">
        <f t="shared" si="26"/>
        <v>81.632653061224488</v>
      </c>
      <c r="Q398" s="9" t="s">
        <v>8313</v>
      </c>
      <c r="R398" s="9" t="s">
        <v>8318</v>
      </c>
      <c r="S398" s="10">
        <f>(J398/86400)+25569+(-6/24)</f>
        <v>41082.314884259264</v>
      </c>
      <c r="T398">
        <f t="shared" si="24"/>
        <v>2012</v>
      </c>
      <c r="U398" s="15" t="str">
        <f t="shared" si="27"/>
        <v>Jun</v>
      </c>
      <c r="V398" s="10">
        <f>(I398/86400)+25569+(-5/24)</f>
        <v>41097.356550925928</v>
      </c>
      <c r="Y398" s="10"/>
    </row>
    <row r="399" spans="1:25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5"/>
        <v>104</v>
      </c>
      <c r="P399">
        <f t="shared" si="26"/>
        <v>56.460043668122275</v>
      </c>
      <c r="Q399" s="9" t="s">
        <v>8313</v>
      </c>
      <c r="R399" s="9" t="s">
        <v>8318</v>
      </c>
      <c r="S399" s="10">
        <f>(J399/86400)+25569+(-6/24)</f>
        <v>40379.526435185187</v>
      </c>
      <c r="T399">
        <f t="shared" si="24"/>
        <v>2010</v>
      </c>
      <c r="U399" s="15" t="str">
        <f t="shared" si="27"/>
        <v>Jul</v>
      </c>
      <c r="V399" s="10">
        <f>(I399/86400)+25569+(-5/24)</f>
        <v>40421.947222222218</v>
      </c>
      <c r="Y399" s="10"/>
    </row>
    <row r="400" spans="1:25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5"/>
        <v>125</v>
      </c>
      <c r="P400">
        <f t="shared" si="26"/>
        <v>140.1044776119403</v>
      </c>
      <c r="Q400" s="9" t="s">
        <v>8313</v>
      </c>
      <c r="R400" s="9" t="s">
        <v>8318</v>
      </c>
      <c r="S400" s="10">
        <f>(J400/86400)+25569+(-6/24)</f>
        <v>42078.543124999997</v>
      </c>
      <c r="T400">
        <f t="shared" si="24"/>
        <v>2015</v>
      </c>
      <c r="U400" s="15" t="str">
        <f t="shared" si="27"/>
        <v>Mar</v>
      </c>
      <c r="V400" s="10">
        <f>(I400/86400)+25569+(-5/24)</f>
        <v>42123.584791666661</v>
      </c>
      <c r="Y400" s="10"/>
    </row>
    <row r="401" spans="1:25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5"/>
        <v>107</v>
      </c>
      <c r="P401">
        <f t="shared" si="26"/>
        <v>224.85263157894738</v>
      </c>
      <c r="Q401" s="9" t="s">
        <v>8313</v>
      </c>
      <c r="R401" s="9" t="s">
        <v>8318</v>
      </c>
      <c r="S401" s="10">
        <f>(J401/86400)+25569+(-6/24)</f>
        <v>42687.625775462962</v>
      </c>
      <c r="T401">
        <f t="shared" si="24"/>
        <v>2016</v>
      </c>
      <c r="U401" s="15" t="str">
        <f t="shared" si="27"/>
        <v>Nov</v>
      </c>
      <c r="V401" s="10">
        <f>(I401/86400)+25569+(-5/24)</f>
        <v>42718.291666666664</v>
      </c>
      <c r="Y401" s="10"/>
    </row>
    <row r="402" spans="1:25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5"/>
        <v>112</v>
      </c>
      <c r="P402">
        <f t="shared" si="26"/>
        <v>181.13306451612902</v>
      </c>
      <c r="Q402" s="9" t="s">
        <v>8313</v>
      </c>
      <c r="R402" s="9" t="s">
        <v>8318</v>
      </c>
      <c r="S402" s="10">
        <f>(J402/86400)+25569+(-6/24)</f>
        <v>41745.385960648149</v>
      </c>
      <c r="T402">
        <f t="shared" si="24"/>
        <v>2014</v>
      </c>
      <c r="U402" s="15" t="str">
        <f t="shared" si="27"/>
        <v>Apr</v>
      </c>
      <c r="V402" s="10">
        <f>(I402/86400)+25569+(-5/24)</f>
        <v>41775.9375</v>
      </c>
      <c r="Y402" s="10"/>
    </row>
    <row r="403" spans="1:25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5"/>
        <v>104</v>
      </c>
      <c r="P403">
        <f t="shared" si="26"/>
        <v>711.04109589041093</v>
      </c>
      <c r="Q403" s="9" t="s">
        <v>8313</v>
      </c>
      <c r="R403" s="9" t="s">
        <v>8318</v>
      </c>
      <c r="S403" s="10">
        <f>(J403/86400)+25569+(-6/24)</f>
        <v>40732.592245370368</v>
      </c>
      <c r="T403">
        <f t="shared" si="24"/>
        <v>2011</v>
      </c>
      <c r="U403" s="15" t="str">
        <f t="shared" si="27"/>
        <v>Jul</v>
      </c>
      <c r="V403" s="10">
        <f>(I403/86400)+25569+(-5/24)</f>
        <v>40762.633912037032</v>
      </c>
      <c r="Y403" s="10"/>
    </row>
    <row r="404" spans="1:25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5"/>
        <v>142</v>
      </c>
      <c r="P404">
        <f t="shared" si="26"/>
        <v>65.883720930232556</v>
      </c>
      <c r="Q404" s="9" t="s">
        <v>8313</v>
      </c>
      <c r="R404" s="9" t="s">
        <v>8318</v>
      </c>
      <c r="S404" s="10">
        <f>(J404/86400)+25569+(-6/24)</f>
        <v>42292.289548611108</v>
      </c>
      <c r="T404">
        <f t="shared" si="24"/>
        <v>2015</v>
      </c>
      <c r="U404" s="15" t="str">
        <f t="shared" si="27"/>
        <v>Oct</v>
      </c>
      <c r="V404" s="10">
        <f>(I404/86400)+25569+(-5/24)</f>
        <v>42313.372881944444</v>
      </c>
      <c r="Y404" s="10"/>
    </row>
    <row r="405" spans="1:25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5"/>
        <v>105</v>
      </c>
      <c r="P405">
        <f t="shared" si="26"/>
        <v>75.185714285714283</v>
      </c>
      <c r="Q405" s="9" t="s">
        <v>8313</v>
      </c>
      <c r="R405" s="9" t="s">
        <v>8318</v>
      </c>
      <c r="S405" s="10">
        <f>(J405/86400)+25569+(-6/24)</f>
        <v>40718.060659722221</v>
      </c>
      <c r="T405">
        <f t="shared" si="24"/>
        <v>2011</v>
      </c>
      <c r="U405" s="15" t="str">
        <f t="shared" si="27"/>
        <v>Jun</v>
      </c>
      <c r="V405" s="10">
        <f>(I405/86400)+25569+(-5/24)</f>
        <v>40765.088888888888</v>
      </c>
      <c r="Y405" s="10"/>
    </row>
    <row r="406" spans="1:25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5"/>
        <v>103</v>
      </c>
      <c r="P406">
        <f t="shared" si="26"/>
        <v>133.14391143911439</v>
      </c>
      <c r="Q406" s="9" t="s">
        <v>8313</v>
      </c>
      <c r="R406" s="9" t="s">
        <v>8318</v>
      </c>
      <c r="S406" s="10">
        <f>(J406/86400)+25569+(-6/24)</f>
        <v>41646.378032407403</v>
      </c>
      <c r="T406">
        <f t="shared" si="24"/>
        <v>2014</v>
      </c>
      <c r="U406" s="15" t="str">
        <f t="shared" si="27"/>
        <v>Jan</v>
      </c>
      <c r="V406" s="10">
        <f>(I406/86400)+25569+(-5/24)</f>
        <v>41675.75277777778</v>
      </c>
      <c r="Y406" s="10"/>
    </row>
    <row r="407" spans="1:25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5"/>
        <v>108</v>
      </c>
      <c r="P407">
        <f t="shared" si="26"/>
        <v>55.2</v>
      </c>
      <c r="Q407" s="9" t="s">
        <v>8313</v>
      </c>
      <c r="R407" s="9" t="s">
        <v>8318</v>
      </c>
      <c r="S407" s="10">
        <f>(J407/86400)+25569+(-6/24)</f>
        <v>41673.83494212963</v>
      </c>
      <c r="T407">
        <f t="shared" si="24"/>
        <v>2014</v>
      </c>
      <c r="U407" s="15" t="str">
        <f t="shared" si="27"/>
        <v>Feb</v>
      </c>
      <c r="V407" s="10">
        <f>(I407/86400)+25569+(-5/24)</f>
        <v>41703.876608796294</v>
      </c>
      <c r="Y407" s="10"/>
    </row>
    <row r="408" spans="1:25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5"/>
        <v>108</v>
      </c>
      <c r="P408">
        <f t="shared" si="26"/>
        <v>86.163714285714292</v>
      </c>
      <c r="Q408" s="9" t="s">
        <v>8313</v>
      </c>
      <c r="R408" s="9" t="s">
        <v>8318</v>
      </c>
      <c r="S408" s="10">
        <f>(J408/86400)+25569+(-6/24)</f>
        <v>40637.912465277775</v>
      </c>
      <c r="T408">
        <f t="shared" si="24"/>
        <v>2011</v>
      </c>
      <c r="U408" s="15" t="str">
        <f t="shared" si="27"/>
        <v>Apr</v>
      </c>
      <c r="V408" s="10">
        <f>(I408/86400)+25569+(-5/24)</f>
        <v>40672.040972222218</v>
      </c>
      <c r="Y408" s="10"/>
    </row>
    <row r="409" spans="1:25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5"/>
        <v>102</v>
      </c>
      <c r="P409">
        <f t="shared" si="26"/>
        <v>92.318181818181813</v>
      </c>
      <c r="Q409" s="9" t="s">
        <v>8313</v>
      </c>
      <c r="R409" s="9" t="s">
        <v>8318</v>
      </c>
      <c r="S409" s="10">
        <f>(J409/86400)+25569+(-6/24)</f>
        <v>40806.620949074073</v>
      </c>
      <c r="T409">
        <f t="shared" si="24"/>
        <v>2011</v>
      </c>
      <c r="U409" s="15" t="str">
        <f t="shared" si="27"/>
        <v>Sep</v>
      </c>
      <c r="V409" s="10">
        <f>(I409/86400)+25569+(-5/24)</f>
        <v>40866.704282407409</v>
      </c>
      <c r="Y409" s="10"/>
    </row>
    <row r="410" spans="1:25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5"/>
        <v>101</v>
      </c>
      <c r="P410">
        <f t="shared" si="26"/>
        <v>160.16473684210527</v>
      </c>
      <c r="Q410" s="9" t="s">
        <v>8313</v>
      </c>
      <c r="R410" s="9" t="s">
        <v>8318</v>
      </c>
      <c r="S410" s="10">
        <f>(J410/86400)+25569+(-6/24)</f>
        <v>41543.485995370371</v>
      </c>
      <c r="T410">
        <f t="shared" si="24"/>
        <v>2013</v>
      </c>
      <c r="U410" s="15" t="str">
        <f t="shared" si="27"/>
        <v>Sep</v>
      </c>
      <c r="V410" s="10">
        <f>(I410/86400)+25569+(-5/24)</f>
        <v>41583.569328703699</v>
      </c>
      <c r="Y410" s="10"/>
    </row>
    <row r="411" spans="1:25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5"/>
        <v>137</v>
      </c>
      <c r="P411">
        <f t="shared" si="26"/>
        <v>45.6</v>
      </c>
      <c r="Q411" s="9" t="s">
        <v>8313</v>
      </c>
      <c r="R411" s="9" t="s">
        <v>8318</v>
      </c>
      <c r="S411" s="10">
        <f>(J411/86400)+25569+(-6/24)</f>
        <v>42543.612777777773</v>
      </c>
      <c r="T411">
        <f t="shared" si="24"/>
        <v>2016</v>
      </c>
      <c r="U411" s="15" t="str">
        <f t="shared" si="27"/>
        <v>Jun</v>
      </c>
      <c r="V411" s="10">
        <f>(I411/86400)+25569+(-5/24)</f>
        <v>42573.654444444437</v>
      </c>
      <c r="Y411" s="10"/>
    </row>
    <row r="412" spans="1:25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5"/>
        <v>128</v>
      </c>
      <c r="P412">
        <f t="shared" si="26"/>
        <v>183.28571428571428</v>
      </c>
      <c r="Q412" s="9" t="s">
        <v>8313</v>
      </c>
      <c r="R412" s="9" t="s">
        <v>8318</v>
      </c>
      <c r="S412" s="10">
        <f>(J412/86400)+25569+(-6/24)</f>
        <v>42113.731446759259</v>
      </c>
      <c r="T412">
        <f t="shared" si="24"/>
        <v>2015</v>
      </c>
      <c r="U412" s="15" t="str">
        <f t="shared" si="27"/>
        <v>Apr</v>
      </c>
      <c r="V412" s="10">
        <f>(I412/86400)+25569+(-5/24)</f>
        <v>42173.773113425923</v>
      </c>
      <c r="Y412" s="10"/>
    </row>
    <row r="413" spans="1:25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5"/>
        <v>101</v>
      </c>
      <c r="P413">
        <f t="shared" si="26"/>
        <v>125.78838174273859</v>
      </c>
      <c r="Q413" s="9" t="s">
        <v>8313</v>
      </c>
      <c r="R413" s="9" t="s">
        <v>8318</v>
      </c>
      <c r="S413" s="10">
        <f>(J413/86400)+25569+(-6/24)</f>
        <v>41597.92597222222</v>
      </c>
      <c r="T413">
        <f t="shared" si="24"/>
        <v>2013</v>
      </c>
      <c r="U413" s="15" t="str">
        <f t="shared" si="27"/>
        <v>Nov</v>
      </c>
      <c r="V413" s="10">
        <f>(I413/86400)+25569+(-5/24)</f>
        <v>41630</v>
      </c>
      <c r="Y413" s="10"/>
    </row>
    <row r="414" spans="1:25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5"/>
        <v>127</v>
      </c>
      <c r="P414">
        <f t="shared" si="26"/>
        <v>57.654545454545456</v>
      </c>
      <c r="Q414" s="9" t="s">
        <v>8313</v>
      </c>
      <c r="R414" s="9" t="s">
        <v>8318</v>
      </c>
      <c r="S414" s="10">
        <f>(J414/86400)+25569+(-6/24)</f>
        <v>41099.492800925924</v>
      </c>
      <c r="T414">
        <f t="shared" si="24"/>
        <v>2012</v>
      </c>
      <c r="U414" s="15" t="str">
        <f t="shared" si="27"/>
        <v>Jul</v>
      </c>
      <c r="V414" s="10">
        <f>(I414/86400)+25569+(-5/24)</f>
        <v>41115.534467592588</v>
      </c>
      <c r="Y414" s="10"/>
    </row>
    <row r="415" spans="1:25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5"/>
        <v>105</v>
      </c>
      <c r="P415">
        <f t="shared" si="26"/>
        <v>78.660818713450297</v>
      </c>
      <c r="Q415" s="9" t="s">
        <v>8313</v>
      </c>
      <c r="R415" s="9" t="s">
        <v>8318</v>
      </c>
      <c r="S415" s="10">
        <f>(J415/86400)+25569+(-6/24)</f>
        <v>41079.627442129626</v>
      </c>
      <c r="T415">
        <f t="shared" si="24"/>
        <v>2012</v>
      </c>
      <c r="U415" s="15" t="str">
        <f t="shared" si="27"/>
        <v>Jun</v>
      </c>
      <c r="V415" s="10">
        <f>(I415/86400)+25569+(-5/24)</f>
        <v>41109.66910879629</v>
      </c>
      <c r="Y415" s="10"/>
    </row>
    <row r="416" spans="1:25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5"/>
        <v>103</v>
      </c>
      <c r="P416">
        <f t="shared" si="26"/>
        <v>91.480769230769226</v>
      </c>
      <c r="Q416" s="9" t="s">
        <v>8313</v>
      </c>
      <c r="R416" s="9" t="s">
        <v>8318</v>
      </c>
      <c r="S416" s="10">
        <f>(J416/86400)+25569+(-6/24)</f>
        <v>41528.813252314816</v>
      </c>
      <c r="T416">
        <f t="shared" si="24"/>
        <v>2013</v>
      </c>
      <c r="U416" s="15" t="str">
        <f t="shared" si="27"/>
        <v>Sep</v>
      </c>
      <c r="V416" s="10">
        <f>(I416/86400)+25569+(-5/24)</f>
        <v>41558.85491898148</v>
      </c>
      <c r="Y416" s="10"/>
    </row>
    <row r="417" spans="1:25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5"/>
        <v>102</v>
      </c>
      <c r="P417">
        <f t="shared" si="26"/>
        <v>68.09809523809524</v>
      </c>
      <c r="Q417" s="9" t="s">
        <v>8313</v>
      </c>
      <c r="R417" s="9" t="s">
        <v>8318</v>
      </c>
      <c r="S417" s="10">
        <f>(J417/86400)+25569+(-6/24)</f>
        <v>41904.601875</v>
      </c>
      <c r="T417">
        <f t="shared" si="24"/>
        <v>2014</v>
      </c>
      <c r="U417" s="15" t="str">
        <f t="shared" si="27"/>
        <v>Sep</v>
      </c>
      <c r="V417" s="10">
        <f>(I417/86400)+25569+(-5/24)</f>
        <v>41929.291666666664</v>
      </c>
      <c r="Y417" s="10"/>
    </row>
    <row r="418" spans="1:25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5"/>
        <v>120</v>
      </c>
      <c r="P418">
        <f t="shared" si="26"/>
        <v>48.086800000000004</v>
      </c>
      <c r="Q418" s="9" t="s">
        <v>8313</v>
      </c>
      <c r="R418" s="9" t="s">
        <v>8318</v>
      </c>
      <c r="S418" s="10">
        <f>(J418/86400)+25569+(-6/24)</f>
        <v>41648.146192129629</v>
      </c>
      <c r="T418">
        <f t="shared" si="24"/>
        <v>2014</v>
      </c>
      <c r="U418" s="15" t="str">
        <f t="shared" si="27"/>
        <v>Jan</v>
      </c>
      <c r="V418" s="10">
        <f>(I418/86400)+25569+(-5/24)</f>
        <v>41678.187858796293</v>
      </c>
      <c r="Y418" s="10"/>
    </row>
    <row r="419" spans="1:25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5"/>
        <v>100</v>
      </c>
      <c r="P419">
        <f t="shared" si="26"/>
        <v>202.42307692307693</v>
      </c>
      <c r="Q419" s="9" t="s">
        <v>8313</v>
      </c>
      <c r="R419" s="9" t="s">
        <v>8318</v>
      </c>
      <c r="S419" s="10">
        <f>(J419/86400)+25569+(-6/24)</f>
        <v>41360.720601851848</v>
      </c>
      <c r="T419">
        <f t="shared" si="24"/>
        <v>2013</v>
      </c>
      <c r="U419" s="15" t="str">
        <f t="shared" si="27"/>
        <v>Mar</v>
      </c>
      <c r="V419" s="10">
        <f>(I419/86400)+25569+(-5/24)</f>
        <v>41371.981249999997</v>
      </c>
      <c r="Y419" s="10"/>
    </row>
    <row r="420" spans="1:25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5"/>
        <v>101</v>
      </c>
      <c r="P420">
        <f t="shared" si="26"/>
        <v>216.75</v>
      </c>
      <c r="Q420" s="9" t="s">
        <v>8313</v>
      </c>
      <c r="R420" s="9" t="s">
        <v>8318</v>
      </c>
      <c r="S420" s="10">
        <f>(J420/86400)+25569+(-6/24)</f>
        <v>42178.032372685186</v>
      </c>
      <c r="T420">
        <f t="shared" si="24"/>
        <v>2015</v>
      </c>
      <c r="U420" s="15" t="str">
        <f t="shared" si="27"/>
        <v>Jun</v>
      </c>
      <c r="V420" s="10">
        <f>(I420/86400)+25569+(-5/24)</f>
        <v>42208.07403935185</v>
      </c>
      <c r="Y420" s="10"/>
    </row>
    <row r="421" spans="1:25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5"/>
        <v>100</v>
      </c>
      <c r="P421">
        <f t="shared" si="26"/>
        <v>110.06849315068493</v>
      </c>
      <c r="Q421" s="9" t="s">
        <v>8313</v>
      </c>
      <c r="R421" s="9" t="s">
        <v>8318</v>
      </c>
      <c r="S421" s="10">
        <f>(J421/86400)+25569+(-6/24)</f>
        <v>41394.592442129629</v>
      </c>
      <c r="T421">
        <f t="shared" si="24"/>
        <v>2013</v>
      </c>
      <c r="U421" s="15" t="str">
        <f t="shared" si="27"/>
        <v>Apr</v>
      </c>
      <c r="V421" s="10">
        <f>(I421/86400)+25569+(-5/24)</f>
        <v>41454.634108796294</v>
      </c>
      <c r="Y421" s="10"/>
    </row>
    <row r="422" spans="1:25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5"/>
        <v>0</v>
      </c>
      <c r="P422">
        <f t="shared" si="26"/>
        <v>4.833333333333333</v>
      </c>
      <c r="Q422" s="9" t="s">
        <v>8313</v>
      </c>
      <c r="R422" s="9" t="s">
        <v>8319</v>
      </c>
      <c r="S422" s="10">
        <f>(J422/86400)+25569+(-6/24)</f>
        <v>41681.98646990741</v>
      </c>
      <c r="T422">
        <f t="shared" si="24"/>
        <v>2014</v>
      </c>
      <c r="U422" s="15" t="str">
        <f t="shared" si="27"/>
        <v>Feb</v>
      </c>
      <c r="V422" s="10">
        <f>(I422/86400)+25569+(-5/24)</f>
        <v>41711.986469907402</v>
      </c>
      <c r="Y422" s="10"/>
    </row>
    <row r="423" spans="1:25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5"/>
        <v>2</v>
      </c>
      <c r="P423">
        <f t="shared" si="26"/>
        <v>50.166666666666664</v>
      </c>
      <c r="Q423" s="9" t="s">
        <v>8313</v>
      </c>
      <c r="R423" s="9" t="s">
        <v>8319</v>
      </c>
      <c r="S423" s="10">
        <f>(J423/86400)+25569+(-6/24)</f>
        <v>42177.241388888884</v>
      </c>
      <c r="T423">
        <f t="shared" si="24"/>
        <v>2015</v>
      </c>
      <c r="U423" s="15" t="str">
        <f t="shared" si="27"/>
        <v>Jun</v>
      </c>
      <c r="V423" s="10">
        <f>(I423/86400)+25569+(-5/24)</f>
        <v>42237.283055555548</v>
      </c>
      <c r="Y423" s="10"/>
    </row>
    <row r="424" spans="1:25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5"/>
        <v>1</v>
      </c>
      <c r="P424">
        <f t="shared" si="26"/>
        <v>35.833333333333336</v>
      </c>
      <c r="Q424" s="9" t="s">
        <v>8313</v>
      </c>
      <c r="R424" s="9" t="s">
        <v>8319</v>
      </c>
      <c r="S424" s="10">
        <f>(J424/86400)+25569+(-6/24)</f>
        <v>41863.010381944448</v>
      </c>
      <c r="T424">
        <f t="shared" si="24"/>
        <v>2014</v>
      </c>
      <c r="U424" s="15" t="str">
        <f t="shared" si="27"/>
        <v>Aug</v>
      </c>
      <c r="V424" s="10">
        <f>(I424/86400)+25569+(-5/24)</f>
        <v>41893.052048611113</v>
      </c>
      <c r="Y424" s="10"/>
    </row>
    <row r="425" spans="1:25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5"/>
        <v>1</v>
      </c>
      <c r="P425">
        <f t="shared" si="26"/>
        <v>11.76923076923077</v>
      </c>
      <c r="Q425" s="9" t="s">
        <v>8313</v>
      </c>
      <c r="R425" s="9" t="s">
        <v>8319</v>
      </c>
      <c r="S425" s="10">
        <f>(J425/86400)+25569+(-6/24)</f>
        <v>41400.67627314815</v>
      </c>
      <c r="T425">
        <f t="shared" si="24"/>
        <v>2013</v>
      </c>
      <c r="U425" s="15" t="str">
        <f t="shared" si="27"/>
        <v>May</v>
      </c>
      <c r="V425" s="10">
        <f>(I425/86400)+25569+(-5/24)</f>
        <v>41430.717939814815</v>
      </c>
      <c r="Y425" s="10"/>
    </row>
    <row r="426" spans="1:25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5"/>
        <v>7</v>
      </c>
      <c r="P426">
        <f t="shared" si="26"/>
        <v>40.78</v>
      </c>
      <c r="Q426" s="9" t="s">
        <v>8313</v>
      </c>
      <c r="R426" s="9" t="s">
        <v>8319</v>
      </c>
      <c r="S426" s="10">
        <f>(J426/86400)+25569+(-6/24)</f>
        <v>40934.126145833332</v>
      </c>
      <c r="T426">
        <f t="shared" si="24"/>
        <v>2012</v>
      </c>
      <c r="U426" s="15" t="str">
        <f t="shared" si="27"/>
        <v>Jan</v>
      </c>
      <c r="V426" s="10">
        <f>(I426/86400)+25569+(-5/24)</f>
        <v>40994.126145833332</v>
      </c>
      <c r="Y426" s="10"/>
    </row>
    <row r="427" spans="1:25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5"/>
        <v>0</v>
      </c>
      <c r="P427">
        <f t="shared" si="26"/>
        <v>3</v>
      </c>
      <c r="Q427" s="9" t="s">
        <v>8313</v>
      </c>
      <c r="R427" s="9" t="s">
        <v>8319</v>
      </c>
      <c r="S427" s="10">
        <f>(J427/86400)+25569+(-6/24)</f>
        <v>42275.611157407402</v>
      </c>
      <c r="T427">
        <f t="shared" si="24"/>
        <v>2015</v>
      </c>
      <c r="U427" s="15" t="str">
        <f t="shared" si="27"/>
        <v>Sep</v>
      </c>
      <c r="V427" s="10">
        <f>(I427/86400)+25569+(-5/24)</f>
        <v>42335.694490740738</v>
      </c>
      <c r="Y427" s="10"/>
    </row>
    <row r="428" spans="1:25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5"/>
        <v>1</v>
      </c>
      <c r="P428">
        <f t="shared" si="26"/>
        <v>16.625</v>
      </c>
      <c r="Q428" s="9" t="s">
        <v>8313</v>
      </c>
      <c r="R428" s="9" t="s">
        <v>8319</v>
      </c>
      <c r="S428" s="10">
        <f>(J428/86400)+25569+(-6/24)</f>
        <v>42400.461967592593</v>
      </c>
      <c r="T428">
        <f t="shared" si="24"/>
        <v>2016</v>
      </c>
      <c r="U428" s="15" t="str">
        <f t="shared" si="27"/>
        <v>Jan</v>
      </c>
      <c r="V428" s="10">
        <f>(I428/86400)+25569+(-5/24)</f>
        <v>42430.503634259258</v>
      </c>
      <c r="Y428" s="10"/>
    </row>
    <row r="429" spans="1:25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5"/>
        <v>0</v>
      </c>
      <c r="P429" t="e">
        <f t="shared" si="26"/>
        <v>#DIV/0!</v>
      </c>
      <c r="Q429" s="9" t="s">
        <v>8313</v>
      </c>
      <c r="R429" s="9" t="s">
        <v>8319</v>
      </c>
      <c r="S429" s="10">
        <f>(J429/86400)+25569+(-6/24)</f>
        <v>42285.65902777778</v>
      </c>
      <c r="T429">
        <f t="shared" si="24"/>
        <v>2015</v>
      </c>
      <c r="U429" s="15" t="str">
        <f t="shared" si="27"/>
        <v>Oct</v>
      </c>
      <c r="V429" s="10">
        <f>(I429/86400)+25569+(-5/24)</f>
        <v>42299.582638888889</v>
      </c>
      <c r="Y429" s="10"/>
    </row>
    <row r="430" spans="1:25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5"/>
        <v>6</v>
      </c>
      <c r="P430">
        <f t="shared" si="26"/>
        <v>52</v>
      </c>
      <c r="Q430" s="9" t="s">
        <v>8313</v>
      </c>
      <c r="R430" s="9" t="s">
        <v>8319</v>
      </c>
      <c r="S430" s="10">
        <f>(J430/86400)+25569+(-6/24)</f>
        <v>41778.516724537039</v>
      </c>
      <c r="T430">
        <f t="shared" si="24"/>
        <v>2014</v>
      </c>
      <c r="U430" s="15" t="str">
        <f t="shared" si="27"/>
        <v>May</v>
      </c>
      <c r="V430" s="10">
        <f>(I430/86400)+25569+(-5/24)</f>
        <v>41806.708333333328</v>
      </c>
      <c r="Y430" s="10"/>
    </row>
    <row r="431" spans="1:25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5"/>
        <v>0</v>
      </c>
      <c r="P431" t="e">
        <f t="shared" si="26"/>
        <v>#DIV/0!</v>
      </c>
      <c r="Q431" s="9" t="s">
        <v>8313</v>
      </c>
      <c r="R431" s="9" t="s">
        <v>8319</v>
      </c>
      <c r="S431" s="10">
        <f>(J431/86400)+25569+(-6/24)</f>
        <v>40070.651412037041</v>
      </c>
      <c r="T431">
        <f t="shared" si="24"/>
        <v>2009</v>
      </c>
      <c r="U431" s="15" t="str">
        <f t="shared" si="27"/>
        <v>Sep</v>
      </c>
      <c r="V431" s="10">
        <f>(I431/86400)+25569+(-5/24)</f>
        <v>40143.999305555553</v>
      </c>
      <c r="Y431" s="10"/>
    </row>
    <row r="432" spans="1:25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5"/>
        <v>2</v>
      </c>
      <c r="P432">
        <f t="shared" si="26"/>
        <v>4.8</v>
      </c>
      <c r="Q432" s="9" t="s">
        <v>8313</v>
      </c>
      <c r="R432" s="9" t="s">
        <v>8319</v>
      </c>
      <c r="S432" s="10">
        <f>(J432/86400)+25569+(-6/24)</f>
        <v>41512.857256944444</v>
      </c>
      <c r="T432">
        <f t="shared" si="24"/>
        <v>2013</v>
      </c>
      <c r="U432" s="15" t="str">
        <f t="shared" si="27"/>
        <v>Aug</v>
      </c>
      <c r="V432" s="10">
        <f>(I432/86400)+25569+(-5/24)</f>
        <v>41527.898923611108</v>
      </c>
      <c r="Y432" s="10"/>
    </row>
    <row r="433" spans="1:25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5"/>
        <v>14</v>
      </c>
      <c r="P433">
        <f t="shared" si="26"/>
        <v>51.875</v>
      </c>
      <c r="Q433" s="9" t="s">
        <v>8313</v>
      </c>
      <c r="R433" s="9" t="s">
        <v>8319</v>
      </c>
      <c r="S433" s="10">
        <f>(J433/86400)+25569+(-6/24)</f>
        <v>42526.621331018519</v>
      </c>
      <c r="T433">
        <f t="shared" si="24"/>
        <v>2016</v>
      </c>
      <c r="U433" s="15" t="str">
        <f t="shared" si="27"/>
        <v>Jun</v>
      </c>
      <c r="V433" s="10">
        <f>(I433/86400)+25569+(-5/24)</f>
        <v>42556.662997685184</v>
      </c>
      <c r="Y433" s="10"/>
    </row>
    <row r="434" spans="1:25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5"/>
        <v>10</v>
      </c>
      <c r="P434">
        <f t="shared" si="26"/>
        <v>71.25</v>
      </c>
      <c r="Q434" s="9" t="s">
        <v>8313</v>
      </c>
      <c r="R434" s="9" t="s">
        <v>8319</v>
      </c>
      <c r="S434" s="10">
        <f>(J434/86400)+25569+(-6/24)</f>
        <v>42238.476631944446</v>
      </c>
      <c r="T434">
        <f t="shared" si="24"/>
        <v>2015</v>
      </c>
      <c r="U434" s="15" t="str">
        <f t="shared" si="27"/>
        <v>Aug</v>
      </c>
      <c r="V434" s="10">
        <f>(I434/86400)+25569+(-5/24)</f>
        <v>42298.51829861111</v>
      </c>
      <c r="Y434" s="10"/>
    </row>
    <row r="435" spans="1:25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5"/>
        <v>0</v>
      </c>
      <c r="P435" t="e">
        <f t="shared" si="26"/>
        <v>#DIV/0!</v>
      </c>
      <c r="Q435" s="9" t="s">
        <v>8313</v>
      </c>
      <c r="R435" s="9" t="s">
        <v>8319</v>
      </c>
      <c r="S435" s="10">
        <f>(J435/86400)+25569+(-6/24)</f>
        <v>42228.379884259259</v>
      </c>
      <c r="T435">
        <f t="shared" si="24"/>
        <v>2015</v>
      </c>
      <c r="U435" s="15" t="str">
        <f t="shared" si="27"/>
        <v>Aug</v>
      </c>
      <c r="V435" s="10">
        <f>(I435/86400)+25569+(-5/24)</f>
        <v>42288.421550925923</v>
      </c>
      <c r="Y435" s="10"/>
    </row>
    <row r="436" spans="1:25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5"/>
        <v>5</v>
      </c>
      <c r="P436">
        <f t="shared" si="26"/>
        <v>62.5</v>
      </c>
      <c r="Q436" s="9" t="s">
        <v>8313</v>
      </c>
      <c r="R436" s="9" t="s">
        <v>8319</v>
      </c>
      <c r="S436" s="10">
        <f>(J436/86400)+25569+(-6/24)</f>
        <v>41576.584513888891</v>
      </c>
      <c r="T436">
        <f t="shared" si="24"/>
        <v>2013</v>
      </c>
      <c r="U436" s="15" t="str">
        <f t="shared" si="27"/>
        <v>Oct</v>
      </c>
      <c r="V436" s="10">
        <f>(I436/86400)+25569+(-5/24)</f>
        <v>41609.667847222219</v>
      </c>
      <c r="Y436" s="10"/>
    </row>
    <row r="437" spans="1:25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5"/>
        <v>0</v>
      </c>
      <c r="P437">
        <f t="shared" si="26"/>
        <v>1</v>
      </c>
      <c r="Q437" s="9" t="s">
        <v>8313</v>
      </c>
      <c r="R437" s="9" t="s">
        <v>8319</v>
      </c>
      <c r="S437" s="10">
        <f>(J437/86400)+25569+(-6/24)</f>
        <v>41500.497453703705</v>
      </c>
      <c r="T437">
        <f t="shared" si="24"/>
        <v>2013</v>
      </c>
      <c r="U437" s="15" t="str">
        <f t="shared" si="27"/>
        <v>Aug</v>
      </c>
      <c r="V437" s="10">
        <f>(I437/86400)+25569+(-5/24)</f>
        <v>41530.539120370369</v>
      </c>
      <c r="Y437" s="10"/>
    </row>
    <row r="438" spans="1:25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5"/>
        <v>0</v>
      </c>
      <c r="P438" t="e">
        <f t="shared" si="26"/>
        <v>#DIV/0!</v>
      </c>
      <c r="Q438" s="9" t="s">
        <v>8313</v>
      </c>
      <c r="R438" s="9" t="s">
        <v>8319</v>
      </c>
      <c r="S438" s="10">
        <f>(J438/86400)+25569+(-6/24)</f>
        <v>41456.11241898148</v>
      </c>
      <c r="T438">
        <f t="shared" si="24"/>
        <v>2013</v>
      </c>
      <c r="U438" s="15" t="str">
        <f t="shared" si="27"/>
        <v>Jul</v>
      </c>
      <c r="V438" s="10">
        <f>(I438/86400)+25569+(-5/24)</f>
        <v>41486.154085648144</v>
      </c>
      <c r="Y438" s="10"/>
    </row>
    <row r="439" spans="1:25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5"/>
        <v>0</v>
      </c>
      <c r="P439" t="e">
        <f t="shared" si="26"/>
        <v>#DIV/0!</v>
      </c>
      <c r="Q439" s="9" t="s">
        <v>8313</v>
      </c>
      <c r="R439" s="9" t="s">
        <v>8319</v>
      </c>
      <c r="S439" s="10">
        <f>(J439/86400)+25569+(-6/24)</f>
        <v>42591.06858796296</v>
      </c>
      <c r="T439">
        <f t="shared" si="24"/>
        <v>2016</v>
      </c>
      <c r="U439" s="15" t="str">
        <f t="shared" si="27"/>
        <v>Aug</v>
      </c>
      <c r="V439" s="10">
        <f>(I439/86400)+25569+(-5/24)</f>
        <v>42651.110254629624</v>
      </c>
      <c r="Y439" s="10"/>
    </row>
    <row r="440" spans="1:25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5"/>
        <v>9</v>
      </c>
      <c r="P440">
        <f t="shared" si="26"/>
        <v>170.54545454545453</v>
      </c>
      <c r="Q440" s="9" t="s">
        <v>8313</v>
      </c>
      <c r="R440" s="9" t="s">
        <v>8319</v>
      </c>
      <c r="S440" s="10">
        <f>(J440/86400)+25569+(-6/24)</f>
        <v>42296.011087962965</v>
      </c>
      <c r="T440">
        <f t="shared" si="24"/>
        <v>2015</v>
      </c>
      <c r="U440" s="15" t="str">
        <f t="shared" si="27"/>
        <v>Oct</v>
      </c>
      <c r="V440" s="10">
        <f>(I440/86400)+25569+(-5/24)</f>
        <v>42326.094421296293</v>
      </c>
      <c r="Y440" s="10"/>
    </row>
    <row r="441" spans="1:25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5"/>
        <v>0</v>
      </c>
      <c r="P441" t="e">
        <f t="shared" si="26"/>
        <v>#DIV/0!</v>
      </c>
      <c r="Q441" s="9" t="s">
        <v>8313</v>
      </c>
      <c r="R441" s="9" t="s">
        <v>8319</v>
      </c>
      <c r="S441" s="10">
        <f>(J441/86400)+25569+(-6/24)</f>
        <v>41919.511782407411</v>
      </c>
      <c r="T441">
        <f t="shared" si="24"/>
        <v>2014</v>
      </c>
      <c r="U441" s="15" t="str">
        <f t="shared" si="27"/>
        <v>Oct</v>
      </c>
      <c r="V441" s="10">
        <f>(I441/86400)+25569+(-5/24)</f>
        <v>41929.553449074076</v>
      </c>
      <c r="Y441" s="10"/>
    </row>
    <row r="442" spans="1:25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5"/>
        <v>0</v>
      </c>
      <c r="P442">
        <f t="shared" si="26"/>
        <v>5</v>
      </c>
      <c r="Q442" s="9" t="s">
        <v>8313</v>
      </c>
      <c r="R442" s="9" t="s">
        <v>8319</v>
      </c>
      <c r="S442" s="10">
        <f>(J442/86400)+25569+(-6/24)</f>
        <v>42423.735567129625</v>
      </c>
      <c r="T442">
        <f t="shared" si="24"/>
        <v>2016</v>
      </c>
      <c r="U442" s="15" t="str">
        <f t="shared" si="27"/>
        <v>Feb</v>
      </c>
      <c r="V442" s="10">
        <f>(I442/86400)+25569+(-5/24)</f>
        <v>42453.735567129632</v>
      </c>
      <c r="Y442" s="10"/>
    </row>
    <row r="443" spans="1:25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5"/>
        <v>0</v>
      </c>
      <c r="P443" t="e">
        <f t="shared" si="26"/>
        <v>#DIV/0!</v>
      </c>
      <c r="Q443" s="9" t="s">
        <v>8313</v>
      </c>
      <c r="R443" s="9" t="s">
        <v>8319</v>
      </c>
      <c r="S443" s="10">
        <f>(J443/86400)+25569+(-6/24)</f>
        <v>41550.543935185182</v>
      </c>
      <c r="T443">
        <f t="shared" si="24"/>
        <v>2013</v>
      </c>
      <c r="U443" s="15" t="str">
        <f t="shared" si="27"/>
        <v>Oct</v>
      </c>
      <c r="V443" s="10">
        <f>(I443/86400)+25569+(-5/24)</f>
        <v>41580.585601851846</v>
      </c>
      <c r="Y443" s="10"/>
    </row>
    <row r="444" spans="1:25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5"/>
        <v>39</v>
      </c>
      <c r="P444">
        <f t="shared" si="26"/>
        <v>393.58823529411762</v>
      </c>
      <c r="Q444" s="9" t="s">
        <v>8313</v>
      </c>
      <c r="R444" s="9" t="s">
        <v>8319</v>
      </c>
      <c r="S444" s="10">
        <f>(J444/86400)+25569+(-6/24)</f>
        <v>42024.638692129629</v>
      </c>
      <c r="T444">
        <f t="shared" si="24"/>
        <v>2015</v>
      </c>
      <c r="U444" s="15" t="str">
        <f t="shared" si="27"/>
        <v>Jan</v>
      </c>
      <c r="V444" s="10">
        <f>(I444/86400)+25569+(-5/24)</f>
        <v>42054.680358796293</v>
      </c>
      <c r="Y444" s="10"/>
    </row>
    <row r="445" spans="1:25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5"/>
        <v>0</v>
      </c>
      <c r="P445">
        <f t="shared" si="26"/>
        <v>5</v>
      </c>
      <c r="Q445" s="9" t="s">
        <v>8313</v>
      </c>
      <c r="R445" s="9" t="s">
        <v>8319</v>
      </c>
      <c r="S445" s="10">
        <f>(J445/86400)+25569+(-6/24)</f>
        <v>41649.765057870369</v>
      </c>
      <c r="T445">
        <f t="shared" si="24"/>
        <v>2014</v>
      </c>
      <c r="U445" s="15" t="str">
        <f t="shared" si="27"/>
        <v>Jan</v>
      </c>
      <c r="V445" s="10">
        <f>(I445/86400)+25569+(-5/24)</f>
        <v>41679.806724537033</v>
      </c>
      <c r="Y445" s="10"/>
    </row>
    <row r="446" spans="1:25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5"/>
        <v>5</v>
      </c>
      <c r="P446">
        <f t="shared" si="26"/>
        <v>50</v>
      </c>
      <c r="Q446" s="9" t="s">
        <v>8313</v>
      </c>
      <c r="R446" s="9" t="s">
        <v>8319</v>
      </c>
      <c r="S446" s="10">
        <f>(J446/86400)+25569+(-6/24)</f>
        <v>40894.656956018516</v>
      </c>
      <c r="T446">
        <f t="shared" si="24"/>
        <v>2011</v>
      </c>
      <c r="U446" s="15" t="str">
        <f t="shared" si="27"/>
        <v>Dec</v>
      </c>
      <c r="V446" s="10">
        <f>(I446/86400)+25569+(-5/24)</f>
        <v>40954.69862268518</v>
      </c>
      <c r="Y446" s="10"/>
    </row>
    <row r="447" spans="1:25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5"/>
        <v>0</v>
      </c>
      <c r="P447">
        <f t="shared" si="26"/>
        <v>1</v>
      </c>
      <c r="Q447" s="9" t="s">
        <v>8313</v>
      </c>
      <c r="R447" s="9" t="s">
        <v>8319</v>
      </c>
      <c r="S447" s="10">
        <f>(J447/86400)+25569+(-6/24)</f>
        <v>42130.085358796292</v>
      </c>
      <c r="T447">
        <f t="shared" si="24"/>
        <v>2015</v>
      </c>
      <c r="U447" s="15" t="str">
        <f t="shared" si="27"/>
        <v>May</v>
      </c>
      <c r="V447" s="10">
        <f>(I447/86400)+25569+(-5/24)</f>
        <v>42145.127025462956</v>
      </c>
      <c r="Y447" s="10"/>
    </row>
    <row r="448" spans="1:25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5"/>
        <v>7</v>
      </c>
      <c r="P448">
        <f t="shared" si="26"/>
        <v>47.875</v>
      </c>
      <c r="Q448" s="9" t="s">
        <v>8313</v>
      </c>
      <c r="R448" s="9" t="s">
        <v>8319</v>
      </c>
      <c r="S448" s="10">
        <f>(J448/86400)+25569+(-6/24)</f>
        <v>42036.833564814813</v>
      </c>
      <c r="T448">
        <f t="shared" si="24"/>
        <v>2015</v>
      </c>
      <c r="U448" s="15" t="str">
        <f t="shared" si="27"/>
        <v>Feb</v>
      </c>
      <c r="V448" s="10">
        <f>(I448/86400)+25569+(-5/24)</f>
        <v>42066.875231481477</v>
      </c>
      <c r="Y448" s="10"/>
    </row>
    <row r="449" spans="1:25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5"/>
        <v>0</v>
      </c>
      <c r="P449">
        <f t="shared" si="26"/>
        <v>5</v>
      </c>
      <c r="Q449" s="9" t="s">
        <v>8313</v>
      </c>
      <c r="R449" s="9" t="s">
        <v>8319</v>
      </c>
      <c r="S449" s="10">
        <f>(J449/86400)+25569+(-6/24)</f>
        <v>41331.305127314816</v>
      </c>
      <c r="T449">
        <f t="shared" si="24"/>
        <v>2013</v>
      </c>
      <c r="U449" s="15" t="str">
        <f t="shared" si="27"/>
        <v>Feb</v>
      </c>
      <c r="V449" s="10">
        <f>(I449/86400)+25569+(-5/24)</f>
        <v>41356.305127314808</v>
      </c>
      <c r="Y449" s="10"/>
    </row>
    <row r="450" spans="1:25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5"/>
        <v>3</v>
      </c>
      <c r="P450">
        <f t="shared" si="26"/>
        <v>20.502500000000001</v>
      </c>
      <c r="Q450" s="9" t="s">
        <v>8313</v>
      </c>
      <c r="R450" s="9" t="s">
        <v>8319</v>
      </c>
      <c r="S450" s="10">
        <f>(J450/86400)+25569+(-6/24)</f>
        <v>41753.508043981477</v>
      </c>
      <c r="T450">
        <f t="shared" ref="T450:T513" si="28">YEAR(S450)</f>
        <v>2014</v>
      </c>
      <c r="U450" s="15" t="str">
        <f t="shared" si="27"/>
        <v>Apr</v>
      </c>
      <c r="V450" s="10">
        <f>(I450/86400)+25569+(-5/24)</f>
        <v>41773.549710648142</v>
      </c>
      <c r="Y450" s="10"/>
    </row>
    <row r="451" spans="1:25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9">ROUND((E451/D451)*100,0)</f>
        <v>2</v>
      </c>
      <c r="P451">
        <f t="shared" ref="P451:P514" si="30">AVERAGE(E451/L451)</f>
        <v>9</v>
      </c>
      <c r="Q451" s="9" t="s">
        <v>8313</v>
      </c>
      <c r="R451" s="9" t="s">
        <v>8319</v>
      </c>
      <c r="S451" s="10">
        <f>(J451/86400)+25569+(-6/24)</f>
        <v>41534.318113425928</v>
      </c>
      <c r="T451">
        <f t="shared" si="28"/>
        <v>2013</v>
      </c>
      <c r="U451" s="15" t="str">
        <f t="shared" ref="U451:U514" si="31">TEXT(S451,"mmm")</f>
        <v>Sep</v>
      </c>
      <c r="V451" s="10">
        <f>(I451/86400)+25569+(-5/24)</f>
        <v>41564.359780092593</v>
      </c>
      <c r="Y451" s="10"/>
    </row>
    <row r="452" spans="1:25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9"/>
        <v>1</v>
      </c>
      <c r="P452">
        <f t="shared" si="30"/>
        <v>56.571428571428569</v>
      </c>
      <c r="Q452" s="9" t="s">
        <v>8313</v>
      </c>
      <c r="R452" s="9" t="s">
        <v>8319</v>
      </c>
      <c r="S452" s="10">
        <f>(J452/86400)+25569+(-6/24)</f>
        <v>41654.696759259255</v>
      </c>
      <c r="T452">
        <f t="shared" si="28"/>
        <v>2014</v>
      </c>
      <c r="U452" s="15" t="str">
        <f t="shared" si="31"/>
        <v>Jan</v>
      </c>
      <c r="V452" s="10">
        <f>(I452/86400)+25569+(-5/24)</f>
        <v>41684.73842592592</v>
      </c>
      <c r="Y452" s="10"/>
    </row>
    <row r="453" spans="1:25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9"/>
        <v>0</v>
      </c>
      <c r="P453" t="e">
        <f t="shared" si="30"/>
        <v>#DIV/0!</v>
      </c>
      <c r="Q453" s="9" t="s">
        <v>8313</v>
      </c>
      <c r="R453" s="9" t="s">
        <v>8319</v>
      </c>
      <c r="S453" s="10">
        <f>(J453/86400)+25569+(-6/24)</f>
        <v>41634.465173611112</v>
      </c>
      <c r="T453">
        <f t="shared" si="28"/>
        <v>2013</v>
      </c>
      <c r="U453" s="15" t="str">
        <f t="shared" si="31"/>
        <v>Dec</v>
      </c>
      <c r="V453" s="10">
        <f>(I453/86400)+25569+(-5/24)</f>
        <v>41664.506840277776</v>
      </c>
      <c r="Y453" s="10"/>
    </row>
    <row r="454" spans="1:25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9"/>
        <v>64</v>
      </c>
      <c r="P454">
        <f t="shared" si="30"/>
        <v>40</v>
      </c>
      <c r="Q454" s="9" t="s">
        <v>8313</v>
      </c>
      <c r="R454" s="9" t="s">
        <v>8319</v>
      </c>
      <c r="S454" s="10">
        <f>(J454/86400)+25569+(-6/24)</f>
        <v>42107.453877314816</v>
      </c>
      <c r="T454">
        <f t="shared" si="28"/>
        <v>2015</v>
      </c>
      <c r="U454" s="15" t="str">
        <f t="shared" si="31"/>
        <v>Apr</v>
      </c>
      <c r="V454" s="10">
        <f>(I454/86400)+25569+(-5/24)</f>
        <v>42137.49554398148</v>
      </c>
      <c r="Y454" s="10"/>
    </row>
    <row r="455" spans="1:25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9"/>
        <v>0</v>
      </c>
      <c r="P455">
        <f t="shared" si="30"/>
        <v>13</v>
      </c>
      <c r="Q455" s="9" t="s">
        <v>8313</v>
      </c>
      <c r="R455" s="9" t="s">
        <v>8319</v>
      </c>
      <c r="S455" s="10">
        <f>(J455/86400)+25569+(-6/24)</f>
        <v>42038.574988425928</v>
      </c>
      <c r="T455">
        <f t="shared" si="28"/>
        <v>2015</v>
      </c>
      <c r="U455" s="15" t="str">
        <f t="shared" si="31"/>
        <v>Feb</v>
      </c>
      <c r="V455" s="10">
        <f>(I455/86400)+25569+(-5/24)</f>
        <v>42054.616655092592</v>
      </c>
      <c r="Y455" s="10"/>
    </row>
    <row r="456" spans="1:25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9"/>
        <v>1</v>
      </c>
      <c r="P456">
        <f t="shared" si="30"/>
        <v>16.399999999999999</v>
      </c>
      <c r="Q456" s="9" t="s">
        <v>8313</v>
      </c>
      <c r="R456" s="9" t="s">
        <v>8319</v>
      </c>
      <c r="S456" s="10">
        <f>(J456/86400)+25569+(-6/24)</f>
        <v>41938.467256944445</v>
      </c>
      <c r="T456">
        <f t="shared" si="28"/>
        <v>2014</v>
      </c>
      <c r="U456" s="15" t="str">
        <f t="shared" si="31"/>
        <v>Oct</v>
      </c>
      <c r="V456" s="10">
        <f>(I456/86400)+25569+(-5/24)</f>
        <v>41969.343055555553</v>
      </c>
      <c r="Y456" s="10"/>
    </row>
    <row r="457" spans="1:25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9"/>
        <v>0</v>
      </c>
      <c r="P457">
        <f t="shared" si="30"/>
        <v>22.5</v>
      </c>
      <c r="Q457" s="9" t="s">
        <v>8313</v>
      </c>
      <c r="R457" s="9" t="s">
        <v>8319</v>
      </c>
      <c r="S457" s="10">
        <f>(J457/86400)+25569+(-6/24)</f>
        <v>40970.752569444448</v>
      </c>
      <c r="T457">
        <f t="shared" si="28"/>
        <v>2012</v>
      </c>
      <c r="U457" s="15" t="str">
        <f t="shared" si="31"/>
        <v>Mar</v>
      </c>
      <c r="V457" s="10">
        <f>(I457/86400)+25569+(-5/24)</f>
        <v>41015.813194444439</v>
      </c>
      <c r="Y457" s="10"/>
    </row>
    <row r="458" spans="1:25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9"/>
        <v>1</v>
      </c>
      <c r="P458">
        <f t="shared" si="30"/>
        <v>20.333333333333332</v>
      </c>
      <c r="Q458" s="9" t="s">
        <v>8313</v>
      </c>
      <c r="R458" s="9" t="s">
        <v>8319</v>
      </c>
      <c r="S458" s="10">
        <f>(J458/86400)+25569+(-6/24)</f>
        <v>41547.444456018522</v>
      </c>
      <c r="T458">
        <f t="shared" si="28"/>
        <v>2013</v>
      </c>
      <c r="U458" s="15" t="str">
        <f t="shared" si="31"/>
        <v>Sep</v>
      </c>
      <c r="V458" s="10">
        <f>(I458/86400)+25569+(-5/24)</f>
        <v>41568.957638888889</v>
      </c>
      <c r="Y458" s="10"/>
    </row>
    <row r="459" spans="1:25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9"/>
        <v>0</v>
      </c>
      <c r="P459" t="e">
        <f t="shared" si="30"/>
        <v>#DIV/0!</v>
      </c>
      <c r="Q459" s="9" t="s">
        <v>8313</v>
      </c>
      <c r="R459" s="9" t="s">
        <v>8319</v>
      </c>
      <c r="S459" s="10">
        <f>(J459/86400)+25569+(-6/24)</f>
        <v>41837.517500000002</v>
      </c>
      <c r="T459">
        <f t="shared" si="28"/>
        <v>2014</v>
      </c>
      <c r="U459" s="15" t="str">
        <f t="shared" si="31"/>
        <v>Jul</v>
      </c>
      <c r="V459" s="10">
        <f>(I459/86400)+25569+(-5/24)</f>
        <v>41867.559166666666</v>
      </c>
      <c r="Y459" s="10"/>
    </row>
    <row r="460" spans="1:25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9"/>
        <v>8</v>
      </c>
      <c r="P460">
        <f t="shared" si="30"/>
        <v>16.755102040816325</v>
      </c>
      <c r="Q460" s="9" t="s">
        <v>8313</v>
      </c>
      <c r="R460" s="9" t="s">
        <v>8319</v>
      </c>
      <c r="S460" s="10">
        <f>(J460/86400)+25569+(-6/24)</f>
        <v>41378.44976851852</v>
      </c>
      <c r="T460">
        <f t="shared" si="28"/>
        <v>2013</v>
      </c>
      <c r="U460" s="15" t="str">
        <f t="shared" si="31"/>
        <v>Apr</v>
      </c>
      <c r="V460" s="10">
        <f>(I460/86400)+25569+(-5/24)</f>
        <v>41408.491435185184</v>
      </c>
      <c r="Y460" s="10"/>
    </row>
    <row r="461" spans="1:25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9"/>
        <v>0</v>
      </c>
      <c r="P461">
        <f t="shared" si="30"/>
        <v>25</v>
      </c>
      <c r="Q461" s="9" t="s">
        <v>8313</v>
      </c>
      <c r="R461" s="9" t="s">
        <v>8319</v>
      </c>
      <c r="S461" s="10">
        <f>(J461/86400)+25569+(-6/24)</f>
        <v>40800.3903587963</v>
      </c>
      <c r="T461">
        <f t="shared" si="28"/>
        <v>2011</v>
      </c>
      <c r="U461" s="15" t="str">
        <f t="shared" si="31"/>
        <v>Sep</v>
      </c>
      <c r="V461" s="10">
        <f>(I461/86400)+25569+(-5/24)</f>
        <v>40860.473692129628</v>
      </c>
      <c r="Y461" s="10"/>
    </row>
    <row r="462" spans="1:25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9"/>
        <v>0</v>
      </c>
      <c r="P462">
        <f t="shared" si="30"/>
        <v>12.5</v>
      </c>
      <c r="Q462" s="9" t="s">
        <v>8313</v>
      </c>
      <c r="R462" s="9" t="s">
        <v>8319</v>
      </c>
      <c r="S462" s="10">
        <f>(J462/86400)+25569+(-6/24)</f>
        <v>41759.292534722219</v>
      </c>
      <c r="T462">
        <f t="shared" si="28"/>
        <v>2014</v>
      </c>
      <c r="U462" s="15" t="str">
        <f t="shared" si="31"/>
        <v>Apr</v>
      </c>
      <c r="V462" s="10">
        <f>(I462/86400)+25569+(-5/24)</f>
        <v>41790.958333333328</v>
      </c>
      <c r="Y462" s="10"/>
    </row>
    <row r="463" spans="1:25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9"/>
        <v>0</v>
      </c>
      <c r="P463" t="e">
        <f t="shared" si="30"/>
        <v>#DIV/0!</v>
      </c>
      <c r="Q463" s="9" t="s">
        <v>8313</v>
      </c>
      <c r="R463" s="9" t="s">
        <v>8319</v>
      </c>
      <c r="S463" s="10">
        <f>(J463/86400)+25569+(-6/24)</f>
        <v>41407.59684027778</v>
      </c>
      <c r="T463">
        <f t="shared" si="28"/>
        <v>2013</v>
      </c>
      <c r="U463" s="15" t="str">
        <f t="shared" si="31"/>
        <v>May</v>
      </c>
      <c r="V463" s="10">
        <f>(I463/86400)+25569+(-5/24)</f>
        <v>41427.638506944444</v>
      </c>
      <c r="Y463" s="10"/>
    </row>
    <row r="464" spans="1:25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9"/>
        <v>0</v>
      </c>
      <c r="P464" t="e">
        <f t="shared" si="30"/>
        <v>#DIV/0!</v>
      </c>
      <c r="Q464" s="9" t="s">
        <v>8313</v>
      </c>
      <c r="R464" s="9" t="s">
        <v>8319</v>
      </c>
      <c r="S464" s="10">
        <f>(J464/86400)+25569+(-6/24)</f>
        <v>40704.87663194444</v>
      </c>
      <c r="T464">
        <f t="shared" si="28"/>
        <v>2011</v>
      </c>
      <c r="U464" s="15" t="str">
        <f t="shared" si="31"/>
        <v>Jun</v>
      </c>
      <c r="V464" s="10">
        <f>(I464/86400)+25569+(-5/24)</f>
        <v>40764.918298611105</v>
      </c>
      <c r="Y464" s="10"/>
    </row>
    <row r="465" spans="1:25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9"/>
        <v>2</v>
      </c>
      <c r="P465">
        <f t="shared" si="30"/>
        <v>113.63636363636364</v>
      </c>
      <c r="Q465" s="9" t="s">
        <v>8313</v>
      </c>
      <c r="R465" s="9" t="s">
        <v>8319</v>
      </c>
      <c r="S465" s="10">
        <f>(J465/86400)+25569+(-6/24)</f>
        <v>40750.460104166668</v>
      </c>
      <c r="T465">
        <f t="shared" si="28"/>
        <v>2011</v>
      </c>
      <c r="U465" s="15" t="str">
        <f t="shared" si="31"/>
        <v>Jul</v>
      </c>
      <c r="V465" s="10">
        <f>(I465/86400)+25569+(-5/24)</f>
        <v>40810.501770833333</v>
      </c>
      <c r="Y465" s="10"/>
    </row>
    <row r="466" spans="1:25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9"/>
        <v>0</v>
      </c>
      <c r="P466">
        <f t="shared" si="30"/>
        <v>1</v>
      </c>
      <c r="Q466" s="9" t="s">
        <v>8313</v>
      </c>
      <c r="R466" s="9" t="s">
        <v>8319</v>
      </c>
      <c r="S466" s="10">
        <f>(J466/86400)+25569+(-6/24)</f>
        <v>42488.59878472222</v>
      </c>
      <c r="T466">
        <f t="shared" si="28"/>
        <v>2016</v>
      </c>
      <c r="U466" s="15" t="str">
        <f t="shared" si="31"/>
        <v>Apr</v>
      </c>
      <c r="V466" s="10">
        <f>(I466/86400)+25569+(-5/24)</f>
        <v>42508.640451388885</v>
      </c>
      <c r="Y466" s="10"/>
    </row>
    <row r="467" spans="1:25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9"/>
        <v>27</v>
      </c>
      <c r="P467">
        <f t="shared" si="30"/>
        <v>17.25</v>
      </c>
      <c r="Q467" s="9" t="s">
        <v>8313</v>
      </c>
      <c r="R467" s="9" t="s">
        <v>8319</v>
      </c>
      <c r="S467" s="10">
        <f>(J467/86400)+25569+(-6/24)</f>
        <v>41800.870069444441</v>
      </c>
      <c r="T467">
        <f t="shared" si="28"/>
        <v>2014</v>
      </c>
      <c r="U467" s="15" t="str">
        <f t="shared" si="31"/>
        <v>Jun</v>
      </c>
      <c r="V467" s="10">
        <f>(I467/86400)+25569+(-5/24)</f>
        <v>41816.911736111106</v>
      </c>
      <c r="Y467" s="10"/>
    </row>
    <row r="468" spans="1:25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9"/>
        <v>1</v>
      </c>
      <c r="P468">
        <f t="shared" si="30"/>
        <v>15.2</v>
      </c>
      <c r="Q468" s="9" t="s">
        <v>8313</v>
      </c>
      <c r="R468" s="9" t="s">
        <v>8319</v>
      </c>
      <c r="S468" s="10">
        <f>(J468/86400)+25569+(-6/24)</f>
        <v>41129.692870370374</v>
      </c>
      <c r="T468">
        <f t="shared" si="28"/>
        <v>2012</v>
      </c>
      <c r="U468" s="15" t="str">
        <f t="shared" si="31"/>
        <v>Aug</v>
      </c>
      <c r="V468" s="10">
        <f>(I468/86400)+25569+(-5/24)</f>
        <v>41159.734537037039</v>
      </c>
      <c r="Y468" s="10"/>
    </row>
    <row r="469" spans="1:25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9"/>
        <v>22</v>
      </c>
      <c r="P469">
        <f t="shared" si="30"/>
        <v>110.64102564102564</v>
      </c>
      <c r="Q469" s="9" t="s">
        <v>8313</v>
      </c>
      <c r="R469" s="9" t="s">
        <v>8319</v>
      </c>
      <c r="S469" s="10">
        <f>(J469/86400)+25569+(-6/24)</f>
        <v>41135.429791666669</v>
      </c>
      <c r="T469">
        <f t="shared" si="28"/>
        <v>2012</v>
      </c>
      <c r="U469" s="15" t="str">
        <f t="shared" si="31"/>
        <v>Aug</v>
      </c>
      <c r="V469" s="10">
        <f>(I469/86400)+25569+(-5/24)</f>
        <v>41180.471458333333</v>
      </c>
      <c r="Y469" s="10"/>
    </row>
    <row r="470" spans="1:25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9"/>
        <v>0</v>
      </c>
      <c r="P470" t="e">
        <f t="shared" si="30"/>
        <v>#DIV/0!</v>
      </c>
      <c r="Q470" s="9" t="s">
        <v>8313</v>
      </c>
      <c r="R470" s="9" t="s">
        <v>8319</v>
      </c>
      <c r="S470" s="10">
        <f>(J470/86400)+25569+(-6/24)</f>
        <v>41040.917627314819</v>
      </c>
      <c r="T470">
        <f t="shared" si="28"/>
        <v>2012</v>
      </c>
      <c r="U470" s="15" t="str">
        <f t="shared" si="31"/>
        <v>May</v>
      </c>
      <c r="V470" s="10">
        <f>(I470/86400)+25569+(-5/24)</f>
        <v>41100.952141203699</v>
      </c>
      <c r="Y470" s="10"/>
    </row>
    <row r="471" spans="1:25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9"/>
        <v>0</v>
      </c>
      <c r="P471" t="e">
        <f t="shared" si="30"/>
        <v>#DIV/0!</v>
      </c>
      <c r="Q471" s="9" t="s">
        <v>8313</v>
      </c>
      <c r="R471" s="9" t="s">
        <v>8319</v>
      </c>
      <c r="S471" s="10">
        <f>(J471/86400)+25569+(-6/24)</f>
        <v>41827.739861111113</v>
      </c>
      <c r="T471">
        <f t="shared" si="28"/>
        <v>2014</v>
      </c>
      <c r="U471" s="15" t="str">
        <f t="shared" si="31"/>
        <v>Jul</v>
      </c>
      <c r="V471" s="10">
        <f>(I471/86400)+25569+(-5/24)</f>
        <v>41887.781527777777</v>
      </c>
      <c r="Y471" s="10"/>
    </row>
    <row r="472" spans="1:25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9"/>
        <v>1</v>
      </c>
      <c r="P472">
        <f t="shared" si="30"/>
        <v>25.5</v>
      </c>
      <c r="Q472" s="9" t="s">
        <v>8313</v>
      </c>
      <c r="R472" s="9" t="s">
        <v>8319</v>
      </c>
      <c r="S472" s="10">
        <f>(J472/86400)+25569+(-6/24)</f>
        <v>41604.917696759258</v>
      </c>
      <c r="T472">
        <f t="shared" si="28"/>
        <v>2013</v>
      </c>
      <c r="U472" s="15" t="str">
        <f t="shared" si="31"/>
        <v>Nov</v>
      </c>
      <c r="V472" s="10">
        <f>(I472/86400)+25569+(-5/24)</f>
        <v>41654.958333333328</v>
      </c>
      <c r="Y472" s="10"/>
    </row>
    <row r="473" spans="1:25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9"/>
        <v>12</v>
      </c>
      <c r="P473">
        <f t="shared" si="30"/>
        <v>38.476470588235294</v>
      </c>
      <c r="Q473" s="9" t="s">
        <v>8313</v>
      </c>
      <c r="R473" s="9" t="s">
        <v>8319</v>
      </c>
      <c r="S473" s="10">
        <f>(J473/86400)+25569+(-6/24)</f>
        <v>41703.471979166665</v>
      </c>
      <c r="T473">
        <f t="shared" si="28"/>
        <v>2014</v>
      </c>
      <c r="U473" s="15" t="str">
        <f t="shared" si="31"/>
        <v>Mar</v>
      </c>
      <c r="V473" s="10">
        <f>(I473/86400)+25569+(-5/24)</f>
        <v>41748.471979166665</v>
      </c>
      <c r="Y473" s="10"/>
    </row>
    <row r="474" spans="1:25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9"/>
        <v>18</v>
      </c>
      <c r="P474">
        <f t="shared" si="30"/>
        <v>28.2</v>
      </c>
      <c r="Q474" s="9" t="s">
        <v>8313</v>
      </c>
      <c r="R474" s="9" t="s">
        <v>8319</v>
      </c>
      <c r="S474" s="10">
        <f>(J474/86400)+25569+(-6/24)</f>
        <v>41844.672662037039</v>
      </c>
      <c r="T474">
        <f t="shared" si="28"/>
        <v>2014</v>
      </c>
      <c r="U474" s="15" t="str">
        <f t="shared" si="31"/>
        <v>Jul</v>
      </c>
      <c r="V474" s="10">
        <f>(I474/86400)+25569+(-5/24)</f>
        <v>41874.714328703703</v>
      </c>
      <c r="Y474" s="10"/>
    </row>
    <row r="475" spans="1:25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9"/>
        <v>3</v>
      </c>
      <c r="P475">
        <f t="shared" si="30"/>
        <v>61.5</v>
      </c>
      <c r="Q475" s="9" t="s">
        <v>8313</v>
      </c>
      <c r="R475" s="9" t="s">
        <v>8319</v>
      </c>
      <c r="S475" s="10">
        <f>(J475/86400)+25569+(-6/24)</f>
        <v>41869.448136574072</v>
      </c>
      <c r="T475">
        <f t="shared" si="28"/>
        <v>2014</v>
      </c>
      <c r="U475" s="15" t="str">
        <f t="shared" si="31"/>
        <v>Aug</v>
      </c>
      <c r="V475" s="10">
        <f>(I475/86400)+25569+(-5/24)</f>
        <v>41899.489803240736</v>
      </c>
      <c r="Y475" s="10"/>
    </row>
    <row r="476" spans="1:25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9"/>
        <v>0</v>
      </c>
      <c r="P476">
        <f t="shared" si="30"/>
        <v>1</v>
      </c>
      <c r="Q476" s="9" t="s">
        <v>8313</v>
      </c>
      <c r="R476" s="9" t="s">
        <v>8319</v>
      </c>
      <c r="S476" s="10">
        <f>(J476/86400)+25569+(-6/24)</f>
        <v>42753.079039351855</v>
      </c>
      <c r="T476">
        <f t="shared" si="28"/>
        <v>2017</v>
      </c>
      <c r="U476" s="15" t="str">
        <f t="shared" si="31"/>
        <v>Jan</v>
      </c>
      <c r="V476" s="10">
        <f>(I476/86400)+25569+(-5/24)</f>
        <v>42783.120706018519</v>
      </c>
      <c r="Y476" s="10"/>
    </row>
    <row r="477" spans="1:25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9"/>
        <v>0</v>
      </c>
      <c r="P477" t="e">
        <f t="shared" si="30"/>
        <v>#DIV/0!</v>
      </c>
      <c r="Q477" s="9" t="s">
        <v>8313</v>
      </c>
      <c r="R477" s="9" t="s">
        <v>8319</v>
      </c>
      <c r="S477" s="10">
        <f>(J477/86400)+25569+(-6/24)</f>
        <v>42099.836145833338</v>
      </c>
      <c r="T477">
        <f t="shared" si="28"/>
        <v>2015</v>
      </c>
      <c r="U477" s="15" t="str">
        <f t="shared" si="31"/>
        <v>Apr</v>
      </c>
      <c r="V477" s="10">
        <f>(I477/86400)+25569+(-5/24)</f>
        <v>42129.877812500003</v>
      </c>
      <c r="Y477" s="10"/>
    </row>
    <row r="478" spans="1:25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9"/>
        <v>2</v>
      </c>
      <c r="P478">
        <f t="shared" si="30"/>
        <v>39.569274193548388</v>
      </c>
      <c r="Q478" s="9" t="s">
        <v>8313</v>
      </c>
      <c r="R478" s="9" t="s">
        <v>8319</v>
      </c>
      <c r="S478" s="10">
        <f>(J478/86400)+25569+(-6/24)</f>
        <v>41757.725011574075</v>
      </c>
      <c r="T478">
        <f t="shared" si="28"/>
        <v>2014</v>
      </c>
      <c r="U478" s="15" t="str">
        <f t="shared" si="31"/>
        <v>Apr</v>
      </c>
      <c r="V478" s="10">
        <f>(I478/86400)+25569+(-5/24)</f>
        <v>41792.957638888889</v>
      </c>
      <c r="Y478" s="10"/>
    </row>
    <row r="479" spans="1:25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9"/>
        <v>0</v>
      </c>
      <c r="P479" t="e">
        <f t="shared" si="30"/>
        <v>#DIV/0!</v>
      </c>
      <c r="Q479" s="9" t="s">
        <v>8313</v>
      </c>
      <c r="R479" s="9" t="s">
        <v>8319</v>
      </c>
      <c r="S479" s="10">
        <f>(J479/86400)+25569+(-6/24)</f>
        <v>40987.58488425926</v>
      </c>
      <c r="T479">
        <f t="shared" si="28"/>
        <v>2012</v>
      </c>
      <c r="U479" s="15" t="str">
        <f t="shared" si="31"/>
        <v>Mar</v>
      </c>
      <c r="V479" s="10">
        <f>(I479/86400)+25569+(-5/24)</f>
        <v>41047.626550925925</v>
      </c>
      <c r="Y479" s="10"/>
    </row>
    <row r="480" spans="1:25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9"/>
        <v>0</v>
      </c>
      <c r="P480" t="e">
        <f t="shared" si="30"/>
        <v>#DIV/0!</v>
      </c>
      <c r="Q480" s="9" t="s">
        <v>8313</v>
      </c>
      <c r="R480" s="9" t="s">
        <v>8319</v>
      </c>
      <c r="S480" s="10">
        <f>(J480/86400)+25569+(-6/24)</f>
        <v>42065.660983796297</v>
      </c>
      <c r="T480">
        <f t="shared" si="28"/>
        <v>2015</v>
      </c>
      <c r="U480" s="15" t="str">
        <f t="shared" si="31"/>
        <v>Mar</v>
      </c>
      <c r="V480" s="10">
        <f>(I480/86400)+25569+(-5/24)</f>
        <v>42095.660983796297</v>
      </c>
      <c r="Y480" s="10"/>
    </row>
    <row r="481" spans="1:25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9"/>
        <v>33</v>
      </c>
      <c r="P481">
        <f t="shared" si="30"/>
        <v>88.8</v>
      </c>
      <c r="Q481" s="9" t="s">
        <v>8313</v>
      </c>
      <c r="R481" s="9" t="s">
        <v>8319</v>
      </c>
      <c r="S481" s="10">
        <f>(J481/86400)+25569+(-6/24)</f>
        <v>41904.157812500001</v>
      </c>
      <c r="T481">
        <f t="shared" si="28"/>
        <v>2014</v>
      </c>
      <c r="U481" s="15" t="str">
        <f t="shared" si="31"/>
        <v>Sep</v>
      </c>
      <c r="V481" s="10">
        <f>(I481/86400)+25569+(-5/24)</f>
        <v>41964.24114583333</v>
      </c>
      <c r="Y481" s="10"/>
    </row>
    <row r="482" spans="1:25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9"/>
        <v>19</v>
      </c>
      <c r="P482">
        <f t="shared" si="30"/>
        <v>55.457142857142856</v>
      </c>
      <c r="Q482" s="9" t="s">
        <v>8313</v>
      </c>
      <c r="R482" s="9" t="s">
        <v>8319</v>
      </c>
      <c r="S482" s="10">
        <f>(J482/86400)+25569+(-6/24)</f>
        <v>41465.250173611115</v>
      </c>
      <c r="T482">
        <f t="shared" si="28"/>
        <v>2013</v>
      </c>
      <c r="U482" s="15" t="str">
        <f t="shared" si="31"/>
        <v>Jul</v>
      </c>
      <c r="V482" s="10">
        <f>(I482/86400)+25569+(-5/24)</f>
        <v>41495.29184027778</v>
      </c>
      <c r="Y482" s="10"/>
    </row>
    <row r="483" spans="1:25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9"/>
        <v>6</v>
      </c>
      <c r="P483">
        <f t="shared" si="30"/>
        <v>87.142857142857139</v>
      </c>
      <c r="Q483" s="9" t="s">
        <v>8313</v>
      </c>
      <c r="R483" s="9" t="s">
        <v>8319</v>
      </c>
      <c r="S483" s="10">
        <f>(J483/86400)+25569+(-6/24)</f>
        <v>41162.422326388885</v>
      </c>
      <c r="T483">
        <f t="shared" si="28"/>
        <v>2012</v>
      </c>
      <c r="U483" s="15" t="str">
        <f t="shared" si="31"/>
        <v>Sep</v>
      </c>
      <c r="V483" s="10">
        <f>(I483/86400)+25569+(-5/24)</f>
        <v>41192.46399305555</v>
      </c>
      <c r="Y483" s="10"/>
    </row>
    <row r="484" spans="1:25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9"/>
        <v>0</v>
      </c>
      <c r="P484">
        <f t="shared" si="30"/>
        <v>10</v>
      </c>
      <c r="Q484" s="9" t="s">
        <v>8313</v>
      </c>
      <c r="R484" s="9" t="s">
        <v>8319</v>
      </c>
      <c r="S484" s="10">
        <f>(J484/86400)+25569+(-6/24)</f>
        <v>42447.646874999999</v>
      </c>
      <c r="T484">
        <f t="shared" si="28"/>
        <v>2016</v>
      </c>
      <c r="U484" s="15" t="str">
        <f t="shared" si="31"/>
        <v>Mar</v>
      </c>
      <c r="V484" s="10">
        <f>(I484/86400)+25569+(-5/24)</f>
        <v>42474.398611111108</v>
      </c>
      <c r="Y484" s="10"/>
    </row>
    <row r="485" spans="1:25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9"/>
        <v>50</v>
      </c>
      <c r="P485">
        <f t="shared" si="30"/>
        <v>51.224489795918366</v>
      </c>
      <c r="Q485" s="9" t="s">
        <v>8313</v>
      </c>
      <c r="R485" s="9" t="s">
        <v>8319</v>
      </c>
      <c r="S485" s="10">
        <f>(J485/86400)+25569+(-6/24)</f>
        <v>41242.947592592594</v>
      </c>
      <c r="T485">
        <f t="shared" si="28"/>
        <v>2012</v>
      </c>
      <c r="U485" s="15" t="str">
        <f t="shared" si="31"/>
        <v>Nov</v>
      </c>
      <c r="V485" s="10">
        <f>(I485/86400)+25569+(-5/24)</f>
        <v>41302.989259259259</v>
      </c>
      <c r="Y485" s="10"/>
    </row>
    <row r="486" spans="1:25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9"/>
        <v>0</v>
      </c>
      <c r="P486">
        <f t="shared" si="30"/>
        <v>13.545454545454545</v>
      </c>
      <c r="Q486" s="9" t="s">
        <v>8313</v>
      </c>
      <c r="R486" s="9" t="s">
        <v>8319</v>
      </c>
      <c r="S486" s="10">
        <f>(J486/86400)+25569+(-6/24)</f>
        <v>42272.68949074074</v>
      </c>
      <c r="T486">
        <f t="shared" si="28"/>
        <v>2015</v>
      </c>
      <c r="U486" s="15" t="str">
        <f t="shared" si="31"/>
        <v>Sep</v>
      </c>
      <c r="V486" s="10">
        <f>(I486/86400)+25569+(-5/24)</f>
        <v>42313.772824074076</v>
      </c>
      <c r="Y486" s="10"/>
    </row>
    <row r="487" spans="1:25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9"/>
        <v>22</v>
      </c>
      <c r="P487">
        <f t="shared" si="30"/>
        <v>66.520080000000007</v>
      </c>
      <c r="Q487" s="9" t="s">
        <v>8313</v>
      </c>
      <c r="R487" s="9" t="s">
        <v>8319</v>
      </c>
      <c r="S487" s="10">
        <f>(J487/86400)+25569+(-6/24)</f>
        <v>41381.255775462967</v>
      </c>
      <c r="T487">
        <f t="shared" si="28"/>
        <v>2013</v>
      </c>
      <c r="U487" s="15" t="str">
        <f t="shared" si="31"/>
        <v>Apr</v>
      </c>
      <c r="V487" s="10">
        <f>(I487/86400)+25569+(-5/24)</f>
        <v>41411.297442129631</v>
      </c>
      <c r="Y487" s="10"/>
    </row>
    <row r="488" spans="1:25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9"/>
        <v>0</v>
      </c>
      <c r="P488">
        <f t="shared" si="30"/>
        <v>50</v>
      </c>
      <c r="Q488" s="9" t="s">
        <v>8313</v>
      </c>
      <c r="R488" s="9" t="s">
        <v>8319</v>
      </c>
      <c r="S488" s="10">
        <f>(J488/86400)+25569+(-6/24)</f>
        <v>41761.69258101852</v>
      </c>
      <c r="T488">
        <f t="shared" si="28"/>
        <v>2014</v>
      </c>
      <c r="U488" s="15" t="str">
        <f t="shared" si="31"/>
        <v>May</v>
      </c>
      <c r="V488" s="10">
        <f>(I488/86400)+25569+(-5/24)</f>
        <v>41791.734247685185</v>
      </c>
      <c r="Y488" s="10"/>
    </row>
    <row r="489" spans="1:25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9"/>
        <v>0</v>
      </c>
      <c r="P489" t="e">
        <f t="shared" si="30"/>
        <v>#DIV/0!</v>
      </c>
      <c r="Q489" s="9" t="s">
        <v>8313</v>
      </c>
      <c r="R489" s="9" t="s">
        <v>8319</v>
      </c>
      <c r="S489" s="10">
        <f>(J489/86400)+25569+(-6/24)</f>
        <v>42669.344837962963</v>
      </c>
      <c r="T489">
        <f t="shared" si="28"/>
        <v>2016</v>
      </c>
      <c r="U489" s="15" t="str">
        <f t="shared" si="31"/>
        <v>Oct</v>
      </c>
      <c r="V489" s="10">
        <f>(I489/86400)+25569+(-5/24)</f>
        <v>42729.428171296291</v>
      </c>
      <c r="Y489" s="10"/>
    </row>
    <row r="490" spans="1:25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9"/>
        <v>0</v>
      </c>
      <c r="P490" t="e">
        <f t="shared" si="30"/>
        <v>#DIV/0!</v>
      </c>
      <c r="Q490" s="9" t="s">
        <v>8313</v>
      </c>
      <c r="R490" s="9" t="s">
        <v>8319</v>
      </c>
      <c r="S490" s="10">
        <f>(J490/86400)+25569+(-6/24)</f>
        <v>42713.804398148146</v>
      </c>
      <c r="T490">
        <f t="shared" si="28"/>
        <v>2016</v>
      </c>
      <c r="U490" s="15" t="str">
        <f t="shared" si="31"/>
        <v>Dec</v>
      </c>
      <c r="V490" s="10">
        <f>(I490/86400)+25569+(-5/24)</f>
        <v>42743.84606481481</v>
      </c>
      <c r="Y490" s="10"/>
    </row>
    <row r="491" spans="1:25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9"/>
        <v>0</v>
      </c>
      <c r="P491">
        <f t="shared" si="30"/>
        <v>71.666666666666671</v>
      </c>
      <c r="Q491" s="9" t="s">
        <v>8313</v>
      </c>
      <c r="R491" s="9" t="s">
        <v>8319</v>
      </c>
      <c r="S491" s="10">
        <f>(J491/86400)+25569+(-6/24)</f>
        <v>40882.231666666667</v>
      </c>
      <c r="T491">
        <f t="shared" si="28"/>
        <v>2011</v>
      </c>
      <c r="U491" s="15" t="str">
        <f t="shared" si="31"/>
        <v>Dec</v>
      </c>
      <c r="V491" s="10">
        <f>(I491/86400)+25569+(-5/24)</f>
        <v>40913.272916666661</v>
      </c>
      <c r="Y491" s="10"/>
    </row>
    <row r="492" spans="1:25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9"/>
        <v>0</v>
      </c>
      <c r="P492" t="e">
        <f t="shared" si="30"/>
        <v>#DIV/0!</v>
      </c>
      <c r="Q492" s="9" t="s">
        <v>8313</v>
      </c>
      <c r="R492" s="9" t="s">
        <v>8319</v>
      </c>
      <c r="S492" s="10">
        <f>(J492/86400)+25569+(-6/24)</f>
        <v>41113.718576388885</v>
      </c>
      <c r="T492">
        <f t="shared" si="28"/>
        <v>2012</v>
      </c>
      <c r="U492" s="15" t="str">
        <f t="shared" si="31"/>
        <v>Jul</v>
      </c>
      <c r="V492" s="10">
        <f>(I492/86400)+25569+(-5/24)</f>
        <v>41143.760243055549</v>
      </c>
      <c r="Y492" s="10"/>
    </row>
    <row r="493" spans="1:25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9"/>
        <v>0</v>
      </c>
      <c r="P493" t="e">
        <f t="shared" si="30"/>
        <v>#DIV/0!</v>
      </c>
      <c r="Q493" s="9" t="s">
        <v>8313</v>
      </c>
      <c r="R493" s="9" t="s">
        <v>8319</v>
      </c>
      <c r="S493" s="10">
        <f>(J493/86400)+25569+(-6/24)</f>
        <v>42366.732627314814</v>
      </c>
      <c r="T493">
        <f t="shared" si="28"/>
        <v>2015</v>
      </c>
      <c r="U493" s="15" t="str">
        <f t="shared" si="31"/>
        <v>Dec</v>
      </c>
      <c r="V493" s="10">
        <f>(I493/86400)+25569+(-5/24)</f>
        <v>42396.774293981478</v>
      </c>
      <c r="Y493" s="10"/>
    </row>
    <row r="494" spans="1:25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9"/>
        <v>0</v>
      </c>
      <c r="P494" t="e">
        <f t="shared" si="30"/>
        <v>#DIV/0!</v>
      </c>
      <c r="Q494" s="9" t="s">
        <v>8313</v>
      </c>
      <c r="R494" s="9" t="s">
        <v>8319</v>
      </c>
      <c r="S494" s="10">
        <f>(J494/86400)+25569+(-6/24)</f>
        <v>42595.78506944445</v>
      </c>
      <c r="T494">
        <f t="shared" si="28"/>
        <v>2016</v>
      </c>
      <c r="U494" s="15" t="str">
        <f t="shared" si="31"/>
        <v>Aug</v>
      </c>
      <c r="V494" s="10">
        <f>(I494/86400)+25569+(-5/24)</f>
        <v>42655.826736111114</v>
      </c>
      <c r="Y494" s="10"/>
    </row>
    <row r="495" spans="1:25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9"/>
        <v>0</v>
      </c>
      <c r="P495" t="e">
        <f t="shared" si="30"/>
        <v>#DIV/0!</v>
      </c>
      <c r="Q495" s="9" t="s">
        <v>8313</v>
      </c>
      <c r="R495" s="9" t="s">
        <v>8319</v>
      </c>
      <c r="S495" s="10">
        <f>(J495/86400)+25569+(-6/24)</f>
        <v>42114.476134259261</v>
      </c>
      <c r="T495">
        <f t="shared" si="28"/>
        <v>2015</v>
      </c>
      <c r="U495" s="15" t="str">
        <f t="shared" si="31"/>
        <v>Apr</v>
      </c>
      <c r="V495" s="10">
        <f>(I495/86400)+25569+(-5/24)</f>
        <v>42144.517800925925</v>
      </c>
      <c r="Y495" s="10"/>
    </row>
    <row r="496" spans="1:25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9"/>
        <v>0</v>
      </c>
      <c r="P496">
        <f t="shared" si="30"/>
        <v>10.333333333333334</v>
      </c>
      <c r="Q496" s="9" t="s">
        <v>8313</v>
      </c>
      <c r="R496" s="9" t="s">
        <v>8319</v>
      </c>
      <c r="S496" s="10">
        <f>(J496/86400)+25569+(-6/24)</f>
        <v>41799.580613425926</v>
      </c>
      <c r="T496">
        <f t="shared" si="28"/>
        <v>2014</v>
      </c>
      <c r="U496" s="15" t="str">
        <f t="shared" si="31"/>
        <v>Jun</v>
      </c>
      <c r="V496" s="10">
        <f>(I496/86400)+25569+(-5/24)</f>
        <v>41822.916666666664</v>
      </c>
      <c r="Y496" s="10"/>
    </row>
    <row r="497" spans="1:25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9"/>
        <v>0</v>
      </c>
      <c r="P497" t="e">
        <f t="shared" si="30"/>
        <v>#DIV/0!</v>
      </c>
      <c r="Q497" s="9" t="s">
        <v>8313</v>
      </c>
      <c r="R497" s="9" t="s">
        <v>8319</v>
      </c>
      <c r="S497" s="10">
        <f>(J497/86400)+25569+(-6/24)</f>
        <v>42171.577604166669</v>
      </c>
      <c r="T497">
        <f t="shared" si="28"/>
        <v>2015</v>
      </c>
      <c r="U497" s="15" t="str">
        <f t="shared" si="31"/>
        <v>Jun</v>
      </c>
      <c r="V497" s="10">
        <f>(I497/86400)+25569+(-5/24)</f>
        <v>42201.619270833333</v>
      </c>
      <c r="Y497" s="10"/>
    </row>
    <row r="498" spans="1:25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9"/>
        <v>0</v>
      </c>
      <c r="P498">
        <f t="shared" si="30"/>
        <v>1</v>
      </c>
      <c r="Q498" s="9" t="s">
        <v>8313</v>
      </c>
      <c r="R498" s="9" t="s">
        <v>8319</v>
      </c>
      <c r="S498" s="10">
        <f>(J498/86400)+25569+(-6/24)</f>
        <v>41620.68141203704</v>
      </c>
      <c r="T498">
        <f t="shared" si="28"/>
        <v>2013</v>
      </c>
      <c r="U498" s="15" t="str">
        <f t="shared" si="31"/>
        <v>Dec</v>
      </c>
      <c r="V498" s="10">
        <f>(I498/86400)+25569+(-5/24)</f>
        <v>41680.723078703704</v>
      </c>
      <c r="Y498" s="10"/>
    </row>
    <row r="499" spans="1:25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9"/>
        <v>1</v>
      </c>
      <c r="P499">
        <f t="shared" si="30"/>
        <v>10</v>
      </c>
      <c r="Q499" s="9" t="s">
        <v>8313</v>
      </c>
      <c r="R499" s="9" t="s">
        <v>8319</v>
      </c>
      <c r="S499" s="10">
        <f>(J499/86400)+25569+(-6/24)</f>
        <v>41944.787789351853</v>
      </c>
      <c r="T499">
        <f t="shared" si="28"/>
        <v>2014</v>
      </c>
      <c r="U499" s="15" t="str">
        <f t="shared" si="31"/>
        <v>Nov</v>
      </c>
      <c r="V499" s="10">
        <f>(I499/86400)+25569+(-5/24)</f>
        <v>41997.999999999993</v>
      </c>
      <c r="Y499" s="10"/>
    </row>
    <row r="500" spans="1:25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9"/>
        <v>5</v>
      </c>
      <c r="P500">
        <f t="shared" si="30"/>
        <v>136.09090909090909</v>
      </c>
      <c r="Q500" s="9" t="s">
        <v>8313</v>
      </c>
      <c r="R500" s="9" t="s">
        <v>8319</v>
      </c>
      <c r="S500" s="10">
        <f>(J500/86400)+25569+(-6/24)</f>
        <v>40858.512141203704</v>
      </c>
      <c r="T500">
        <f t="shared" si="28"/>
        <v>2011</v>
      </c>
      <c r="U500" s="15" t="str">
        <f t="shared" si="31"/>
        <v>Nov</v>
      </c>
      <c r="V500" s="10">
        <f>(I500/86400)+25569+(-5/24)</f>
        <v>40900.553807870368</v>
      </c>
      <c r="Y500" s="10"/>
    </row>
    <row r="501" spans="1:25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9"/>
        <v>10</v>
      </c>
      <c r="P501">
        <f t="shared" si="30"/>
        <v>73.461538461538467</v>
      </c>
      <c r="Q501" s="9" t="s">
        <v>8313</v>
      </c>
      <c r="R501" s="9" t="s">
        <v>8319</v>
      </c>
      <c r="S501" s="10">
        <f>(J501/86400)+25569+(-6/24)</f>
        <v>40043.645462962959</v>
      </c>
      <c r="T501">
        <f t="shared" si="28"/>
        <v>2009</v>
      </c>
      <c r="U501" s="15" t="str">
        <f t="shared" si="31"/>
        <v>Aug</v>
      </c>
      <c r="V501" s="10">
        <f>(I501/86400)+25569+(-5/24)</f>
        <v>40098.665972222218</v>
      </c>
      <c r="Y501" s="10"/>
    </row>
    <row r="502" spans="1:25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9"/>
        <v>3</v>
      </c>
      <c r="P502">
        <f t="shared" si="30"/>
        <v>53.75</v>
      </c>
      <c r="Q502" s="9" t="s">
        <v>8313</v>
      </c>
      <c r="R502" s="9" t="s">
        <v>8319</v>
      </c>
      <c r="S502" s="10">
        <f>(J502/86400)+25569+(-6/24)</f>
        <v>40247.636006944442</v>
      </c>
      <c r="T502">
        <f t="shared" si="28"/>
        <v>2010</v>
      </c>
      <c r="U502" s="15" t="str">
        <f t="shared" si="31"/>
        <v>Mar</v>
      </c>
      <c r="V502" s="10">
        <f>(I502/86400)+25569+(-5/24)</f>
        <v>40306.719444444439</v>
      </c>
      <c r="Y502" s="10"/>
    </row>
    <row r="503" spans="1:25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9"/>
        <v>0</v>
      </c>
      <c r="P503" t="e">
        <f t="shared" si="30"/>
        <v>#DIV/0!</v>
      </c>
      <c r="Q503" s="9" t="s">
        <v>8313</v>
      </c>
      <c r="R503" s="9" t="s">
        <v>8319</v>
      </c>
      <c r="S503" s="10">
        <f>(J503/86400)+25569+(-6/24)</f>
        <v>40702.984386574077</v>
      </c>
      <c r="T503">
        <f t="shared" si="28"/>
        <v>2011</v>
      </c>
      <c r="U503" s="15" t="str">
        <f t="shared" si="31"/>
        <v>Jun</v>
      </c>
      <c r="V503" s="10">
        <f>(I503/86400)+25569+(-5/24)</f>
        <v>40733.026053240741</v>
      </c>
      <c r="Y503" s="10"/>
    </row>
    <row r="504" spans="1:25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9"/>
        <v>1</v>
      </c>
      <c r="P504">
        <f t="shared" si="30"/>
        <v>57.5</v>
      </c>
      <c r="Q504" s="9" t="s">
        <v>8313</v>
      </c>
      <c r="R504" s="9" t="s">
        <v>8319</v>
      </c>
      <c r="S504" s="10">
        <f>(J504/86400)+25569+(-6/24)</f>
        <v>40956.303530092591</v>
      </c>
      <c r="T504">
        <f t="shared" si="28"/>
        <v>2012</v>
      </c>
      <c r="U504" s="15" t="str">
        <f t="shared" si="31"/>
        <v>Feb</v>
      </c>
      <c r="V504" s="10">
        <f>(I504/86400)+25569+(-5/24)</f>
        <v>40986.303530092591</v>
      </c>
      <c r="Y504" s="10"/>
    </row>
    <row r="505" spans="1:25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9"/>
        <v>2</v>
      </c>
      <c r="P505">
        <f t="shared" si="30"/>
        <v>12.666666666666666</v>
      </c>
      <c r="Q505" s="9" t="s">
        <v>8313</v>
      </c>
      <c r="R505" s="9" t="s">
        <v>8319</v>
      </c>
      <c r="S505" s="10">
        <f>(J505/86400)+25569+(-6/24)</f>
        <v>41991.276655092588</v>
      </c>
      <c r="T505">
        <f t="shared" si="28"/>
        <v>2014</v>
      </c>
      <c r="U505" s="15" t="str">
        <f t="shared" si="31"/>
        <v>Dec</v>
      </c>
      <c r="V505" s="10">
        <f>(I505/86400)+25569+(-5/24)</f>
        <v>42021.318321759252</v>
      </c>
      <c r="Y505" s="10"/>
    </row>
    <row r="506" spans="1:25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9"/>
        <v>1</v>
      </c>
      <c r="P506">
        <f t="shared" si="30"/>
        <v>67</v>
      </c>
      <c r="Q506" s="9" t="s">
        <v>8313</v>
      </c>
      <c r="R506" s="9" t="s">
        <v>8319</v>
      </c>
      <c r="S506" s="10">
        <f>(J506/86400)+25569+(-6/24)</f>
        <v>40949.73364583333</v>
      </c>
      <c r="T506">
        <f t="shared" si="28"/>
        <v>2012</v>
      </c>
      <c r="U506" s="15" t="str">
        <f t="shared" si="31"/>
        <v>Feb</v>
      </c>
      <c r="V506" s="10">
        <f>(I506/86400)+25569+(-5/24)</f>
        <v>41009.73364583333</v>
      </c>
      <c r="Y506" s="10"/>
    </row>
    <row r="507" spans="1:25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9"/>
        <v>0</v>
      </c>
      <c r="P507">
        <f t="shared" si="30"/>
        <v>3.7142857142857144</v>
      </c>
      <c r="Q507" s="9" t="s">
        <v>8313</v>
      </c>
      <c r="R507" s="9" t="s">
        <v>8319</v>
      </c>
      <c r="S507" s="10">
        <f>(J507/86400)+25569+(-6/24)</f>
        <v>42317.848217592589</v>
      </c>
      <c r="T507">
        <f t="shared" si="28"/>
        <v>2015</v>
      </c>
      <c r="U507" s="15" t="str">
        <f t="shared" si="31"/>
        <v>Nov</v>
      </c>
      <c r="V507" s="10">
        <f>(I507/86400)+25569+(-5/24)</f>
        <v>42362.889884259253</v>
      </c>
      <c r="Y507" s="10"/>
    </row>
    <row r="508" spans="1:25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9"/>
        <v>0</v>
      </c>
      <c r="P508">
        <f t="shared" si="30"/>
        <v>250</v>
      </c>
      <c r="Q508" s="9" t="s">
        <v>8313</v>
      </c>
      <c r="R508" s="9" t="s">
        <v>8319</v>
      </c>
      <c r="S508" s="10">
        <f>(J508/86400)+25569+(-6/24)</f>
        <v>41466.302314814813</v>
      </c>
      <c r="T508">
        <f t="shared" si="28"/>
        <v>2013</v>
      </c>
      <c r="U508" s="15" t="str">
        <f t="shared" si="31"/>
        <v>Jul</v>
      </c>
      <c r="V508" s="10">
        <f>(I508/86400)+25569+(-5/24)</f>
        <v>41496.343981481477</v>
      </c>
      <c r="Y508" s="10"/>
    </row>
    <row r="509" spans="1:25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9"/>
        <v>3</v>
      </c>
      <c r="P509">
        <f t="shared" si="30"/>
        <v>64</v>
      </c>
      <c r="Q509" s="9" t="s">
        <v>8313</v>
      </c>
      <c r="R509" s="9" t="s">
        <v>8319</v>
      </c>
      <c r="S509" s="10">
        <f>(J509/86400)+25569+(-6/24)</f>
        <v>41156.708993055552</v>
      </c>
      <c r="T509">
        <f t="shared" si="28"/>
        <v>2012</v>
      </c>
      <c r="U509" s="15" t="str">
        <f t="shared" si="31"/>
        <v>Sep</v>
      </c>
      <c r="V509" s="10">
        <f>(I509/86400)+25569+(-5/24)</f>
        <v>41201.750659722216</v>
      </c>
      <c r="Y509" s="10"/>
    </row>
    <row r="510" spans="1:25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9"/>
        <v>1</v>
      </c>
      <c r="P510">
        <f t="shared" si="30"/>
        <v>133.33333333333334</v>
      </c>
      <c r="Q510" s="9" t="s">
        <v>8313</v>
      </c>
      <c r="R510" s="9" t="s">
        <v>8319</v>
      </c>
      <c r="S510" s="10">
        <f>(J510/86400)+25569+(-6/24)</f>
        <v>40994.774317129632</v>
      </c>
      <c r="T510">
        <f t="shared" si="28"/>
        <v>2012</v>
      </c>
      <c r="U510" s="15" t="str">
        <f t="shared" si="31"/>
        <v>Mar</v>
      </c>
      <c r="V510" s="10">
        <f>(I510/86400)+25569+(-5/24)</f>
        <v>41054.384722222218</v>
      </c>
      <c r="Y510" s="10"/>
    </row>
    <row r="511" spans="1:25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9"/>
        <v>0</v>
      </c>
      <c r="P511">
        <f t="shared" si="30"/>
        <v>10</v>
      </c>
      <c r="Q511" s="9" t="s">
        <v>8313</v>
      </c>
      <c r="R511" s="9" t="s">
        <v>8319</v>
      </c>
      <c r="S511" s="10">
        <f>(J511/86400)+25569+(-6/24)</f>
        <v>42153.381597222222</v>
      </c>
      <c r="T511">
        <f t="shared" si="28"/>
        <v>2015</v>
      </c>
      <c r="U511" s="15" t="str">
        <f t="shared" si="31"/>
        <v>May</v>
      </c>
      <c r="V511" s="10">
        <f>(I511/86400)+25569+(-5/24)</f>
        <v>42183.423263888886</v>
      </c>
      <c r="Y511" s="10"/>
    </row>
    <row r="512" spans="1:25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9"/>
        <v>0</v>
      </c>
      <c r="P512" t="e">
        <f t="shared" si="30"/>
        <v>#DIV/0!</v>
      </c>
      <c r="Q512" s="9" t="s">
        <v>8313</v>
      </c>
      <c r="R512" s="9" t="s">
        <v>8319</v>
      </c>
      <c r="S512" s="10">
        <f>(J512/86400)+25569+(-6/24)</f>
        <v>42399.926377314812</v>
      </c>
      <c r="T512">
        <f t="shared" si="28"/>
        <v>2016</v>
      </c>
      <c r="U512" s="15" t="str">
        <f t="shared" si="31"/>
        <v>Jan</v>
      </c>
      <c r="V512" s="10">
        <f>(I512/86400)+25569+(-5/24)</f>
        <v>42429.968043981477</v>
      </c>
      <c r="Y512" s="10"/>
    </row>
    <row r="513" spans="1:25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9"/>
        <v>3</v>
      </c>
      <c r="P513">
        <f t="shared" si="30"/>
        <v>30</v>
      </c>
      <c r="Q513" s="9" t="s">
        <v>8313</v>
      </c>
      <c r="R513" s="9" t="s">
        <v>8319</v>
      </c>
      <c r="S513" s="10">
        <f>(J513/86400)+25569+(-6/24)</f>
        <v>41340.053032407406</v>
      </c>
      <c r="T513">
        <f t="shared" si="28"/>
        <v>2013</v>
      </c>
      <c r="U513" s="15" t="str">
        <f t="shared" si="31"/>
        <v>Mar</v>
      </c>
      <c r="V513" s="10">
        <f>(I513/86400)+25569+(-5/24)</f>
        <v>41370.053032407406</v>
      </c>
      <c r="Y513" s="10"/>
    </row>
    <row r="514" spans="1:25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9"/>
        <v>0</v>
      </c>
      <c r="P514">
        <f t="shared" si="30"/>
        <v>5.5</v>
      </c>
      <c r="Q514" s="9" t="s">
        <v>8313</v>
      </c>
      <c r="R514" s="9" t="s">
        <v>8319</v>
      </c>
      <c r="S514" s="10">
        <f>(J514/86400)+25569+(-6/24)</f>
        <v>42649.492210648154</v>
      </c>
      <c r="T514">
        <f t="shared" ref="T514:T577" si="32">YEAR(S514)</f>
        <v>2016</v>
      </c>
      <c r="U514" s="15" t="str">
        <f t="shared" si="31"/>
        <v>Oct</v>
      </c>
      <c r="V514" s="10">
        <f>(I514/86400)+25569+(-5/24)</f>
        <v>42694.575543981475</v>
      </c>
      <c r="Y514" s="10"/>
    </row>
    <row r="515" spans="1:25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3">ROUND((E515/D515)*100,0)</f>
        <v>14</v>
      </c>
      <c r="P515">
        <f t="shared" ref="P515:P578" si="34">AVERAGE(E515/L515)</f>
        <v>102.38235294117646</v>
      </c>
      <c r="Q515" s="9" t="s">
        <v>8313</v>
      </c>
      <c r="R515" s="9" t="s">
        <v>8319</v>
      </c>
      <c r="S515" s="10">
        <f>(J515/86400)+25569+(-6/24)</f>
        <v>42552.403993055559</v>
      </c>
      <c r="T515">
        <f t="shared" si="32"/>
        <v>2016</v>
      </c>
      <c r="U515" s="15" t="str">
        <f t="shared" ref="U515:U578" si="35">TEXT(S515,"mmm")</f>
        <v>Jul</v>
      </c>
      <c r="V515" s="10">
        <f>(I515/86400)+25569+(-5/24)</f>
        <v>42597.083333333336</v>
      </c>
      <c r="Y515" s="10"/>
    </row>
    <row r="516" spans="1:25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3"/>
        <v>3</v>
      </c>
      <c r="P516">
        <f t="shared" si="34"/>
        <v>16.666666666666668</v>
      </c>
      <c r="Q516" s="9" t="s">
        <v>8313</v>
      </c>
      <c r="R516" s="9" t="s">
        <v>8319</v>
      </c>
      <c r="S516" s="10">
        <f>(J516/86400)+25569+(-6/24)</f>
        <v>41830.363969907405</v>
      </c>
      <c r="T516">
        <f t="shared" si="32"/>
        <v>2014</v>
      </c>
      <c r="U516" s="15" t="str">
        <f t="shared" si="35"/>
        <v>Jul</v>
      </c>
      <c r="V516" s="10">
        <f>(I516/86400)+25569+(-5/24)</f>
        <v>41860.405636574069</v>
      </c>
      <c r="Y516" s="10"/>
    </row>
    <row r="517" spans="1:25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3"/>
        <v>25</v>
      </c>
      <c r="P517">
        <f t="shared" si="34"/>
        <v>725.02941176470586</v>
      </c>
      <c r="Q517" s="9" t="s">
        <v>8313</v>
      </c>
      <c r="R517" s="9" t="s">
        <v>8319</v>
      </c>
      <c r="S517" s="10">
        <f>(J517/86400)+25569+(-6/24)</f>
        <v>42327.240752314814</v>
      </c>
      <c r="T517">
        <f t="shared" si="32"/>
        <v>2015</v>
      </c>
      <c r="U517" s="15" t="str">
        <f t="shared" si="35"/>
        <v>Nov</v>
      </c>
      <c r="V517" s="10">
        <f>(I517/86400)+25569+(-5/24)</f>
        <v>42367.282418981478</v>
      </c>
      <c r="Y517" s="10"/>
    </row>
    <row r="518" spans="1:25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3"/>
        <v>0</v>
      </c>
      <c r="P518" t="e">
        <f t="shared" si="34"/>
        <v>#DIV/0!</v>
      </c>
      <c r="Q518" s="9" t="s">
        <v>8313</v>
      </c>
      <c r="R518" s="9" t="s">
        <v>8319</v>
      </c>
      <c r="S518" s="10">
        <f>(J518/86400)+25569+(-6/24)</f>
        <v>42091.528703703705</v>
      </c>
      <c r="T518">
        <f t="shared" si="32"/>
        <v>2015</v>
      </c>
      <c r="U518" s="15" t="str">
        <f t="shared" si="35"/>
        <v>Mar</v>
      </c>
      <c r="V518" s="10">
        <f>(I518/86400)+25569+(-5/24)</f>
        <v>42151.570370370369</v>
      </c>
      <c r="Y518" s="10"/>
    </row>
    <row r="519" spans="1:25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3"/>
        <v>1</v>
      </c>
      <c r="P519">
        <f t="shared" si="34"/>
        <v>68.333333333333329</v>
      </c>
      <c r="Q519" s="9" t="s">
        <v>8313</v>
      </c>
      <c r="R519" s="9" t="s">
        <v>8319</v>
      </c>
      <c r="S519" s="10">
        <f>(J519/86400)+25569+(-6/24)</f>
        <v>42738.365289351852</v>
      </c>
      <c r="T519">
        <f t="shared" si="32"/>
        <v>2017</v>
      </c>
      <c r="U519" s="15" t="str">
        <f t="shared" si="35"/>
        <v>Jan</v>
      </c>
      <c r="V519" s="10">
        <f>(I519/86400)+25569+(-5/24)</f>
        <v>42768.406956018516</v>
      </c>
      <c r="Y519" s="10"/>
    </row>
    <row r="520" spans="1:25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3"/>
        <v>0</v>
      </c>
      <c r="P520" t="e">
        <f t="shared" si="34"/>
        <v>#DIV/0!</v>
      </c>
      <c r="Q520" s="9" t="s">
        <v>8313</v>
      </c>
      <c r="R520" s="9" t="s">
        <v>8319</v>
      </c>
      <c r="S520" s="10">
        <f>(J520/86400)+25569+(-6/24)</f>
        <v>42223.366018518514</v>
      </c>
      <c r="T520">
        <f t="shared" si="32"/>
        <v>2015</v>
      </c>
      <c r="U520" s="15" t="str">
        <f t="shared" si="35"/>
        <v>Aug</v>
      </c>
      <c r="V520" s="10">
        <f>(I520/86400)+25569+(-5/24)</f>
        <v>42253.406944444439</v>
      </c>
      <c r="Y520" s="10"/>
    </row>
    <row r="521" spans="1:25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3"/>
        <v>23</v>
      </c>
      <c r="P521">
        <f t="shared" si="34"/>
        <v>39.228571428571428</v>
      </c>
      <c r="Q521" s="9" t="s">
        <v>8313</v>
      </c>
      <c r="R521" s="9" t="s">
        <v>8319</v>
      </c>
      <c r="S521" s="10">
        <f>(J521/86400)+25569+(-6/24)</f>
        <v>41218.141446759255</v>
      </c>
      <c r="T521">
        <f t="shared" si="32"/>
        <v>2012</v>
      </c>
      <c r="U521" s="15" t="str">
        <f t="shared" si="35"/>
        <v>Nov</v>
      </c>
      <c r="V521" s="10">
        <f>(I521/86400)+25569+(-5/24)</f>
        <v>41248.183113425919</v>
      </c>
      <c r="Y521" s="10"/>
    </row>
    <row r="522" spans="1:25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3"/>
        <v>102</v>
      </c>
      <c r="P522">
        <f t="shared" si="34"/>
        <v>150.14705882352942</v>
      </c>
      <c r="Q522" s="9" t="s">
        <v>8320</v>
      </c>
      <c r="R522" s="9" t="s">
        <v>8321</v>
      </c>
      <c r="S522" s="10">
        <f>(J522/86400)+25569+(-6/24)</f>
        <v>42318.452094907407</v>
      </c>
      <c r="T522">
        <f t="shared" si="32"/>
        <v>2015</v>
      </c>
      <c r="U522" s="15" t="str">
        <f t="shared" si="35"/>
        <v>Nov</v>
      </c>
      <c r="V522" s="10">
        <f>(I522/86400)+25569+(-5/24)</f>
        <v>42348.493761574071</v>
      </c>
      <c r="Y522" s="10"/>
    </row>
    <row r="523" spans="1:25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3"/>
        <v>105</v>
      </c>
      <c r="P523">
        <f t="shared" si="34"/>
        <v>93.428571428571431</v>
      </c>
      <c r="Q523" s="9" t="s">
        <v>8320</v>
      </c>
      <c r="R523" s="9" t="s">
        <v>8321</v>
      </c>
      <c r="S523" s="10">
        <f>(J523/86400)+25569+(-6/24)</f>
        <v>42645.842812499999</v>
      </c>
      <c r="T523">
        <f t="shared" si="32"/>
        <v>2016</v>
      </c>
      <c r="U523" s="15" t="str">
        <f t="shared" si="35"/>
        <v>Oct</v>
      </c>
      <c r="V523" s="10">
        <f>(I523/86400)+25569+(-5/24)</f>
        <v>42674.999305555553</v>
      </c>
      <c r="Y523" s="10"/>
    </row>
    <row r="524" spans="1:25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3"/>
        <v>115</v>
      </c>
      <c r="P524">
        <f t="shared" si="34"/>
        <v>110.96774193548387</v>
      </c>
      <c r="Q524" s="9" t="s">
        <v>8320</v>
      </c>
      <c r="R524" s="9" t="s">
        <v>8321</v>
      </c>
      <c r="S524" s="10">
        <f>(J524/86400)+25569+(-6/24)</f>
        <v>42429.790798611109</v>
      </c>
      <c r="T524">
        <f t="shared" si="32"/>
        <v>2016</v>
      </c>
      <c r="U524" s="15" t="str">
        <f t="shared" si="35"/>
        <v>Feb</v>
      </c>
      <c r="V524" s="10">
        <f>(I524/86400)+25569+(-5/24)</f>
        <v>42449.790798611109</v>
      </c>
      <c r="Y524" s="10"/>
    </row>
    <row r="525" spans="1:25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3"/>
        <v>121</v>
      </c>
      <c r="P525">
        <f t="shared" si="34"/>
        <v>71.785714285714292</v>
      </c>
      <c r="Q525" s="9" t="s">
        <v>8320</v>
      </c>
      <c r="R525" s="9" t="s">
        <v>8321</v>
      </c>
      <c r="S525" s="10">
        <f>(J525/86400)+25569+(-6/24)</f>
        <v>42237.88282407407</v>
      </c>
      <c r="T525">
        <f t="shared" si="32"/>
        <v>2015</v>
      </c>
      <c r="U525" s="15" t="str">
        <f t="shared" si="35"/>
        <v>Aug</v>
      </c>
      <c r="V525" s="10">
        <f>(I525/86400)+25569+(-5/24)</f>
        <v>42267.924490740734</v>
      </c>
      <c r="Y525" s="10"/>
    </row>
    <row r="526" spans="1:25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3"/>
        <v>109</v>
      </c>
      <c r="P526">
        <f t="shared" si="34"/>
        <v>29.258076923076924</v>
      </c>
      <c r="Q526" s="9" t="s">
        <v>8320</v>
      </c>
      <c r="R526" s="9" t="s">
        <v>8321</v>
      </c>
      <c r="S526" s="10">
        <f>(J526/86400)+25569+(-6/24)</f>
        <v>42492.467233796298</v>
      </c>
      <c r="T526">
        <f t="shared" si="32"/>
        <v>2016</v>
      </c>
      <c r="U526" s="15" t="str">
        <f t="shared" si="35"/>
        <v>May</v>
      </c>
      <c r="V526" s="10">
        <f>(I526/86400)+25569+(-5/24)</f>
        <v>42522.508900462963</v>
      </c>
      <c r="Y526" s="10"/>
    </row>
    <row r="527" spans="1:25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3"/>
        <v>100</v>
      </c>
      <c r="P527">
        <f t="shared" si="34"/>
        <v>1000</v>
      </c>
      <c r="Q527" s="9" t="s">
        <v>8320</v>
      </c>
      <c r="R527" s="9" t="s">
        <v>8321</v>
      </c>
      <c r="S527" s="10">
        <f>(J527/86400)+25569+(-6/24)</f>
        <v>41850.150937500002</v>
      </c>
      <c r="T527">
        <f t="shared" si="32"/>
        <v>2014</v>
      </c>
      <c r="U527" s="15" t="str">
        <f t="shared" si="35"/>
        <v>Jul</v>
      </c>
      <c r="V527" s="10">
        <f>(I527/86400)+25569+(-5/24)</f>
        <v>41895.192604166667</v>
      </c>
      <c r="Y527" s="10"/>
    </row>
    <row r="528" spans="1:25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3"/>
        <v>114</v>
      </c>
      <c r="P528">
        <f t="shared" si="34"/>
        <v>74.347826086956516</v>
      </c>
      <c r="Q528" s="9" t="s">
        <v>8320</v>
      </c>
      <c r="R528" s="9" t="s">
        <v>8321</v>
      </c>
      <c r="S528" s="10">
        <f>(J528/86400)+25569+(-6/24)</f>
        <v>42192.341944444444</v>
      </c>
      <c r="T528">
        <f t="shared" si="32"/>
        <v>2015</v>
      </c>
      <c r="U528" s="15" t="str">
        <f t="shared" si="35"/>
        <v>Jul</v>
      </c>
      <c r="V528" s="10">
        <f>(I528/86400)+25569+(-5/24)</f>
        <v>42223.499999999993</v>
      </c>
      <c r="Y528" s="10"/>
    </row>
    <row r="529" spans="1:25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3"/>
        <v>101</v>
      </c>
      <c r="P529">
        <f t="shared" si="34"/>
        <v>63.829113924050631</v>
      </c>
      <c r="Q529" s="9" t="s">
        <v>8320</v>
      </c>
      <c r="R529" s="9" t="s">
        <v>8321</v>
      </c>
      <c r="S529" s="10">
        <f>(J529/86400)+25569+(-6/24)</f>
        <v>42752.955625000002</v>
      </c>
      <c r="T529">
        <f t="shared" si="32"/>
        <v>2017</v>
      </c>
      <c r="U529" s="15" t="str">
        <f t="shared" si="35"/>
        <v>Jan</v>
      </c>
      <c r="V529" s="10">
        <f>(I529/86400)+25569+(-5/24)</f>
        <v>42783.461805555555</v>
      </c>
      <c r="Y529" s="10"/>
    </row>
    <row r="530" spans="1:25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3"/>
        <v>116</v>
      </c>
      <c r="P530">
        <f t="shared" si="34"/>
        <v>44.333333333333336</v>
      </c>
      <c r="Q530" s="9" t="s">
        <v>8320</v>
      </c>
      <c r="R530" s="9" t="s">
        <v>8321</v>
      </c>
      <c r="S530" s="10">
        <f>(J530/86400)+25569+(-6/24)</f>
        <v>42155.670219907406</v>
      </c>
      <c r="T530">
        <f t="shared" si="32"/>
        <v>2015</v>
      </c>
      <c r="U530" s="15" t="str">
        <f t="shared" si="35"/>
        <v>May</v>
      </c>
      <c r="V530" s="10">
        <f>(I530/86400)+25569+(-5/24)</f>
        <v>42176.680555555555</v>
      </c>
      <c r="Y530" s="10"/>
    </row>
    <row r="531" spans="1:25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3"/>
        <v>130</v>
      </c>
      <c r="P531">
        <f t="shared" si="34"/>
        <v>86.944444444444443</v>
      </c>
      <c r="Q531" s="9" t="s">
        <v>8320</v>
      </c>
      <c r="R531" s="9" t="s">
        <v>8321</v>
      </c>
      <c r="S531" s="10">
        <f>(J531/86400)+25569+(-6/24)</f>
        <v>42724.781180555554</v>
      </c>
      <c r="T531">
        <f t="shared" si="32"/>
        <v>2016</v>
      </c>
      <c r="U531" s="15" t="str">
        <f t="shared" si="35"/>
        <v>Dec</v>
      </c>
      <c r="V531" s="10">
        <f>(I531/86400)+25569+(-5/24)</f>
        <v>42745.999999999993</v>
      </c>
      <c r="Y531" s="10"/>
    </row>
    <row r="532" spans="1:25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3"/>
        <v>108</v>
      </c>
      <c r="P532">
        <f t="shared" si="34"/>
        <v>126.55172413793103</v>
      </c>
      <c r="Q532" s="9" t="s">
        <v>8320</v>
      </c>
      <c r="R532" s="9" t="s">
        <v>8321</v>
      </c>
      <c r="S532" s="10">
        <f>(J532/86400)+25569+(-6/24)</f>
        <v>42157.341064814813</v>
      </c>
      <c r="T532">
        <f t="shared" si="32"/>
        <v>2015</v>
      </c>
      <c r="U532" s="15" t="str">
        <f t="shared" si="35"/>
        <v>Jun</v>
      </c>
      <c r="V532" s="10">
        <f>(I532/86400)+25569+(-5/24)</f>
        <v>42178.874999999993</v>
      </c>
      <c r="Y532" s="10"/>
    </row>
    <row r="533" spans="1:25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3"/>
        <v>100</v>
      </c>
      <c r="P533">
        <f t="shared" si="34"/>
        <v>129.03225806451613</v>
      </c>
      <c r="Q533" s="9" t="s">
        <v>8320</v>
      </c>
      <c r="R533" s="9" t="s">
        <v>8321</v>
      </c>
      <c r="S533" s="10">
        <f>(J533/86400)+25569+(-6/24)</f>
        <v>42675.815150462964</v>
      </c>
      <c r="T533">
        <f t="shared" si="32"/>
        <v>2016</v>
      </c>
      <c r="U533" s="15" t="str">
        <f t="shared" si="35"/>
        <v>Nov</v>
      </c>
      <c r="V533" s="10">
        <f>(I533/86400)+25569+(-5/24)</f>
        <v>42721.082638888889</v>
      </c>
      <c r="Y533" s="10"/>
    </row>
    <row r="534" spans="1:25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3"/>
        <v>123</v>
      </c>
      <c r="P534">
        <f t="shared" si="34"/>
        <v>71.242774566473983</v>
      </c>
      <c r="Q534" s="9" t="s">
        <v>8320</v>
      </c>
      <c r="R534" s="9" t="s">
        <v>8321</v>
      </c>
      <c r="S534" s="10">
        <f>(J534/86400)+25569+(-6/24)</f>
        <v>42472.757037037038</v>
      </c>
      <c r="T534">
        <f t="shared" si="32"/>
        <v>2016</v>
      </c>
      <c r="U534" s="15" t="str">
        <f t="shared" si="35"/>
        <v>Apr</v>
      </c>
      <c r="V534" s="10">
        <f>(I534/86400)+25569+(-5/24)</f>
        <v>42502.798703703702</v>
      </c>
      <c r="Y534" s="10"/>
    </row>
    <row r="535" spans="1:25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3"/>
        <v>100</v>
      </c>
      <c r="P535">
        <f t="shared" si="34"/>
        <v>117.88235294117646</v>
      </c>
      <c r="Q535" s="9" t="s">
        <v>8320</v>
      </c>
      <c r="R535" s="9" t="s">
        <v>8321</v>
      </c>
      <c r="S535" s="10">
        <f>(J535/86400)+25569+(-6/24)</f>
        <v>42482.18478009259</v>
      </c>
      <c r="T535">
        <f t="shared" si="32"/>
        <v>2016</v>
      </c>
      <c r="U535" s="15" t="str">
        <f t="shared" si="35"/>
        <v>Apr</v>
      </c>
      <c r="V535" s="10">
        <f>(I535/86400)+25569+(-5/24)</f>
        <v>42506.226446759254</v>
      </c>
      <c r="Y535" s="10"/>
    </row>
    <row r="536" spans="1:25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3"/>
        <v>105</v>
      </c>
      <c r="P536">
        <f t="shared" si="34"/>
        <v>327.08333333333331</v>
      </c>
      <c r="Q536" s="9" t="s">
        <v>8320</v>
      </c>
      <c r="R536" s="9" t="s">
        <v>8321</v>
      </c>
      <c r="S536" s="10">
        <f>(J536/86400)+25569+(-6/24)</f>
        <v>42270.560995370368</v>
      </c>
      <c r="T536">
        <f t="shared" si="32"/>
        <v>2015</v>
      </c>
      <c r="U536" s="15" t="str">
        <f t="shared" si="35"/>
        <v>Sep</v>
      </c>
      <c r="V536" s="10">
        <f>(I536/86400)+25569+(-5/24)</f>
        <v>42309.749999999993</v>
      </c>
      <c r="Y536" s="10"/>
    </row>
    <row r="537" spans="1:25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3"/>
        <v>103</v>
      </c>
      <c r="P537">
        <f t="shared" si="34"/>
        <v>34.745762711864408</v>
      </c>
      <c r="Q537" s="9" t="s">
        <v>8320</v>
      </c>
      <c r="R537" s="9" t="s">
        <v>8321</v>
      </c>
      <c r="S537" s="10">
        <f>(J537/86400)+25569+(-6/24)</f>
        <v>42711.29519675926</v>
      </c>
      <c r="T537">
        <f t="shared" si="32"/>
        <v>2016</v>
      </c>
      <c r="U537" s="15" t="str">
        <f t="shared" si="35"/>
        <v>Dec</v>
      </c>
      <c r="V537" s="10">
        <f>(I537/86400)+25569+(-5/24)</f>
        <v>42741.336863425924</v>
      </c>
      <c r="Y537" s="10"/>
    </row>
    <row r="538" spans="1:25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3"/>
        <v>118</v>
      </c>
      <c r="P538">
        <f t="shared" si="34"/>
        <v>100.06410256410257</v>
      </c>
      <c r="Q538" s="9" t="s">
        <v>8320</v>
      </c>
      <c r="R538" s="9" t="s">
        <v>8321</v>
      </c>
      <c r="S538" s="10">
        <f>(J538/86400)+25569+(-6/24)</f>
        <v>42179.094988425924</v>
      </c>
      <c r="T538">
        <f t="shared" si="32"/>
        <v>2015</v>
      </c>
      <c r="U538" s="15" t="str">
        <f t="shared" si="35"/>
        <v>Jun</v>
      </c>
      <c r="V538" s="10">
        <f>(I538/86400)+25569+(-5/24)</f>
        <v>42219.541666666664</v>
      </c>
      <c r="Y538" s="10"/>
    </row>
    <row r="539" spans="1:25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3"/>
        <v>121</v>
      </c>
      <c r="P539">
        <f t="shared" si="34"/>
        <v>40.847457627118644</v>
      </c>
      <c r="Q539" s="9" t="s">
        <v>8320</v>
      </c>
      <c r="R539" s="9" t="s">
        <v>8321</v>
      </c>
      <c r="S539" s="10">
        <f>(J539/86400)+25569+(-6/24)</f>
        <v>42282.518414351856</v>
      </c>
      <c r="T539">
        <f t="shared" si="32"/>
        <v>2015</v>
      </c>
      <c r="U539" s="15" t="str">
        <f t="shared" si="35"/>
        <v>Oct</v>
      </c>
      <c r="V539" s="10">
        <f>(I539/86400)+25569+(-5/24)</f>
        <v>42312.601747685178</v>
      </c>
      <c r="Y539" s="10"/>
    </row>
    <row r="540" spans="1:25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3"/>
        <v>302</v>
      </c>
      <c r="P540">
        <f t="shared" si="34"/>
        <v>252.01666666666668</v>
      </c>
      <c r="Q540" s="9" t="s">
        <v>8320</v>
      </c>
      <c r="R540" s="9" t="s">
        <v>8321</v>
      </c>
      <c r="S540" s="10">
        <f>(J540/86400)+25569+(-6/24)</f>
        <v>42473.544710648144</v>
      </c>
      <c r="T540">
        <f t="shared" si="32"/>
        <v>2016</v>
      </c>
      <c r="U540" s="15" t="str">
        <f t="shared" si="35"/>
        <v>Apr</v>
      </c>
      <c r="V540" s="10">
        <f>(I540/86400)+25569+(-5/24)</f>
        <v>42503.586377314808</v>
      </c>
      <c r="Y540" s="10"/>
    </row>
    <row r="541" spans="1:25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3"/>
        <v>101</v>
      </c>
      <c r="P541">
        <f t="shared" si="34"/>
        <v>25.161000000000001</v>
      </c>
      <c r="Q541" s="9" t="s">
        <v>8320</v>
      </c>
      <c r="R541" s="9" t="s">
        <v>8321</v>
      </c>
      <c r="S541" s="10">
        <f>(J541/86400)+25569+(-6/24)</f>
        <v>42534.799849537041</v>
      </c>
      <c r="T541">
        <f t="shared" si="32"/>
        <v>2016</v>
      </c>
      <c r="U541" s="15" t="str">
        <f t="shared" si="35"/>
        <v>Jun</v>
      </c>
      <c r="V541" s="10">
        <f>(I541/86400)+25569+(-5/24)</f>
        <v>42555.841516203705</v>
      </c>
      <c r="Y541" s="10"/>
    </row>
    <row r="542" spans="1:25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3"/>
        <v>0</v>
      </c>
      <c r="P542">
        <f t="shared" si="34"/>
        <v>1</v>
      </c>
      <c r="Q542" s="9" t="s">
        <v>8322</v>
      </c>
      <c r="R542" s="9" t="s">
        <v>8323</v>
      </c>
      <c r="S542" s="10">
        <f>(J542/86400)+25569+(-6/24)</f>
        <v>42009.567199074074</v>
      </c>
      <c r="T542">
        <f t="shared" si="32"/>
        <v>2015</v>
      </c>
      <c r="U542" s="15" t="str">
        <f t="shared" si="35"/>
        <v>Jan</v>
      </c>
      <c r="V542" s="10">
        <f>(I542/86400)+25569+(-5/24)</f>
        <v>42039.608865740738</v>
      </c>
      <c r="Y542" s="10"/>
    </row>
    <row r="543" spans="1:25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3"/>
        <v>1</v>
      </c>
      <c r="P543">
        <f t="shared" si="34"/>
        <v>25</v>
      </c>
      <c r="Q543" s="9" t="s">
        <v>8322</v>
      </c>
      <c r="R543" s="9" t="s">
        <v>8323</v>
      </c>
      <c r="S543" s="10">
        <f>(J543/86400)+25569+(-6/24)</f>
        <v>42275.796689814815</v>
      </c>
      <c r="T543">
        <f t="shared" si="32"/>
        <v>2015</v>
      </c>
      <c r="U543" s="15" t="str">
        <f t="shared" si="35"/>
        <v>Sep</v>
      </c>
      <c r="V543" s="10">
        <f>(I543/86400)+25569+(-5/24)</f>
        <v>42305.838356481479</v>
      </c>
      <c r="Y543" s="10"/>
    </row>
    <row r="544" spans="1:25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3"/>
        <v>0</v>
      </c>
      <c r="P544">
        <f t="shared" si="34"/>
        <v>1</v>
      </c>
      <c r="Q544" s="9" t="s">
        <v>8322</v>
      </c>
      <c r="R544" s="9" t="s">
        <v>8323</v>
      </c>
      <c r="S544" s="10">
        <f>(J544/86400)+25569+(-6/24)</f>
        <v>42433.487453703703</v>
      </c>
      <c r="T544">
        <f t="shared" si="32"/>
        <v>2016</v>
      </c>
      <c r="U544" s="15" t="str">
        <f t="shared" si="35"/>
        <v>Mar</v>
      </c>
      <c r="V544" s="10">
        <f>(I544/86400)+25569+(-5/24)</f>
        <v>42493.487453703703</v>
      </c>
      <c r="Y544" s="10"/>
    </row>
    <row r="545" spans="1:25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3"/>
        <v>0</v>
      </c>
      <c r="P545">
        <f t="shared" si="34"/>
        <v>35</v>
      </c>
      <c r="Q545" s="9" t="s">
        <v>8322</v>
      </c>
      <c r="R545" s="9" t="s">
        <v>8323</v>
      </c>
      <c r="S545" s="10">
        <f>(J545/86400)+25569+(-6/24)</f>
        <v>41913.842152777775</v>
      </c>
      <c r="T545">
        <f t="shared" si="32"/>
        <v>2014</v>
      </c>
      <c r="U545" s="15" t="str">
        <f t="shared" si="35"/>
        <v>Oct</v>
      </c>
      <c r="V545" s="10">
        <f>(I545/86400)+25569+(-5/24)</f>
        <v>41943.88381944444</v>
      </c>
      <c r="Y545" s="10"/>
    </row>
    <row r="546" spans="1:25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3"/>
        <v>1</v>
      </c>
      <c r="P546">
        <f t="shared" si="34"/>
        <v>3</v>
      </c>
      <c r="Q546" s="9" t="s">
        <v>8322</v>
      </c>
      <c r="R546" s="9" t="s">
        <v>8323</v>
      </c>
      <c r="S546" s="10">
        <f>(J546/86400)+25569+(-6/24)</f>
        <v>42525.406944444447</v>
      </c>
      <c r="T546">
        <f t="shared" si="32"/>
        <v>2016</v>
      </c>
      <c r="U546" s="15" t="str">
        <f t="shared" si="35"/>
        <v>Jun</v>
      </c>
      <c r="V546" s="10">
        <f>(I546/86400)+25569+(-5/24)</f>
        <v>42555.448611111111</v>
      </c>
      <c r="Y546" s="10"/>
    </row>
    <row r="547" spans="1:25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3"/>
        <v>27</v>
      </c>
      <c r="P547">
        <f t="shared" si="34"/>
        <v>402.70588235294116</v>
      </c>
      <c r="Q547" s="9" t="s">
        <v>8322</v>
      </c>
      <c r="R547" s="9" t="s">
        <v>8323</v>
      </c>
      <c r="S547" s="10">
        <f>(J547/86400)+25569+(-6/24)</f>
        <v>42283.342465277776</v>
      </c>
      <c r="T547">
        <f t="shared" si="32"/>
        <v>2015</v>
      </c>
      <c r="U547" s="15" t="str">
        <f t="shared" si="35"/>
        <v>Oct</v>
      </c>
      <c r="V547" s="10">
        <f>(I547/86400)+25569+(-5/24)</f>
        <v>42323.425798611112</v>
      </c>
      <c r="Y547" s="10"/>
    </row>
    <row r="548" spans="1:25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3"/>
        <v>0</v>
      </c>
      <c r="P548">
        <f t="shared" si="34"/>
        <v>26</v>
      </c>
      <c r="Q548" s="9" t="s">
        <v>8322</v>
      </c>
      <c r="R548" s="9" t="s">
        <v>8323</v>
      </c>
      <c r="S548" s="10">
        <f>(J548/86400)+25569+(-6/24)</f>
        <v>42249.417997685188</v>
      </c>
      <c r="T548">
        <f t="shared" si="32"/>
        <v>2015</v>
      </c>
      <c r="U548" s="15" t="str">
        <f t="shared" si="35"/>
        <v>Sep</v>
      </c>
      <c r="V548" s="10">
        <f>(I548/86400)+25569+(-5/24)</f>
        <v>42294.459664351853</v>
      </c>
      <c r="Y548" s="10"/>
    </row>
    <row r="549" spans="1:25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3"/>
        <v>0</v>
      </c>
      <c r="P549" t="e">
        <f t="shared" si="34"/>
        <v>#DIV/0!</v>
      </c>
      <c r="Q549" s="9" t="s">
        <v>8322</v>
      </c>
      <c r="R549" s="9" t="s">
        <v>8323</v>
      </c>
      <c r="S549" s="10">
        <f>(J549/86400)+25569+(-6/24)</f>
        <v>42380.446342592593</v>
      </c>
      <c r="T549">
        <f t="shared" si="32"/>
        <v>2016</v>
      </c>
      <c r="U549" s="15" t="str">
        <f t="shared" si="35"/>
        <v>Jan</v>
      </c>
      <c r="V549" s="10">
        <f>(I549/86400)+25569+(-5/24)</f>
        <v>42410.488009259258</v>
      </c>
      <c r="Y549" s="10"/>
    </row>
    <row r="550" spans="1:25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3"/>
        <v>0</v>
      </c>
      <c r="P550">
        <f t="shared" si="34"/>
        <v>9</v>
      </c>
      <c r="Q550" s="9" t="s">
        <v>8322</v>
      </c>
      <c r="R550" s="9" t="s">
        <v>8323</v>
      </c>
      <c r="S550" s="10">
        <f>(J550/86400)+25569+(-6/24)</f>
        <v>42276.653333333335</v>
      </c>
      <c r="T550">
        <f t="shared" si="32"/>
        <v>2015</v>
      </c>
      <c r="U550" s="15" t="str">
        <f t="shared" si="35"/>
        <v>Sep</v>
      </c>
      <c r="V550" s="10">
        <f>(I550/86400)+25569+(-5/24)</f>
        <v>42306.695</v>
      </c>
      <c r="Y550" s="10"/>
    </row>
    <row r="551" spans="1:25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3"/>
        <v>3</v>
      </c>
      <c r="P551">
        <f t="shared" si="34"/>
        <v>8.5</v>
      </c>
      <c r="Q551" s="9" t="s">
        <v>8322</v>
      </c>
      <c r="R551" s="9" t="s">
        <v>8323</v>
      </c>
      <c r="S551" s="10">
        <f>(J551/86400)+25569+(-6/24)</f>
        <v>42163.386828703704</v>
      </c>
      <c r="T551">
        <f t="shared" si="32"/>
        <v>2015</v>
      </c>
      <c r="U551" s="15" t="str">
        <f t="shared" si="35"/>
        <v>Jun</v>
      </c>
      <c r="V551" s="10">
        <f>(I551/86400)+25569+(-5/24)</f>
        <v>42193.428495370368</v>
      </c>
      <c r="Y551" s="10"/>
    </row>
    <row r="552" spans="1:25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3"/>
        <v>1</v>
      </c>
      <c r="P552">
        <f t="shared" si="34"/>
        <v>8.75</v>
      </c>
      <c r="Q552" s="9" t="s">
        <v>8322</v>
      </c>
      <c r="R552" s="9" t="s">
        <v>8323</v>
      </c>
      <c r="S552" s="10">
        <f>(J552/86400)+25569+(-6/24)</f>
        <v>42753.428761574076</v>
      </c>
      <c r="T552">
        <f t="shared" si="32"/>
        <v>2017</v>
      </c>
      <c r="U552" s="15" t="str">
        <f t="shared" si="35"/>
        <v>Jan</v>
      </c>
      <c r="V552" s="10">
        <f>(I552/86400)+25569+(-5/24)</f>
        <v>42765.999999999993</v>
      </c>
      <c r="Y552" s="10"/>
    </row>
    <row r="553" spans="1:25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3"/>
        <v>5</v>
      </c>
      <c r="P553">
        <f t="shared" si="34"/>
        <v>135.03571428571428</v>
      </c>
      <c r="Q553" s="9" t="s">
        <v>8322</v>
      </c>
      <c r="R553" s="9" t="s">
        <v>8323</v>
      </c>
      <c r="S553" s="10">
        <f>(J553/86400)+25569+(-6/24)</f>
        <v>42173.025740740741</v>
      </c>
      <c r="T553">
        <f t="shared" si="32"/>
        <v>2015</v>
      </c>
      <c r="U553" s="15" t="str">
        <f t="shared" si="35"/>
        <v>Jun</v>
      </c>
      <c r="V553" s="10">
        <f>(I553/86400)+25569+(-5/24)</f>
        <v>42217.536805555552</v>
      </c>
      <c r="Y553" s="10"/>
    </row>
    <row r="554" spans="1:25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3"/>
        <v>0</v>
      </c>
      <c r="P554" t="e">
        <f t="shared" si="34"/>
        <v>#DIV/0!</v>
      </c>
      <c r="Q554" s="9" t="s">
        <v>8322</v>
      </c>
      <c r="R554" s="9" t="s">
        <v>8323</v>
      </c>
      <c r="S554" s="10">
        <f>(J554/86400)+25569+(-6/24)</f>
        <v>42318.366851851853</v>
      </c>
      <c r="T554">
        <f t="shared" si="32"/>
        <v>2015</v>
      </c>
      <c r="U554" s="15" t="str">
        <f t="shared" si="35"/>
        <v>Nov</v>
      </c>
      <c r="V554" s="10">
        <f>(I554/86400)+25569+(-5/24)</f>
        <v>42378.408518518518</v>
      </c>
      <c r="Y554" s="10"/>
    </row>
    <row r="555" spans="1:25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3"/>
        <v>0</v>
      </c>
      <c r="P555">
        <f t="shared" si="34"/>
        <v>20.5</v>
      </c>
      <c r="Q555" s="9" t="s">
        <v>8322</v>
      </c>
      <c r="R555" s="9" t="s">
        <v>8323</v>
      </c>
      <c r="S555" s="10">
        <f>(J555/86400)+25569+(-6/24)</f>
        <v>41927.46980324074</v>
      </c>
      <c r="T555">
        <f t="shared" si="32"/>
        <v>2014</v>
      </c>
      <c r="U555" s="15" t="str">
        <f t="shared" si="35"/>
        <v>Oct</v>
      </c>
      <c r="V555" s="10">
        <f>(I555/86400)+25569+(-5/24)</f>
        <v>41957.553136574068</v>
      </c>
      <c r="Y555" s="10"/>
    </row>
    <row r="556" spans="1:25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3"/>
        <v>37</v>
      </c>
      <c r="P556">
        <f t="shared" si="34"/>
        <v>64.36363636363636</v>
      </c>
      <c r="Q556" s="9" t="s">
        <v>8322</v>
      </c>
      <c r="R556" s="9" t="s">
        <v>8323</v>
      </c>
      <c r="S556" s="10">
        <f>(J556/86400)+25569+(-6/24)</f>
        <v>41901.434861111113</v>
      </c>
      <c r="T556">
        <f t="shared" si="32"/>
        <v>2014</v>
      </c>
      <c r="U556" s="15" t="str">
        <f t="shared" si="35"/>
        <v>Sep</v>
      </c>
      <c r="V556" s="10">
        <f>(I556/86400)+25569+(-5/24)</f>
        <v>41931.476527777777</v>
      </c>
      <c r="Y556" s="10"/>
    </row>
    <row r="557" spans="1:25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3"/>
        <v>0</v>
      </c>
      <c r="P557" t="e">
        <f t="shared" si="34"/>
        <v>#DIV/0!</v>
      </c>
      <c r="Q557" s="9" t="s">
        <v>8322</v>
      </c>
      <c r="R557" s="9" t="s">
        <v>8323</v>
      </c>
      <c r="S557" s="10">
        <f>(J557/86400)+25569+(-6/24)</f>
        <v>42503.103506944448</v>
      </c>
      <c r="T557">
        <f t="shared" si="32"/>
        <v>2016</v>
      </c>
      <c r="U557" s="15" t="str">
        <f t="shared" si="35"/>
        <v>May</v>
      </c>
      <c r="V557" s="10">
        <f>(I557/86400)+25569+(-5/24)</f>
        <v>42533.145173611112</v>
      </c>
      <c r="Y557" s="10"/>
    </row>
    <row r="558" spans="1:25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3"/>
        <v>3</v>
      </c>
      <c r="P558">
        <f t="shared" si="34"/>
        <v>200</v>
      </c>
      <c r="Q558" s="9" t="s">
        <v>8322</v>
      </c>
      <c r="R558" s="9" t="s">
        <v>8323</v>
      </c>
      <c r="S558" s="10">
        <f>(J558/86400)+25569+(-6/24)</f>
        <v>42345.610150462962</v>
      </c>
      <c r="T558">
        <f t="shared" si="32"/>
        <v>2015</v>
      </c>
      <c r="U558" s="15" t="str">
        <f t="shared" si="35"/>
        <v>Dec</v>
      </c>
      <c r="V558" s="10">
        <f>(I558/86400)+25569+(-5/24)</f>
        <v>42375.651817129627</v>
      </c>
      <c r="Y558" s="10"/>
    </row>
    <row r="559" spans="1:25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3"/>
        <v>1</v>
      </c>
      <c r="P559">
        <f t="shared" si="34"/>
        <v>68.3</v>
      </c>
      <c r="Q559" s="9" t="s">
        <v>8322</v>
      </c>
      <c r="R559" s="9" t="s">
        <v>8323</v>
      </c>
      <c r="S559" s="10">
        <f>(J559/86400)+25569+(-6/24)</f>
        <v>42676.692164351851</v>
      </c>
      <c r="T559">
        <f t="shared" si="32"/>
        <v>2016</v>
      </c>
      <c r="U559" s="15" t="str">
        <f t="shared" si="35"/>
        <v>Nov</v>
      </c>
      <c r="V559" s="10">
        <f>(I559/86400)+25569+(-5/24)</f>
        <v>42706.775497685179</v>
      </c>
      <c r="Y559" s="10"/>
    </row>
    <row r="560" spans="1:25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3"/>
        <v>0</v>
      </c>
      <c r="P560" t="e">
        <f t="shared" si="34"/>
        <v>#DIV/0!</v>
      </c>
      <c r="Q560" s="9" t="s">
        <v>8322</v>
      </c>
      <c r="R560" s="9" t="s">
        <v>8323</v>
      </c>
      <c r="S560" s="10">
        <f>(J560/86400)+25569+(-6/24)</f>
        <v>42057.633159722223</v>
      </c>
      <c r="T560">
        <f t="shared" si="32"/>
        <v>2015</v>
      </c>
      <c r="U560" s="15" t="str">
        <f t="shared" si="35"/>
        <v>Feb</v>
      </c>
      <c r="V560" s="10">
        <f>(I560/86400)+25569+(-5/24)</f>
        <v>42087.633159722223</v>
      </c>
      <c r="Y560" s="10"/>
    </row>
    <row r="561" spans="1:25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3"/>
        <v>0</v>
      </c>
      <c r="P561">
        <f t="shared" si="34"/>
        <v>50</v>
      </c>
      <c r="Q561" s="9" t="s">
        <v>8322</v>
      </c>
      <c r="R561" s="9" t="s">
        <v>8323</v>
      </c>
      <c r="S561" s="10">
        <f>(J561/86400)+25569+(-6/24)</f>
        <v>42321.033101851848</v>
      </c>
      <c r="T561">
        <f t="shared" si="32"/>
        <v>2015</v>
      </c>
      <c r="U561" s="15" t="str">
        <f t="shared" si="35"/>
        <v>Nov</v>
      </c>
      <c r="V561" s="10">
        <f>(I561/86400)+25569+(-5/24)</f>
        <v>42351.074768518512</v>
      </c>
      <c r="Y561" s="10"/>
    </row>
    <row r="562" spans="1:25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3"/>
        <v>0</v>
      </c>
      <c r="P562">
        <f t="shared" si="34"/>
        <v>4</v>
      </c>
      <c r="Q562" s="9" t="s">
        <v>8322</v>
      </c>
      <c r="R562" s="9" t="s">
        <v>8323</v>
      </c>
      <c r="S562" s="10">
        <f>(J562/86400)+25569+(-6/24)</f>
        <v>41960.521354166667</v>
      </c>
      <c r="T562">
        <f t="shared" si="32"/>
        <v>2014</v>
      </c>
      <c r="U562" s="15" t="str">
        <f t="shared" si="35"/>
        <v>Nov</v>
      </c>
      <c r="V562" s="10">
        <f>(I562/86400)+25569+(-5/24)</f>
        <v>41990.563020833331</v>
      </c>
      <c r="Y562" s="10"/>
    </row>
    <row r="563" spans="1:25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3"/>
        <v>0</v>
      </c>
      <c r="P563">
        <f t="shared" si="34"/>
        <v>27.5</v>
      </c>
      <c r="Q563" s="9" t="s">
        <v>8322</v>
      </c>
      <c r="R563" s="9" t="s">
        <v>8323</v>
      </c>
      <c r="S563" s="10">
        <f>(J563/86400)+25569+(-6/24)</f>
        <v>42268.408715277779</v>
      </c>
      <c r="T563">
        <f t="shared" si="32"/>
        <v>2015</v>
      </c>
      <c r="U563" s="15" t="str">
        <f t="shared" si="35"/>
        <v>Sep</v>
      </c>
      <c r="V563" s="10">
        <f>(I563/86400)+25569+(-5/24)</f>
        <v>42303.450381944444</v>
      </c>
      <c r="Y563" s="10"/>
    </row>
    <row r="564" spans="1:25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3"/>
        <v>0</v>
      </c>
      <c r="P564" t="e">
        <f t="shared" si="34"/>
        <v>#DIV/0!</v>
      </c>
      <c r="Q564" s="9" t="s">
        <v>8322</v>
      </c>
      <c r="R564" s="9" t="s">
        <v>8323</v>
      </c>
      <c r="S564" s="10">
        <f>(J564/86400)+25569+(-6/24)</f>
        <v>42692.139062499999</v>
      </c>
      <c r="T564">
        <f t="shared" si="32"/>
        <v>2016</v>
      </c>
      <c r="U564" s="15" t="str">
        <f t="shared" si="35"/>
        <v>Nov</v>
      </c>
      <c r="V564" s="10">
        <f>(I564/86400)+25569+(-5/24)</f>
        <v>42722.180729166663</v>
      </c>
      <c r="Y564" s="10"/>
    </row>
    <row r="565" spans="1:25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3"/>
        <v>0</v>
      </c>
      <c r="P565">
        <f t="shared" si="34"/>
        <v>34</v>
      </c>
      <c r="Q565" s="9" t="s">
        <v>8322</v>
      </c>
      <c r="R565" s="9" t="s">
        <v>8323</v>
      </c>
      <c r="S565" s="10">
        <f>(J565/86400)+25569+(-6/24)</f>
        <v>42021.819988425923</v>
      </c>
      <c r="T565">
        <f t="shared" si="32"/>
        <v>2015</v>
      </c>
      <c r="U565" s="15" t="str">
        <f t="shared" si="35"/>
        <v>Jan</v>
      </c>
      <c r="V565" s="10">
        <f>(I565/86400)+25569+(-5/24)</f>
        <v>42051.861655092587</v>
      </c>
      <c r="Y565" s="10"/>
    </row>
    <row r="566" spans="1:25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3"/>
        <v>0</v>
      </c>
      <c r="P566">
        <f t="shared" si="34"/>
        <v>1</v>
      </c>
      <c r="Q566" s="9" t="s">
        <v>8322</v>
      </c>
      <c r="R566" s="9" t="s">
        <v>8323</v>
      </c>
      <c r="S566" s="10">
        <f>(J566/86400)+25569+(-6/24)</f>
        <v>42411.692997685182</v>
      </c>
      <c r="T566">
        <f t="shared" si="32"/>
        <v>2016</v>
      </c>
      <c r="U566" s="15" t="str">
        <f t="shared" si="35"/>
        <v>Feb</v>
      </c>
      <c r="V566" s="10">
        <f>(I566/86400)+25569+(-5/24)</f>
        <v>42441.734664351847</v>
      </c>
      <c r="Y566" s="10"/>
    </row>
    <row r="567" spans="1:25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3"/>
        <v>0</v>
      </c>
      <c r="P567" t="e">
        <f t="shared" si="34"/>
        <v>#DIV/0!</v>
      </c>
      <c r="Q567" s="9" t="s">
        <v>8322</v>
      </c>
      <c r="R567" s="9" t="s">
        <v>8323</v>
      </c>
      <c r="S567" s="10">
        <f>(J567/86400)+25569+(-6/24)</f>
        <v>42165.53528935185</v>
      </c>
      <c r="T567">
        <f t="shared" si="32"/>
        <v>2015</v>
      </c>
      <c r="U567" s="15" t="str">
        <f t="shared" si="35"/>
        <v>Jun</v>
      </c>
      <c r="V567" s="10">
        <f>(I567/86400)+25569+(-5/24)</f>
        <v>42195.576956018514</v>
      </c>
      <c r="Y567" s="10"/>
    </row>
    <row r="568" spans="1:25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3"/>
        <v>0</v>
      </c>
      <c r="P568">
        <f t="shared" si="34"/>
        <v>1</v>
      </c>
      <c r="Q568" s="9" t="s">
        <v>8322</v>
      </c>
      <c r="R568" s="9" t="s">
        <v>8323</v>
      </c>
      <c r="S568" s="10">
        <f>(J568/86400)+25569+(-6/24)</f>
        <v>42535.43440972222</v>
      </c>
      <c r="T568">
        <f t="shared" si="32"/>
        <v>2016</v>
      </c>
      <c r="U568" s="15" t="str">
        <f t="shared" si="35"/>
        <v>Jun</v>
      </c>
      <c r="V568" s="10">
        <f>(I568/86400)+25569+(-5/24)</f>
        <v>42565.476076388884</v>
      </c>
      <c r="Y568" s="10"/>
    </row>
    <row r="569" spans="1:25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3"/>
        <v>0</v>
      </c>
      <c r="P569" t="e">
        <f t="shared" si="34"/>
        <v>#DIV/0!</v>
      </c>
      <c r="Q569" s="9" t="s">
        <v>8322</v>
      </c>
      <c r="R569" s="9" t="s">
        <v>8323</v>
      </c>
      <c r="S569" s="10">
        <f>(J569/86400)+25569+(-6/24)</f>
        <v>41975.592523148152</v>
      </c>
      <c r="T569">
        <f t="shared" si="32"/>
        <v>2014</v>
      </c>
      <c r="U569" s="15" t="str">
        <f t="shared" si="35"/>
        <v>Dec</v>
      </c>
      <c r="V569" s="10">
        <f>(I569/86400)+25569+(-5/24)</f>
        <v>42005.634189814817</v>
      </c>
      <c r="Y569" s="10"/>
    </row>
    <row r="570" spans="1:25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3"/>
        <v>1</v>
      </c>
      <c r="P570">
        <f t="shared" si="34"/>
        <v>49</v>
      </c>
      <c r="Q570" s="9" t="s">
        <v>8322</v>
      </c>
      <c r="R570" s="9" t="s">
        <v>8323</v>
      </c>
      <c r="S570" s="10">
        <f>(J570/86400)+25569+(-6/24)</f>
        <v>42348.6715625</v>
      </c>
      <c r="T570">
        <f t="shared" si="32"/>
        <v>2015</v>
      </c>
      <c r="U570" s="15" t="str">
        <f t="shared" si="35"/>
        <v>Dec</v>
      </c>
      <c r="V570" s="10">
        <f>(I570/86400)+25569+(-5/24)</f>
        <v>42385.249999999993</v>
      </c>
      <c r="Y570" s="10"/>
    </row>
    <row r="571" spans="1:25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3"/>
        <v>1</v>
      </c>
      <c r="P571">
        <f t="shared" si="34"/>
        <v>20</v>
      </c>
      <c r="Q571" s="9" t="s">
        <v>8322</v>
      </c>
      <c r="R571" s="9" t="s">
        <v>8323</v>
      </c>
      <c r="S571" s="10">
        <f>(J571/86400)+25569+(-6/24)</f>
        <v>42340.597361111111</v>
      </c>
      <c r="T571">
        <f t="shared" si="32"/>
        <v>2015</v>
      </c>
      <c r="U571" s="15" t="str">
        <f t="shared" si="35"/>
        <v>Dec</v>
      </c>
      <c r="V571" s="10">
        <f>(I571/86400)+25569+(-5/24)</f>
        <v>42370.639027777775</v>
      </c>
      <c r="Y571" s="10"/>
    </row>
    <row r="572" spans="1:25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3"/>
        <v>0</v>
      </c>
      <c r="P572">
        <f t="shared" si="34"/>
        <v>142</v>
      </c>
      <c r="Q572" s="9" t="s">
        <v>8322</v>
      </c>
      <c r="R572" s="9" t="s">
        <v>8323</v>
      </c>
      <c r="S572" s="10">
        <f>(J572/86400)+25569+(-6/24)</f>
        <v>42388.548252314809</v>
      </c>
      <c r="T572">
        <f t="shared" si="32"/>
        <v>2016</v>
      </c>
      <c r="U572" s="15" t="str">
        <f t="shared" si="35"/>
        <v>Jan</v>
      </c>
      <c r="V572" s="10">
        <f>(I572/86400)+25569+(-5/24)</f>
        <v>42418.589918981474</v>
      </c>
      <c r="Y572" s="10"/>
    </row>
    <row r="573" spans="1:25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3"/>
        <v>0</v>
      </c>
      <c r="P573">
        <f t="shared" si="34"/>
        <v>53</v>
      </c>
      <c r="Q573" s="9" t="s">
        <v>8322</v>
      </c>
      <c r="R573" s="9" t="s">
        <v>8323</v>
      </c>
      <c r="S573" s="10">
        <f>(J573/86400)+25569+(-6/24)</f>
        <v>42192.566238425927</v>
      </c>
      <c r="T573">
        <f t="shared" si="32"/>
        <v>2015</v>
      </c>
      <c r="U573" s="15" t="str">
        <f t="shared" si="35"/>
        <v>Jul</v>
      </c>
      <c r="V573" s="10">
        <f>(I573/86400)+25569+(-5/24)</f>
        <v>42211.957638888889</v>
      </c>
      <c r="Y573" s="10"/>
    </row>
    <row r="574" spans="1:25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3"/>
        <v>0</v>
      </c>
      <c r="P574" t="e">
        <f t="shared" si="34"/>
        <v>#DIV/0!</v>
      </c>
      <c r="Q574" s="9" t="s">
        <v>8322</v>
      </c>
      <c r="R574" s="9" t="s">
        <v>8323</v>
      </c>
      <c r="S574" s="10">
        <f>(J574/86400)+25569+(-6/24)</f>
        <v>42282.466296296298</v>
      </c>
      <c r="T574">
        <f t="shared" si="32"/>
        <v>2015</v>
      </c>
      <c r="U574" s="15" t="str">
        <f t="shared" si="35"/>
        <v>Oct</v>
      </c>
      <c r="V574" s="10">
        <f>(I574/86400)+25569+(-5/24)</f>
        <v>42312.549629629626</v>
      </c>
      <c r="Y574" s="10"/>
    </row>
    <row r="575" spans="1:25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3"/>
        <v>0</v>
      </c>
      <c r="P575">
        <f t="shared" si="34"/>
        <v>38.444444444444443</v>
      </c>
      <c r="Q575" s="9" t="s">
        <v>8322</v>
      </c>
      <c r="R575" s="9" t="s">
        <v>8323</v>
      </c>
      <c r="S575" s="10">
        <f>(J575/86400)+25569+(-6/24)</f>
        <v>41962.800127314811</v>
      </c>
      <c r="T575">
        <f t="shared" si="32"/>
        <v>2014</v>
      </c>
      <c r="U575" s="15" t="str">
        <f t="shared" si="35"/>
        <v>Nov</v>
      </c>
      <c r="V575" s="10">
        <f>(I575/86400)+25569+(-5/24)</f>
        <v>42021.841666666667</v>
      </c>
      <c r="Y575" s="10"/>
    </row>
    <row r="576" spans="1:25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3"/>
        <v>1</v>
      </c>
      <c r="P576">
        <f t="shared" si="34"/>
        <v>20</v>
      </c>
      <c r="Q576" s="9" t="s">
        <v>8322</v>
      </c>
      <c r="R576" s="9" t="s">
        <v>8323</v>
      </c>
      <c r="S576" s="10">
        <f>(J576/86400)+25569+(-6/24)</f>
        <v>42632.193368055552</v>
      </c>
      <c r="T576">
        <f t="shared" si="32"/>
        <v>2016</v>
      </c>
      <c r="U576" s="15" t="str">
        <f t="shared" si="35"/>
        <v>Sep</v>
      </c>
      <c r="V576" s="10">
        <f>(I576/86400)+25569+(-5/24)</f>
        <v>42662.235034722216</v>
      </c>
      <c r="Y576" s="10"/>
    </row>
    <row r="577" spans="1:25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3"/>
        <v>0</v>
      </c>
      <c r="P577">
        <f t="shared" si="34"/>
        <v>64.75</v>
      </c>
      <c r="Q577" s="9" t="s">
        <v>8322</v>
      </c>
      <c r="R577" s="9" t="s">
        <v>8323</v>
      </c>
      <c r="S577" s="10">
        <f>(J577/86400)+25569+(-6/24)</f>
        <v>42138.442627314813</v>
      </c>
      <c r="T577">
        <f t="shared" si="32"/>
        <v>2015</v>
      </c>
      <c r="U577" s="15" t="str">
        <f t="shared" si="35"/>
        <v>May</v>
      </c>
      <c r="V577" s="10">
        <f>(I577/86400)+25569+(-5/24)</f>
        <v>42168.484293981477</v>
      </c>
      <c r="Y577" s="10"/>
    </row>
    <row r="578" spans="1:25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3"/>
        <v>0</v>
      </c>
      <c r="P578">
        <f t="shared" si="34"/>
        <v>1</v>
      </c>
      <c r="Q578" s="9" t="s">
        <v>8322</v>
      </c>
      <c r="R578" s="9" t="s">
        <v>8323</v>
      </c>
      <c r="S578" s="10">
        <f>(J578/86400)+25569+(-6/24)</f>
        <v>42031.221666666665</v>
      </c>
      <c r="T578">
        <f t="shared" ref="T578:T641" si="36">YEAR(S578)</f>
        <v>2015</v>
      </c>
      <c r="U578" s="15" t="str">
        <f t="shared" si="35"/>
        <v>Jan</v>
      </c>
      <c r="V578" s="10">
        <f>(I578/86400)+25569+(-5/24)</f>
        <v>42091.221666666665</v>
      </c>
      <c r="Y578" s="10"/>
    </row>
    <row r="579" spans="1:25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7">ROUND((E579/D579)*100,0)</f>
        <v>0</v>
      </c>
      <c r="P579">
        <f t="shared" ref="P579:P642" si="38">AVERAGE(E579/L579)</f>
        <v>10</v>
      </c>
      <c r="Q579" s="9" t="s">
        <v>8322</v>
      </c>
      <c r="R579" s="9" t="s">
        <v>8323</v>
      </c>
      <c r="S579" s="10">
        <f>(J579/86400)+25569+(-6/24)</f>
        <v>42450.339143518519</v>
      </c>
      <c r="T579">
        <f t="shared" si="36"/>
        <v>2016</v>
      </c>
      <c r="U579" s="15" t="str">
        <f t="shared" ref="U579:U642" si="39">TEXT(S579,"mmm")</f>
        <v>Mar</v>
      </c>
      <c r="V579" s="10">
        <f>(I579/86400)+25569+(-5/24)</f>
        <v>42510.380810185183</v>
      </c>
      <c r="Y579" s="10"/>
    </row>
    <row r="580" spans="1:25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7"/>
        <v>0</v>
      </c>
      <c r="P580">
        <f t="shared" si="38"/>
        <v>2</v>
      </c>
      <c r="Q580" s="9" t="s">
        <v>8322</v>
      </c>
      <c r="R580" s="9" t="s">
        <v>8323</v>
      </c>
      <c r="S580" s="10">
        <f>(J580/86400)+25569+(-6/24)</f>
        <v>42230.328622685185</v>
      </c>
      <c r="T580">
        <f t="shared" si="36"/>
        <v>2015</v>
      </c>
      <c r="U580" s="15" t="str">
        <f t="shared" si="39"/>
        <v>Aug</v>
      </c>
      <c r="V580" s="10">
        <f>(I580/86400)+25569+(-5/24)</f>
        <v>42254.370289351849</v>
      </c>
      <c r="Y580" s="10"/>
    </row>
    <row r="581" spans="1:25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7"/>
        <v>1</v>
      </c>
      <c r="P581">
        <f t="shared" si="38"/>
        <v>35</v>
      </c>
      <c r="Q581" s="9" t="s">
        <v>8322</v>
      </c>
      <c r="R581" s="9" t="s">
        <v>8323</v>
      </c>
      <c r="S581" s="10">
        <f>(J581/86400)+25569+(-6/24)</f>
        <v>41968.602118055554</v>
      </c>
      <c r="T581">
        <f t="shared" si="36"/>
        <v>2014</v>
      </c>
      <c r="U581" s="15" t="str">
        <f t="shared" si="39"/>
        <v>Nov</v>
      </c>
      <c r="V581" s="10">
        <f>(I581/86400)+25569+(-5/24)</f>
        <v>41998.643784722219</v>
      </c>
      <c r="Y581" s="10"/>
    </row>
    <row r="582" spans="1:25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7"/>
        <v>0</v>
      </c>
      <c r="P582">
        <f t="shared" si="38"/>
        <v>1</v>
      </c>
      <c r="Q582" s="9" t="s">
        <v>8322</v>
      </c>
      <c r="R582" s="9" t="s">
        <v>8323</v>
      </c>
      <c r="S582" s="10">
        <f>(J582/86400)+25569+(-6/24)</f>
        <v>42605.658182870371</v>
      </c>
      <c r="T582">
        <f t="shared" si="36"/>
        <v>2016</v>
      </c>
      <c r="U582" s="15" t="str">
        <f t="shared" si="39"/>
        <v>Aug</v>
      </c>
      <c r="V582" s="10">
        <f>(I582/86400)+25569+(-5/24)</f>
        <v>42635.699849537035</v>
      </c>
      <c r="Y582" s="10"/>
    </row>
    <row r="583" spans="1:25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7"/>
        <v>0</v>
      </c>
      <c r="P583" t="e">
        <f t="shared" si="38"/>
        <v>#DIV/0!</v>
      </c>
      <c r="Q583" s="9" t="s">
        <v>8322</v>
      </c>
      <c r="R583" s="9" t="s">
        <v>8323</v>
      </c>
      <c r="S583" s="10">
        <f>(J583/86400)+25569+(-6/24)</f>
        <v>42187.762777777782</v>
      </c>
      <c r="T583">
        <f t="shared" si="36"/>
        <v>2015</v>
      </c>
      <c r="U583" s="15" t="str">
        <f t="shared" si="39"/>
        <v>Jul</v>
      </c>
      <c r="V583" s="10">
        <f>(I583/86400)+25569+(-5/24)</f>
        <v>42217.804444444446</v>
      </c>
      <c r="Y583" s="10"/>
    </row>
    <row r="584" spans="1:25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7"/>
        <v>0</v>
      </c>
      <c r="P584" t="e">
        <f t="shared" si="38"/>
        <v>#DIV/0!</v>
      </c>
      <c r="Q584" s="9" t="s">
        <v>8322</v>
      </c>
      <c r="R584" s="9" t="s">
        <v>8323</v>
      </c>
      <c r="S584" s="10">
        <f>(J584/86400)+25569+(-6/24)</f>
        <v>42055.489803240736</v>
      </c>
      <c r="T584">
        <f t="shared" si="36"/>
        <v>2015</v>
      </c>
      <c r="U584" s="15" t="str">
        <f t="shared" si="39"/>
        <v>Feb</v>
      </c>
      <c r="V584" s="10">
        <f>(I584/86400)+25569+(-5/24)</f>
        <v>42078.541666666664</v>
      </c>
      <c r="Y584" s="10"/>
    </row>
    <row r="585" spans="1:25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7"/>
        <v>0</v>
      </c>
      <c r="P585">
        <f t="shared" si="38"/>
        <v>1</v>
      </c>
      <c r="Q585" s="9" t="s">
        <v>8322</v>
      </c>
      <c r="R585" s="9" t="s">
        <v>8323</v>
      </c>
      <c r="S585" s="10">
        <f>(J585/86400)+25569+(-6/24)</f>
        <v>42052.68850694444</v>
      </c>
      <c r="T585">
        <f t="shared" si="36"/>
        <v>2015</v>
      </c>
      <c r="U585" s="15" t="str">
        <f t="shared" si="39"/>
        <v>Feb</v>
      </c>
      <c r="V585" s="10">
        <f>(I585/86400)+25569+(-5/24)</f>
        <v>42082.688506944447</v>
      </c>
      <c r="Y585" s="10"/>
    </row>
    <row r="586" spans="1:25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7"/>
        <v>1</v>
      </c>
      <c r="P586">
        <f t="shared" si="38"/>
        <v>5</v>
      </c>
      <c r="Q586" s="9" t="s">
        <v>8322</v>
      </c>
      <c r="R586" s="9" t="s">
        <v>8323</v>
      </c>
      <c r="S586" s="10">
        <f>(J586/86400)+25569+(-6/24)</f>
        <v>42049.466620370367</v>
      </c>
      <c r="T586">
        <f t="shared" si="36"/>
        <v>2015</v>
      </c>
      <c r="U586" s="15" t="str">
        <f t="shared" si="39"/>
        <v>Feb</v>
      </c>
      <c r="V586" s="10">
        <f>(I586/86400)+25569+(-5/24)</f>
        <v>42079.466620370367</v>
      </c>
      <c r="Y586" s="10"/>
    </row>
    <row r="587" spans="1:25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7"/>
        <v>0</v>
      </c>
      <c r="P587" t="e">
        <f t="shared" si="38"/>
        <v>#DIV/0!</v>
      </c>
      <c r="Q587" s="9" t="s">
        <v>8322</v>
      </c>
      <c r="R587" s="9" t="s">
        <v>8323</v>
      </c>
      <c r="S587" s="10">
        <f>(J587/86400)+25569+(-6/24)</f>
        <v>42283.1409375</v>
      </c>
      <c r="T587">
        <f t="shared" si="36"/>
        <v>2015</v>
      </c>
      <c r="U587" s="15" t="str">
        <f t="shared" si="39"/>
        <v>Oct</v>
      </c>
      <c r="V587" s="10">
        <f>(I587/86400)+25569+(-5/24)</f>
        <v>42338.791666666664</v>
      </c>
      <c r="Y587" s="10"/>
    </row>
    <row r="588" spans="1:25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7"/>
        <v>1</v>
      </c>
      <c r="P588">
        <f t="shared" si="38"/>
        <v>14</v>
      </c>
      <c r="Q588" s="9" t="s">
        <v>8322</v>
      </c>
      <c r="R588" s="9" t="s">
        <v>8323</v>
      </c>
      <c r="S588" s="10">
        <f>(J588/86400)+25569+(-6/24)</f>
        <v>42020.604247685187</v>
      </c>
      <c r="T588">
        <f t="shared" si="36"/>
        <v>2015</v>
      </c>
      <c r="U588" s="15" t="str">
        <f t="shared" si="39"/>
        <v>Jan</v>
      </c>
      <c r="V588" s="10">
        <f>(I588/86400)+25569+(-5/24)</f>
        <v>42050.645914351851</v>
      </c>
      <c r="Y588" s="10"/>
    </row>
    <row r="589" spans="1:25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7"/>
        <v>9</v>
      </c>
      <c r="P589">
        <f t="shared" si="38"/>
        <v>389.28571428571428</v>
      </c>
      <c r="Q589" s="9" t="s">
        <v>8322</v>
      </c>
      <c r="R589" s="9" t="s">
        <v>8323</v>
      </c>
      <c r="S589" s="10">
        <f>(J589/86400)+25569+(-6/24)</f>
        <v>42080.507326388892</v>
      </c>
      <c r="T589">
        <f t="shared" si="36"/>
        <v>2015</v>
      </c>
      <c r="U589" s="15" t="str">
        <f t="shared" si="39"/>
        <v>Mar</v>
      </c>
      <c r="V589" s="10">
        <f>(I589/86400)+25569+(-5/24)</f>
        <v>42110.548993055556</v>
      </c>
      <c r="Y589" s="10"/>
    </row>
    <row r="590" spans="1:25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7"/>
        <v>3</v>
      </c>
      <c r="P590">
        <f t="shared" si="38"/>
        <v>150.5</v>
      </c>
      <c r="Q590" s="9" t="s">
        <v>8322</v>
      </c>
      <c r="R590" s="9" t="s">
        <v>8323</v>
      </c>
      <c r="S590" s="10">
        <f>(J590/86400)+25569+(-6/24)</f>
        <v>42631.519513888888</v>
      </c>
      <c r="T590">
        <f t="shared" si="36"/>
        <v>2016</v>
      </c>
      <c r="U590" s="15" t="str">
        <f t="shared" si="39"/>
        <v>Sep</v>
      </c>
      <c r="V590" s="10">
        <f>(I590/86400)+25569+(-5/24)</f>
        <v>42691.602847222217</v>
      </c>
      <c r="Y590" s="10"/>
    </row>
    <row r="591" spans="1:25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7"/>
        <v>0</v>
      </c>
      <c r="P591">
        <f t="shared" si="38"/>
        <v>1</v>
      </c>
      <c r="Q591" s="9" t="s">
        <v>8322</v>
      </c>
      <c r="R591" s="9" t="s">
        <v>8323</v>
      </c>
      <c r="S591" s="10">
        <f>(J591/86400)+25569+(-6/24)</f>
        <v>42178.364571759259</v>
      </c>
      <c r="T591">
        <f t="shared" si="36"/>
        <v>2015</v>
      </c>
      <c r="U591" s="15" t="str">
        <f t="shared" si="39"/>
        <v>Jun</v>
      </c>
      <c r="V591" s="10">
        <f>(I591/86400)+25569+(-5/24)</f>
        <v>42193.406238425923</v>
      </c>
      <c r="Y591" s="10"/>
    </row>
    <row r="592" spans="1:25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7"/>
        <v>4</v>
      </c>
      <c r="P592">
        <f t="shared" si="38"/>
        <v>24.777777777777779</v>
      </c>
      <c r="Q592" s="9" t="s">
        <v>8322</v>
      </c>
      <c r="R592" s="9" t="s">
        <v>8323</v>
      </c>
      <c r="S592" s="10">
        <f>(J592/86400)+25569+(-6/24)</f>
        <v>42377.304756944446</v>
      </c>
      <c r="T592">
        <f t="shared" si="36"/>
        <v>2016</v>
      </c>
      <c r="U592" s="15" t="str">
        <f t="shared" si="39"/>
        <v>Jan</v>
      </c>
      <c r="V592" s="10">
        <f>(I592/86400)+25569+(-5/24)</f>
        <v>42408.334027777775</v>
      </c>
      <c r="Y592" s="10"/>
    </row>
    <row r="593" spans="1:25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7"/>
        <v>0</v>
      </c>
      <c r="P593">
        <f t="shared" si="38"/>
        <v>30.5</v>
      </c>
      <c r="Q593" s="9" t="s">
        <v>8322</v>
      </c>
      <c r="R593" s="9" t="s">
        <v>8323</v>
      </c>
      <c r="S593" s="10">
        <f>(J593/86400)+25569+(-6/24)</f>
        <v>42177.293171296296</v>
      </c>
      <c r="T593">
        <f t="shared" si="36"/>
        <v>2015</v>
      </c>
      <c r="U593" s="15" t="str">
        <f t="shared" si="39"/>
        <v>Jun</v>
      </c>
      <c r="V593" s="10">
        <f>(I593/86400)+25569+(-5/24)</f>
        <v>42207.334837962961</v>
      </c>
      <c r="Y593" s="10"/>
    </row>
    <row r="594" spans="1:25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7"/>
        <v>3</v>
      </c>
      <c r="P594">
        <f t="shared" si="38"/>
        <v>250</v>
      </c>
      <c r="Q594" s="9" t="s">
        <v>8322</v>
      </c>
      <c r="R594" s="9" t="s">
        <v>8323</v>
      </c>
      <c r="S594" s="10">
        <f>(J594/86400)+25569+(-6/24)</f>
        <v>41945.982175925928</v>
      </c>
      <c r="T594">
        <f t="shared" si="36"/>
        <v>2014</v>
      </c>
      <c r="U594" s="15" t="str">
        <f t="shared" si="39"/>
        <v>Nov</v>
      </c>
      <c r="V594" s="10">
        <f>(I594/86400)+25569+(-5/24)</f>
        <v>41976.023842592585</v>
      </c>
      <c r="Y594" s="10"/>
    </row>
    <row r="595" spans="1:25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7"/>
        <v>23</v>
      </c>
      <c r="P595">
        <f t="shared" si="38"/>
        <v>16.428571428571427</v>
      </c>
      <c r="Q595" s="9" t="s">
        <v>8322</v>
      </c>
      <c r="R595" s="9" t="s">
        <v>8323</v>
      </c>
      <c r="S595" s="10">
        <f>(J595/86400)+25569+(-6/24)</f>
        <v>42070.427604166667</v>
      </c>
      <c r="T595">
        <f t="shared" si="36"/>
        <v>2015</v>
      </c>
      <c r="U595" s="15" t="str">
        <f t="shared" si="39"/>
        <v>Mar</v>
      </c>
      <c r="V595" s="10">
        <f>(I595/86400)+25569+(-5/24)</f>
        <v>42100.427604166667</v>
      </c>
      <c r="Y595" s="10"/>
    </row>
    <row r="596" spans="1:25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7"/>
        <v>0</v>
      </c>
      <c r="P596">
        <f t="shared" si="38"/>
        <v>13</v>
      </c>
      <c r="Q596" s="9" t="s">
        <v>8322</v>
      </c>
      <c r="R596" s="9" t="s">
        <v>8323</v>
      </c>
      <c r="S596" s="10">
        <f>(J596/86400)+25569+(-6/24)</f>
        <v>42446.530162037037</v>
      </c>
      <c r="T596">
        <f t="shared" si="36"/>
        <v>2016</v>
      </c>
      <c r="U596" s="15" t="str">
        <f t="shared" si="39"/>
        <v>Mar</v>
      </c>
      <c r="V596" s="10">
        <f>(I596/86400)+25569+(-5/24)</f>
        <v>42476.571828703702</v>
      </c>
      <c r="Y596" s="10"/>
    </row>
    <row r="597" spans="1:25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7"/>
        <v>0</v>
      </c>
      <c r="P597">
        <f t="shared" si="38"/>
        <v>53.25</v>
      </c>
      <c r="Q597" s="9" t="s">
        <v>8322</v>
      </c>
      <c r="R597" s="9" t="s">
        <v>8323</v>
      </c>
      <c r="S597" s="10">
        <f>(J597/86400)+25569+(-6/24)</f>
        <v>42082.819884259261</v>
      </c>
      <c r="T597">
        <f t="shared" si="36"/>
        <v>2015</v>
      </c>
      <c r="U597" s="15" t="str">
        <f t="shared" si="39"/>
        <v>Mar</v>
      </c>
      <c r="V597" s="10">
        <f>(I597/86400)+25569+(-5/24)</f>
        <v>42127.861550925925</v>
      </c>
      <c r="Y597" s="10"/>
    </row>
    <row r="598" spans="1:25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7"/>
        <v>0</v>
      </c>
      <c r="P598">
        <f t="shared" si="38"/>
        <v>3</v>
      </c>
      <c r="Q598" s="9" t="s">
        <v>8322</v>
      </c>
      <c r="R598" s="9" t="s">
        <v>8323</v>
      </c>
      <c r="S598" s="10">
        <f>(J598/86400)+25569+(-6/24)</f>
        <v>42646.646898148145</v>
      </c>
      <c r="T598">
        <f t="shared" si="36"/>
        <v>2016</v>
      </c>
      <c r="U598" s="15" t="str">
        <f t="shared" si="39"/>
        <v>Oct</v>
      </c>
      <c r="V598" s="10">
        <f>(I598/86400)+25569+(-5/24)</f>
        <v>42676.688564814809</v>
      </c>
      <c r="Y598" s="10"/>
    </row>
    <row r="599" spans="1:25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7"/>
        <v>0</v>
      </c>
      <c r="P599">
        <f t="shared" si="38"/>
        <v>10</v>
      </c>
      <c r="Q599" s="9" t="s">
        <v>8322</v>
      </c>
      <c r="R599" s="9" t="s">
        <v>8323</v>
      </c>
      <c r="S599" s="10">
        <f>(J599/86400)+25569+(-6/24)</f>
        <v>42545.455266203702</v>
      </c>
      <c r="T599">
        <f t="shared" si="36"/>
        <v>2016</v>
      </c>
      <c r="U599" s="15" t="str">
        <f t="shared" si="39"/>
        <v>Jun</v>
      </c>
      <c r="V599" s="10">
        <f>(I599/86400)+25569+(-5/24)</f>
        <v>42582.458333333336</v>
      </c>
      <c r="Y599" s="10"/>
    </row>
    <row r="600" spans="1:25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7"/>
        <v>34</v>
      </c>
      <c r="P600">
        <f t="shared" si="38"/>
        <v>121.42857142857143</v>
      </c>
      <c r="Q600" s="9" t="s">
        <v>8322</v>
      </c>
      <c r="R600" s="9" t="s">
        <v>8323</v>
      </c>
      <c r="S600" s="10">
        <f>(J600/86400)+25569+(-6/24)</f>
        <v>41947.75209490741</v>
      </c>
      <c r="T600">
        <f t="shared" si="36"/>
        <v>2014</v>
      </c>
      <c r="U600" s="15" t="str">
        <f t="shared" si="39"/>
        <v>Nov</v>
      </c>
      <c r="V600" s="10">
        <f>(I600/86400)+25569+(-5/24)</f>
        <v>41977.793761574074</v>
      </c>
      <c r="Y600" s="10"/>
    </row>
    <row r="601" spans="1:25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7"/>
        <v>0</v>
      </c>
      <c r="P601">
        <f t="shared" si="38"/>
        <v>15.5</v>
      </c>
      <c r="Q601" s="9" t="s">
        <v>8322</v>
      </c>
      <c r="R601" s="9" t="s">
        <v>8323</v>
      </c>
      <c r="S601" s="10">
        <f>(J601/86400)+25569+(-6/24)</f>
        <v>42047.562523148154</v>
      </c>
      <c r="T601">
        <f t="shared" si="36"/>
        <v>2015</v>
      </c>
      <c r="U601" s="15" t="str">
        <f t="shared" si="39"/>
        <v>Feb</v>
      </c>
      <c r="V601" s="10">
        <f>(I601/86400)+25569+(-5/24)</f>
        <v>42071.427777777775</v>
      </c>
      <c r="Y601" s="10"/>
    </row>
    <row r="602" spans="1:25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7"/>
        <v>2</v>
      </c>
      <c r="P602">
        <f t="shared" si="38"/>
        <v>100</v>
      </c>
      <c r="Q602" s="9" t="s">
        <v>8322</v>
      </c>
      <c r="R602" s="9" t="s">
        <v>8323</v>
      </c>
      <c r="S602" s="10">
        <f>(J602/86400)+25569+(-6/24)</f>
        <v>42073.548171296294</v>
      </c>
      <c r="T602">
        <f t="shared" si="36"/>
        <v>2015</v>
      </c>
      <c r="U602" s="15" t="str">
        <f t="shared" si="39"/>
        <v>Mar</v>
      </c>
      <c r="V602" s="10">
        <f>(I602/86400)+25569+(-5/24)</f>
        <v>42133.589837962958</v>
      </c>
      <c r="Y602" s="10"/>
    </row>
    <row r="603" spans="1:25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7"/>
        <v>1</v>
      </c>
      <c r="P603">
        <f t="shared" si="38"/>
        <v>23.333333333333332</v>
      </c>
      <c r="Q603" s="9" t="s">
        <v>8322</v>
      </c>
      <c r="R603" s="9" t="s">
        <v>8323</v>
      </c>
      <c r="S603" s="10">
        <f>(J603/86400)+25569+(-6/24)</f>
        <v>41969.608090277776</v>
      </c>
      <c r="T603">
        <f t="shared" si="36"/>
        <v>2014</v>
      </c>
      <c r="U603" s="15" t="str">
        <f t="shared" si="39"/>
        <v>Nov</v>
      </c>
      <c r="V603" s="10">
        <f>(I603/86400)+25569+(-5/24)</f>
        <v>41999.64975694444</v>
      </c>
      <c r="Y603" s="10"/>
    </row>
    <row r="604" spans="1:25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7"/>
        <v>0</v>
      </c>
      <c r="P604" t="e">
        <f t="shared" si="38"/>
        <v>#DIV/0!</v>
      </c>
      <c r="Q604" s="9" t="s">
        <v>8322</v>
      </c>
      <c r="R604" s="9" t="s">
        <v>8323</v>
      </c>
      <c r="S604" s="10">
        <f>(J604/86400)+25569+(-6/24)</f>
        <v>42143.54415509259</v>
      </c>
      <c r="T604">
        <f t="shared" si="36"/>
        <v>2015</v>
      </c>
      <c r="U604" s="15" t="str">
        <f t="shared" si="39"/>
        <v>May</v>
      </c>
      <c r="V604" s="10">
        <f>(I604/86400)+25569+(-5/24)</f>
        <v>42173.585821759254</v>
      </c>
      <c r="Y604" s="10"/>
    </row>
    <row r="605" spans="1:25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7"/>
        <v>4</v>
      </c>
      <c r="P605">
        <f t="shared" si="38"/>
        <v>45.386153846153846</v>
      </c>
      <c r="Q605" s="9" t="s">
        <v>8322</v>
      </c>
      <c r="R605" s="9" t="s">
        <v>8323</v>
      </c>
      <c r="S605" s="10">
        <f>(J605/86400)+25569+(-6/24)</f>
        <v>41835.389155092591</v>
      </c>
      <c r="T605">
        <f t="shared" si="36"/>
        <v>2014</v>
      </c>
      <c r="U605" s="15" t="str">
        <f t="shared" si="39"/>
        <v>Jul</v>
      </c>
      <c r="V605" s="10">
        <f>(I605/86400)+25569+(-5/24)</f>
        <v>41865.430821759255</v>
      </c>
      <c r="Y605" s="10"/>
    </row>
    <row r="606" spans="1:25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7"/>
        <v>0</v>
      </c>
      <c r="P606" t="e">
        <f t="shared" si="38"/>
        <v>#DIV/0!</v>
      </c>
      <c r="Q606" s="9" t="s">
        <v>8322</v>
      </c>
      <c r="R606" s="9" t="s">
        <v>8323</v>
      </c>
      <c r="S606" s="10">
        <f>(J606/86400)+25569+(-6/24)</f>
        <v>41848.785370370373</v>
      </c>
      <c r="T606">
        <f t="shared" si="36"/>
        <v>2014</v>
      </c>
      <c r="U606" s="15" t="str">
        <f t="shared" si="39"/>
        <v>Jul</v>
      </c>
      <c r="V606" s="10">
        <f>(I606/86400)+25569+(-5/24)</f>
        <v>41878.827037037037</v>
      </c>
      <c r="Y606" s="10"/>
    </row>
    <row r="607" spans="1:25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7"/>
        <v>3</v>
      </c>
      <c r="P607">
        <f t="shared" si="38"/>
        <v>16.375</v>
      </c>
      <c r="Q607" s="9" t="s">
        <v>8322</v>
      </c>
      <c r="R607" s="9" t="s">
        <v>8323</v>
      </c>
      <c r="S607" s="10">
        <f>(J607/86400)+25569+(-6/24)</f>
        <v>42194.107731481483</v>
      </c>
      <c r="T607">
        <f t="shared" si="36"/>
        <v>2015</v>
      </c>
      <c r="U607" s="15" t="str">
        <f t="shared" si="39"/>
        <v>Jul</v>
      </c>
      <c r="V607" s="10">
        <f>(I607/86400)+25569+(-5/24)</f>
        <v>42239.149398148147</v>
      </c>
      <c r="Y607" s="10"/>
    </row>
    <row r="608" spans="1:25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7"/>
        <v>0</v>
      </c>
      <c r="P608">
        <f t="shared" si="38"/>
        <v>10</v>
      </c>
      <c r="Q608" s="9" t="s">
        <v>8322</v>
      </c>
      <c r="R608" s="9" t="s">
        <v>8323</v>
      </c>
      <c r="S608" s="10">
        <f>(J608/86400)+25569+(-6/24)</f>
        <v>42102.400567129633</v>
      </c>
      <c r="T608">
        <f t="shared" si="36"/>
        <v>2015</v>
      </c>
      <c r="U608" s="15" t="str">
        <f t="shared" si="39"/>
        <v>Apr</v>
      </c>
      <c r="V608" s="10">
        <f>(I608/86400)+25569+(-5/24)</f>
        <v>42148.416666666664</v>
      </c>
      <c r="Y608" s="10"/>
    </row>
    <row r="609" spans="1:25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7"/>
        <v>0</v>
      </c>
      <c r="P609" t="e">
        <f t="shared" si="38"/>
        <v>#DIV/0!</v>
      </c>
      <c r="Q609" s="9" t="s">
        <v>8322</v>
      </c>
      <c r="R609" s="9" t="s">
        <v>8323</v>
      </c>
      <c r="S609" s="10">
        <f>(J609/86400)+25569+(-6/24)</f>
        <v>42300.575648148151</v>
      </c>
      <c r="T609">
        <f t="shared" si="36"/>
        <v>2015</v>
      </c>
      <c r="U609" s="15" t="str">
        <f t="shared" si="39"/>
        <v>Oct</v>
      </c>
      <c r="V609" s="10">
        <f>(I609/86400)+25569+(-5/24)</f>
        <v>42330.65898148148</v>
      </c>
      <c r="Y609" s="10"/>
    </row>
    <row r="610" spans="1:25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7"/>
        <v>1</v>
      </c>
      <c r="P610">
        <f t="shared" si="38"/>
        <v>292.2</v>
      </c>
      <c r="Q610" s="9" t="s">
        <v>8322</v>
      </c>
      <c r="R610" s="9" t="s">
        <v>8323</v>
      </c>
      <c r="S610" s="10">
        <f>(J610/86400)+25569+(-6/24)</f>
        <v>42140.671064814815</v>
      </c>
      <c r="T610">
        <f t="shared" si="36"/>
        <v>2015</v>
      </c>
      <c r="U610" s="15" t="str">
        <f t="shared" si="39"/>
        <v>May</v>
      </c>
      <c r="V610" s="10">
        <f>(I610/86400)+25569+(-5/24)</f>
        <v>42170.712731481479</v>
      </c>
      <c r="Y610" s="10"/>
    </row>
    <row r="611" spans="1:25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7"/>
        <v>1</v>
      </c>
      <c r="P611">
        <f t="shared" si="38"/>
        <v>5</v>
      </c>
      <c r="Q611" s="9" t="s">
        <v>8322</v>
      </c>
      <c r="R611" s="9" t="s">
        <v>8323</v>
      </c>
      <c r="S611" s="10">
        <f>(J611/86400)+25569+(-6/24)</f>
        <v>42306.784074074079</v>
      </c>
      <c r="T611">
        <f t="shared" si="36"/>
        <v>2015</v>
      </c>
      <c r="U611" s="15" t="str">
        <f t="shared" si="39"/>
        <v>Oct</v>
      </c>
      <c r="V611" s="10">
        <f>(I611/86400)+25569+(-5/24)</f>
        <v>42336.867407407401</v>
      </c>
      <c r="Y611" s="10"/>
    </row>
    <row r="612" spans="1:25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7"/>
        <v>0</v>
      </c>
      <c r="P612" t="e">
        <f t="shared" si="38"/>
        <v>#DIV/0!</v>
      </c>
      <c r="Q612" s="9" t="s">
        <v>8322</v>
      </c>
      <c r="R612" s="9" t="s">
        <v>8323</v>
      </c>
      <c r="S612" s="10">
        <f>(J612/86400)+25569+(-6/24)</f>
        <v>42086.58085648148</v>
      </c>
      <c r="T612">
        <f t="shared" si="36"/>
        <v>2015</v>
      </c>
      <c r="U612" s="15" t="str">
        <f t="shared" si="39"/>
        <v>Mar</v>
      </c>
      <c r="V612" s="10">
        <f>(I612/86400)+25569+(-5/24)</f>
        <v>42116.622523148144</v>
      </c>
      <c r="Y612" s="10"/>
    </row>
    <row r="613" spans="1:25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7"/>
        <v>0</v>
      </c>
      <c r="P613" t="e">
        <f t="shared" si="38"/>
        <v>#DIV/0!</v>
      </c>
      <c r="Q613" s="9" t="s">
        <v>8322</v>
      </c>
      <c r="R613" s="9" t="s">
        <v>8323</v>
      </c>
      <c r="S613" s="10">
        <f>(J613/86400)+25569+(-6/24)</f>
        <v>42328.310613425929</v>
      </c>
      <c r="T613">
        <f t="shared" si="36"/>
        <v>2015</v>
      </c>
      <c r="U613" s="15" t="str">
        <f t="shared" si="39"/>
        <v>Nov</v>
      </c>
      <c r="V613" s="10">
        <f>(I613/86400)+25569+(-5/24)</f>
        <v>42388.352280092593</v>
      </c>
      <c r="Y613" s="10"/>
    </row>
    <row r="614" spans="1:25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7"/>
        <v>0</v>
      </c>
      <c r="P614" t="e">
        <f t="shared" si="38"/>
        <v>#DIV/0!</v>
      </c>
      <c r="Q614" s="9" t="s">
        <v>8322</v>
      </c>
      <c r="R614" s="9" t="s">
        <v>8323</v>
      </c>
      <c r="S614" s="10">
        <f>(J614/86400)+25569+(-6/24)</f>
        <v>42584.781782407408</v>
      </c>
      <c r="T614">
        <f t="shared" si="36"/>
        <v>2016</v>
      </c>
      <c r="U614" s="15" t="str">
        <f t="shared" si="39"/>
        <v>Aug</v>
      </c>
      <c r="V614" s="10">
        <f>(I614/86400)+25569+(-5/24)</f>
        <v>42614.823449074072</v>
      </c>
      <c r="Y614" s="10"/>
    </row>
    <row r="615" spans="1:25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7"/>
        <v>21</v>
      </c>
      <c r="P615">
        <f t="shared" si="38"/>
        <v>105.93388429752066</v>
      </c>
      <c r="Q615" s="9" t="s">
        <v>8322</v>
      </c>
      <c r="R615" s="9" t="s">
        <v>8323</v>
      </c>
      <c r="S615" s="10">
        <f>(J615/86400)+25569+(-6/24)</f>
        <v>42247.246759259258</v>
      </c>
      <c r="T615">
        <f t="shared" si="36"/>
        <v>2015</v>
      </c>
      <c r="U615" s="15" t="str">
        <f t="shared" si="39"/>
        <v>Aug</v>
      </c>
      <c r="V615" s="10">
        <f>(I615/86400)+25569+(-5/24)</f>
        <v>42277.999305555553</v>
      </c>
      <c r="Y615" s="10"/>
    </row>
    <row r="616" spans="1:25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7"/>
        <v>0</v>
      </c>
      <c r="P616" t="e">
        <f t="shared" si="38"/>
        <v>#DIV/0!</v>
      </c>
      <c r="Q616" s="9" t="s">
        <v>8322</v>
      </c>
      <c r="R616" s="9" t="s">
        <v>8323</v>
      </c>
      <c r="S616" s="10">
        <f>(J616/86400)+25569+(-6/24)</f>
        <v>42514.811805555553</v>
      </c>
      <c r="T616">
        <f t="shared" si="36"/>
        <v>2016</v>
      </c>
      <c r="U616" s="15" t="str">
        <f t="shared" si="39"/>
        <v>May</v>
      </c>
      <c r="V616" s="10">
        <f>(I616/86400)+25569+(-5/24)</f>
        <v>42544.853472222218</v>
      </c>
      <c r="Y616" s="10"/>
    </row>
    <row r="617" spans="1:25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7"/>
        <v>0</v>
      </c>
      <c r="P617" t="e">
        <f t="shared" si="38"/>
        <v>#DIV/0!</v>
      </c>
      <c r="Q617" s="9" t="s">
        <v>8322</v>
      </c>
      <c r="R617" s="9" t="s">
        <v>8323</v>
      </c>
      <c r="S617" s="10">
        <f>(J617/86400)+25569+(-6/24)</f>
        <v>42241.872210648144</v>
      </c>
      <c r="T617">
        <f t="shared" si="36"/>
        <v>2015</v>
      </c>
      <c r="U617" s="15" t="str">
        <f t="shared" si="39"/>
        <v>Aug</v>
      </c>
      <c r="V617" s="10">
        <f>(I617/86400)+25569+(-5/24)</f>
        <v>42271.913877314808</v>
      </c>
      <c r="Y617" s="10"/>
    </row>
    <row r="618" spans="1:25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7"/>
        <v>0</v>
      </c>
      <c r="P618" t="e">
        <f t="shared" si="38"/>
        <v>#DIV/0!</v>
      </c>
      <c r="Q618" s="9" t="s">
        <v>8322</v>
      </c>
      <c r="R618" s="9" t="s">
        <v>8323</v>
      </c>
      <c r="S618" s="10">
        <f>(J618/86400)+25569+(-6/24)</f>
        <v>42761.126238425924</v>
      </c>
      <c r="T618">
        <f t="shared" si="36"/>
        <v>2017</v>
      </c>
      <c r="U618" s="15" t="str">
        <f t="shared" si="39"/>
        <v>Jan</v>
      </c>
      <c r="V618" s="10">
        <f>(I618/86400)+25569+(-5/24)</f>
        <v>42791.167905092589</v>
      </c>
      <c r="Y618" s="10"/>
    </row>
    <row r="619" spans="1:25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7"/>
        <v>3</v>
      </c>
      <c r="P619">
        <f t="shared" si="38"/>
        <v>20</v>
      </c>
      <c r="Q619" s="9" t="s">
        <v>8322</v>
      </c>
      <c r="R619" s="9" t="s">
        <v>8323</v>
      </c>
      <c r="S619" s="10">
        <f>(J619/86400)+25569+(-6/24)</f>
        <v>42087.093090277776</v>
      </c>
      <c r="T619">
        <f t="shared" si="36"/>
        <v>2015</v>
      </c>
      <c r="U619" s="15" t="str">
        <f t="shared" si="39"/>
        <v>Mar</v>
      </c>
      <c r="V619" s="10">
        <f>(I619/86400)+25569+(-5/24)</f>
        <v>42132.134756944441</v>
      </c>
      <c r="Y619" s="10"/>
    </row>
    <row r="620" spans="1:25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7"/>
        <v>0</v>
      </c>
      <c r="P620" t="e">
        <f t="shared" si="38"/>
        <v>#DIV/0!</v>
      </c>
      <c r="Q620" s="9" t="s">
        <v>8322</v>
      </c>
      <c r="R620" s="9" t="s">
        <v>8323</v>
      </c>
      <c r="S620" s="10">
        <f>(J620/86400)+25569+(-6/24)</f>
        <v>42317.560219907406</v>
      </c>
      <c r="T620">
        <f t="shared" si="36"/>
        <v>2015</v>
      </c>
      <c r="U620" s="15" t="str">
        <f t="shared" si="39"/>
        <v>Nov</v>
      </c>
      <c r="V620" s="10">
        <f>(I620/86400)+25569+(-5/24)</f>
        <v>42347.60188657407</v>
      </c>
      <c r="Y620" s="10"/>
    </row>
    <row r="621" spans="1:25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7"/>
        <v>0</v>
      </c>
      <c r="P621">
        <f t="shared" si="38"/>
        <v>1</v>
      </c>
      <c r="Q621" s="9" t="s">
        <v>8322</v>
      </c>
      <c r="R621" s="9" t="s">
        <v>8323</v>
      </c>
      <c r="S621" s="10">
        <f>(J621/86400)+25569+(-6/24)</f>
        <v>41908.400347222225</v>
      </c>
      <c r="T621">
        <f t="shared" si="36"/>
        <v>2014</v>
      </c>
      <c r="U621" s="15" t="str">
        <f t="shared" si="39"/>
        <v>Sep</v>
      </c>
      <c r="V621" s="10">
        <f>(I621/86400)+25569+(-5/24)</f>
        <v>41968.483680555553</v>
      </c>
      <c r="Y621" s="10"/>
    </row>
    <row r="622" spans="1:25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7"/>
        <v>1</v>
      </c>
      <c r="P622">
        <f t="shared" si="38"/>
        <v>300</v>
      </c>
      <c r="Q622" s="9" t="s">
        <v>8322</v>
      </c>
      <c r="R622" s="9" t="s">
        <v>8323</v>
      </c>
      <c r="S622" s="10">
        <f>(J622/86400)+25569+(-6/24)</f>
        <v>41831.466874999998</v>
      </c>
      <c r="T622">
        <f t="shared" si="36"/>
        <v>2014</v>
      </c>
      <c r="U622" s="15" t="str">
        <f t="shared" si="39"/>
        <v>Jul</v>
      </c>
      <c r="V622" s="10">
        <f>(I622/86400)+25569+(-5/24)</f>
        <v>41876.508541666662</v>
      </c>
      <c r="Y622" s="10"/>
    </row>
    <row r="623" spans="1:25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7"/>
        <v>1</v>
      </c>
      <c r="P623">
        <f t="shared" si="38"/>
        <v>87</v>
      </c>
      <c r="Q623" s="9" t="s">
        <v>8322</v>
      </c>
      <c r="R623" s="9" t="s">
        <v>8323</v>
      </c>
      <c r="S623" s="10">
        <f>(J623/86400)+25569+(-6/24)</f>
        <v>42528.737696759257</v>
      </c>
      <c r="T623">
        <f t="shared" si="36"/>
        <v>2016</v>
      </c>
      <c r="U623" s="15" t="str">
        <f t="shared" si="39"/>
        <v>Jun</v>
      </c>
      <c r="V623" s="10">
        <f>(I623/86400)+25569+(-5/24)</f>
        <v>42558.779363425921</v>
      </c>
      <c r="Y623" s="10"/>
    </row>
    <row r="624" spans="1:25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7"/>
        <v>6</v>
      </c>
      <c r="P624">
        <f t="shared" si="38"/>
        <v>37.888888888888886</v>
      </c>
      <c r="Q624" s="9" t="s">
        <v>8322</v>
      </c>
      <c r="R624" s="9" t="s">
        <v>8323</v>
      </c>
      <c r="S624" s="10">
        <f>(J624/86400)+25569+(-6/24)</f>
        <v>42532.524745370371</v>
      </c>
      <c r="T624">
        <f t="shared" si="36"/>
        <v>2016</v>
      </c>
      <c r="U624" s="15" t="str">
        <f t="shared" si="39"/>
        <v>Jun</v>
      </c>
      <c r="V624" s="10">
        <f>(I624/86400)+25569+(-5/24)</f>
        <v>42552.566412037035</v>
      </c>
      <c r="Y624" s="10"/>
    </row>
    <row r="625" spans="1:25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7"/>
        <v>0</v>
      </c>
      <c r="P625" t="e">
        <f t="shared" si="38"/>
        <v>#DIV/0!</v>
      </c>
      <c r="Q625" s="9" t="s">
        <v>8322</v>
      </c>
      <c r="R625" s="9" t="s">
        <v>8323</v>
      </c>
      <c r="S625" s="10">
        <f>(J625/86400)+25569+(-6/24)</f>
        <v>42121.759224537032</v>
      </c>
      <c r="T625">
        <f t="shared" si="36"/>
        <v>2015</v>
      </c>
      <c r="U625" s="15" t="str">
        <f t="shared" si="39"/>
        <v>Apr</v>
      </c>
      <c r="V625" s="10">
        <f>(I625/86400)+25569+(-5/24)</f>
        <v>42151.800891203697</v>
      </c>
      <c r="Y625" s="10"/>
    </row>
    <row r="626" spans="1:25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7"/>
        <v>0</v>
      </c>
      <c r="P626" t="e">
        <f t="shared" si="38"/>
        <v>#DIV/0!</v>
      </c>
      <c r="Q626" s="9" t="s">
        <v>8322</v>
      </c>
      <c r="R626" s="9" t="s">
        <v>8323</v>
      </c>
      <c r="S626" s="10">
        <f>(J626/86400)+25569+(-6/24)</f>
        <v>42108.738900462966</v>
      </c>
      <c r="T626">
        <f t="shared" si="36"/>
        <v>2015</v>
      </c>
      <c r="U626" s="15" t="str">
        <f t="shared" si="39"/>
        <v>Apr</v>
      </c>
      <c r="V626" s="10">
        <f>(I626/86400)+25569+(-5/24)</f>
        <v>42138.78056712963</v>
      </c>
      <c r="Y626" s="10"/>
    </row>
    <row r="627" spans="1:25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7"/>
        <v>0</v>
      </c>
      <c r="P627" t="e">
        <f t="shared" si="38"/>
        <v>#DIV/0!</v>
      </c>
      <c r="Q627" s="9" t="s">
        <v>8322</v>
      </c>
      <c r="R627" s="9" t="s">
        <v>8323</v>
      </c>
      <c r="S627" s="10">
        <f>(J627/86400)+25569+(-6/24)</f>
        <v>42790.645567129628</v>
      </c>
      <c r="T627">
        <f t="shared" si="36"/>
        <v>2017</v>
      </c>
      <c r="U627" s="15" t="str">
        <f t="shared" si="39"/>
        <v>Feb</v>
      </c>
      <c r="V627" s="10">
        <f>(I627/86400)+25569+(-5/24)</f>
        <v>42820.645567129628</v>
      </c>
      <c r="Y627" s="10"/>
    </row>
    <row r="628" spans="1:25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7"/>
        <v>17</v>
      </c>
      <c r="P628">
        <f t="shared" si="38"/>
        <v>111.41025641025641</v>
      </c>
      <c r="Q628" s="9" t="s">
        <v>8322</v>
      </c>
      <c r="R628" s="9" t="s">
        <v>8323</v>
      </c>
      <c r="S628" s="10">
        <f>(J628/86400)+25569+(-6/24)</f>
        <v>42198.309479166666</v>
      </c>
      <c r="T628">
        <f t="shared" si="36"/>
        <v>2015</v>
      </c>
      <c r="U628" s="15" t="str">
        <f t="shared" si="39"/>
        <v>Jul</v>
      </c>
      <c r="V628" s="10">
        <f>(I628/86400)+25569+(-5/24)</f>
        <v>42231.348611111105</v>
      </c>
      <c r="Y628" s="10"/>
    </row>
    <row r="629" spans="1:25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7"/>
        <v>0</v>
      </c>
      <c r="P629">
        <f t="shared" si="38"/>
        <v>90</v>
      </c>
      <c r="Q629" s="9" t="s">
        <v>8322</v>
      </c>
      <c r="R629" s="9" t="s">
        <v>8323</v>
      </c>
      <c r="S629" s="10">
        <f>(J629/86400)+25569+(-6/24)</f>
        <v>42384.056840277779</v>
      </c>
      <c r="T629">
        <f t="shared" si="36"/>
        <v>2016</v>
      </c>
      <c r="U629" s="15" t="str">
        <f t="shared" si="39"/>
        <v>Jan</v>
      </c>
      <c r="V629" s="10">
        <f>(I629/86400)+25569+(-5/24)</f>
        <v>42443.749999999993</v>
      </c>
      <c r="Y629" s="10"/>
    </row>
    <row r="630" spans="1:25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7"/>
        <v>0</v>
      </c>
      <c r="P630" t="e">
        <f t="shared" si="38"/>
        <v>#DIV/0!</v>
      </c>
      <c r="Q630" s="9" t="s">
        <v>8322</v>
      </c>
      <c r="R630" s="9" t="s">
        <v>8323</v>
      </c>
      <c r="S630" s="10">
        <f>(J630/86400)+25569+(-6/24)</f>
        <v>41803.442789351851</v>
      </c>
      <c r="T630">
        <f t="shared" si="36"/>
        <v>2014</v>
      </c>
      <c r="U630" s="15" t="str">
        <f t="shared" si="39"/>
        <v>Jun</v>
      </c>
      <c r="V630" s="10">
        <f>(I630/86400)+25569+(-5/24)</f>
        <v>41833.484456018516</v>
      </c>
      <c r="Y630" s="10"/>
    </row>
    <row r="631" spans="1:25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7"/>
        <v>0</v>
      </c>
      <c r="P631">
        <f t="shared" si="38"/>
        <v>116.66666666666667</v>
      </c>
      <c r="Q631" s="9" t="s">
        <v>8322</v>
      </c>
      <c r="R631" s="9" t="s">
        <v>8323</v>
      </c>
      <c r="S631" s="10">
        <f>(J631/86400)+25569+(-6/24)</f>
        <v>42474.387824074074</v>
      </c>
      <c r="T631">
        <f t="shared" si="36"/>
        <v>2016</v>
      </c>
      <c r="U631" s="15" t="str">
        <f t="shared" si="39"/>
        <v>Apr</v>
      </c>
      <c r="V631" s="10">
        <f>(I631/86400)+25569+(-5/24)</f>
        <v>42504.429490740738</v>
      </c>
      <c r="Y631" s="10"/>
    </row>
    <row r="632" spans="1:25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7"/>
        <v>0</v>
      </c>
      <c r="P632">
        <f t="shared" si="38"/>
        <v>10</v>
      </c>
      <c r="Q632" s="9" t="s">
        <v>8322</v>
      </c>
      <c r="R632" s="9" t="s">
        <v>8323</v>
      </c>
      <c r="S632" s="10">
        <f>(J632/86400)+25569+(-6/24)</f>
        <v>42223.369456018518</v>
      </c>
      <c r="T632">
        <f t="shared" si="36"/>
        <v>2015</v>
      </c>
      <c r="U632" s="15" t="str">
        <f t="shared" si="39"/>
        <v>Aug</v>
      </c>
      <c r="V632" s="10">
        <f>(I632/86400)+25569+(-5/24)</f>
        <v>42253.006944444445</v>
      </c>
      <c r="Y632" s="10"/>
    </row>
    <row r="633" spans="1:25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7"/>
        <v>1</v>
      </c>
      <c r="P633">
        <f t="shared" si="38"/>
        <v>76.666666666666671</v>
      </c>
      <c r="Q633" s="9" t="s">
        <v>8322</v>
      </c>
      <c r="R633" s="9" t="s">
        <v>8323</v>
      </c>
      <c r="S633" s="10">
        <f>(J633/86400)+25569+(-6/24)</f>
        <v>42489.522326388891</v>
      </c>
      <c r="T633">
        <f t="shared" si="36"/>
        <v>2016</v>
      </c>
      <c r="U633" s="15" t="str">
        <f t="shared" si="39"/>
        <v>Apr</v>
      </c>
      <c r="V633" s="10">
        <f>(I633/86400)+25569+(-5/24)</f>
        <v>42518.563993055555</v>
      </c>
      <c r="Y633" s="10"/>
    </row>
    <row r="634" spans="1:25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7"/>
        <v>0</v>
      </c>
      <c r="P634" t="e">
        <f t="shared" si="38"/>
        <v>#DIV/0!</v>
      </c>
      <c r="Q634" s="9" t="s">
        <v>8322</v>
      </c>
      <c r="R634" s="9" t="s">
        <v>8323</v>
      </c>
      <c r="S634" s="10">
        <f>(J634/86400)+25569+(-6/24)</f>
        <v>42303.409317129626</v>
      </c>
      <c r="T634">
        <f t="shared" si="36"/>
        <v>2015</v>
      </c>
      <c r="U634" s="15" t="str">
        <f t="shared" si="39"/>
        <v>Oct</v>
      </c>
      <c r="V634" s="10">
        <f>(I634/86400)+25569+(-5/24)</f>
        <v>42333.492650462962</v>
      </c>
      <c r="Y634" s="10"/>
    </row>
    <row r="635" spans="1:25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7"/>
        <v>12</v>
      </c>
      <c r="P635">
        <f t="shared" si="38"/>
        <v>49.8</v>
      </c>
      <c r="Q635" s="9" t="s">
        <v>8322</v>
      </c>
      <c r="R635" s="9" t="s">
        <v>8323</v>
      </c>
      <c r="S635" s="10">
        <f>(J635/86400)+25569+(-6/24)</f>
        <v>42507.049328703702</v>
      </c>
      <c r="T635">
        <f t="shared" si="36"/>
        <v>2016</v>
      </c>
      <c r="U635" s="15" t="str">
        <f t="shared" si="39"/>
        <v>May</v>
      </c>
      <c r="V635" s="10">
        <f>(I635/86400)+25569+(-5/24)</f>
        <v>42538.749999999993</v>
      </c>
      <c r="Y635" s="10"/>
    </row>
    <row r="636" spans="1:25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7"/>
        <v>0</v>
      </c>
      <c r="P636">
        <f t="shared" si="38"/>
        <v>1</v>
      </c>
      <c r="Q636" s="9" t="s">
        <v>8322</v>
      </c>
      <c r="R636" s="9" t="s">
        <v>8323</v>
      </c>
      <c r="S636" s="10">
        <f>(J636/86400)+25569+(-6/24)</f>
        <v>42031.678576388891</v>
      </c>
      <c r="T636">
        <f t="shared" si="36"/>
        <v>2015</v>
      </c>
      <c r="U636" s="15" t="str">
        <f t="shared" si="39"/>
        <v>Jan</v>
      </c>
      <c r="V636" s="10">
        <f>(I636/86400)+25569+(-5/24)</f>
        <v>42061.720243055555</v>
      </c>
      <c r="Y636" s="10"/>
    </row>
    <row r="637" spans="1:25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7"/>
        <v>0</v>
      </c>
      <c r="P637">
        <f t="shared" si="38"/>
        <v>2</v>
      </c>
      <c r="Q637" s="9" t="s">
        <v>8322</v>
      </c>
      <c r="R637" s="9" t="s">
        <v>8323</v>
      </c>
      <c r="S637" s="10">
        <f>(J637/86400)+25569+(-6/24)</f>
        <v>42075.842152777783</v>
      </c>
      <c r="T637">
        <f t="shared" si="36"/>
        <v>2015</v>
      </c>
      <c r="U637" s="15" t="str">
        <f t="shared" si="39"/>
        <v>Mar</v>
      </c>
      <c r="V637" s="10">
        <f>(I637/86400)+25569+(-5/24)</f>
        <v>42105.883819444447</v>
      </c>
      <c r="Y637" s="10"/>
    </row>
    <row r="638" spans="1:25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7"/>
        <v>0</v>
      </c>
      <c r="P638">
        <f t="shared" si="38"/>
        <v>4</v>
      </c>
      <c r="Q638" s="9" t="s">
        <v>8322</v>
      </c>
      <c r="R638" s="9" t="s">
        <v>8323</v>
      </c>
      <c r="S638" s="10">
        <f>(J638/86400)+25569+(-6/24)</f>
        <v>42131.205439814818</v>
      </c>
      <c r="T638">
        <f t="shared" si="36"/>
        <v>2015</v>
      </c>
      <c r="U638" s="15" t="str">
        <f t="shared" si="39"/>
        <v>May</v>
      </c>
      <c r="V638" s="10">
        <f>(I638/86400)+25569+(-5/24)</f>
        <v>42161.240972222215</v>
      </c>
      <c r="Y638" s="10"/>
    </row>
    <row r="639" spans="1:25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7"/>
        <v>0</v>
      </c>
      <c r="P639" t="e">
        <f t="shared" si="38"/>
        <v>#DIV/0!</v>
      </c>
      <c r="Q639" s="9" t="s">
        <v>8322</v>
      </c>
      <c r="R639" s="9" t="s">
        <v>8323</v>
      </c>
      <c r="S639" s="10">
        <f>(J639/86400)+25569+(-6/24)</f>
        <v>42762.712013888886</v>
      </c>
      <c r="T639">
        <f t="shared" si="36"/>
        <v>2017</v>
      </c>
      <c r="U639" s="15" t="str">
        <f t="shared" si="39"/>
        <v>Jan</v>
      </c>
      <c r="V639" s="10">
        <f>(I639/86400)+25569+(-5/24)</f>
        <v>42791.75277777778</v>
      </c>
      <c r="Y639" s="10"/>
    </row>
    <row r="640" spans="1:25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7"/>
        <v>0</v>
      </c>
      <c r="P640">
        <f t="shared" si="38"/>
        <v>3</v>
      </c>
      <c r="Q640" s="9" t="s">
        <v>8322</v>
      </c>
      <c r="R640" s="9" t="s">
        <v>8323</v>
      </c>
      <c r="S640" s="10">
        <f>(J640/86400)+25569+(-6/24)</f>
        <v>42759.343310185184</v>
      </c>
      <c r="T640">
        <f t="shared" si="36"/>
        <v>2017</v>
      </c>
      <c r="U640" s="15" t="str">
        <f t="shared" si="39"/>
        <v>Jan</v>
      </c>
      <c r="V640" s="10">
        <f>(I640/86400)+25569+(-5/24)</f>
        <v>42819.343310185184</v>
      </c>
      <c r="Y640" s="10"/>
    </row>
    <row r="641" spans="1:25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7"/>
        <v>0</v>
      </c>
      <c r="P641">
        <f t="shared" si="38"/>
        <v>1</v>
      </c>
      <c r="Q641" s="9" t="s">
        <v>8322</v>
      </c>
      <c r="R641" s="9" t="s">
        <v>8323</v>
      </c>
      <c r="S641" s="10">
        <f>(J641/86400)+25569+(-6/24)</f>
        <v>41865.333275462966</v>
      </c>
      <c r="T641">
        <f t="shared" si="36"/>
        <v>2014</v>
      </c>
      <c r="U641" s="15" t="str">
        <f t="shared" si="39"/>
        <v>Aug</v>
      </c>
      <c r="V641" s="10">
        <f>(I641/86400)+25569+(-5/24)</f>
        <v>41925.374942129631</v>
      </c>
      <c r="Y641" s="10"/>
    </row>
    <row r="642" spans="1:25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7"/>
        <v>144</v>
      </c>
      <c r="P642">
        <f t="shared" si="38"/>
        <v>50.5</v>
      </c>
      <c r="Q642" s="9" t="s">
        <v>8322</v>
      </c>
      <c r="R642" s="9" t="s">
        <v>8324</v>
      </c>
      <c r="S642" s="10">
        <f>(J642/86400)+25569+(-6/24)</f>
        <v>42683.170312499999</v>
      </c>
      <c r="T642">
        <f t="shared" ref="T642:T705" si="40">YEAR(S642)</f>
        <v>2016</v>
      </c>
      <c r="U642" s="15" t="str">
        <f t="shared" si="39"/>
        <v>Nov</v>
      </c>
      <c r="V642" s="10">
        <f>(I642/86400)+25569+(-5/24)</f>
        <v>42698.749999999993</v>
      </c>
      <c r="Y642" s="10"/>
    </row>
    <row r="643" spans="1:25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1">ROUND((E643/D643)*100,0)</f>
        <v>119</v>
      </c>
      <c r="P643">
        <f t="shared" ref="P643:P706" si="42">AVERAGE(E643/L643)</f>
        <v>151.31746031746033</v>
      </c>
      <c r="Q643" s="9" t="s">
        <v>8322</v>
      </c>
      <c r="R643" s="9" t="s">
        <v>8324</v>
      </c>
      <c r="S643" s="10">
        <f>(J643/86400)+25569+(-6/24)</f>
        <v>42199.32</v>
      </c>
      <c r="T643">
        <f t="shared" si="40"/>
        <v>2015</v>
      </c>
      <c r="U643" s="15" t="str">
        <f t="shared" ref="U643:U706" si="43">TEXT(S643,"mmm")</f>
        <v>Jul</v>
      </c>
      <c r="V643" s="10">
        <f>(I643/86400)+25569+(-5/24)</f>
        <v>42229.361666666664</v>
      </c>
      <c r="Y643" s="10"/>
    </row>
    <row r="644" spans="1:25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1"/>
        <v>1460</v>
      </c>
      <c r="P644">
        <f t="shared" si="42"/>
        <v>134.3592456301748</v>
      </c>
      <c r="Q644" s="9" t="s">
        <v>8322</v>
      </c>
      <c r="R644" s="9" t="s">
        <v>8324</v>
      </c>
      <c r="S644" s="10">
        <f>(J644/86400)+25569+(-6/24)</f>
        <v>42199.401319444441</v>
      </c>
      <c r="T644">
        <f t="shared" si="40"/>
        <v>2015</v>
      </c>
      <c r="U644" s="15" t="str">
        <f t="shared" si="43"/>
        <v>Jul</v>
      </c>
      <c r="V644" s="10">
        <f>(I644/86400)+25569+(-5/24)</f>
        <v>42235.442986111106</v>
      </c>
      <c r="Y644" s="10"/>
    </row>
    <row r="645" spans="1:25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1"/>
        <v>106</v>
      </c>
      <c r="P645">
        <f t="shared" si="42"/>
        <v>174.02631578947367</v>
      </c>
      <c r="Q645" s="9" t="s">
        <v>8322</v>
      </c>
      <c r="R645" s="9" t="s">
        <v>8324</v>
      </c>
      <c r="S645" s="10">
        <f>(J645/86400)+25569+(-6/24)</f>
        <v>42100.392071759255</v>
      </c>
      <c r="T645">
        <f t="shared" si="40"/>
        <v>2015</v>
      </c>
      <c r="U645" s="15" t="str">
        <f t="shared" si="43"/>
        <v>Apr</v>
      </c>
      <c r="V645" s="10">
        <f>(I645/86400)+25569+(-5/24)</f>
        <v>42155.43373842592</v>
      </c>
      <c r="Y645" s="10"/>
    </row>
    <row r="646" spans="1:25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1"/>
        <v>300</v>
      </c>
      <c r="P646">
        <f t="shared" si="42"/>
        <v>73.486268364348675</v>
      </c>
      <c r="Q646" s="9" t="s">
        <v>8322</v>
      </c>
      <c r="R646" s="9" t="s">
        <v>8324</v>
      </c>
      <c r="S646" s="10">
        <f>(J646/86400)+25569+(-6/24)</f>
        <v>41898.415960648148</v>
      </c>
      <c r="T646">
        <f t="shared" si="40"/>
        <v>2014</v>
      </c>
      <c r="U646" s="15" t="str">
        <f t="shared" si="43"/>
        <v>Sep</v>
      </c>
      <c r="V646" s="10">
        <f>(I646/86400)+25569+(-5/24)</f>
        <v>41940.833333333328</v>
      </c>
      <c r="Y646" s="10"/>
    </row>
    <row r="647" spans="1:25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1"/>
        <v>279</v>
      </c>
      <c r="P647">
        <f t="shared" si="42"/>
        <v>23.518987341772153</v>
      </c>
      <c r="Q647" s="9" t="s">
        <v>8322</v>
      </c>
      <c r="R647" s="9" t="s">
        <v>8324</v>
      </c>
      <c r="S647" s="10">
        <f>(J647/86400)+25569+(-6/24)</f>
        <v>42563.776319444441</v>
      </c>
      <c r="T647">
        <f t="shared" si="40"/>
        <v>2016</v>
      </c>
      <c r="U647" s="15" t="str">
        <f t="shared" si="43"/>
        <v>Jul</v>
      </c>
      <c r="V647" s="10">
        <f>(I647/86400)+25569+(-5/24)</f>
        <v>42593.817986111106</v>
      </c>
      <c r="Y647" s="10"/>
    </row>
    <row r="648" spans="1:25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1"/>
        <v>132</v>
      </c>
      <c r="P648">
        <f t="shared" si="42"/>
        <v>39.074444444444445</v>
      </c>
      <c r="Q648" s="9" t="s">
        <v>8322</v>
      </c>
      <c r="R648" s="9" t="s">
        <v>8324</v>
      </c>
      <c r="S648" s="10">
        <f>(J648/86400)+25569+(-6/24)</f>
        <v>41832.602627314816</v>
      </c>
      <c r="T648">
        <f t="shared" si="40"/>
        <v>2014</v>
      </c>
      <c r="U648" s="15" t="str">
        <f t="shared" si="43"/>
        <v>Jul</v>
      </c>
      <c r="V648" s="10">
        <f>(I648/86400)+25569+(-5/24)</f>
        <v>41862.644293981481</v>
      </c>
      <c r="Y648" s="10"/>
    </row>
    <row r="649" spans="1:25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1"/>
        <v>107</v>
      </c>
      <c r="P649">
        <f t="shared" si="42"/>
        <v>125.94117647058823</v>
      </c>
      <c r="Q649" s="9" t="s">
        <v>8322</v>
      </c>
      <c r="R649" s="9" t="s">
        <v>8324</v>
      </c>
      <c r="S649" s="10">
        <f>(J649/86400)+25569+(-6/24)</f>
        <v>42416.517928240741</v>
      </c>
      <c r="T649">
        <f t="shared" si="40"/>
        <v>2016</v>
      </c>
      <c r="U649" s="15" t="str">
        <f t="shared" si="43"/>
        <v>Feb</v>
      </c>
      <c r="V649" s="10">
        <f>(I649/86400)+25569+(-5/24)</f>
        <v>42446.517928240741</v>
      </c>
      <c r="Y649" s="10"/>
    </row>
    <row r="650" spans="1:25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1"/>
        <v>127</v>
      </c>
      <c r="P650">
        <f t="shared" si="42"/>
        <v>1644</v>
      </c>
      <c r="Q650" s="9" t="s">
        <v>8322</v>
      </c>
      <c r="R650" s="9" t="s">
        <v>8324</v>
      </c>
      <c r="S650" s="10">
        <f>(J650/86400)+25569+(-6/24)</f>
        <v>41891.443379629629</v>
      </c>
      <c r="T650">
        <f t="shared" si="40"/>
        <v>2014</v>
      </c>
      <c r="U650" s="15" t="str">
        <f t="shared" si="43"/>
        <v>Sep</v>
      </c>
      <c r="V650" s="10">
        <f>(I650/86400)+25569+(-5/24)</f>
        <v>41926.485046296293</v>
      </c>
      <c r="Y650" s="10"/>
    </row>
    <row r="651" spans="1:25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1"/>
        <v>140</v>
      </c>
      <c r="P651">
        <f t="shared" si="42"/>
        <v>42.670731707317074</v>
      </c>
      <c r="Q651" s="9" t="s">
        <v>8322</v>
      </c>
      <c r="R651" s="9" t="s">
        <v>8324</v>
      </c>
      <c r="S651" s="10">
        <f>(J651/86400)+25569+(-6/24)</f>
        <v>41877.662187499998</v>
      </c>
      <c r="T651">
        <f t="shared" si="40"/>
        <v>2014</v>
      </c>
      <c r="U651" s="15" t="str">
        <f t="shared" si="43"/>
        <v>Aug</v>
      </c>
      <c r="V651" s="10">
        <f>(I651/86400)+25569+(-5/24)</f>
        <v>41898.703854166662</v>
      </c>
      <c r="Y651" s="10"/>
    </row>
    <row r="652" spans="1:25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1"/>
        <v>112</v>
      </c>
      <c r="P652">
        <f t="shared" si="42"/>
        <v>35.125</v>
      </c>
      <c r="Q652" s="9" t="s">
        <v>8322</v>
      </c>
      <c r="R652" s="9" t="s">
        <v>8324</v>
      </c>
      <c r="S652" s="10">
        <f>(J652/86400)+25569+(-6/24)</f>
        <v>41931.786851851852</v>
      </c>
      <c r="T652">
        <f t="shared" si="40"/>
        <v>2014</v>
      </c>
      <c r="U652" s="15" t="str">
        <f t="shared" si="43"/>
        <v>Oct</v>
      </c>
      <c r="V652" s="10">
        <f>(I652/86400)+25569+(-5/24)</f>
        <v>41991.870185185187</v>
      </c>
      <c r="Y652" s="10"/>
    </row>
    <row r="653" spans="1:25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1"/>
        <v>101</v>
      </c>
      <c r="P653">
        <f t="shared" si="42"/>
        <v>239.35238095238094</v>
      </c>
      <c r="Q653" s="9" t="s">
        <v>8322</v>
      </c>
      <c r="R653" s="9" t="s">
        <v>8324</v>
      </c>
      <c r="S653" s="10">
        <f>(J653/86400)+25569+(-6/24)</f>
        <v>41955.767488425925</v>
      </c>
      <c r="T653">
        <f t="shared" si="40"/>
        <v>2014</v>
      </c>
      <c r="U653" s="15" t="str">
        <f t="shared" si="43"/>
        <v>Nov</v>
      </c>
      <c r="V653" s="10">
        <f>(I653/86400)+25569+(-5/24)</f>
        <v>41985.809155092589</v>
      </c>
      <c r="Y653" s="10"/>
    </row>
    <row r="654" spans="1:25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1"/>
        <v>100</v>
      </c>
      <c r="P654">
        <f t="shared" si="42"/>
        <v>107.64285714285714</v>
      </c>
      <c r="Q654" s="9" t="s">
        <v>8322</v>
      </c>
      <c r="R654" s="9" t="s">
        <v>8324</v>
      </c>
      <c r="S654" s="10">
        <f>(J654/86400)+25569+(-6/24)</f>
        <v>42675.440393518518</v>
      </c>
      <c r="T654">
        <f t="shared" si="40"/>
        <v>2016</v>
      </c>
      <c r="U654" s="15" t="str">
        <f t="shared" si="43"/>
        <v>Nov</v>
      </c>
      <c r="V654" s="10">
        <f>(I654/86400)+25569+(-5/24)</f>
        <v>42705.523726851847</v>
      </c>
      <c r="Y654" s="10"/>
    </row>
    <row r="655" spans="1:25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1"/>
        <v>141</v>
      </c>
      <c r="P655">
        <f t="shared" si="42"/>
        <v>95.830623306233065</v>
      </c>
      <c r="Q655" s="9" t="s">
        <v>8322</v>
      </c>
      <c r="R655" s="9" t="s">
        <v>8324</v>
      </c>
      <c r="S655" s="10">
        <f>(J655/86400)+25569+(-6/24)</f>
        <v>42199.368518518517</v>
      </c>
      <c r="T655">
        <f t="shared" si="40"/>
        <v>2015</v>
      </c>
      <c r="U655" s="15" t="str">
        <f t="shared" si="43"/>
        <v>Jul</v>
      </c>
      <c r="V655" s="10">
        <f>(I655/86400)+25569+(-5/24)</f>
        <v>42236.410185185181</v>
      </c>
      <c r="Y655" s="10"/>
    </row>
    <row r="656" spans="1:25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1"/>
        <v>267</v>
      </c>
      <c r="P656">
        <f t="shared" si="42"/>
        <v>31.663376110562684</v>
      </c>
      <c r="Q656" s="9" t="s">
        <v>8322</v>
      </c>
      <c r="R656" s="9" t="s">
        <v>8324</v>
      </c>
      <c r="S656" s="10">
        <f>(J656/86400)+25569+(-6/24)</f>
        <v>42163.707326388889</v>
      </c>
      <c r="T656">
        <f t="shared" si="40"/>
        <v>2015</v>
      </c>
      <c r="U656" s="15" t="str">
        <f t="shared" si="43"/>
        <v>Jun</v>
      </c>
      <c r="V656" s="10">
        <f>(I656/86400)+25569+(-5/24)</f>
        <v>42193.748993055553</v>
      </c>
      <c r="Y656" s="10"/>
    </row>
    <row r="657" spans="1:25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1"/>
        <v>147</v>
      </c>
      <c r="P657">
        <f t="shared" si="42"/>
        <v>42.886861313868614</v>
      </c>
      <c r="Q657" s="9" t="s">
        <v>8322</v>
      </c>
      <c r="R657" s="9" t="s">
        <v>8324</v>
      </c>
      <c r="S657" s="10">
        <f>(J657/86400)+25569+(-6/24)</f>
        <v>42045.707314814819</v>
      </c>
      <c r="T657">
        <f t="shared" si="40"/>
        <v>2015</v>
      </c>
      <c r="U657" s="15" t="str">
        <f t="shared" si="43"/>
        <v>Feb</v>
      </c>
      <c r="V657" s="10">
        <f>(I657/86400)+25569+(-5/24)</f>
        <v>42075.707314814812</v>
      </c>
      <c r="Y657" s="10"/>
    </row>
    <row r="658" spans="1:25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1"/>
        <v>214</v>
      </c>
      <c r="P658">
        <f t="shared" si="42"/>
        <v>122.73563218390805</v>
      </c>
      <c r="Q658" s="9" t="s">
        <v>8322</v>
      </c>
      <c r="R658" s="9" t="s">
        <v>8324</v>
      </c>
      <c r="S658" s="10">
        <f>(J658/86400)+25569+(-6/24)</f>
        <v>42417.554618055554</v>
      </c>
      <c r="T658">
        <f t="shared" si="40"/>
        <v>2016</v>
      </c>
      <c r="U658" s="15" t="str">
        <f t="shared" si="43"/>
        <v>Feb</v>
      </c>
      <c r="V658" s="10">
        <f>(I658/86400)+25569+(-5/24)</f>
        <v>42477.554618055554</v>
      </c>
      <c r="Y658" s="10"/>
    </row>
    <row r="659" spans="1:25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1"/>
        <v>126</v>
      </c>
      <c r="P659">
        <f t="shared" si="42"/>
        <v>190.45454545454547</v>
      </c>
      <c r="Q659" s="9" t="s">
        <v>8322</v>
      </c>
      <c r="R659" s="9" t="s">
        <v>8324</v>
      </c>
      <c r="S659" s="10">
        <f>(J659/86400)+25569+(-6/24)</f>
        <v>42331.59574074074</v>
      </c>
      <c r="T659">
        <f t="shared" si="40"/>
        <v>2015</v>
      </c>
      <c r="U659" s="15" t="str">
        <f t="shared" si="43"/>
        <v>Nov</v>
      </c>
      <c r="V659" s="10">
        <f>(I659/86400)+25569+(-5/24)</f>
        <v>42361.637407407405</v>
      </c>
      <c r="Y659" s="10"/>
    </row>
    <row r="660" spans="1:25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1"/>
        <v>104</v>
      </c>
      <c r="P660">
        <f t="shared" si="42"/>
        <v>109.33695652173913</v>
      </c>
      <c r="Q660" s="9" t="s">
        <v>8322</v>
      </c>
      <c r="R660" s="9" t="s">
        <v>8324</v>
      </c>
      <c r="S660" s="10">
        <f>(J660/86400)+25569+(-6/24)</f>
        <v>42178.910752314812</v>
      </c>
      <c r="T660">
        <f t="shared" si="40"/>
        <v>2015</v>
      </c>
      <c r="U660" s="15" t="str">
        <f t="shared" si="43"/>
        <v>Jun</v>
      </c>
      <c r="V660" s="10">
        <f>(I660/86400)+25569+(-5/24)</f>
        <v>42211.541666666664</v>
      </c>
      <c r="Y660" s="10"/>
    </row>
    <row r="661" spans="1:25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1"/>
        <v>101</v>
      </c>
      <c r="P661">
        <f t="shared" si="42"/>
        <v>143.66666666666666</v>
      </c>
      <c r="Q661" s="9" t="s">
        <v>8322</v>
      </c>
      <c r="R661" s="9" t="s">
        <v>8324</v>
      </c>
      <c r="S661" s="10">
        <f>(J661/86400)+25569+(-6/24)</f>
        <v>42209.343692129631</v>
      </c>
      <c r="T661">
        <f t="shared" si="40"/>
        <v>2015</v>
      </c>
      <c r="U661" s="15" t="str">
        <f t="shared" si="43"/>
        <v>Jul</v>
      </c>
      <c r="V661" s="10">
        <f>(I661/86400)+25569+(-5/24)</f>
        <v>42239.385358796295</v>
      </c>
      <c r="Y661" s="10"/>
    </row>
    <row r="662" spans="1:25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1"/>
        <v>3</v>
      </c>
      <c r="P662">
        <f t="shared" si="42"/>
        <v>84.944444444444443</v>
      </c>
      <c r="Q662" s="9" t="s">
        <v>8322</v>
      </c>
      <c r="R662" s="9" t="s">
        <v>8324</v>
      </c>
      <c r="S662" s="10">
        <f>(J662/86400)+25569+(-6/24)</f>
        <v>41922.491655092592</v>
      </c>
      <c r="T662">
        <f t="shared" si="40"/>
        <v>2014</v>
      </c>
      <c r="U662" s="15" t="str">
        <f t="shared" si="43"/>
        <v>Oct</v>
      </c>
      <c r="V662" s="10">
        <f>(I662/86400)+25569+(-5/24)</f>
        <v>41952.57498842592</v>
      </c>
      <c r="Y662" s="10"/>
    </row>
    <row r="663" spans="1:25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1"/>
        <v>1</v>
      </c>
      <c r="P663">
        <f t="shared" si="42"/>
        <v>10.555555555555555</v>
      </c>
      <c r="Q663" s="9" t="s">
        <v>8322</v>
      </c>
      <c r="R663" s="9" t="s">
        <v>8324</v>
      </c>
      <c r="S663" s="10">
        <f>(J663/86400)+25569+(-6/24)</f>
        <v>42636.395358796297</v>
      </c>
      <c r="T663">
        <f t="shared" si="40"/>
        <v>2016</v>
      </c>
      <c r="U663" s="15" t="str">
        <f t="shared" si="43"/>
        <v>Sep</v>
      </c>
      <c r="V663" s="10">
        <f>(I663/86400)+25569+(-5/24)</f>
        <v>42666.437025462961</v>
      </c>
      <c r="Y663" s="10"/>
    </row>
    <row r="664" spans="1:25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1"/>
        <v>0</v>
      </c>
      <c r="P664">
        <f t="shared" si="42"/>
        <v>39</v>
      </c>
      <c r="Q664" s="9" t="s">
        <v>8322</v>
      </c>
      <c r="R664" s="9" t="s">
        <v>8324</v>
      </c>
      <c r="S664" s="10">
        <f>(J664/86400)+25569+(-6/24)</f>
        <v>41990.188043981485</v>
      </c>
      <c r="T664">
        <f t="shared" si="40"/>
        <v>2014</v>
      </c>
      <c r="U664" s="15" t="str">
        <f t="shared" si="43"/>
        <v>Dec</v>
      </c>
      <c r="V664" s="10">
        <f>(I664/86400)+25569+(-5/24)</f>
        <v>42020.229710648149</v>
      </c>
      <c r="Y664" s="10"/>
    </row>
    <row r="665" spans="1:25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1"/>
        <v>0</v>
      </c>
      <c r="P665">
        <f t="shared" si="42"/>
        <v>100</v>
      </c>
      <c r="Q665" s="9" t="s">
        <v>8322</v>
      </c>
      <c r="R665" s="9" t="s">
        <v>8324</v>
      </c>
      <c r="S665" s="10">
        <f>(J665/86400)+25569+(-6/24)</f>
        <v>42173.593240740738</v>
      </c>
      <c r="T665">
        <f t="shared" si="40"/>
        <v>2015</v>
      </c>
      <c r="U665" s="15" t="str">
        <f t="shared" si="43"/>
        <v>Jun</v>
      </c>
      <c r="V665" s="10">
        <f>(I665/86400)+25569+(-5/24)</f>
        <v>42203.634907407402</v>
      </c>
      <c r="Y665" s="10"/>
    </row>
    <row r="666" spans="1:25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1"/>
        <v>8</v>
      </c>
      <c r="P666">
        <f t="shared" si="42"/>
        <v>31.172413793103448</v>
      </c>
      <c r="Q666" s="9" t="s">
        <v>8322</v>
      </c>
      <c r="R666" s="9" t="s">
        <v>8324</v>
      </c>
      <c r="S666" s="10">
        <f>(J666/86400)+25569+(-6/24)</f>
        <v>42077.416377314818</v>
      </c>
      <c r="T666">
        <f t="shared" si="40"/>
        <v>2015</v>
      </c>
      <c r="U666" s="15" t="str">
        <f t="shared" si="43"/>
        <v>Mar</v>
      </c>
      <c r="V666" s="10">
        <f>(I666/86400)+25569+(-5/24)</f>
        <v>42107.458043981482</v>
      </c>
      <c r="Y666" s="10"/>
    </row>
    <row r="667" spans="1:25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1"/>
        <v>19</v>
      </c>
      <c r="P667">
        <f t="shared" si="42"/>
        <v>155.33333333333334</v>
      </c>
      <c r="Q667" s="9" t="s">
        <v>8322</v>
      </c>
      <c r="R667" s="9" t="s">
        <v>8324</v>
      </c>
      <c r="S667" s="10">
        <f>(J667/86400)+25569+(-6/24)</f>
        <v>42688.461354166662</v>
      </c>
      <c r="T667">
        <f t="shared" si="40"/>
        <v>2016</v>
      </c>
      <c r="U667" s="15" t="str">
        <f t="shared" si="43"/>
        <v>Nov</v>
      </c>
      <c r="V667" s="10">
        <f>(I667/86400)+25569+(-5/24)</f>
        <v>42748.503020833326</v>
      </c>
      <c r="Y667" s="10"/>
    </row>
    <row r="668" spans="1:25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1"/>
        <v>0</v>
      </c>
      <c r="P668">
        <f t="shared" si="42"/>
        <v>2</v>
      </c>
      <c r="Q668" s="9" t="s">
        <v>8322</v>
      </c>
      <c r="R668" s="9" t="s">
        <v>8324</v>
      </c>
      <c r="S668" s="10">
        <f>(J668/86400)+25569+(-6/24)</f>
        <v>41838.582152777773</v>
      </c>
      <c r="T668">
        <f t="shared" si="40"/>
        <v>2014</v>
      </c>
      <c r="U668" s="15" t="str">
        <f t="shared" si="43"/>
        <v>Jul</v>
      </c>
      <c r="V668" s="10">
        <f>(I668/86400)+25569+(-5/24)</f>
        <v>41868.623819444438</v>
      </c>
      <c r="Y668" s="10"/>
    </row>
    <row r="669" spans="1:25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1"/>
        <v>10</v>
      </c>
      <c r="P669">
        <f t="shared" si="42"/>
        <v>178.92857142857142</v>
      </c>
      <c r="Q669" s="9" t="s">
        <v>8322</v>
      </c>
      <c r="R669" s="9" t="s">
        <v>8324</v>
      </c>
      <c r="S669" s="10">
        <f>(J669/86400)+25569+(-6/24)</f>
        <v>42632.123414351852</v>
      </c>
      <c r="T669">
        <f t="shared" si="40"/>
        <v>2016</v>
      </c>
      <c r="U669" s="15" t="str">
        <f t="shared" si="43"/>
        <v>Sep</v>
      </c>
      <c r="V669" s="10">
        <f>(I669/86400)+25569+(-5/24)</f>
        <v>42672.165081018517</v>
      </c>
      <c r="Y669" s="10"/>
    </row>
    <row r="670" spans="1:25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1"/>
        <v>5</v>
      </c>
      <c r="P670">
        <f t="shared" si="42"/>
        <v>27.36</v>
      </c>
      <c r="Q670" s="9" t="s">
        <v>8322</v>
      </c>
      <c r="R670" s="9" t="s">
        <v>8324</v>
      </c>
      <c r="S670" s="10">
        <f>(J670/86400)+25569+(-6/24)</f>
        <v>42090.581273148149</v>
      </c>
      <c r="T670">
        <f t="shared" si="40"/>
        <v>2015</v>
      </c>
      <c r="U670" s="15" t="str">
        <f t="shared" si="43"/>
        <v>Mar</v>
      </c>
      <c r="V670" s="10">
        <f>(I670/86400)+25569+(-5/24)</f>
        <v>42135.622939814813</v>
      </c>
      <c r="Y670" s="10"/>
    </row>
    <row r="671" spans="1:25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1"/>
        <v>22</v>
      </c>
      <c r="P671">
        <f t="shared" si="42"/>
        <v>1536.25</v>
      </c>
      <c r="Q671" s="9" t="s">
        <v>8322</v>
      </c>
      <c r="R671" s="9" t="s">
        <v>8324</v>
      </c>
      <c r="S671" s="10">
        <f>(J671/86400)+25569+(-6/24)</f>
        <v>42527.375671296293</v>
      </c>
      <c r="T671">
        <f t="shared" si="40"/>
        <v>2016</v>
      </c>
      <c r="U671" s="15" t="str">
        <f t="shared" si="43"/>
        <v>Jun</v>
      </c>
      <c r="V671" s="10">
        <f>(I671/86400)+25569+(-5/24)</f>
        <v>42557.417337962957</v>
      </c>
      <c r="Y671" s="10"/>
    </row>
    <row r="672" spans="1:25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1"/>
        <v>29</v>
      </c>
      <c r="P672">
        <f t="shared" si="42"/>
        <v>84.99677419354839</v>
      </c>
      <c r="Q672" s="9" t="s">
        <v>8322</v>
      </c>
      <c r="R672" s="9" t="s">
        <v>8324</v>
      </c>
      <c r="S672" s="10">
        <f>(J672/86400)+25569+(-6/24)</f>
        <v>42506.459722222222</v>
      </c>
      <c r="T672">
        <f t="shared" si="40"/>
        <v>2016</v>
      </c>
      <c r="U672" s="15" t="str">
        <f t="shared" si="43"/>
        <v>May</v>
      </c>
      <c r="V672" s="10">
        <f>(I672/86400)+25569+(-5/24)</f>
        <v>42540.131944444445</v>
      </c>
      <c r="Y672" s="10"/>
    </row>
    <row r="673" spans="1:25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1"/>
        <v>39</v>
      </c>
      <c r="P673">
        <f t="shared" si="42"/>
        <v>788.5333333333333</v>
      </c>
      <c r="Q673" s="9" t="s">
        <v>8322</v>
      </c>
      <c r="R673" s="9" t="s">
        <v>8324</v>
      </c>
      <c r="S673" s="10">
        <f>(J673/86400)+25569+(-6/24)</f>
        <v>41984.442731481482</v>
      </c>
      <c r="T673">
        <f t="shared" si="40"/>
        <v>2014</v>
      </c>
      <c r="U673" s="15" t="str">
        <f t="shared" si="43"/>
        <v>Dec</v>
      </c>
      <c r="V673" s="10">
        <f>(I673/86400)+25569+(-5/24)</f>
        <v>42017.958333333336</v>
      </c>
      <c r="Y673" s="10"/>
    </row>
    <row r="674" spans="1:25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1"/>
        <v>22</v>
      </c>
      <c r="P674">
        <f t="shared" si="42"/>
        <v>50.29767441860465</v>
      </c>
      <c r="Q674" s="9" t="s">
        <v>8322</v>
      </c>
      <c r="R674" s="9" t="s">
        <v>8324</v>
      </c>
      <c r="S674" s="10">
        <f>(J674/86400)+25569+(-6/24)</f>
        <v>41973.969490740739</v>
      </c>
      <c r="T674">
        <f t="shared" si="40"/>
        <v>2014</v>
      </c>
      <c r="U674" s="15" t="str">
        <f t="shared" si="43"/>
        <v>Nov</v>
      </c>
      <c r="V674" s="10">
        <f>(I674/86400)+25569+(-5/24)</f>
        <v>42004.999305555553</v>
      </c>
      <c r="Y674" s="10"/>
    </row>
    <row r="675" spans="1:25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1"/>
        <v>0</v>
      </c>
      <c r="P675">
        <f t="shared" si="42"/>
        <v>68.333333333333329</v>
      </c>
      <c r="Q675" s="9" t="s">
        <v>8322</v>
      </c>
      <c r="R675" s="9" t="s">
        <v>8324</v>
      </c>
      <c r="S675" s="10">
        <f>(J675/86400)+25569+(-6/24)</f>
        <v>41838.590474537035</v>
      </c>
      <c r="T675">
        <f t="shared" si="40"/>
        <v>2014</v>
      </c>
      <c r="U675" s="15" t="str">
        <f t="shared" si="43"/>
        <v>Jul</v>
      </c>
      <c r="V675" s="10">
        <f>(I675/86400)+25569+(-5/24)</f>
        <v>41883.6321412037</v>
      </c>
      <c r="Y675" s="10"/>
    </row>
    <row r="676" spans="1:25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1"/>
        <v>0</v>
      </c>
      <c r="P676">
        <f t="shared" si="42"/>
        <v>7.5</v>
      </c>
      <c r="Q676" s="9" t="s">
        <v>8322</v>
      </c>
      <c r="R676" s="9" t="s">
        <v>8324</v>
      </c>
      <c r="S676" s="10">
        <f>(J676/86400)+25569+(-6/24)</f>
        <v>41802.866053240738</v>
      </c>
      <c r="T676">
        <f t="shared" si="40"/>
        <v>2014</v>
      </c>
      <c r="U676" s="15" t="str">
        <f t="shared" si="43"/>
        <v>Jun</v>
      </c>
      <c r="V676" s="10">
        <f>(I676/86400)+25569+(-5/24)</f>
        <v>41862.907719907402</v>
      </c>
      <c r="Y676" s="10"/>
    </row>
    <row r="677" spans="1:25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1"/>
        <v>15</v>
      </c>
      <c r="P677">
        <f t="shared" si="42"/>
        <v>34.269230769230766</v>
      </c>
      <c r="Q677" s="9" t="s">
        <v>8322</v>
      </c>
      <c r="R677" s="9" t="s">
        <v>8324</v>
      </c>
      <c r="S677" s="10">
        <f>(J677/86400)+25569+(-6/24)</f>
        <v>41975.680601851855</v>
      </c>
      <c r="T677">
        <f t="shared" si="40"/>
        <v>2014</v>
      </c>
      <c r="U677" s="15" t="str">
        <f t="shared" si="43"/>
        <v>Dec</v>
      </c>
      <c r="V677" s="10">
        <f>(I677/86400)+25569+(-5/24)</f>
        <v>42005.082638888889</v>
      </c>
      <c r="Y677" s="10"/>
    </row>
    <row r="678" spans="1:25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1"/>
        <v>1</v>
      </c>
      <c r="P678">
        <f t="shared" si="42"/>
        <v>61.291666666666664</v>
      </c>
      <c r="Q678" s="9" t="s">
        <v>8322</v>
      </c>
      <c r="R678" s="9" t="s">
        <v>8324</v>
      </c>
      <c r="S678" s="10">
        <f>(J678/86400)+25569+(-6/24)</f>
        <v>42012.51829861111</v>
      </c>
      <c r="T678">
        <f t="shared" si="40"/>
        <v>2015</v>
      </c>
      <c r="U678" s="15" t="str">
        <f t="shared" si="43"/>
        <v>Jan</v>
      </c>
      <c r="V678" s="10">
        <f>(I678/86400)+25569+(-5/24)</f>
        <v>42042.559965277775</v>
      </c>
      <c r="Y678" s="10"/>
    </row>
    <row r="679" spans="1:25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1"/>
        <v>26</v>
      </c>
      <c r="P679">
        <f t="shared" si="42"/>
        <v>133.25</v>
      </c>
      <c r="Q679" s="9" t="s">
        <v>8322</v>
      </c>
      <c r="R679" s="9" t="s">
        <v>8324</v>
      </c>
      <c r="S679" s="10">
        <f>(J679/86400)+25569+(-6/24)</f>
        <v>42504.153877314813</v>
      </c>
      <c r="T679">
        <f t="shared" si="40"/>
        <v>2016</v>
      </c>
      <c r="U679" s="15" t="str">
        <f t="shared" si="43"/>
        <v>May</v>
      </c>
      <c r="V679" s="10">
        <f>(I679/86400)+25569+(-5/24)</f>
        <v>42549.195543981477</v>
      </c>
      <c r="Y679" s="10"/>
    </row>
    <row r="680" spans="1:25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1"/>
        <v>4</v>
      </c>
      <c r="P680">
        <f t="shared" si="42"/>
        <v>65.17647058823529</v>
      </c>
      <c r="Q680" s="9" t="s">
        <v>8322</v>
      </c>
      <c r="R680" s="9" t="s">
        <v>8324</v>
      </c>
      <c r="S680" s="10">
        <f>(J680/86400)+25569+(-6/24)</f>
        <v>42481.126597222217</v>
      </c>
      <c r="T680">
        <f t="shared" si="40"/>
        <v>2016</v>
      </c>
      <c r="U680" s="15" t="str">
        <f t="shared" si="43"/>
        <v>Apr</v>
      </c>
      <c r="V680" s="10">
        <f>(I680/86400)+25569+(-5/24)</f>
        <v>42511.168263888881</v>
      </c>
      <c r="Y680" s="10"/>
    </row>
    <row r="681" spans="1:25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1"/>
        <v>15</v>
      </c>
      <c r="P681">
        <f t="shared" si="42"/>
        <v>93.90425531914893</v>
      </c>
      <c r="Q681" s="9" t="s">
        <v>8322</v>
      </c>
      <c r="R681" s="9" t="s">
        <v>8324</v>
      </c>
      <c r="S681" s="10">
        <f>(J681/86400)+25569+(-6/24)</f>
        <v>42556.445706018523</v>
      </c>
      <c r="T681">
        <f t="shared" si="40"/>
        <v>2016</v>
      </c>
      <c r="U681" s="15" t="str">
        <f t="shared" si="43"/>
        <v>Jul</v>
      </c>
      <c r="V681" s="10">
        <f>(I681/86400)+25569+(-5/24)</f>
        <v>42616.487372685187</v>
      </c>
      <c r="Y681" s="10"/>
    </row>
    <row r="682" spans="1:25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1"/>
        <v>26</v>
      </c>
      <c r="P682">
        <f t="shared" si="42"/>
        <v>150.65116279069767</v>
      </c>
      <c r="Q682" s="9" t="s">
        <v>8322</v>
      </c>
      <c r="R682" s="9" t="s">
        <v>8324</v>
      </c>
      <c r="S682" s="10">
        <f>(J682/86400)+25569+(-6/24)</f>
        <v>41864.251516203702</v>
      </c>
      <c r="T682">
        <f t="shared" si="40"/>
        <v>2014</v>
      </c>
      <c r="U682" s="15" t="str">
        <f t="shared" si="43"/>
        <v>Aug</v>
      </c>
      <c r="V682" s="10">
        <f>(I682/86400)+25569+(-5/24)</f>
        <v>41899.293182870366</v>
      </c>
      <c r="Y682" s="10"/>
    </row>
    <row r="683" spans="1:25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1"/>
        <v>0</v>
      </c>
      <c r="P683">
        <f t="shared" si="42"/>
        <v>1</v>
      </c>
      <c r="Q683" s="9" t="s">
        <v>8322</v>
      </c>
      <c r="R683" s="9" t="s">
        <v>8324</v>
      </c>
      <c r="S683" s="10">
        <f>(J683/86400)+25569+(-6/24)</f>
        <v>42639.555601851855</v>
      </c>
      <c r="T683">
        <f t="shared" si="40"/>
        <v>2016</v>
      </c>
      <c r="U683" s="15" t="str">
        <f t="shared" si="43"/>
        <v>Sep</v>
      </c>
      <c r="V683" s="10">
        <f>(I683/86400)+25569+(-5/24)</f>
        <v>42669.597268518519</v>
      </c>
      <c r="Y683" s="10"/>
    </row>
    <row r="684" spans="1:25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1"/>
        <v>0</v>
      </c>
      <c r="P684">
        <f t="shared" si="42"/>
        <v>13.25</v>
      </c>
      <c r="Q684" s="9" t="s">
        <v>8322</v>
      </c>
      <c r="R684" s="9" t="s">
        <v>8324</v>
      </c>
      <c r="S684" s="10">
        <f>(J684/86400)+25569+(-6/24)</f>
        <v>42778.515300925923</v>
      </c>
      <c r="T684">
        <f t="shared" si="40"/>
        <v>2017</v>
      </c>
      <c r="U684" s="15" t="str">
        <f t="shared" si="43"/>
        <v>Feb</v>
      </c>
      <c r="V684" s="10">
        <f>(I684/86400)+25569+(-5/24)</f>
        <v>42808.515300925923</v>
      </c>
      <c r="Y684" s="10"/>
    </row>
    <row r="685" spans="1:25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1"/>
        <v>1</v>
      </c>
      <c r="P685">
        <f t="shared" si="42"/>
        <v>99.333333333333329</v>
      </c>
      <c r="Q685" s="9" t="s">
        <v>8322</v>
      </c>
      <c r="R685" s="9" t="s">
        <v>8324</v>
      </c>
      <c r="S685" s="10">
        <f>(J685/86400)+25569+(-6/24)</f>
        <v>42634.650046296301</v>
      </c>
      <c r="T685">
        <f t="shared" si="40"/>
        <v>2016</v>
      </c>
      <c r="U685" s="15" t="str">
        <f t="shared" si="43"/>
        <v>Sep</v>
      </c>
      <c r="V685" s="10">
        <f>(I685/86400)+25569+(-5/24)</f>
        <v>42674.691712962966</v>
      </c>
      <c r="Y685" s="10"/>
    </row>
    <row r="686" spans="1:25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1"/>
        <v>7</v>
      </c>
      <c r="P686">
        <f t="shared" si="42"/>
        <v>177.39259259259259</v>
      </c>
      <c r="Q686" s="9" t="s">
        <v>8322</v>
      </c>
      <c r="R686" s="9" t="s">
        <v>8324</v>
      </c>
      <c r="S686" s="10">
        <f>(J686/86400)+25569+(-6/24)</f>
        <v>41809.223275462966</v>
      </c>
      <c r="T686">
        <f t="shared" si="40"/>
        <v>2014</v>
      </c>
      <c r="U686" s="15" t="str">
        <f t="shared" si="43"/>
        <v>Jun</v>
      </c>
      <c r="V686" s="10">
        <f>(I686/86400)+25569+(-5/24)</f>
        <v>41844.916666666664</v>
      </c>
      <c r="Y686" s="10"/>
    </row>
    <row r="687" spans="1:25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1"/>
        <v>28</v>
      </c>
      <c r="P687">
        <f t="shared" si="42"/>
        <v>55.3</v>
      </c>
      <c r="Q687" s="9" t="s">
        <v>8322</v>
      </c>
      <c r="R687" s="9" t="s">
        <v>8324</v>
      </c>
      <c r="S687" s="10">
        <f>(J687/86400)+25569+(-6/24)</f>
        <v>41971.616574074069</v>
      </c>
      <c r="T687">
        <f t="shared" si="40"/>
        <v>2014</v>
      </c>
      <c r="U687" s="15" t="str">
        <f t="shared" si="43"/>
        <v>Nov</v>
      </c>
      <c r="V687" s="10">
        <f>(I687/86400)+25569+(-5/24)</f>
        <v>42016.658240740733</v>
      </c>
      <c r="Y687" s="10"/>
    </row>
    <row r="688" spans="1:25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1"/>
        <v>0</v>
      </c>
      <c r="P688" t="e">
        <f t="shared" si="42"/>
        <v>#DIV/0!</v>
      </c>
      <c r="Q688" s="9" t="s">
        <v>8322</v>
      </c>
      <c r="R688" s="9" t="s">
        <v>8324</v>
      </c>
      <c r="S688" s="10">
        <f>(J688/86400)+25569+(-6/24)</f>
        <v>42189.423263888893</v>
      </c>
      <c r="T688">
        <f t="shared" si="40"/>
        <v>2015</v>
      </c>
      <c r="U688" s="15" t="str">
        <f t="shared" si="43"/>
        <v>Jul</v>
      </c>
      <c r="V688" s="10">
        <f>(I688/86400)+25569+(-5/24)</f>
        <v>42219.464930555558</v>
      </c>
      <c r="Y688" s="10"/>
    </row>
    <row r="689" spans="1:25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1"/>
        <v>4</v>
      </c>
      <c r="P689">
        <f t="shared" si="42"/>
        <v>591.66666666666663</v>
      </c>
      <c r="Q689" s="9" t="s">
        <v>8322</v>
      </c>
      <c r="R689" s="9" t="s">
        <v>8324</v>
      </c>
      <c r="S689" s="10">
        <f>(J689/86400)+25569+(-6/24)</f>
        <v>42711.500613425931</v>
      </c>
      <c r="T689">
        <f t="shared" si="40"/>
        <v>2016</v>
      </c>
      <c r="U689" s="15" t="str">
        <f t="shared" si="43"/>
        <v>Dec</v>
      </c>
      <c r="V689" s="10">
        <f>(I689/86400)+25569+(-5/24)</f>
        <v>42771.542280092595</v>
      </c>
      <c r="Y689" s="10"/>
    </row>
    <row r="690" spans="1:25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1"/>
        <v>73</v>
      </c>
      <c r="P690">
        <f t="shared" si="42"/>
        <v>405.5</v>
      </c>
      <c r="Q690" s="9" t="s">
        <v>8322</v>
      </c>
      <c r="R690" s="9" t="s">
        <v>8324</v>
      </c>
      <c r="S690" s="10">
        <f>(J690/86400)+25569+(-6/24)</f>
        <v>42261.854780092588</v>
      </c>
      <c r="T690">
        <f t="shared" si="40"/>
        <v>2015</v>
      </c>
      <c r="U690" s="15" t="str">
        <f t="shared" si="43"/>
        <v>Sep</v>
      </c>
      <c r="V690" s="10">
        <f>(I690/86400)+25569+(-5/24)</f>
        <v>42291.896446759252</v>
      </c>
      <c r="Y690" s="10"/>
    </row>
    <row r="691" spans="1:25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1"/>
        <v>58</v>
      </c>
      <c r="P691">
        <f t="shared" si="42"/>
        <v>343.14732142857144</v>
      </c>
      <c r="Q691" s="9" t="s">
        <v>8322</v>
      </c>
      <c r="R691" s="9" t="s">
        <v>8324</v>
      </c>
      <c r="S691" s="10">
        <f>(J691/86400)+25569+(-6/24)</f>
        <v>42675.41778935185</v>
      </c>
      <c r="T691">
        <f t="shared" si="40"/>
        <v>2016</v>
      </c>
      <c r="U691" s="15" t="str">
        <f t="shared" si="43"/>
        <v>Nov</v>
      </c>
      <c r="V691" s="10">
        <f>(I691/86400)+25569+(-5/24)</f>
        <v>42711.999305555553</v>
      </c>
      <c r="Y691" s="10"/>
    </row>
    <row r="692" spans="1:25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1"/>
        <v>12</v>
      </c>
      <c r="P692">
        <f t="shared" si="42"/>
        <v>72.588235294117652</v>
      </c>
      <c r="Q692" s="9" t="s">
        <v>8322</v>
      </c>
      <c r="R692" s="9" t="s">
        <v>8324</v>
      </c>
      <c r="S692" s="10">
        <f>(J692/86400)+25569+(-6/24)</f>
        <v>42579.384733796294</v>
      </c>
      <c r="T692">
        <f t="shared" si="40"/>
        <v>2016</v>
      </c>
      <c r="U692" s="15" t="str">
        <f t="shared" si="43"/>
        <v>Jul</v>
      </c>
      <c r="V692" s="10">
        <f>(I692/86400)+25569+(-5/24)</f>
        <v>42622.041666666664</v>
      </c>
      <c r="Y692" s="10"/>
    </row>
    <row r="693" spans="1:25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1"/>
        <v>1</v>
      </c>
      <c r="P693">
        <f t="shared" si="42"/>
        <v>26</v>
      </c>
      <c r="Q693" s="9" t="s">
        <v>8322</v>
      </c>
      <c r="R693" s="9" t="s">
        <v>8324</v>
      </c>
      <c r="S693" s="10">
        <f>(J693/86400)+25569+(-6/24)</f>
        <v>42157.778310185182</v>
      </c>
      <c r="T693">
        <f t="shared" si="40"/>
        <v>2015</v>
      </c>
      <c r="U693" s="15" t="str">
        <f t="shared" si="43"/>
        <v>Jun</v>
      </c>
      <c r="V693" s="10">
        <f>(I693/86400)+25569+(-5/24)</f>
        <v>42185.819976851846</v>
      </c>
      <c r="Y693" s="10"/>
    </row>
    <row r="694" spans="1:25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1"/>
        <v>7</v>
      </c>
      <c r="P694">
        <f t="shared" si="42"/>
        <v>6.4975124378109452</v>
      </c>
      <c r="Q694" s="9" t="s">
        <v>8322</v>
      </c>
      <c r="R694" s="9" t="s">
        <v>8324</v>
      </c>
      <c r="S694" s="10">
        <f>(J694/86400)+25569+(-6/24)</f>
        <v>42696.12572916667</v>
      </c>
      <c r="T694">
        <f t="shared" si="40"/>
        <v>2016</v>
      </c>
      <c r="U694" s="15" t="str">
        <f t="shared" si="43"/>
        <v>Nov</v>
      </c>
      <c r="V694" s="10">
        <f>(I694/86400)+25569+(-5/24)</f>
        <v>42726.167395833334</v>
      </c>
      <c r="Y694" s="10"/>
    </row>
    <row r="695" spans="1:25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1"/>
        <v>35</v>
      </c>
      <c r="P695">
        <f t="shared" si="42"/>
        <v>119.38513513513513</v>
      </c>
      <c r="Q695" s="9" t="s">
        <v>8322</v>
      </c>
      <c r="R695" s="9" t="s">
        <v>8324</v>
      </c>
      <c r="S695" s="10">
        <f>(J695/86400)+25569+(-6/24)</f>
        <v>42094.558182870373</v>
      </c>
      <c r="T695">
        <f t="shared" si="40"/>
        <v>2015</v>
      </c>
      <c r="U695" s="15" t="str">
        <f t="shared" si="43"/>
        <v>Mar</v>
      </c>
      <c r="V695" s="10">
        <f>(I695/86400)+25569+(-5/24)</f>
        <v>42124.599849537037</v>
      </c>
      <c r="Y695" s="10"/>
    </row>
    <row r="696" spans="1:25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1"/>
        <v>0</v>
      </c>
      <c r="P696">
        <f t="shared" si="42"/>
        <v>84.285714285714292</v>
      </c>
      <c r="Q696" s="9" t="s">
        <v>8322</v>
      </c>
      <c r="R696" s="9" t="s">
        <v>8324</v>
      </c>
      <c r="S696" s="10">
        <f>(J696/86400)+25569+(-6/24)</f>
        <v>42737.413877314815</v>
      </c>
      <c r="T696">
        <f t="shared" si="40"/>
        <v>2017</v>
      </c>
      <c r="U696" s="15" t="str">
        <f t="shared" si="43"/>
        <v>Jan</v>
      </c>
      <c r="V696" s="10">
        <f>(I696/86400)+25569+(-5/24)</f>
        <v>42767.455543981479</v>
      </c>
      <c r="Y696" s="10"/>
    </row>
    <row r="697" spans="1:25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1"/>
        <v>1</v>
      </c>
      <c r="P697">
        <f t="shared" si="42"/>
        <v>90.857142857142861</v>
      </c>
      <c r="Q697" s="9" t="s">
        <v>8322</v>
      </c>
      <c r="R697" s="9" t="s">
        <v>8324</v>
      </c>
      <c r="S697" s="10">
        <f>(J697/86400)+25569+(-6/24)</f>
        <v>41913.271064814813</v>
      </c>
      <c r="T697">
        <f t="shared" si="40"/>
        <v>2014</v>
      </c>
      <c r="U697" s="15" t="str">
        <f t="shared" si="43"/>
        <v>Oct</v>
      </c>
      <c r="V697" s="10">
        <f>(I697/86400)+25569+(-5/24)</f>
        <v>41943.312731481477</v>
      </c>
      <c r="Y697" s="10"/>
    </row>
    <row r="698" spans="1:25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1"/>
        <v>0</v>
      </c>
      <c r="P698">
        <f t="shared" si="42"/>
        <v>1</v>
      </c>
      <c r="Q698" s="9" t="s">
        <v>8322</v>
      </c>
      <c r="R698" s="9" t="s">
        <v>8324</v>
      </c>
      <c r="S698" s="10">
        <f>(J698/86400)+25569+(-6/24)</f>
        <v>41815.677106481482</v>
      </c>
      <c r="T698">
        <f t="shared" si="40"/>
        <v>2014</v>
      </c>
      <c r="U698" s="15" t="str">
        <f t="shared" si="43"/>
        <v>Jun</v>
      </c>
      <c r="V698" s="10">
        <f>(I698/86400)+25569+(-5/24)</f>
        <v>41845.718773148146</v>
      </c>
      <c r="Y698" s="10"/>
    </row>
    <row r="699" spans="1:25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1"/>
        <v>46</v>
      </c>
      <c r="P699">
        <f t="shared" si="42"/>
        <v>20.342105263157894</v>
      </c>
      <c r="Q699" s="9" t="s">
        <v>8322</v>
      </c>
      <c r="R699" s="9" t="s">
        <v>8324</v>
      </c>
      <c r="S699" s="10">
        <f>(J699/86400)+25569+(-6/24)</f>
        <v>42388.273020833338</v>
      </c>
      <c r="T699">
        <f t="shared" si="40"/>
        <v>2016</v>
      </c>
      <c r="U699" s="15" t="str">
        <f t="shared" si="43"/>
        <v>Jan</v>
      </c>
      <c r="V699" s="10">
        <f>(I699/86400)+25569+(-5/24)</f>
        <v>42403.314687500002</v>
      </c>
      <c r="Y699" s="10"/>
    </row>
    <row r="700" spans="1:25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1"/>
        <v>15</v>
      </c>
      <c r="P700">
        <f t="shared" si="42"/>
        <v>530.68965517241384</v>
      </c>
      <c r="Q700" s="9" t="s">
        <v>8322</v>
      </c>
      <c r="R700" s="9" t="s">
        <v>8324</v>
      </c>
      <c r="S700" s="10">
        <f>(J700/86400)+25569+(-6/24)</f>
        <v>41866.681076388893</v>
      </c>
      <c r="T700">
        <f t="shared" si="40"/>
        <v>2014</v>
      </c>
      <c r="U700" s="15" t="str">
        <f t="shared" si="43"/>
        <v>Aug</v>
      </c>
      <c r="V700" s="10">
        <f>(I700/86400)+25569+(-5/24)</f>
        <v>41899.875</v>
      </c>
      <c r="Y700" s="10"/>
    </row>
    <row r="701" spans="1:25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1"/>
        <v>82</v>
      </c>
      <c r="P701">
        <f t="shared" si="42"/>
        <v>120.39184269662923</v>
      </c>
      <c r="Q701" s="9" t="s">
        <v>8322</v>
      </c>
      <c r="R701" s="9" t="s">
        <v>8324</v>
      </c>
      <c r="S701" s="10">
        <f>(J701/86400)+25569+(-6/24)</f>
        <v>41563.235509259262</v>
      </c>
      <c r="T701">
        <f t="shared" si="40"/>
        <v>2013</v>
      </c>
      <c r="U701" s="15" t="str">
        <f t="shared" si="43"/>
        <v>Oct</v>
      </c>
      <c r="V701" s="10">
        <f>(I701/86400)+25569+(-5/24)</f>
        <v>41600.458333333328</v>
      </c>
      <c r="Y701" s="10"/>
    </row>
    <row r="702" spans="1:25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1"/>
        <v>3</v>
      </c>
      <c r="P702">
        <f t="shared" si="42"/>
        <v>13</v>
      </c>
      <c r="Q702" s="9" t="s">
        <v>8322</v>
      </c>
      <c r="R702" s="9" t="s">
        <v>8324</v>
      </c>
      <c r="S702" s="10">
        <f>(J702/86400)+25569+(-6/24)</f>
        <v>42715.438437500001</v>
      </c>
      <c r="T702">
        <f t="shared" si="40"/>
        <v>2016</v>
      </c>
      <c r="U702" s="15" t="str">
        <f t="shared" si="43"/>
        <v>Dec</v>
      </c>
      <c r="V702" s="10">
        <f>(I702/86400)+25569+(-5/24)</f>
        <v>42745.480104166665</v>
      </c>
      <c r="Y702" s="10"/>
    </row>
    <row r="703" spans="1:25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1"/>
        <v>27</v>
      </c>
      <c r="P703">
        <f t="shared" si="42"/>
        <v>291.33333333333331</v>
      </c>
      <c r="Q703" s="9" t="s">
        <v>8322</v>
      </c>
      <c r="R703" s="9" t="s">
        <v>8324</v>
      </c>
      <c r="S703" s="10">
        <f>(J703/86400)+25569+(-6/24)</f>
        <v>41813.412962962961</v>
      </c>
      <c r="T703">
        <f t="shared" si="40"/>
        <v>2014</v>
      </c>
      <c r="U703" s="15" t="str">
        <f t="shared" si="43"/>
        <v>Jun</v>
      </c>
      <c r="V703" s="10">
        <f>(I703/86400)+25569+(-5/24)</f>
        <v>41843.454629629625</v>
      </c>
      <c r="Y703" s="10"/>
    </row>
    <row r="704" spans="1:25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1"/>
        <v>31</v>
      </c>
      <c r="P704">
        <f t="shared" si="42"/>
        <v>124.9191891891892</v>
      </c>
      <c r="Q704" s="9" t="s">
        <v>8322</v>
      </c>
      <c r="R704" s="9" t="s">
        <v>8324</v>
      </c>
      <c r="S704" s="10">
        <f>(J704/86400)+25569+(-6/24)</f>
        <v>42668.476701388892</v>
      </c>
      <c r="T704">
        <f t="shared" si="40"/>
        <v>2016</v>
      </c>
      <c r="U704" s="15" t="str">
        <f t="shared" si="43"/>
        <v>Oct</v>
      </c>
      <c r="V704" s="10">
        <f>(I704/86400)+25569+(-5/24)</f>
        <v>42698.560034722221</v>
      </c>
      <c r="Y704" s="10"/>
    </row>
    <row r="705" spans="1:25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1"/>
        <v>6</v>
      </c>
      <c r="P705">
        <f t="shared" si="42"/>
        <v>119.57142857142857</v>
      </c>
      <c r="Q705" s="9" t="s">
        <v>8322</v>
      </c>
      <c r="R705" s="9" t="s">
        <v>8324</v>
      </c>
      <c r="S705" s="10">
        <f>(J705/86400)+25569+(-6/24)</f>
        <v>42711.700798611113</v>
      </c>
      <c r="T705">
        <f t="shared" si="40"/>
        <v>2016</v>
      </c>
      <c r="U705" s="15" t="str">
        <f t="shared" si="43"/>
        <v>Dec</v>
      </c>
      <c r="V705" s="10">
        <f>(I705/86400)+25569+(-5/24)</f>
        <v>42766.772222222215</v>
      </c>
      <c r="Y705" s="10"/>
    </row>
    <row r="706" spans="1:25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1"/>
        <v>1</v>
      </c>
      <c r="P706">
        <f t="shared" si="42"/>
        <v>120.25</v>
      </c>
      <c r="Q706" s="9" t="s">
        <v>8322</v>
      </c>
      <c r="R706" s="9" t="s">
        <v>8324</v>
      </c>
      <c r="S706" s="10">
        <f>(J706/86400)+25569+(-6/24)</f>
        <v>42725.942916666667</v>
      </c>
      <c r="T706">
        <f t="shared" ref="T706:T769" si="44">YEAR(S706)</f>
        <v>2016</v>
      </c>
      <c r="U706" s="15" t="str">
        <f t="shared" si="43"/>
        <v>Dec</v>
      </c>
      <c r="V706" s="10">
        <f>(I706/86400)+25569+(-5/24)</f>
        <v>42785.984583333331</v>
      </c>
      <c r="Y706" s="10"/>
    </row>
    <row r="707" spans="1:25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5">ROUND((E707/D707)*100,0)</f>
        <v>1</v>
      </c>
      <c r="P707">
        <f t="shared" ref="P707:P770" si="46">AVERAGE(E707/L707)</f>
        <v>195.4</v>
      </c>
      <c r="Q707" s="9" t="s">
        <v>8322</v>
      </c>
      <c r="R707" s="9" t="s">
        <v>8324</v>
      </c>
      <c r="S707" s="10">
        <f>(J707/86400)+25569+(-6/24)</f>
        <v>42726.241643518515</v>
      </c>
      <c r="T707">
        <f t="shared" si="44"/>
        <v>2016</v>
      </c>
      <c r="U707" s="15" t="str">
        <f t="shared" ref="U707:U770" si="47">TEXT(S707,"mmm")</f>
        <v>Dec</v>
      </c>
      <c r="V707" s="10">
        <f>(I707/86400)+25569+(-5/24)</f>
        <v>42756.283310185179</v>
      </c>
      <c r="Y707" s="10"/>
    </row>
    <row r="708" spans="1:25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5"/>
        <v>0</v>
      </c>
      <c r="P708" t="e">
        <f t="shared" si="46"/>
        <v>#DIV/0!</v>
      </c>
      <c r="Q708" s="9" t="s">
        <v>8322</v>
      </c>
      <c r="R708" s="9" t="s">
        <v>8324</v>
      </c>
      <c r="S708" s="10">
        <f>(J708/86400)+25569+(-6/24)</f>
        <v>42676.745173611111</v>
      </c>
      <c r="T708">
        <f t="shared" si="44"/>
        <v>2016</v>
      </c>
      <c r="U708" s="15" t="str">
        <f t="shared" si="47"/>
        <v>Nov</v>
      </c>
      <c r="V708" s="10">
        <f>(I708/86400)+25569+(-5/24)</f>
        <v>42718.568749999999</v>
      </c>
      <c r="Y708" s="10"/>
    </row>
    <row r="709" spans="1:25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5"/>
        <v>79</v>
      </c>
      <c r="P709">
        <f t="shared" si="46"/>
        <v>117.69868421052631</v>
      </c>
      <c r="Q709" s="9" t="s">
        <v>8322</v>
      </c>
      <c r="R709" s="9" t="s">
        <v>8324</v>
      </c>
      <c r="S709" s="10">
        <f>(J709/86400)+25569+(-6/24)</f>
        <v>42696.413506944446</v>
      </c>
      <c r="T709">
        <f t="shared" si="44"/>
        <v>2016</v>
      </c>
      <c r="U709" s="15" t="str">
        <f t="shared" si="47"/>
        <v>Nov</v>
      </c>
      <c r="V709" s="10">
        <f>(I709/86400)+25569+(-5/24)</f>
        <v>42736.45517361111</v>
      </c>
      <c r="Y709" s="10"/>
    </row>
    <row r="710" spans="1:25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5"/>
        <v>22</v>
      </c>
      <c r="P710">
        <f t="shared" si="46"/>
        <v>23.948509485094849</v>
      </c>
      <c r="Q710" s="9" t="s">
        <v>8322</v>
      </c>
      <c r="R710" s="9" t="s">
        <v>8324</v>
      </c>
      <c r="S710" s="10">
        <f>(J710/86400)+25569+(-6/24)</f>
        <v>41835.331018518518</v>
      </c>
      <c r="T710">
        <f t="shared" si="44"/>
        <v>2014</v>
      </c>
      <c r="U710" s="15" t="str">
        <f t="shared" si="47"/>
        <v>Jul</v>
      </c>
      <c r="V710" s="10">
        <f>(I710/86400)+25569+(-5/24)</f>
        <v>41895.372685185182</v>
      </c>
      <c r="Y710" s="10"/>
    </row>
    <row r="711" spans="1:25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5"/>
        <v>0</v>
      </c>
      <c r="P711">
        <f t="shared" si="46"/>
        <v>30.5</v>
      </c>
      <c r="Q711" s="9" t="s">
        <v>8322</v>
      </c>
      <c r="R711" s="9" t="s">
        <v>8324</v>
      </c>
      <c r="S711" s="10">
        <f>(J711/86400)+25569+(-6/24)</f>
        <v>41947.791192129633</v>
      </c>
      <c r="T711">
        <f t="shared" si="44"/>
        <v>2014</v>
      </c>
      <c r="U711" s="15" t="str">
        <f t="shared" si="47"/>
        <v>Nov</v>
      </c>
      <c r="V711" s="10">
        <f>(I711/86400)+25569+(-5/24)</f>
        <v>41977.832858796297</v>
      </c>
      <c r="Y711" s="10"/>
    </row>
    <row r="712" spans="1:25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5"/>
        <v>0</v>
      </c>
      <c r="P712" t="e">
        <f t="shared" si="46"/>
        <v>#DIV/0!</v>
      </c>
      <c r="Q712" s="9" t="s">
        <v>8322</v>
      </c>
      <c r="R712" s="9" t="s">
        <v>8324</v>
      </c>
      <c r="S712" s="10">
        <f>(J712/86400)+25569+(-6/24)</f>
        <v>41837.734976851854</v>
      </c>
      <c r="T712">
        <f t="shared" si="44"/>
        <v>2014</v>
      </c>
      <c r="U712" s="15" t="str">
        <f t="shared" si="47"/>
        <v>Jul</v>
      </c>
      <c r="V712" s="10">
        <f>(I712/86400)+25569+(-5/24)</f>
        <v>41870.822222222218</v>
      </c>
      <c r="Y712" s="10"/>
    </row>
    <row r="713" spans="1:25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5"/>
        <v>34</v>
      </c>
      <c r="P713">
        <f t="shared" si="46"/>
        <v>99.973372781065095</v>
      </c>
      <c r="Q713" s="9" t="s">
        <v>8322</v>
      </c>
      <c r="R713" s="9" t="s">
        <v>8324</v>
      </c>
      <c r="S713" s="10">
        <f>(J713/86400)+25569+(-6/24)</f>
        <v>42678.209120370375</v>
      </c>
      <c r="T713">
        <f t="shared" si="44"/>
        <v>2016</v>
      </c>
      <c r="U713" s="15" t="str">
        <f t="shared" si="47"/>
        <v>Nov</v>
      </c>
      <c r="V713" s="10">
        <f>(I713/86400)+25569+(-5/24)</f>
        <v>42718.292453703696</v>
      </c>
      <c r="Y713" s="10"/>
    </row>
    <row r="714" spans="1:25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5"/>
        <v>0</v>
      </c>
      <c r="P714">
        <f t="shared" si="46"/>
        <v>26.25</v>
      </c>
      <c r="Q714" s="9" t="s">
        <v>8322</v>
      </c>
      <c r="R714" s="9" t="s">
        <v>8324</v>
      </c>
      <c r="S714" s="10">
        <f>(J714/86400)+25569+(-6/24)</f>
        <v>42384.430925925924</v>
      </c>
      <c r="T714">
        <f t="shared" si="44"/>
        <v>2016</v>
      </c>
      <c r="U714" s="15" t="str">
        <f t="shared" si="47"/>
        <v>Jan</v>
      </c>
      <c r="V714" s="10">
        <f>(I714/86400)+25569+(-5/24)</f>
        <v>42414.472592592589</v>
      </c>
      <c r="Y714" s="10"/>
    </row>
    <row r="715" spans="1:25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5"/>
        <v>1</v>
      </c>
      <c r="P715">
        <f t="shared" si="46"/>
        <v>199</v>
      </c>
      <c r="Q715" s="9" t="s">
        <v>8322</v>
      </c>
      <c r="R715" s="9" t="s">
        <v>8324</v>
      </c>
      <c r="S715" s="10">
        <f>(J715/86400)+25569+(-6/24)</f>
        <v>42496.279305555552</v>
      </c>
      <c r="T715">
        <f t="shared" si="44"/>
        <v>2016</v>
      </c>
      <c r="U715" s="15" t="str">
        <f t="shared" si="47"/>
        <v>May</v>
      </c>
      <c r="V715" s="10">
        <f>(I715/86400)+25569+(-5/24)</f>
        <v>42526.320972222216</v>
      </c>
      <c r="Y715" s="10"/>
    </row>
    <row r="716" spans="1:25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5"/>
        <v>15</v>
      </c>
      <c r="P716">
        <f t="shared" si="46"/>
        <v>80.321428571428569</v>
      </c>
      <c r="Q716" s="9" t="s">
        <v>8322</v>
      </c>
      <c r="R716" s="9" t="s">
        <v>8324</v>
      </c>
      <c r="S716" s="10">
        <f>(J716/86400)+25569+(-6/24)</f>
        <v>42734.537986111114</v>
      </c>
      <c r="T716">
        <f t="shared" si="44"/>
        <v>2016</v>
      </c>
      <c r="U716" s="15" t="str">
        <f t="shared" si="47"/>
        <v>Dec</v>
      </c>
      <c r="V716" s="10">
        <f>(I716/86400)+25569+(-5/24)</f>
        <v>42794.579652777778</v>
      </c>
      <c r="Y716" s="10"/>
    </row>
    <row r="717" spans="1:25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5"/>
        <v>5</v>
      </c>
      <c r="P717">
        <f t="shared" si="46"/>
        <v>115.75</v>
      </c>
      <c r="Q717" s="9" t="s">
        <v>8322</v>
      </c>
      <c r="R717" s="9" t="s">
        <v>8324</v>
      </c>
      <c r="S717" s="10">
        <f>(J717/86400)+25569+(-6/24)</f>
        <v>42272.840740740736</v>
      </c>
      <c r="T717">
        <f t="shared" si="44"/>
        <v>2015</v>
      </c>
      <c r="U717" s="15" t="str">
        <f t="shared" si="47"/>
        <v>Sep</v>
      </c>
      <c r="V717" s="10">
        <f>(I717/86400)+25569+(-5/24)</f>
        <v>42312.924074074072</v>
      </c>
      <c r="Y717" s="10"/>
    </row>
    <row r="718" spans="1:25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5"/>
        <v>10</v>
      </c>
      <c r="P718">
        <f t="shared" si="46"/>
        <v>44.6875</v>
      </c>
      <c r="Q718" s="9" t="s">
        <v>8322</v>
      </c>
      <c r="R718" s="9" t="s">
        <v>8324</v>
      </c>
      <c r="S718" s="10">
        <f>(J718/86400)+25569+(-6/24)</f>
        <v>41940.408645833333</v>
      </c>
      <c r="T718">
        <f t="shared" si="44"/>
        <v>2014</v>
      </c>
      <c r="U718" s="15" t="str">
        <f t="shared" si="47"/>
        <v>Oct</v>
      </c>
      <c r="V718" s="10">
        <f>(I718/86400)+25569+(-5/24)</f>
        <v>41973.791666666664</v>
      </c>
      <c r="Y718" s="10"/>
    </row>
    <row r="719" spans="1:25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5"/>
        <v>0</v>
      </c>
      <c r="P719">
        <f t="shared" si="46"/>
        <v>76.25</v>
      </c>
      <c r="Q719" s="9" t="s">
        <v>8322</v>
      </c>
      <c r="R719" s="9" t="s">
        <v>8324</v>
      </c>
      <c r="S719" s="10">
        <f>(J719/86400)+25569+(-6/24)</f>
        <v>41857.604189814811</v>
      </c>
      <c r="T719">
        <f t="shared" si="44"/>
        <v>2014</v>
      </c>
      <c r="U719" s="15" t="str">
        <f t="shared" si="47"/>
        <v>Aug</v>
      </c>
      <c r="V719" s="10">
        <f>(I719/86400)+25569+(-5/24)</f>
        <v>41887.645856481475</v>
      </c>
      <c r="Y719" s="10"/>
    </row>
    <row r="720" spans="1:25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5"/>
        <v>1</v>
      </c>
      <c r="P720">
        <f t="shared" si="46"/>
        <v>22.5</v>
      </c>
      <c r="Q720" s="9" t="s">
        <v>8322</v>
      </c>
      <c r="R720" s="9" t="s">
        <v>8324</v>
      </c>
      <c r="S720" s="10">
        <f>(J720/86400)+25569+(-6/24)</f>
        <v>42752.595451388886</v>
      </c>
      <c r="T720">
        <f t="shared" si="44"/>
        <v>2017</v>
      </c>
      <c r="U720" s="15" t="str">
        <f t="shared" si="47"/>
        <v>Jan</v>
      </c>
      <c r="V720" s="10">
        <f>(I720/86400)+25569+(-5/24)</f>
        <v>42784.040972222218</v>
      </c>
      <c r="Y720" s="10"/>
    </row>
    <row r="721" spans="1:25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5"/>
        <v>1</v>
      </c>
      <c r="P721">
        <f t="shared" si="46"/>
        <v>19.399999999999999</v>
      </c>
      <c r="Q721" s="9" t="s">
        <v>8322</v>
      </c>
      <c r="R721" s="9" t="s">
        <v>8324</v>
      </c>
      <c r="S721" s="10">
        <f>(J721/86400)+25569+(-6/24)</f>
        <v>42408.790231481486</v>
      </c>
      <c r="T721">
        <f t="shared" si="44"/>
        <v>2016</v>
      </c>
      <c r="U721" s="15" t="str">
        <f t="shared" si="47"/>
        <v>Feb</v>
      </c>
      <c r="V721" s="10">
        <f>(I721/86400)+25569+(-5/24)</f>
        <v>42422.83189814815</v>
      </c>
      <c r="Y721" s="10"/>
    </row>
    <row r="722" spans="1:25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5"/>
        <v>144</v>
      </c>
      <c r="P722">
        <f t="shared" si="46"/>
        <v>66.707317073170728</v>
      </c>
      <c r="Q722" s="9" t="s">
        <v>8325</v>
      </c>
      <c r="R722" s="9" t="s">
        <v>8326</v>
      </c>
      <c r="S722" s="10">
        <f>(J722/86400)+25569+(-6/24)</f>
        <v>40909.399201388893</v>
      </c>
      <c r="T722">
        <f t="shared" si="44"/>
        <v>2012</v>
      </c>
      <c r="U722" s="15" t="str">
        <f t="shared" si="47"/>
        <v>Jan</v>
      </c>
      <c r="V722" s="10">
        <f>(I722/86400)+25569+(-5/24)</f>
        <v>40937.440868055557</v>
      </c>
      <c r="Y722" s="10"/>
    </row>
    <row r="723" spans="1:25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5"/>
        <v>122</v>
      </c>
      <c r="P723">
        <f t="shared" si="46"/>
        <v>84.142857142857139</v>
      </c>
      <c r="Q723" s="9" t="s">
        <v>8325</v>
      </c>
      <c r="R723" s="9" t="s">
        <v>8326</v>
      </c>
      <c r="S723" s="10">
        <f>(J723/86400)+25569+(-6/24)</f>
        <v>41807.321840277778</v>
      </c>
      <c r="T723">
        <f t="shared" si="44"/>
        <v>2014</v>
      </c>
      <c r="U723" s="15" t="str">
        <f t="shared" si="47"/>
        <v>Jun</v>
      </c>
      <c r="V723" s="10">
        <f>(I723/86400)+25569+(-5/24)</f>
        <v>41852.363506944443</v>
      </c>
      <c r="Y723" s="10"/>
    </row>
    <row r="724" spans="1:25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5"/>
        <v>132</v>
      </c>
      <c r="P724">
        <f t="shared" si="46"/>
        <v>215.72549019607843</v>
      </c>
      <c r="Q724" s="9" t="s">
        <v>8325</v>
      </c>
      <c r="R724" s="9" t="s">
        <v>8326</v>
      </c>
      <c r="S724" s="10">
        <f>(J724/86400)+25569+(-6/24)</f>
        <v>40977.555300925924</v>
      </c>
      <c r="T724">
        <f t="shared" si="44"/>
        <v>2012</v>
      </c>
      <c r="U724" s="15" t="str">
        <f t="shared" si="47"/>
        <v>Mar</v>
      </c>
      <c r="V724" s="10">
        <f>(I724/86400)+25569+(-5/24)</f>
        <v>41007.555300925924</v>
      </c>
      <c r="Y724" s="10"/>
    </row>
    <row r="725" spans="1:25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5"/>
        <v>109</v>
      </c>
      <c r="P725">
        <f t="shared" si="46"/>
        <v>54.69</v>
      </c>
      <c r="Q725" s="9" t="s">
        <v>8325</v>
      </c>
      <c r="R725" s="9" t="s">
        <v>8326</v>
      </c>
      <c r="S725" s="10">
        <f>(J725/86400)+25569+(-6/24)</f>
        <v>42184.56653935185</v>
      </c>
      <c r="T725">
        <f t="shared" si="44"/>
        <v>2015</v>
      </c>
      <c r="U725" s="15" t="str">
        <f t="shared" si="47"/>
        <v>Jun</v>
      </c>
      <c r="V725" s="10">
        <f>(I725/86400)+25569+(-5/24)</f>
        <v>42214.957638888889</v>
      </c>
      <c r="Y725" s="10"/>
    </row>
    <row r="726" spans="1:25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5"/>
        <v>105</v>
      </c>
      <c r="P726">
        <f t="shared" si="46"/>
        <v>51.62944055944056</v>
      </c>
      <c r="Q726" s="9" t="s">
        <v>8325</v>
      </c>
      <c r="R726" s="9" t="s">
        <v>8326</v>
      </c>
      <c r="S726" s="10">
        <f>(J726/86400)+25569+(-6/24)</f>
        <v>40694.388460648144</v>
      </c>
      <c r="T726">
        <f t="shared" si="44"/>
        <v>2011</v>
      </c>
      <c r="U726" s="15" t="str">
        <f t="shared" si="47"/>
        <v>May</v>
      </c>
      <c r="V726" s="10">
        <f>(I726/86400)+25569+(-5/24)</f>
        <v>40724.430127314808</v>
      </c>
      <c r="Y726" s="10"/>
    </row>
    <row r="727" spans="1:25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5"/>
        <v>100</v>
      </c>
      <c r="P727">
        <f t="shared" si="46"/>
        <v>143.35714285714286</v>
      </c>
      <c r="Q727" s="9" t="s">
        <v>8325</v>
      </c>
      <c r="R727" s="9" t="s">
        <v>8326</v>
      </c>
      <c r="S727" s="10">
        <f>(J727/86400)+25569+(-6/24)</f>
        <v>42321.376296296294</v>
      </c>
      <c r="T727">
        <f t="shared" si="44"/>
        <v>2015</v>
      </c>
      <c r="U727" s="15" t="str">
        <f t="shared" si="47"/>
        <v>Nov</v>
      </c>
      <c r="V727" s="10">
        <f>(I727/86400)+25569+(-5/24)</f>
        <v>42351.417962962958</v>
      </c>
      <c r="Y727" s="10"/>
    </row>
    <row r="728" spans="1:25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5"/>
        <v>101</v>
      </c>
      <c r="P728">
        <f t="shared" si="46"/>
        <v>72.428571428571431</v>
      </c>
      <c r="Q728" s="9" t="s">
        <v>8325</v>
      </c>
      <c r="R728" s="9" t="s">
        <v>8326</v>
      </c>
      <c r="S728" s="10">
        <f>(J728/86400)+25569+(-6/24)</f>
        <v>41345.792673611111</v>
      </c>
      <c r="T728">
        <f t="shared" si="44"/>
        <v>2013</v>
      </c>
      <c r="U728" s="15" t="str">
        <f t="shared" si="47"/>
        <v>Mar</v>
      </c>
      <c r="V728" s="10">
        <f>(I728/86400)+25569+(-5/24)</f>
        <v>41375.834340277775</v>
      </c>
      <c r="Y728" s="10"/>
    </row>
    <row r="729" spans="1:25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5"/>
        <v>156</v>
      </c>
      <c r="P729">
        <f t="shared" si="46"/>
        <v>36.530201342281877</v>
      </c>
      <c r="Q729" s="9" t="s">
        <v>8325</v>
      </c>
      <c r="R729" s="9" t="s">
        <v>8326</v>
      </c>
      <c r="S729" s="10">
        <f>(J729/86400)+25569+(-6/24)</f>
        <v>41246.770243055558</v>
      </c>
      <c r="T729">
        <f t="shared" si="44"/>
        <v>2012</v>
      </c>
      <c r="U729" s="15" t="str">
        <f t="shared" si="47"/>
        <v>Dec</v>
      </c>
      <c r="V729" s="10">
        <f>(I729/86400)+25569+(-5/24)</f>
        <v>41288.680555555555</v>
      </c>
      <c r="Y729" s="10"/>
    </row>
    <row r="730" spans="1:25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5"/>
        <v>106</v>
      </c>
      <c r="P730">
        <f t="shared" si="46"/>
        <v>60.903461538461535</v>
      </c>
      <c r="Q730" s="9" t="s">
        <v>8325</v>
      </c>
      <c r="R730" s="9" t="s">
        <v>8326</v>
      </c>
      <c r="S730" s="10">
        <f>(J730/86400)+25569+(-6/24)</f>
        <v>40731.587465277778</v>
      </c>
      <c r="T730">
        <f t="shared" si="44"/>
        <v>2011</v>
      </c>
      <c r="U730" s="15" t="str">
        <f t="shared" si="47"/>
        <v>Jul</v>
      </c>
      <c r="V730" s="10">
        <f>(I730/86400)+25569+(-5/24)</f>
        <v>40776.629131944443</v>
      </c>
      <c r="Y730" s="10"/>
    </row>
    <row r="731" spans="1:25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5"/>
        <v>131</v>
      </c>
      <c r="P731">
        <f t="shared" si="46"/>
        <v>43.55</v>
      </c>
      <c r="Q731" s="9" t="s">
        <v>8325</v>
      </c>
      <c r="R731" s="9" t="s">
        <v>8326</v>
      </c>
      <c r="S731" s="10">
        <f>(J731/86400)+25569+(-6/24)</f>
        <v>41110.935891203706</v>
      </c>
      <c r="T731">
        <f t="shared" si="44"/>
        <v>2012</v>
      </c>
      <c r="U731" s="15" t="str">
        <f t="shared" si="47"/>
        <v>Jul</v>
      </c>
      <c r="V731" s="10">
        <f>(I731/86400)+25569+(-5/24)</f>
        <v>41170.97755787037</v>
      </c>
      <c r="Y731" s="10"/>
    </row>
    <row r="732" spans="1:25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5"/>
        <v>132</v>
      </c>
      <c r="P732">
        <f t="shared" si="46"/>
        <v>99.766037735849054</v>
      </c>
      <c r="Q732" s="9" t="s">
        <v>8325</v>
      </c>
      <c r="R732" s="9" t="s">
        <v>8326</v>
      </c>
      <c r="S732" s="10">
        <f>(J732/86400)+25569+(-6/24)</f>
        <v>40854.495266203703</v>
      </c>
      <c r="T732">
        <f t="shared" si="44"/>
        <v>2011</v>
      </c>
      <c r="U732" s="15" t="str">
        <f t="shared" si="47"/>
        <v>Nov</v>
      </c>
      <c r="V732" s="10">
        <f>(I732/86400)+25569+(-5/24)</f>
        <v>40884.536932870367</v>
      </c>
      <c r="Y732" s="10"/>
    </row>
    <row r="733" spans="1:25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5"/>
        <v>126</v>
      </c>
      <c r="P733">
        <f t="shared" si="46"/>
        <v>88.732394366197184</v>
      </c>
      <c r="Q733" s="9" t="s">
        <v>8325</v>
      </c>
      <c r="R733" s="9" t="s">
        <v>8326</v>
      </c>
      <c r="S733" s="10">
        <f>(J733/86400)+25569+(-6/24)</f>
        <v>40879.545682870368</v>
      </c>
      <c r="T733">
        <f t="shared" si="44"/>
        <v>2011</v>
      </c>
      <c r="U733" s="15" t="str">
        <f t="shared" si="47"/>
        <v>Dec</v>
      </c>
      <c r="V733" s="10">
        <f>(I733/86400)+25569+(-5/24)</f>
        <v>40930.041666666664</v>
      </c>
      <c r="Y733" s="10"/>
    </row>
    <row r="734" spans="1:25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5"/>
        <v>160</v>
      </c>
      <c r="P734">
        <f t="shared" si="46"/>
        <v>4.9230769230769234</v>
      </c>
      <c r="Q734" s="9" t="s">
        <v>8325</v>
      </c>
      <c r="R734" s="9" t="s">
        <v>8326</v>
      </c>
      <c r="S734" s="10">
        <f>(J734/86400)+25569+(-6/24)</f>
        <v>41486.174317129626</v>
      </c>
      <c r="T734">
        <f t="shared" si="44"/>
        <v>2013</v>
      </c>
      <c r="U734" s="15" t="str">
        <f t="shared" si="47"/>
        <v>Jul</v>
      </c>
      <c r="V734" s="10">
        <f>(I734/86400)+25569+(-5/24)</f>
        <v>41546.21598379629</v>
      </c>
      <c r="Y734" s="10"/>
    </row>
    <row r="735" spans="1:25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5"/>
        <v>120</v>
      </c>
      <c r="P735">
        <f t="shared" si="46"/>
        <v>17.822485207100591</v>
      </c>
      <c r="Q735" s="9" t="s">
        <v>8325</v>
      </c>
      <c r="R735" s="9" t="s">
        <v>8326</v>
      </c>
      <c r="S735" s="10">
        <f>(J735/86400)+25569+(-6/24)</f>
        <v>41598.170046296298</v>
      </c>
      <c r="T735">
        <f t="shared" si="44"/>
        <v>2013</v>
      </c>
      <c r="U735" s="15" t="str">
        <f t="shared" si="47"/>
        <v>Nov</v>
      </c>
      <c r="V735" s="10">
        <f>(I735/86400)+25569+(-5/24)</f>
        <v>41628.211712962962</v>
      </c>
      <c r="Y735" s="10"/>
    </row>
    <row r="736" spans="1:25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5"/>
        <v>126</v>
      </c>
      <c r="P736">
        <f t="shared" si="46"/>
        <v>187.19298245614036</v>
      </c>
      <c r="Q736" s="9" t="s">
        <v>8325</v>
      </c>
      <c r="R736" s="9" t="s">
        <v>8326</v>
      </c>
      <c r="S736" s="10">
        <f>(J736/86400)+25569+(-6/24)</f>
        <v>42101.914583333331</v>
      </c>
      <c r="T736">
        <f t="shared" si="44"/>
        <v>2015</v>
      </c>
      <c r="U736" s="15" t="str">
        <f t="shared" si="47"/>
        <v>Apr</v>
      </c>
      <c r="V736" s="10">
        <f>(I736/86400)+25569+(-5/24)</f>
        <v>42132.999999999993</v>
      </c>
      <c r="Y736" s="10"/>
    </row>
    <row r="737" spans="1:25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5"/>
        <v>114</v>
      </c>
      <c r="P737">
        <f t="shared" si="46"/>
        <v>234.80786026200875</v>
      </c>
      <c r="Q737" s="9" t="s">
        <v>8325</v>
      </c>
      <c r="R737" s="9" t="s">
        <v>8326</v>
      </c>
      <c r="S737" s="10">
        <f>(J737/86400)+25569+(-6/24)</f>
        <v>41945.779467592591</v>
      </c>
      <c r="T737">
        <f t="shared" si="44"/>
        <v>2014</v>
      </c>
      <c r="U737" s="15" t="str">
        <f t="shared" si="47"/>
        <v>Nov</v>
      </c>
      <c r="V737" s="10">
        <f>(I737/86400)+25569+(-5/24)</f>
        <v>41976.818749999999</v>
      </c>
      <c r="Y737" s="10"/>
    </row>
    <row r="738" spans="1:25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5"/>
        <v>315</v>
      </c>
      <c r="P738">
        <f t="shared" si="46"/>
        <v>105.04629629629629</v>
      </c>
      <c r="Q738" s="9" t="s">
        <v>8325</v>
      </c>
      <c r="R738" s="9" t="s">
        <v>8326</v>
      </c>
      <c r="S738" s="10">
        <f>(J738/86400)+25569+(-6/24)</f>
        <v>41579.484259259261</v>
      </c>
      <c r="T738">
        <f t="shared" si="44"/>
        <v>2013</v>
      </c>
      <c r="U738" s="15" t="str">
        <f t="shared" si="47"/>
        <v>Nov</v>
      </c>
      <c r="V738" s="10">
        <f>(I738/86400)+25569+(-5/24)</f>
        <v>41598.999305555553</v>
      </c>
      <c r="Y738" s="10"/>
    </row>
    <row r="739" spans="1:25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5"/>
        <v>122</v>
      </c>
      <c r="P739">
        <f t="shared" si="46"/>
        <v>56.666666666666664</v>
      </c>
      <c r="Q739" s="9" t="s">
        <v>8325</v>
      </c>
      <c r="R739" s="9" t="s">
        <v>8326</v>
      </c>
      <c r="S739" s="10">
        <f>(J739/86400)+25569+(-6/24)</f>
        <v>41667.025312500002</v>
      </c>
      <c r="T739">
        <f t="shared" si="44"/>
        <v>2014</v>
      </c>
      <c r="U739" s="15" t="str">
        <f t="shared" si="47"/>
        <v>Jan</v>
      </c>
      <c r="V739" s="10">
        <f>(I739/86400)+25569+(-5/24)</f>
        <v>41684.625</v>
      </c>
      <c r="Y739" s="10"/>
    </row>
    <row r="740" spans="1:25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5"/>
        <v>107</v>
      </c>
      <c r="P740">
        <f t="shared" si="46"/>
        <v>39.048780487804876</v>
      </c>
      <c r="Q740" s="9" t="s">
        <v>8325</v>
      </c>
      <c r="R740" s="9" t="s">
        <v>8326</v>
      </c>
      <c r="S740" s="10">
        <f>(J740/86400)+25569+(-6/24)</f>
        <v>41943.354097222225</v>
      </c>
      <c r="T740">
        <f t="shared" si="44"/>
        <v>2014</v>
      </c>
      <c r="U740" s="15" t="str">
        <f t="shared" si="47"/>
        <v>Oct</v>
      </c>
      <c r="V740" s="10">
        <f>(I740/86400)+25569+(-5/24)</f>
        <v>41973.999305555553</v>
      </c>
      <c r="Y740" s="10"/>
    </row>
    <row r="741" spans="1:25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5"/>
        <v>158</v>
      </c>
      <c r="P741">
        <f t="shared" si="46"/>
        <v>68.345323741007192</v>
      </c>
      <c r="Q741" s="9" t="s">
        <v>8325</v>
      </c>
      <c r="R741" s="9" t="s">
        <v>8326</v>
      </c>
      <c r="S741" s="10">
        <f>(J741/86400)+25569+(-6/24)</f>
        <v>41829.252650462964</v>
      </c>
      <c r="T741">
        <f t="shared" si="44"/>
        <v>2014</v>
      </c>
      <c r="U741" s="15" t="str">
        <f t="shared" si="47"/>
        <v>Jul</v>
      </c>
      <c r="V741" s="10">
        <f>(I741/86400)+25569+(-5/24)</f>
        <v>41862.294317129628</v>
      </c>
      <c r="Y741" s="10"/>
    </row>
    <row r="742" spans="1:25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5"/>
        <v>107</v>
      </c>
      <c r="P742">
        <f t="shared" si="46"/>
        <v>169.57894736842104</v>
      </c>
      <c r="Q742" s="9" t="s">
        <v>8325</v>
      </c>
      <c r="R742" s="9" t="s">
        <v>8326</v>
      </c>
      <c r="S742" s="10">
        <f>(J742/86400)+25569+(-6/24)</f>
        <v>42161.896782407406</v>
      </c>
      <c r="T742">
        <f t="shared" si="44"/>
        <v>2015</v>
      </c>
      <c r="U742" s="15" t="str">
        <f t="shared" si="47"/>
        <v>Jun</v>
      </c>
      <c r="V742" s="10">
        <f>(I742/86400)+25569+(-5/24)</f>
        <v>42175.93844907407</v>
      </c>
      <c r="Y742" s="10"/>
    </row>
    <row r="743" spans="1:25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5"/>
        <v>102</v>
      </c>
      <c r="P743">
        <f t="shared" si="46"/>
        <v>141.42340425531913</v>
      </c>
      <c r="Q743" s="9" t="s">
        <v>8325</v>
      </c>
      <c r="R743" s="9" t="s">
        <v>8326</v>
      </c>
      <c r="S743" s="10">
        <f>(J743/86400)+25569+(-6/24)</f>
        <v>41401.398217592592</v>
      </c>
      <c r="T743">
        <f t="shared" si="44"/>
        <v>2013</v>
      </c>
      <c r="U743" s="15" t="str">
        <f t="shared" si="47"/>
        <v>May</v>
      </c>
      <c r="V743" s="10">
        <f>(I743/86400)+25569+(-5/24)</f>
        <v>41436.439884259256</v>
      </c>
      <c r="Y743" s="10"/>
    </row>
    <row r="744" spans="1:25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5"/>
        <v>111</v>
      </c>
      <c r="P744">
        <f t="shared" si="46"/>
        <v>67.391304347826093</v>
      </c>
      <c r="Q744" s="9" t="s">
        <v>8325</v>
      </c>
      <c r="R744" s="9" t="s">
        <v>8326</v>
      </c>
      <c r="S744" s="10">
        <f>(J744/86400)+25569+(-6/24)</f>
        <v>41689.667962962965</v>
      </c>
      <c r="T744">
        <f t="shared" si="44"/>
        <v>2014</v>
      </c>
      <c r="U744" s="15" t="str">
        <f t="shared" si="47"/>
        <v>Feb</v>
      </c>
      <c r="V744" s="10">
        <f>(I744/86400)+25569+(-5/24)</f>
        <v>41719.667962962958</v>
      </c>
      <c r="Y744" s="10"/>
    </row>
    <row r="745" spans="1:25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5"/>
        <v>148</v>
      </c>
      <c r="P745">
        <f t="shared" si="46"/>
        <v>54.266666666666666</v>
      </c>
      <c r="Q745" s="9" t="s">
        <v>8325</v>
      </c>
      <c r="R745" s="9" t="s">
        <v>8326</v>
      </c>
      <c r="S745" s="10">
        <f>(J745/86400)+25569+(-6/24)</f>
        <v>40990.459317129629</v>
      </c>
      <c r="T745">
        <f t="shared" si="44"/>
        <v>2012</v>
      </c>
      <c r="U745" s="15" t="str">
        <f t="shared" si="47"/>
        <v>Mar</v>
      </c>
      <c r="V745" s="10">
        <f>(I745/86400)+25569+(-5/24)</f>
        <v>41015.666666666664</v>
      </c>
      <c r="Y745" s="10"/>
    </row>
    <row r="746" spans="1:25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5"/>
        <v>102</v>
      </c>
      <c r="P746">
        <f t="shared" si="46"/>
        <v>82.516129032258064</v>
      </c>
      <c r="Q746" s="9" t="s">
        <v>8325</v>
      </c>
      <c r="R746" s="9" t="s">
        <v>8326</v>
      </c>
      <c r="S746" s="10">
        <f>(J746/86400)+25569+(-6/24)</f>
        <v>41226.70721064815</v>
      </c>
      <c r="T746">
        <f t="shared" si="44"/>
        <v>2012</v>
      </c>
      <c r="U746" s="15" t="str">
        <f t="shared" si="47"/>
        <v>Nov</v>
      </c>
      <c r="V746" s="10">
        <f>(I746/86400)+25569+(-5/24)</f>
        <v>41256.748877314814</v>
      </c>
      <c r="Y746" s="10"/>
    </row>
    <row r="747" spans="1:25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5"/>
        <v>179</v>
      </c>
      <c r="P747">
        <f t="shared" si="46"/>
        <v>53.729729729729726</v>
      </c>
      <c r="Q747" s="9" t="s">
        <v>8325</v>
      </c>
      <c r="R747" s="9" t="s">
        <v>8326</v>
      </c>
      <c r="S747" s="10">
        <f>(J747/86400)+25569+(-6/24)</f>
        <v>41367.322280092594</v>
      </c>
      <c r="T747">
        <f t="shared" si="44"/>
        <v>2013</v>
      </c>
      <c r="U747" s="15" t="str">
        <f t="shared" si="47"/>
        <v>Apr</v>
      </c>
      <c r="V747" s="10">
        <f>(I747/86400)+25569+(-5/24)</f>
        <v>41397.363946759258</v>
      </c>
      <c r="Y747" s="10"/>
    </row>
    <row r="748" spans="1:25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5"/>
        <v>111</v>
      </c>
      <c r="P748">
        <f t="shared" si="46"/>
        <v>34.206185567010309</v>
      </c>
      <c r="Q748" s="9" t="s">
        <v>8325</v>
      </c>
      <c r="R748" s="9" t="s">
        <v>8326</v>
      </c>
      <c r="S748" s="10">
        <f>(J748/86400)+25569+(-6/24)</f>
        <v>41156.792928240742</v>
      </c>
      <c r="T748">
        <f t="shared" si="44"/>
        <v>2012</v>
      </c>
      <c r="U748" s="15" t="str">
        <f t="shared" si="47"/>
        <v>Sep</v>
      </c>
      <c r="V748" s="10">
        <f>(I748/86400)+25569+(-5/24)</f>
        <v>41174.957638888889</v>
      </c>
      <c r="Y748" s="10"/>
    </row>
    <row r="749" spans="1:25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5"/>
        <v>100</v>
      </c>
      <c r="P749">
        <f t="shared" si="46"/>
        <v>127.32727272727273</v>
      </c>
      <c r="Q749" s="9" t="s">
        <v>8325</v>
      </c>
      <c r="R749" s="9" t="s">
        <v>8326</v>
      </c>
      <c r="S749" s="10">
        <f>(J749/86400)+25569+(-6/24)</f>
        <v>41988.298831018517</v>
      </c>
      <c r="T749">
        <f t="shared" si="44"/>
        <v>2014</v>
      </c>
      <c r="U749" s="15" t="str">
        <f t="shared" si="47"/>
        <v>Dec</v>
      </c>
      <c r="V749" s="10">
        <f>(I749/86400)+25569+(-5/24)</f>
        <v>42019.245833333327</v>
      </c>
      <c r="Y749" s="10"/>
    </row>
    <row r="750" spans="1:25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5"/>
        <v>100</v>
      </c>
      <c r="P750">
        <f t="shared" si="46"/>
        <v>45.56818181818182</v>
      </c>
      <c r="Q750" s="9" t="s">
        <v>8325</v>
      </c>
      <c r="R750" s="9" t="s">
        <v>8326</v>
      </c>
      <c r="S750" s="10">
        <f>(J750/86400)+25569+(-6/24)</f>
        <v>41831.596828703703</v>
      </c>
      <c r="T750">
        <f t="shared" si="44"/>
        <v>2014</v>
      </c>
      <c r="U750" s="15" t="str">
        <f t="shared" si="47"/>
        <v>Jul</v>
      </c>
      <c r="V750" s="10">
        <f>(I750/86400)+25569+(-5/24)</f>
        <v>41861.638495370367</v>
      </c>
      <c r="Y750" s="10"/>
    </row>
    <row r="751" spans="1:25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5"/>
        <v>106</v>
      </c>
      <c r="P751">
        <f t="shared" si="46"/>
        <v>95.963636363636368</v>
      </c>
      <c r="Q751" s="9" t="s">
        <v>8325</v>
      </c>
      <c r="R751" s="9" t="s">
        <v>8326</v>
      </c>
      <c r="S751" s="10">
        <f>(J751/86400)+25569+(-6/24)</f>
        <v>42733.69131944445</v>
      </c>
      <c r="T751">
        <f t="shared" si="44"/>
        <v>2016</v>
      </c>
      <c r="U751" s="15" t="str">
        <f t="shared" si="47"/>
        <v>Dec</v>
      </c>
      <c r="V751" s="10">
        <f>(I751/86400)+25569+(-5/24)</f>
        <v>42763.732986111114</v>
      </c>
      <c r="Y751" s="10"/>
    </row>
    <row r="752" spans="1:25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5"/>
        <v>103</v>
      </c>
      <c r="P752">
        <f t="shared" si="46"/>
        <v>77.271186440677965</v>
      </c>
      <c r="Q752" s="9" t="s">
        <v>8325</v>
      </c>
      <c r="R752" s="9" t="s">
        <v>8326</v>
      </c>
      <c r="S752" s="10">
        <f>(J752/86400)+25569+(-6/24)</f>
        <v>41299.628148148149</v>
      </c>
      <c r="T752">
        <f t="shared" si="44"/>
        <v>2013</v>
      </c>
      <c r="U752" s="15" t="str">
        <f t="shared" si="47"/>
        <v>Jan</v>
      </c>
      <c r="V752" s="10">
        <f>(I752/86400)+25569+(-5/24)</f>
        <v>41329.669814814813</v>
      </c>
      <c r="Y752" s="10"/>
    </row>
    <row r="753" spans="1:25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5"/>
        <v>119</v>
      </c>
      <c r="P753">
        <f t="shared" si="46"/>
        <v>57.338709677419352</v>
      </c>
      <c r="Q753" s="9" t="s">
        <v>8325</v>
      </c>
      <c r="R753" s="9" t="s">
        <v>8326</v>
      </c>
      <c r="S753" s="10">
        <f>(J753/86400)+25569+(-6/24)</f>
        <v>40713.380497685182</v>
      </c>
      <c r="T753">
        <f t="shared" si="44"/>
        <v>2011</v>
      </c>
      <c r="U753" s="15" t="str">
        <f t="shared" si="47"/>
        <v>Jun</v>
      </c>
      <c r="V753" s="10">
        <f>(I753/86400)+25569+(-5/24)</f>
        <v>40759.422164351847</v>
      </c>
      <c r="Y753" s="10"/>
    </row>
    <row r="754" spans="1:25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5"/>
        <v>112</v>
      </c>
      <c r="P754">
        <f t="shared" si="46"/>
        <v>53.19047619047619</v>
      </c>
      <c r="Q754" s="9" t="s">
        <v>8325</v>
      </c>
      <c r="R754" s="9" t="s">
        <v>8326</v>
      </c>
      <c r="S754" s="10">
        <f>(J754/86400)+25569+(-6/24)</f>
        <v>42639.171493055561</v>
      </c>
      <c r="T754">
        <f t="shared" si="44"/>
        <v>2016</v>
      </c>
      <c r="U754" s="15" t="str">
        <f t="shared" si="47"/>
        <v>Sep</v>
      </c>
      <c r="V754" s="10">
        <f>(I754/86400)+25569+(-5/24)</f>
        <v>42659.249999999993</v>
      </c>
      <c r="Y754" s="10"/>
    </row>
    <row r="755" spans="1:25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5"/>
        <v>128</v>
      </c>
      <c r="P755">
        <f t="shared" si="46"/>
        <v>492.30769230769232</v>
      </c>
      <c r="Q755" s="9" t="s">
        <v>8325</v>
      </c>
      <c r="R755" s="9" t="s">
        <v>8326</v>
      </c>
      <c r="S755" s="10">
        <f>(J755/86400)+25569+(-6/24)</f>
        <v>42019.340173611112</v>
      </c>
      <c r="T755">
        <f t="shared" si="44"/>
        <v>2015</v>
      </c>
      <c r="U755" s="15" t="str">
        <f t="shared" si="47"/>
        <v>Jan</v>
      </c>
      <c r="V755" s="10">
        <f>(I755/86400)+25569+(-5/24)</f>
        <v>42049.381840277776</v>
      </c>
      <c r="Y755" s="10"/>
    </row>
    <row r="756" spans="1:25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5"/>
        <v>104</v>
      </c>
      <c r="P756">
        <f t="shared" si="46"/>
        <v>42.346938775510203</v>
      </c>
      <c r="Q756" s="9" t="s">
        <v>8325</v>
      </c>
      <c r="R756" s="9" t="s">
        <v>8326</v>
      </c>
      <c r="S756" s="10">
        <f>(J756/86400)+25569+(-6/24)</f>
        <v>41249.499085648145</v>
      </c>
      <c r="T756">
        <f t="shared" si="44"/>
        <v>2012</v>
      </c>
      <c r="U756" s="15" t="str">
        <f t="shared" si="47"/>
        <v>Dec</v>
      </c>
      <c r="V756" s="10">
        <f>(I756/86400)+25569+(-5/24)</f>
        <v>41279.54075231481</v>
      </c>
      <c r="Y756" s="10"/>
    </row>
    <row r="757" spans="1:25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5"/>
        <v>102</v>
      </c>
      <c r="P757">
        <f t="shared" si="46"/>
        <v>37.466029411764708</v>
      </c>
      <c r="Q757" s="9" t="s">
        <v>8325</v>
      </c>
      <c r="R757" s="9" t="s">
        <v>8326</v>
      </c>
      <c r="S757" s="10">
        <f>(J757/86400)+25569+(-6/24)</f>
        <v>41383.355057870373</v>
      </c>
      <c r="T757">
        <f t="shared" si="44"/>
        <v>2013</v>
      </c>
      <c r="U757" s="15" t="str">
        <f t="shared" si="47"/>
        <v>Apr</v>
      </c>
      <c r="V757" s="10">
        <f>(I757/86400)+25569+(-5/24)</f>
        <v>41413.820138888885</v>
      </c>
      <c r="Y757" s="10"/>
    </row>
    <row r="758" spans="1:25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5"/>
        <v>118</v>
      </c>
      <c r="P758">
        <f t="shared" si="46"/>
        <v>37.454545454545453</v>
      </c>
      <c r="Q758" s="9" t="s">
        <v>8325</v>
      </c>
      <c r="R758" s="9" t="s">
        <v>8326</v>
      </c>
      <c r="S758" s="10">
        <f>(J758/86400)+25569+(-6/24)</f>
        <v>40590.516886574071</v>
      </c>
      <c r="T758">
        <f t="shared" si="44"/>
        <v>2011</v>
      </c>
      <c r="U758" s="15" t="str">
        <f t="shared" si="47"/>
        <v>Feb</v>
      </c>
      <c r="V758" s="10">
        <f>(I758/86400)+25569+(-5/24)</f>
        <v>40651.516886574071</v>
      </c>
      <c r="Y758" s="10"/>
    </row>
    <row r="759" spans="1:25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5"/>
        <v>238</v>
      </c>
      <c r="P759">
        <f t="shared" si="46"/>
        <v>33.055555555555557</v>
      </c>
      <c r="Q759" s="9" t="s">
        <v>8325</v>
      </c>
      <c r="R759" s="9" t="s">
        <v>8326</v>
      </c>
      <c r="S759" s="10">
        <f>(J759/86400)+25569+(-6/24)</f>
        <v>41234.804560185185</v>
      </c>
      <c r="T759">
        <f t="shared" si="44"/>
        <v>2012</v>
      </c>
      <c r="U759" s="15" t="str">
        <f t="shared" si="47"/>
        <v>Nov</v>
      </c>
      <c r="V759" s="10">
        <f>(I759/86400)+25569+(-5/24)</f>
        <v>41248.846226851849</v>
      </c>
      <c r="Y759" s="10"/>
    </row>
    <row r="760" spans="1:25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5"/>
        <v>102</v>
      </c>
      <c r="P760">
        <f t="shared" si="46"/>
        <v>134.21052631578948</v>
      </c>
      <c r="Q760" s="9" t="s">
        <v>8325</v>
      </c>
      <c r="R760" s="9" t="s">
        <v>8326</v>
      </c>
      <c r="S760" s="10">
        <f>(J760/86400)+25569+(-6/24)</f>
        <v>40429.586435185185</v>
      </c>
      <c r="T760">
        <f t="shared" si="44"/>
        <v>2010</v>
      </c>
      <c r="U760" s="15" t="str">
        <f t="shared" si="47"/>
        <v>Sep</v>
      </c>
      <c r="V760" s="10">
        <f>(I760/86400)+25569+(-5/24)</f>
        <v>40459.628101851849</v>
      </c>
      <c r="Y760" s="10"/>
    </row>
    <row r="761" spans="1:25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5"/>
        <v>102</v>
      </c>
      <c r="P761">
        <f t="shared" si="46"/>
        <v>51.474747474747474</v>
      </c>
      <c r="Q761" s="9" t="s">
        <v>8325</v>
      </c>
      <c r="R761" s="9" t="s">
        <v>8326</v>
      </c>
      <c r="S761" s="10">
        <f>(J761/86400)+25569+(-6/24)</f>
        <v>41789.080312500002</v>
      </c>
      <c r="T761">
        <f t="shared" si="44"/>
        <v>2014</v>
      </c>
      <c r="U761" s="15" t="str">
        <f t="shared" si="47"/>
        <v>May</v>
      </c>
      <c r="V761" s="10">
        <f>(I761/86400)+25569+(-5/24)</f>
        <v>41829.121979166666</v>
      </c>
      <c r="Y761" s="10"/>
    </row>
    <row r="762" spans="1:25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5"/>
        <v>0</v>
      </c>
      <c r="P762" t="e">
        <f t="shared" si="46"/>
        <v>#DIV/0!</v>
      </c>
      <c r="Q762" s="9" t="s">
        <v>8325</v>
      </c>
      <c r="R762" s="9" t="s">
        <v>8327</v>
      </c>
      <c r="S762" s="10">
        <f>(J762/86400)+25569+(-6/24)</f>
        <v>42670.514039351852</v>
      </c>
      <c r="T762">
        <f t="shared" si="44"/>
        <v>2016</v>
      </c>
      <c r="U762" s="15" t="str">
        <f t="shared" si="47"/>
        <v>Oct</v>
      </c>
      <c r="V762" s="10">
        <f>(I762/86400)+25569+(-5/24)</f>
        <v>42700.597372685188</v>
      </c>
      <c r="Y762" s="10"/>
    </row>
    <row r="763" spans="1:25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5"/>
        <v>5</v>
      </c>
      <c r="P763">
        <f t="shared" si="46"/>
        <v>39.166666666666664</v>
      </c>
      <c r="Q763" s="9" t="s">
        <v>8325</v>
      </c>
      <c r="R763" s="9" t="s">
        <v>8327</v>
      </c>
      <c r="S763" s="10">
        <f>(J763/86400)+25569+(-6/24)</f>
        <v>41642.501458333332</v>
      </c>
      <c r="T763">
        <f t="shared" si="44"/>
        <v>2014</v>
      </c>
      <c r="U763" s="15" t="str">
        <f t="shared" si="47"/>
        <v>Jan</v>
      </c>
      <c r="V763" s="10">
        <f>(I763/86400)+25569+(-5/24)</f>
        <v>41672.543124999997</v>
      </c>
      <c r="Y763" s="10"/>
    </row>
    <row r="764" spans="1:25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5"/>
        <v>0</v>
      </c>
      <c r="P764" t="e">
        <f t="shared" si="46"/>
        <v>#DIV/0!</v>
      </c>
      <c r="Q764" s="9" t="s">
        <v>8325</v>
      </c>
      <c r="R764" s="9" t="s">
        <v>8327</v>
      </c>
      <c r="S764" s="10">
        <f>(J764/86400)+25569+(-6/24)</f>
        <v>42690.608449074076</v>
      </c>
      <c r="T764">
        <f t="shared" si="44"/>
        <v>2016</v>
      </c>
      <c r="U764" s="15" t="str">
        <f t="shared" si="47"/>
        <v>Nov</v>
      </c>
      <c r="V764" s="10">
        <f>(I764/86400)+25569+(-5/24)</f>
        <v>42708.041666666664</v>
      </c>
      <c r="Y764" s="10"/>
    </row>
    <row r="765" spans="1:25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5"/>
        <v>0</v>
      </c>
      <c r="P765">
        <f t="shared" si="46"/>
        <v>5</v>
      </c>
      <c r="Q765" s="9" t="s">
        <v>8325</v>
      </c>
      <c r="R765" s="9" t="s">
        <v>8327</v>
      </c>
      <c r="S765" s="10">
        <f>(J765/86400)+25569+(-6/24)</f>
        <v>41471.196851851855</v>
      </c>
      <c r="T765">
        <f t="shared" si="44"/>
        <v>2013</v>
      </c>
      <c r="U765" s="15" t="str">
        <f t="shared" si="47"/>
        <v>Jul</v>
      </c>
      <c r="V765" s="10">
        <f>(I765/86400)+25569+(-5/24)</f>
        <v>41501.238518518519</v>
      </c>
      <c r="Y765" s="10"/>
    </row>
    <row r="766" spans="1:25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5"/>
        <v>0</v>
      </c>
      <c r="P766" t="e">
        <f t="shared" si="46"/>
        <v>#DIV/0!</v>
      </c>
      <c r="Q766" s="9" t="s">
        <v>8325</v>
      </c>
      <c r="R766" s="9" t="s">
        <v>8327</v>
      </c>
      <c r="S766" s="10">
        <f>(J766/86400)+25569+(-6/24)</f>
        <v>42226.923159722224</v>
      </c>
      <c r="T766">
        <f t="shared" si="44"/>
        <v>2015</v>
      </c>
      <c r="U766" s="15" t="str">
        <f t="shared" si="47"/>
        <v>Aug</v>
      </c>
      <c r="V766" s="10">
        <f>(I766/86400)+25569+(-5/24)</f>
        <v>42256.964826388888</v>
      </c>
      <c r="Y766" s="10"/>
    </row>
    <row r="767" spans="1:25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5"/>
        <v>36</v>
      </c>
      <c r="P767">
        <f t="shared" si="46"/>
        <v>57.295454545454547</v>
      </c>
      <c r="Q767" s="9" t="s">
        <v>8325</v>
      </c>
      <c r="R767" s="9" t="s">
        <v>8327</v>
      </c>
      <c r="S767" s="10">
        <f>(J767/86400)+25569+(-6/24)</f>
        <v>41901.292638888888</v>
      </c>
      <c r="T767">
        <f t="shared" si="44"/>
        <v>2014</v>
      </c>
      <c r="U767" s="15" t="str">
        <f t="shared" si="47"/>
        <v>Sep</v>
      </c>
      <c r="V767" s="10">
        <f>(I767/86400)+25569+(-5/24)</f>
        <v>41931.334305555552</v>
      </c>
      <c r="Y767" s="10"/>
    </row>
    <row r="768" spans="1:25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5"/>
        <v>0</v>
      </c>
      <c r="P768" t="e">
        <f t="shared" si="46"/>
        <v>#DIV/0!</v>
      </c>
      <c r="Q768" s="9" t="s">
        <v>8325</v>
      </c>
      <c r="R768" s="9" t="s">
        <v>8327</v>
      </c>
      <c r="S768" s="10">
        <f>(J768/86400)+25569+(-6/24)</f>
        <v>42021.533368055556</v>
      </c>
      <c r="T768">
        <f t="shared" si="44"/>
        <v>2015</v>
      </c>
      <c r="U768" s="15" t="str">
        <f t="shared" si="47"/>
        <v>Jan</v>
      </c>
      <c r="V768" s="10">
        <f>(I768/86400)+25569+(-5/24)</f>
        <v>42051.57503472222</v>
      </c>
      <c r="Y768" s="10"/>
    </row>
    <row r="769" spans="1:25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5"/>
        <v>4</v>
      </c>
      <c r="P769">
        <f t="shared" si="46"/>
        <v>59</v>
      </c>
      <c r="Q769" s="9" t="s">
        <v>8325</v>
      </c>
      <c r="R769" s="9" t="s">
        <v>8327</v>
      </c>
      <c r="S769" s="10">
        <f>(J769/86400)+25569+(-6/24)</f>
        <v>42114.893634259264</v>
      </c>
      <c r="T769">
        <f t="shared" si="44"/>
        <v>2015</v>
      </c>
      <c r="U769" s="15" t="str">
        <f t="shared" si="47"/>
        <v>Apr</v>
      </c>
      <c r="V769" s="10">
        <f>(I769/86400)+25569+(-5/24)</f>
        <v>42144.935300925928</v>
      </c>
      <c r="Y769" s="10"/>
    </row>
    <row r="770" spans="1:25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5"/>
        <v>0</v>
      </c>
      <c r="P770" t="e">
        <f t="shared" si="46"/>
        <v>#DIV/0!</v>
      </c>
      <c r="Q770" s="9" t="s">
        <v>8325</v>
      </c>
      <c r="R770" s="9" t="s">
        <v>8327</v>
      </c>
      <c r="S770" s="10">
        <f>(J770/86400)+25569+(-6/24)</f>
        <v>41593.957060185188</v>
      </c>
      <c r="T770">
        <f t="shared" ref="T770:T833" si="48">YEAR(S770)</f>
        <v>2013</v>
      </c>
      <c r="U770" s="15" t="str">
        <f t="shared" si="47"/>
        <v>Nov</v>
      </c>
      <c r="V770" s="10">
        <f>(I770/86400)+25569+(-5/24)</f>
        <v>41623.998726851853</v>
      </c>
      <c r="Y770" s="10"/>
    </row>
    <row r="771" spans="1:25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9">ROUND((E771/D771)*100,0)</f>
        <v>41</v>
      </c>
      <c r="P771">
        <f t="shared" ref="P771:P834" si="50">AVERAGE(E771/L771)</f>
        <v>31.846153846153847</v>
      </c>
      <c r="Q771" s="9" t="s">
        <v>8325</v>
      </c>
      <c r="R771" s="9" t="s">
        <v>8327</v>
      </c>
      <c r="S771" s="10">
        <f>(J771/86400)+25569+(-6/24)</f>
        <v>41604.746458333335</v>
      </c>
      <c r="T771">
        <f t="shared" si="48"/>
        <v>2013</v>
      </c>
      <c r="U771" s="15" t="str">
        <f t="shared" ref="U771:U834" si="51">TEXT(S771,"mmm")</f>
        <v>Nov</v>
      </c>
      <c r="V771" s="10">
        <f>(I771/86400)+25569+(-5/24)</f>
        <v>41634.788124999999</v>
      </c>
      <c r="Y771" s="10"/>
    </row>
    <row r="772" spans="1:25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9"/>
        <v>0</v>
      </c>
      <c r="P772" t="e">
        <f t="shared" si="50"/>
        <v>#DIV/0!</v>
      </c>
      <c r="Q772" s="9" t="s">
        <v>8325</v>
      </c>
      <c r="R772" s="9" t="s">
        <v>8327</v>
      </c>
      <c r="S772" s="10">
        <f>(J772/86400)+25569+(-6/24)</f>
        <v>41289.7496412037</v>
      </c>
      <c r="T772">
        <f t="shared" si="48"/>
        <v>2013</v>
      </c>
      <c r="U772" s="15" t="str">
        <f t="shared" si="51"/>
        <v>Jan</v>
      </c>
      <c r="V772" s="10">
        <f>(I772/86400)+25569+(-5/24)</f>
        <v>41329.791307870364</v>
      </c>
      <c r="Y772" s="10"/>
    </row>
    <row r="773" spans="1:25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9"/>
        <v>0</v>
      </c>
      <c r="P773">
        <f t="shared" si="50"/>
        <v>10</v>
      </c>
      <c r="Q773" s="9" t="s">
        <v>8325</v>
      </c>
      <c r="R773" s="9" t="s">
        <v>8327</v>
      </c>
      <c r="S773" s="10">
        <f>(J773/86400)+25569+(-6/24)</f>
        <v>42349.574097222227</v>
      </c>
      <c r="T773">
        <f t="shared" si="48"/>
        <v>2015</v>
      </c>
      <c r="U773" s="15" t="str">
        <f t="shared" si="51"/>
        <v>Dec</v>
      </c>
      <c r="V773" s="10">
        <f>(I773/86400)+25569+(-5/24)</f>
        <v>42399.615763888891</v>
      </c>
      <c r="Y773" s="10"/>
    </row>
    <row r="774" spans="1:25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9"/>
        <v>3</v>
      </c>
      <c r="P774">
        <f t="shared" si="50"/>
        <v>50</v>
      </c>
      <c r="Q774" s="9" t="s">
        <v>8325</v>
      </c>
      <c r="R774" s="9" t="s">
        <v>8327</v>
      </c>
      <c r="S774" s="10">
        <f>(J774/86400)+25569+(-6/24)</f>
        <v>40067.806932870371</v>
      </c>
      <c r="T774">
        <f t="shared" si="48"/>
        <v>2009</v>
      </c>
      <c r="U774" s="15" t="str">
        <f t="shared" si="51"/>
        <v>Sep</v>
      </c>
      <c r="V774" s="10">
        <f>(I774/86400)+25569+(-5/24)</f>
        <v>40117.957638888889</v>
      </c>
      <c r="Y774" s="10"/>
    </row>
    <row r="775" spans="1:25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9"/>
        <v>1</v>
      </c>
      <c r="P775">
        <f t="shared" si="50"/>
        <v>16</v>
      </c>
      <c r="Q775" s="9" t="s">
        <v>8325</v>
      </c>
      <c r="R775" s="9" t="s">
        <v>8327</v>
      </c>
      <c r="S775" s="10">
        <f>(J775/86400)+25569+(-6/24)</f>
        <v>42100.485937500001</v>
      </c>
      <c r="T775">
        <f t="shared" si="48"/>
        <v>2015</v>
      </c>
      <c r="U775" s="15" t="str">
        <f t="shared" si="51"/>
        <v>Apr</v>
      </c>
      <c r="V775" s="10">
        <f>(I775/86400)+25569+(-5/24)</f>
        <v>42134.750694444439</v>
      </c>
      <c r="Y775" s="10"/>
    </row>
    <row r="776" spans="1:25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9"/>
        <v>70</v>
      </c>
      <c r="P776">
        <f t="shared" si="50"/>
        <v>39</v>
      </c>
      <c r="Q776" s="9" t="s">
        <v>8325</v>
      </c>
      <c r="R776" s="9" t="s">
        <v>8327</v>
      </c>
      <c r="S776" s="10">
        <f>(J776/86400)+25569+(-6/24)</f>
        <v>41663.530300925922</v>
      </c>
      <c r="T776">
        <f t="shared" si="48"/>
        <v>2014</v>
      </c>
      <c r="U776" s="15" t="str">
        <f t="shared" si="51"/>
        <v>Jan</v>
      </c>
      <c r="V776" s="10">
        <f>(I776/86400)+25569+(-5/24)</f>
        <v>41693.571967592587</v>
      </c>
      <c r="Y776" s="10"/>
    </row>
    <row r="777" spans="1:25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9"/>
        <v>2</v>
      </c>
      <c r="P777">
        <f t="shared" si="50"/>
        <v>34</v>
      </c>
      <c r="Q777" s="9" t="s">
        <v>8325</v>
      </c>
      <c r="R777" s="9" t="s">
        <v>8327</v>
      </c>
      <c r="S777" s="10">
        <f>(J777/86400)+25569+(-6/24)</f>
        <v>40862.810127314813</v>
      </c>
      <c r="T777">
        <f t="shared" si="48"/>
        <v>2011</v>
      </c>
      <c r="U777" s="15" t="str">
        <f t="shared" si="51"/>
        <v>Nov</v>
      </c>
      <c r="V777" s="10">
        <f>(I777/86400)+25569+(-5/24)</f>
        <v>40892.851793981477</v>
      </c>
      <c r="Y777" s="10"/>
    </row>
    <row r="778" spans="1:25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9"/>
        <v>51</v>
      </c>
      <c r="P778">
        <f t="shared" si="50"/>
        <v>63.122807017543863</v>
      </c>
      <c r="Q778" s="9" t="s">
        <v>8325</v>
      </c>
      <c r="R778" s="9" t="s">
        <v>8327</v>
      </c>
      <c r="S778" s="10">
        <f>(J778/86400)+25569+(-6/24)</f>
        <v>42250.435706018514</v>
      </c>
      <c r="T778">
        <f t="shared" si="48"/>
        <v>2015</v>
      </c>
      <c r="U778" s="15" t="str">
        <f t="shared" si="51"/>
        <v>Sep</v>
      </c>
      <c r="V778" s="10">
        <f>(I778/86400)+25569+(-5/24)</f>
        <v>42287.999999999993</v>
      </c>
      <c r="Y778" s="10"/>
    </row>
    <row r="779" spans="1:25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9"/>
        <v>1</v>
      </c>
      <c r="P779">
        <f t="shared" si="50"/>
        <v>7</v>
      </c>
      <c r="Q779" s="9" t="s">
        <v>8325</v>
      </c>
      <c r="R779" s="9" t="s">
        <v>8327</v>
      </c>
      <c r="S779" s="10">
        <f>(J779/86400)+25569+(-6/24)</f>
        <v>41456.731215277774</v>
      </c>
      <c r="T779">
        <f t="shared" si="48"/>
        <v>2013</v>
      </c>
      <c r="U779" s="15" t="str">
        <f t="shared" si="51"/>
        <v>Jul</v>
      </c>
      <c r="V779" s="10">
        <f>(I779/86400)+25569+(-5/24)</f>
        <v>41486.772881944438</v>
      </c>
      <c r="Y779" s="10"/>
    </row>
    <row r="780" spans="1:25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9"/>
        <v>0</v>
      </c>
      <c r="P780">
        <f t="shared" si="50"/>
        <v>2</v>
      </c>
      <c r="Q780" s="9" t="s">
        <v>8325</v>
      </c>
      <c r="R780" s="9" t="s">
        <v>8327</v>
      </c>
      <c r="S780" s="10">
        <f>(J780/86400)+25569+(-6/24)</f>
        <v>41729.452314814815</v>
      </c>
      <c r="T780">
        <f t="shared" si="48"/>
        <v>2014</v>
      </c>
      <c r="U780" s="15" t="str">
        <f t="shared" si="51"/>
        <v>Mar</v>
      </c>
      <c r="V780" s="10">
        <f>(I780/86400)+25569+(-5/24)</f>
        <v>41759.493981481479</v>
      </c>
      <c r="Y780" s="10"/>
    </row>
    <row r="781" spans="1:25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9"/>
        <v>3</v>
      </c>
      <c r="P781">
        <f t="shared" si="50"/>
        <v>66.666666666666671</v>
      </c>
      <c r="Q781" s="9" t="s">
        <v>8325</v>
      </c>
      <c r="R781" s="9" t="s">
        <v>8327</v>
      </c>
      <c r="S781" s="10">
        <f>(J781/86400)+25569+(-6/24)</f>
        <v>40436.43408564815</v>
      </c>
      <c r="T781">
        <f t="shared" si="48"/>
        <v>2010</v>
      </c>
      <c r="U781" s="15" t="str">
        <f t="shared" si="51"/>
        <v>Sep</v>
      </c>
      <c r="V781" s="10">
        <f>(I781/86400)+25569+(-5/24)</f>
        <v>40465.958333333328</v>
      </c>
      <c r="Y781" s="10"/>
    </row>
    <row r="782" spans="1:25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9"/>
        <v>104</v>
      </c>
      <c r="P782">
        <f t="shared" si="50"/>
        <v>38.518518518518519</v>
      </c>
      <c r="Q782" s="9" t="s">
        <v>8328</v>
      </c>
      <c r="R782" s="9" t="s">
        <v>8329</v>
      </c>
      <c r="S782" s="10">
        <f>(J782/86400)+25569+(-6/24)</f>
        <v>40636.423900462964</v>
      </c>
      <c r="T782">
        <f t="shared" si="48"/>
        <v>2011</v>
      </c>
      <c r="U782" s="15" t="str">
        <f t="shared" si="51"/>
        <v>Apr</v>
      </c>
      <c r="V782" s="10">
        <f>(I782/86400)+25569+(-5/24)</f>
        <v>40666.465567129628</v>
      </c>
      <c r="Y782" s="10"/>
    </row>
    <row r="783" spans="1:25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9"/>
        <v>133</v>
      </c>
      <c r="P783">
        <f t="shared" si="50"/>
        <v>42.609200000000001</v>
      </c>
      <c r="Q783" s="9" t="s">
        <v>8328</v>
      </c>
      <c r="R783" s="9" t="s">
        <v>8329</v>
      </c>
      <c r="S783" s="10">
        <f>(J783/86400)+25569+(-6/24)</f>
        <v>41402.750856481478</v>
      </c>
      <c r="T783">
        <f t="shared" si="48"/>
        <v>2013</v>
      </c>
      <c r="U783" s="15" t="str">
        <f t="shared" si="51"/>
        <v>May</v>
      </c>
      <c r="V783" s="10">
        <f>(I783/86400)+25569+(-5/24)</f>
        <v>41432.792523148142</v>
      </c>
      <c r="Y783" s="10"/>
    </row>
    <row r="784" spans="1:25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9"/>
        <v>100</v>
      </c>
      <c r="P784">
        <f t="shared" si="50"/>
        <v>50</v>
      </c>
      <c r="Q784" s="9" t="s">
        <v>8328</v>
      </c>
      <c r="R784" s="9" t="s">
        <v>8329</v>
      </c>
      <c r="S784" s="10">
        <f>(J784/86400)+25569+(-6/24)</f>
        <v>41116.508125</v>
      </c>
      <c r="T784">
        <f t="shared" si="48"/>
        <v>2012</v>
      </c>
      <c r="U784" s="15" t="str">
        <f t="shared" si="51"/>
        <v>Jul</v>
      </c>
      <c r="V784" s="10">
        <f>(I784/86400)+25569+(-5/24)</f>
        <v>41146.549791666665</v>
      </c>
      <c r="Y784" s="10"/>
    </row>
    <row r="785" spans="1:25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9"/>
        <v>148</v>
      </c>
      <c r="P785">
        <f t="shared" si="50"/>
        <v>63.485714285714288</v>
      </c>
      <c r="Q785" s="9" t="s">
        <v>8328</v>
      </c>
      <c r="R785" s="9" t="s">
        <v>8329</v>
      </c>
      <c r="S785" s="10">
        <f>(J785/86400)+25569+(-6/24)</f>
        <v>40987.523715277777</v>
      </c>
      <c r="T785">
        <f t="shared" si="48"/>
        <v>2012</v>
      </c>
      <c r="U785" s="15" t="str">
        <f t="shared" si="51"/>
        <v>Mar</v>
      </c>
      <c r="V785" s="10">
        <f>(I785/86400)+25569+(-5/24)</f>
        <v>41026.708333333328</v>
      </c>
      <c r="Y785" s="10"/>
    </row>
    <row r="786" spans="1:25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9"/>
        <v>103</v>
      </c>
      <c r="P786">
        <f t="shared" si="50"/>
        <v>102.5</v>
      </c>
      <c r="Q786" s="9" t="s">
        <v>8328</v>
      </c>
      <c r="R786" s="9" t="s">
        <v>8329</v>
      </c>
      <c r="S786" s="10">
        <f>(J786/86400)+25569+(-6/24)</f>
        <v>41674.899525462963</v>
      </c>
      <c r="T786">
        <f t="shared" si="48"/>
        <v>2014</v>
      </c>
      <c r="U786" s="15" t="str">
        <f t="shared" si="51"/>
        <v>Feb</v>
      </c>
      <c r="V786" s="10">
        <f>(I786/86400)+25569+(-5/24)</f>
        <v>41714.899525462963</v>
      </c>
      <c r="Y786" s="10"/>
    </row>
    <row r="787" spans="1:25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9"/>
        <v>181</v>
      </c>
      <c r="P787">
        <f t="shared" si="50"/>
        <v>31.142758620689655</v>
      </c>
      <c r="Q787" s="9" t="s">
        <v>8328</v>
      </c>
      <c r="R787" s="9" t="s">
        <v>8329</v>
      </c>
      <c r="S787" s="10">
        <f>(J787/86400)+25569+(-6/24)</f>
        <v>41303.343923611115</v>
      </c>
      <c r="T787">
        <f t="shared" si="48"/>
        <v>2013</v>
      </c>
      <c r="U787" s="15" t="str">
        <f t="shared" si="51"/>
        <v>Jan</v>
      </c>
      <c r="V787" s="10">
        <f>(I787/86400)+25569+(-5/24)</f>
        <v>41333.38559027778</v>
      </c>
      <c r="Y787" s="10"/>
    </row>
    <row r="788" spans="1:25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9"/>
        <v>143</v>
      </c>
      <c r="P788">
        <f t="shared" si="50"/>
        <v>162.27272727272728</v>
      </c>
      <c r="Q788" s="9" t="s">
        <v>8328</v>
      </c>
      <c r="R788" s="9" t="s">
        <v>8329</v>
      </c>
      <c r="S788" s="10">
        <f>(J788/86400)+25569+(-6/24)</f>
        <v>40982.805949074071</v>
      </c>
      <c r="T788">
        <f t="shared" si="48"/>
        <v>2012</v>
      </c>
      <c r="U788" s="15" t="str">
        <f t="shared" si="51"/>
        <v>Mar</v>
      </c>
      <c r="V788" s="10">
        <f>(I788/86400)+25569+(-5/24)</f>
        <v>41040.449305555558</v>
      </c>
      <c r="Y788" s="10"/>
    </row>
    <row r="789" spans="1:25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9"/>
        <v>114</v>
      </c>
      <c r="P789">
        <f t="shared" si="50"/>
        <v>80.588235294117652</v>
      </c>
      <c r="Q789" s="9" t="s">
        <v>8328</v>
      </c>
      <c r="R789" s="9" t="s">
        <v>8329</v>
      </c>
      <c r="S789" s="10">
        <f>(J789/86400)+25569+(-6/24)</f>
        <v>41549.377615740741</v>
      </c>
      <c r="T789">
        <f t="shared" si="48"/>
        <v>2013</v>
      </c>
      <c r="U789" s="15" t="str">
        <f t="shared" si="51"/>
        <v>Oct</v>
      </c>
      <c r="V789" s="10">
        <f>(I789/86400)+25569+(-5/24)</f>
        <v>41579.419282407405</v>
      </c>
      <c r="Y789" s="10"/>
    </row>
    <row r="790" spans="1:25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9"/>
        <v>204</v>
      </c>
      <c r="P790">
        <f t="shared" si="50"/>
        <v>59.85441176470588</v>
      </c>
      <c r="Q790" s="9" t="s">
        <v>8328</v>
      </c>
      <c r="R790" s="9" t="s">
        <v>8329</v>
      </c>
      <c r="S790" s="10">
        <f>(J790/86400)+25569+(-6/24)</f>
        <v>41058.756805555553</v>
      </c>
      <c r="T790">
        <f t="shared" si="48"/>
        <v>2012</v>
      </c>
      <c r="U790" s="15" t="str">
        <f t="shared" si="51"/>
        <v>May</v>
      </c>
      <c r="V790" s="10">
        <f>(I790/86400)+25569+(-5/24)</f>
        <v>41096.957638888889</v>
      </c>
      <c r="Y790" s="10"/>
    </row>
    <row r="791" spans="1:25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9"/>
        <v>109</v>
      </c>
      <c r="P791">
        <f t="shared" si="50"/>
        <v>132.85714285714286</v>
      </c>
      <c r="Q791" s="9" t="s">
        <v>8328</v>
      </c>
      <c r="R791" s="9" t="s">
        <v>8329</v>
      </c>
      <c r="S791" s="10">
        <f>(J791/86400)+25569+(-6/24)</f>
        <v>41276.936111111107</v>
      </c>
      <c r="T791">
        <f t="shared" si="48"/>
        <v>2013</v>
      </c>
      <c r="U791" s="15" t="str">
        <f t="shared" si="51"/>
        <v>Jan</v>
      </c>
      <c r="V791" s="10">
        <f>(I791/86400)+25569+(-5/24)</f>
        <v>41295.124305555553</v>
      </c>
      <c r="Y791" s="10"/>
    </row>
    <row r="792" spans="1:25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9"/>
        <v>144</v>
      </c>
      <c r="P792">
        <f t="shared" si="50"/>
        <v>92.547820512820508</v>
      </c>
      <c r="Q792" s="9" t="s">
        <v>8328</v>
      </c>
      <c r="R792" s="9" t="s">
        <v>8329</v>
      </c>
      <c r="S792" s="10">
        <f>(J792/86400)+25569+(-6/24)</f>
        <v>41275.797905092593</v>
      </c>
      <c r="T792">
        <f t="shared" si="48"/>
        <v>2013</v>
      </c>
      <c r="U792" s="15" t="str">
        <f t="shared" si="51"/>
        <v>Jan</v>
      </c>
      <c r="V792" s="10">
        <f>(I792/86400)+25569+(-5/24)</f>
        <v>41305.839571759258</v>
      </c>
      <c r="Y792" s="10"/>
    </row>
    <row r="793" spans="1:25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9"/>
        <v>104</v>
      </c>
      <c r="P793">
        <f t="shared" si="50"/>
        <v>60.859375</v>
      </c>
      <c r="Q793" s="9" t="s">
        <v>8328</v>
      </c>
      <c r="R793" s="9" t="s">
        <v>8329</v>
      </c>
      <c r="S793" s="10">
        <f>(J793/86400)+25569+(-6/24)</f>
        <v>41557.530624999999</v>
      </c>
      <c r="T793">
        <f t="shared" si="48"/>
        <v>2013</v>
      </c>
      <c r="U793" s="15" t="str">
        <f t="shared" si="51"/>
        <v>Oct</v>
      </c>
      <c r="V793" s="10">
        <f>(I793/86400)+25569+(-5/24)</f>
        <v>41591.040972222218</v>
      </c>
      <c r="Y793" s="10"/>
    </row>
    <row r="794" spans="1:25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9"/>
        <v>100</v>
      </c>
      <c r="P794">
        <f t="shared" si="50"/>
        <v>41.851833333333339</v>
      </c>
      <c r="Q794" s="9" t="s">
        <v>8328</v>
      </c>
      <c r="R794" s="9" t="s">
        <v>8329</v>
      </c>
      <c r="S794" s="10">
        <f>(J794/86400)+25569+(-6/24)</f>
        <v>41555.62364583333</v>
      </c>
      <c r="T794">
        <f t="shared" si="48"/>
        <v>2013</v>
      </c>
      <c r="U794" s="15" t="str">
        <f t="shared" si="51"/>
        <v>Oct</v>
      </c>
      <c r="V794" s="10">
        <f>(I794/86400)+25569+(-5/24)</f>
        <v>41585.706979166665</v>
      </c>
      <c r="Y794" s="10"/>
    </row>
    <row r="795" spans="1:25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9"/>
        <v>103</v>
      </c>
      <c r="P795">
        <f t="shared" si="50"/>
        <v>88.325937499999995</v>
      </c>
      <c r="Q795" s="9" t="s">
        <v>8328</v>
      </c>
      <c r="R795" s="9" t="s">
        <v>8329</v>
      </c>
      <c r="S795" s="10">
        <f>(J795/86400)+25569+(-6/24)</f>
        <v>41442.491249999999</v>
      </c>
      <c r="T795">
        <f t="shared" si="48"/>
        <v>2013</v>
      </c>
      <c r="U795" s="15" t="str">
        <f t="shared" si="51"/>
        <v>Jun</v>
      </c>
      <c r="V795" s="10">
        <f>(I795/86400)+25569+(-5/24)</f>
        <v>41457.999305555553</v>
      </c>
      <c r="Y795" s="10"/>
    </row>
    <row r="796" spans="1:25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9"/>
        <v>105</v>
      </c>
      <c r="P796">
        <f t="shared" si="50"/>
        <v>158.96226415094338</v>
      </c>
      <c r="Q796" s="9" t="s">
        <v>8328</v>
      </c>
      <c r="R796" s="9" t="s">
        <v>8329</v>
      </c>
      <c r="S796" s="10">
        <f>(J796/86400)+25569+(-6/24)</f>
        <v>40735.865011574075</v>
      </c>
      <c r="T796">
        <f t="shared" si="48"/>
        <v>2011</v>
      </c>
      <c r="U796" s="15" t="str">
        <f t="shared" si="51"/>
        <v>Jul</v>
      </c>
      <c r="V796" s="10">
        <f>(I796/86400)+25569+(-5/24)</f>
        <v>40791.504166666666</v>
      </c>
      <c r="Y796" s="10"/>
    </row>
    <row r="797" spans="1:25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9"/>
        <v>112</v>
      </c>
      <c r="P797">
        <f t="shared" si="50"/>
        <v>85.054347826086953</v>
      </c>
      <c r="Q797" s="9" t="s">
        <v>8328</v>
      </c>
      <c r="R797" s="9" t="s">
        <v>8329</v>
      </c>
      <c r="S797" s="10">
        <f>(J797/86400)+25569+(-6/24)</f>
        <v>40963.363032407404</v>
      </c>
      <c r="T797">
        <f t="shared" si="48"/>
        <v>2012</v>
      </c>
      <c r="U797" s="15" t="str">
        <f t="shared" si="51"/>
        <v>Feb</v>
      </c>
      <c r="V797" s="10">
        <f>(I797/86400)+25569+(-5/24)</f>
        <v>41005.999305555553</v>
      </c>
      <c r="Y797" s="10"/>
    </row>
    <row r="798" spans="1:25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9"/>
        <v>101</v>
      </c>
      <c r="P798">
        <f t="shared" si="50"/>
        <v>112.61111111111111</v>
      </c>
      <c r="Q798" s="9" t="s">
        <v>8328</v>
      </c>
      <c r="R798" s="9" t="s">
        <v>8329</v>
      </c>
      <c r="S798" s="10">
        <f>(J798/86400)+25569+(-6/24)</f>
        <v>41502.632928240739</v>
      </c>
      <c r="T798">
        <f t="shared" si="48"/>
        <v>2013</v>
      </c>
      <c r="U798" s="15" t="str">
        <f t="shared" si="51"/>
        <v>Aug</v>
      </c>
      <c r="V798" s="10">
        <f>(I798/86400)+25569+(-5/24)</f>
        <v>41532.673611111109</v>
      </c>
      <c r="Y798" s="10"/>
    </row>
    <row r="799" spans="1:25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9"/>
        <v>108</v>
      </c>
      <c r="P799">
        <f t="shared" si="50"/>
        <v>45.436619718309856</v>
      </c>
      <c r="Q799" s="9" t="s">
        <v>8328</v>
      </c>
      <c r="R799" s="9" t="s">
        <v>8329</v>
      </c>
      <c r="S799" s="10">
        <f>(J799/86400)+25569+(-6/24)</f>
        <v>40996.744074074071</v>
      </c>
      <c r="T799">
        <f t="shared" si="48"/>
        <v>2012</v>
      </c>
      <c r="U799" s="15" t="str">
        <f t="shared" si="51"/>
        <v>Mar</v>
      </c>
      <c r="V799" s="10">
        <f>(I799/86400)+25569+(-5/24)</f>
        <v>41027.958333333328</v>
      </c>
      <c r="Y799" s="10"/>
    </row>
    <row r="800" spans="1:25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9"/>
        <v>115</v>
      </c>
      <c r="P800">
        <f t="shared" si="50"/>
        <v>46.218390804597703</v>
      </c>
      <c r="Q800" s="9" t="s">
        <v>8328</v>
      </c>
      <c r="R800" s="9" t="s">
        <v>8329</v>
      </c>
      <c r="S800" s="10">
        <f>(J800/86400)+25569+(-6/24)</f>
        <v>41882.340127314819</v>
      </c>
      <c r="T800">
        <f t="shared" si="48"/>
        <v>2014</v>
      </c>
      <c r="U800" s="15" t="str">
        <f t="shared" si="51"/>
        <v>Aug</v>
      </c>
      <c r="V800" s="10">
        <f>(I800/86400)+25569+(-5/24)</f>
        <v>41912.381793981483</v>
      </c>
      <c r="Y800" s="10"/>
    </row>
    <row r="801" spans="1:25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9"/>
        <v>100</v>
      </c>
      <c r="P801">
        <f t="shared" si="50"/>
        <v>178.60714285714286</v>
      </c>
      <c r="Q801" s="9" t="s">
        <v>8328</v>
      </c>
      <c r="R801" s="9" t="s">
        <v>8329</v>
      </c>
      <c r="S801" s="10">
        <f>(J801/86400)+25569+(-6/24)</f>
        <v>40996.417199074072</v>
      </c>
      <c r="T801">
        <f t="shared" si="48"/>
        <v>2012</v>
      </c>
      <c r="U801" s="15" t="str">
        <f t="shared" si="51"/>
        <v>Mar</v>
      </c>
      <c r="V801" s="10">
        <f>(I801/86400)+25569+(-5/24)</f>
        <v>41026.458865740737</v>
      </c>
      <c r="Y801" s="10"/>
    </row>
    <row r="802" spans="1:25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9"/>
        <v>152</v>
      </c>
      <c r="P802">
        <f t="shared" si="50"/>
        <v>40.75</v>
      </c>
      <c r="Q802" s="9" t="s">
        <v>8328</v>
      </c>
      <c r="R802" s="9" t="s">
        <v>8329</v>
      </c>
      <c r="S802" s="10">
        <f>(J802/86400)+25569+(-6/24)</f>
        <v>41863.183495370373</v>
      </c>
      <c r="T802">
        <f t="shared" si="48"/>
        <v>2014</v>
      </c>
      <c r="U802" s="15" t="str">
        <f t="shared" si="51"/>
        <v>Aug</v>
      </c>
      <c r="V802" s="10">
        <f>(I802/86400)+25569+(-5/24)</f>
        <v>41893.225162037037</v>
      </c>
      <c r="Y802" s="10"/>
    </row>
    <row r="803" spans="1:25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9"/>
        <v>112</v>
      </c>
      <c r="P803">
        <f t="shared" si="50"/>
        <v>43.733921568627444</v>
      </c>
      <c r="Q803" s="9" t="s">
        <v>8328</v>
      </c>
      <c r="R803" s="9" t="s">
        <v>8329</v>
      </c>
      <c r="S803" s="10">
        <f>(J803/86400)+25569+(-6/24)</f>
        <v>40695.545370370368</v>
      </c>
      <c r="T803">
        <f t="shared" si="48"/>
        <v>2011</v>
      </c>
      <c r="U803" s="15" t="str">
        <f t="shared" si="51"/>
        <v>Jun</v>
      </c>
      <c r="V803" s="10">
        <f>(I803/86400)+25569+(-5/24)</f>
        <v>40725.587037037032</v>
      </c>
      <c r="Y803" s="10"/>
    </row>
    <row r="804" spans="1:25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9"/>
        <v>101</v>
      </c>
      <c r="P804">
        <f t="shared" si="50"/>
        <v>81.066666666666663</v>
      </c>
      <c r="Q804" s="9" t="s">
        <v>8328</v>
      </c>
      <c r="R804" s="9" t="s">
        <v>8329</v>
      </c>
      <c r="S804" s="10">
        <f>(J804/86400)+25569+(-6/24)</f>
        <v>41122.772268518514</v>
      </c>
      <c r="T804">
        <f t="shared" si="48"/>
        <v>2012</v>
      </c>
      <c r="U804" s="15" t="str">
        <f t="shared" si="51"/>
        <v>Aug</v>
      </c>
      <c r="V804" s="10">
        <f>(I804/86400)+25569+(-5/24)</f>
        <v>41168.961805555555</v>
      </c>
      <c r="Y804" s="10"/>
    </row>
    <row r="805" spans="1:25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9"/>
        <v>123</v>
      </c>
      <c r="P805">
        <f t="shared" si="50"/>
        <v>74.60526315789474</v>
      </c>
      <c r="Q805" s="9" t="s">
        <v>8328</v>
      </c>
      <c r="R805" s="9" t="s">
        <v>8329</v>
      </c>
      <c r="S805" s="10">
        <f>(J805/86400)+25569+(-6/24)</f>
        <v>40665.699976851851</v>
      </c>
      <c r="T805">
        <f t="shared" si="48"/>
        <v>2011</v>
      </c>
      <c r="U805" s="15" t="str">
        <f t="shared" si="51"/>
        <v>May</v>
      </c>
      <c r="V805" s="10">
        <f>(I805/86400)+25569+(-5/24)</f>
        <v>40691.833333333328</v>
      </c>
      <c r="Y805" s="10"/>
    </row>
    <row r="806" spans="1:25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9"/>
        <v>100</v>
      </c>
      <c r="P806">
        <f t="shared" si="50"/>
        <v>305.55555555555554</v>
      </c>
      <c r="Q806" s="9" t="s">
        <v>8328</v>
      </c>
      <c r="R806" s="9" t="s">
        <v>8329</v>
      </c>
      <c r="S806" s="10">
        <f>(J806/86400)+25569+(-6/24)</f>
        <v>40729.855624999997</v>
      </c>
      <c r="T806">
        <f t="shared" si="48"/>
        <v>2011</v>
      </c>
      <c r="U806" s="15" t="str">
        <f t="shared" si="51"/>
        <v>Jul</v>
      </c>
      <c r="V806" s="10">
        <f>(I806/86400)+25569+(-5/24)</f>
        <v>40746.957638888889</v>
      </c>
      <c r="Y806" s="10"/>
    </row>
    <row r="807" spans="1:25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9"/>
        <v>105</v>
      </c>
      <c r="P807">
        <f t="shared" si="50"/>
        <v>58.333333333333336</v>
      </c>
      <c r="Q807" s="9" t="s">
        <v>8328</v>
      </c>
      <c r="R807" s="9" t="s">
        <v>8329</v>
      </c>
      <c r="S807" s="10">
        <f>(J807/86400)+25569+(-6/24)</f>
        <v>40690.573055555556</v>
      </c>
      <c r="T807">
        <f t="shared" si="48"/>
        <v>2011</v>
      </c>
      <c r="U807" s="15" t="str">
        <f t="shared" si="51"/>
        <v>May</v>
      </c>
      <c r="V807" s="10">
        <f>(I807/86400)+25569+(-5/24)</f>
        <v>40740.75</v>
      </c>
      <c r="Y807" s="10"/>
    </row>
    <row r="808" spans="1:25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9"/>
        <v>104</v>
      </c>
      <c r="P808">
        <f t="shared" si="50"/>
        <v>117.67605633802818</v>
      </c>
      <c r="Q808" s="9" t="s">
        <v>8328</v>
      </c>
      <c r="R808" s="9" t="s">
        <v>8329</v>
      </c>
      <c r="S808" s="10">
        <f>(J808/86400)+25569+(-6/24)</f>
        <v>40763.441423611112</v>
      </c>
      <c r="T808">
        <f t="shared" si="48"/>
        <v>2011</v>
      </c>
      <c r="U808" s="15" t="str">
        <f t="shared" si="51"/>
        <v>Aug</v>
      </c>
      <c r="V808" s="10">
        <f>(I808/86400)+25569+(-5/24)</f>
        <v>40793.483090277776</v>
      </c>
      <c r="Y808" s="10"/>
    </row>
    <row r="809" spans="1:25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9"/>
        <v>105</v>
      </c>
      <c r="P809">
        <f t="shared" si="50"/>
        <v>73.771929824561397</v>
      </c>
      <c r="Q809" s="9" t="s">
        <v>8328</v>
      </c>
      <c r="R809" s="9" t="s">
        <v>8329</v>
      </c>
      <c r="S809" s="10">
        <f>(J809/86400)+25569+(-6/24)</f>
        <v>42759.378599537042</v>
      </c>
      <c r="T809">
        <f t="shared" si="48"/>
        <v>2017</v>
      </c>
      <c r="U809" s="15" t="str">
        <f t="shared" si="51"/>
        <v>Jan</v>
      </c>
      <c r="V809" s="10">
        <f>(I809/86400)+25569+(-5/24)</f>
        <v>42794.874999999993</v>
      </c>
      <c r="Y809" s="10"/>
    </row>
    <row r="810" spans="1:25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9"/>
        <v>100</v>
      </c>
      <c r="P810">
        <f t="shared" si="50"/>
        <v>104.65116279069767</v>
      </c>
      <c r="Q810" s="9" t="s">
        <v>8328</v>
      </c>
      <c r="R810" s="9" t="s">
        <v>8329</v>
      </c>
      <c r="S810" s="10">
        <f>(J810/86400)+25569+(-6/24)</f>
        <v>41961.850532407407</v>
      </c>
      <c r="T810">
        <f t="shared" si="48"/>
        <v>2014</v>
      </c>
      <c r="U810" s="15" t="str">
        <f t="shared" si="51"/>
        <v>Nov</v>
      </c>
      <c r="V810" s="10">
        <f>(I810/86400)+25569+(-5/24)</f>
        <v>41994.999305555553</v>
      </c>
      <c r="Y810" s="10"/>
    </row>
    <row r="811" spans="1:25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9"/>
        <v>104</v>
      </c>
      <c r="P811">
        <f t="shared" si="50"/>
        <v>79.82692307692308</v>
      </c>
      <c r="Q811" s="9" t="s">
        <v>8328</v>
      </c>
      <c r="R811" s="9" t="s">
        <v>8329</v>
      </c>
      <c r="S811" s="10">
        <f>(J811/86400)+25569+(-6/24)</f>
        <v>41628.583680555559</v>
      </c>
      <c r="T811">
        <f t="shared" si="48"/>
        <v>2013</v>
      </c>
      <c r="U811" s="15" t="str">
        <f t="shared" si="51"/>
        <v>Dec</v>
      </c>
      <c r="V811" s="10">
        <f>(I811/86400)+25569+(-5/24)</f>
        <v>41658.625347222223</v>
      </c>
      <c r="Y811" s="10"/>
    </row>
    <row r="812" spans="1:25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9"/>
        <v>105</v>
      </c>
      <c r="P812">
        <f t="shared" si="50"/>
        <v>58.333333333333336</v>
      </c>
      <c r="Q812" s="9" t="s">
        <v>8328</v>
      </c>
      <c r="R812" s="9" t="s">
        <v>8329</v>
      </c>
      <c r="S812" s="10">
        <f>(J812/86400)+25569+(-6/24)</f>
        <v>41122.806273148148</v>
      </c>
      <c r="T812">
        <f t="shared" si="48"/>
        <v>2012</v>
      </c>
      <c r="U812" s="15" t="str">
        <f t="shared" si="51"/>
        <v>Aug</v>
      </c>
      <c r="V812" s="10">
        <f>(I812/86400)+25569+(-5/24)</f>
        <v>41152.847939814812</v>
      </c>
      <c r="Y812" s="10"/>
    </row>
    <row r="813" spans="1:25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9"/>
        <v>104</v>
      </c>
      <c r="P813">
        <f t="shared" si="50"/>
        <v>86.666666666666671</v>
      </c>
      <c r="Q813" s="9" t="s">
        <v>8328</v>
      </c>
      <c r="R813" s="9" t="s">
        <v>8329</v>
      </c>
      <c r="S813" s="10">
        <f>(J813/86400)+25569+(-6/24)</f>
        <v>41443.393541666665</v>
      </c>
      <c r="T813">
        <f t="shared" si="48"/>
        <v>2013</v>
      </c>
      <c r="U813" s="15" t="str">
        <f t="shared" si="51"/>
        <v>Jun</v>
      </c>
      <c r="V813" s="10">
        <f>(I813/86400)+25569+(-5/24)</f>
        <v>41465.494444444441</v>
      </c>
      <c r="Y813" s="10"/>
    </row>
    <row r="814" spans="1:25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9"/>
        <v>152</v>
      </c>
      <c r="P814">
        <f t="shared" si="50"/>
        <v>27.606060606060606</v>
      </c>
      <c r="Q814" s="9" t="s">
        <v>8328</v>
      </c>
      <c r="R814" s="9" t="s">
        <v>8329</v>
      </c>
      <c r="S814" s="10">
        <f>(J814/86400)+25569+(-6/24)</f>
        <v>41281.767962962964</v>
      </c>
      <c r="T814">
        <f t="shared" si="48"/>
        <v>2013</v>
      </c>
      <c r="U814" s="15" t="str">
        <f t="shared" si="51"/>
        <v>Jan</v>
      </c>
      <c r="V814" s="10">
        <f>(I814/86400)+25569+(-5/24)</f>
        <v>41334.373611111107</v>
      </c>
      <c r="Y814" s="10"/>
    </row>
    <row r="815" spans="1:25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9"/>
        <v>160</v>
      </c>
      <c r="P815">
        <f t="shared" si="50"/>
        <v>24.999375000000001</v>
      </c>
      <c r="Q815" s="9" t="s">
        <v>8328</v>
      </c>
      <c r="R815" s="9" t="s">
        <v>8329</v>
      </c>
      <c r="S815" s="10">
        <f>(J815/86400)+25569+(-6/24)</f>
        <v>41080.710243055553</v>
      </c>
      <c r="T815">
        <f t="shared" si="48"/>
        <v>2012</v>
      </c>
      <c r="U815" s="15" t="str">
        <f t="shared" si="51"/>
        <v>Jun</v>
      </c>
      <c r="V815" s="10">
        <f>(I815/86400)+25569+(-5/24)</f>
        <v>41110.751909722218</v>
      </c>
      <c r="Y815" s="10"/>
    </row>
    <row r="816" spans="1:25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9"/>
        <v>127</v>
      </c>
      <c r="P816">
        <f t="shared" si="50"/>
        <v>45.464285714285715</v>
      </c>
      <c r="Q816" s="9" t="s">
        <v>8328</v>
      </c>
      <c r="R816" s="9" t="s">
        <v>8329</v>
      </c>
      <c r="S816" s="10">
        <f>(J816/86400)+25569+(-6/24)</f>
        <v>40679.493067129632</v>
      </c>
      <c r="T816">
        <f t="shared" si="48"/>
        <v>2011</v>
      </c>
      <c r="U816" s="15" t="str">
        <f t="shared" si="51"/>
        <v>May</v>
      </c>
      <c r="V816" s="10">
        <f>(I816/86400)+25569+(-5/24)</f>
        <v>40694.544444444444</v>
      </c>
      <c r="Y816" s="10"/>
    </row>
    <row r="817" spans="1:25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9"/>
        <v>107</v>
      </c>
      <c r="P817">
        <f t="shared" si="50"/>
        <v>99.534883720930239</v>
      </c>
      <c r="Q817" s="9" t="s">
        <v>8328</v>
      </c>
      <c r="R817" s="9" t="s">
        <v>8329</v>
      </c>
      <c r="S817" s="10">
        <f>(J817/86400)+25569+(-6/24)</f>
        <v>41914.667858796296</v>
      </c>
      <c r="T817">
        <f t="shared" si="48"/>
        <v>2014</v>
      </c>
      <c r="U817" s="15" t="str">
        <f t="shared" si="51"/>
        <v>Oct</v>
      </c>
      <c r="V817" s="10">
        <f>(I817/86400)+25569+(-5/24)</f>
        <v>41944.70952546296</v>
      </c>
      <c r="Y817" s="10"/>
    </row>
    <row r="818" spans="1:25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9"/>
        <v>115</v>
      </c>
      <c r="P818">
        <f t="shared" si="50"/>
        <v>39.31</v>
      </c>
      <c r="Q818" s="9" t="s">
        <v>8328</v>
      </c>
      <c r="R818" s="9" t="s">
        <v>8329</v>
      </c>
      <c r="S818" s="10">
        <f>(J818/86400)+25569+(-6/24)</f>
        <v>41341.620868055557</v>
      </c>
      <c r="T818">
        <f t="shared" si="48"/>
        <v>2013</v>
      </c>
      <c r="U818" s="15" t="str">
        <f t="shared" si="51"/>
        <v>Mar</v>
      </c>
      <c r="V818" s="10">
        <f>(I818/86400)+25569+(-5/24)</f>
        <v>41373.0625</v>
      </c>
      <c r="Y818" s="10"/>
    </row>
    <row r="819" spans="1:25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9"/>
        <v>137</v>
      </c>
      <c r="P819">
        <f t="shared" si="50"/>
        <v>89.419999999999987</v>
      </c>
      <c r="Q819" s="9" t="s">
        <v>8328</v>
      </c>
      <c r="R819" s="9" t="s">
        <v>8329</v>
      </c>
      <c r="S819" s="10">
        <f>(J819/86400)+25569+(-6/24)</f>
        <v>40925.349664351852</v>
      </c>
      <c r="T819">
        <f t="shared" si="48"/>
        <v>2012</v>
      </c>
      <c r="U819" s="15" t="str">
        <f t="shared" si="51"/>
        <v>Jan</v>
      </c>
      <c r="V819" s="10">
        <f>(I819/86400)+25569+(-5/24)</f>
        <v>40978.999305555553</v>
      </c>
      <c r="Y819" s="10"/>
    </row>
    <row r="820" spans="1:25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9"/>
        <v>156</v>
      </c>
      <c r="P820">
        <f t="shared" si="50"/>
        <v>28.684210526315791</v>
      </c>
      <c r="Q820" s="9" t="s">
        <v>8328</v>
      </c>
      <c r="R820" s="9" t="s">
        <v>8329</v>
      </c>
      <c r="S820" s="10">
        <f>(J820/86400)+25569+(-6/24)</f>
        <v>41120.632881944446</v>
      </c>
      <c r="T820">
        <f t="shared" si="48"/>
        <v>2012</v>
      </c>
      <c r="U820" s="15" t="str">
        <f t="shared" si="51"/>
        <v>Jul</v>
      </c>
      <c r="V820" s="10">
        <f>(I820/86400)+25569+(-5/24)</f>
        <v>41128.500694444439</v>
      </c>
      <c r="Y820" s="10"/>
    </row>
    <row r="821" spans="1:25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9"/>
        <v>109</v>
      </c>
      <c r="P821">
        <f t="shared" si="50"/>
        <v>31.071428571428573</v>
      </c>
      <c r="Q821" s="9" t="s">
        <v>8328</v>
      </c>
      <c r="R821" s="9" t="s">
        <v>8329</v>
      </c>
      <c r="S821" s="10">
        <f>(J821/86400)+25569+(-6/24)</f>
        <v>41619.748310185183</v>
      </c>
      <c r="T821">
        <f t="shared" si="48"/>
        <v>2013</v>
      </c>
      <c r="U821" s="15" t="str">
        <f t="shared" si="51"/>
        <v>Dec</v>
      </c>
      <c r="V821" s="10">
        <f>(I821/86400)+25569+(-5/24)</f>
        <v>41628.988888888889</v>
      </c>
      <c r="Y821" s="10"/>
    </row>
    <row r="822" spans="1:25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9"/>
        <v>134</v>
      </c>
      <c r="P822">
        <f t="shared" si="50"/>
        <v>70.55263157894737</v>
      </c>
      <c r="Q822" s="9" t="s">
        <v>8328</v>
      </c>
      <c r="R822" s="9" t="s">
        <v>8329</v>
      </c>
      <c r="S822" s="10">
        <f>(J822/86400)+25569+(-6/24)</f>
        <v>41768.591921296298</v>
      </c>
      <c r="T822">
        <f t="shared" si="48"/>
        <v>2014</v>
      </c>
      <c r="U822" s="15" t="str">
        <f t="shared" si="51"/>
        <v>May</v>
      </c>
      <c r="V822" s="10">
        <f>(I822/86400)+25569+(-5/24)</f>
        <v>41799</v>
      </c>
      <c r="Y822" s="10"/>
    </row>
    <row r="823" spans="1:25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9"/>
        <v>100</v>
      </c>
      <c r="P823">
        <f t="shared" si="50"/>
        <v>224.12820512820514</v>
      </c>
      <c r="Q823" s="9" t="s">
        <v>8328</v>
      </c>
      <c r="R823" s="9" t="s">
        <v>8329</v>
      </c>
      <c r="S823" s="10">
        <f>(J823/86400)+25569+(-6/24)</f>
        <v>42093.672048611115</v>
      </c>
      <c r="T823">
        <f t="shared" si="48"/>
        <v>2015</v>
      </c>
      <c r="U823" s="15" t="str">
        <f t="shared" si="51"/>
        <v>Mar</v>
      </c>
      <c r="V823" s="10">
        <f>(I823/86400)+25569+(-5/24)</f>
        <v>42127.959027777775</v>
      </c>
      <c r="Y823" s="10"/>
    </row>
    <row r="824" spans="1:25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9"/>
        <v>119</v>
      </c>
      <c r="P824">
        <f t="shared" si="50"/>
        <v>51.811594202898547</v>
      </c>
      <c r="Q824" s="9" t="s">
        <v>8328</v>
      </c>
      <c r="R824" s="9" t="s">
        <v>8329</v>
      </c>
      <c r="S824" s="10">
        <f>(J824/86400)+25569+(-6/24)</f>
        <v>41157.697337962964</v>
      </c>
      <c r="T824">
        <f t="shared" si="48"/>
        <v>2012</v>
      </c>
      <c r="U824" s="15" t="str">
        <f t="shared" si="51"/>
        <v>Sep</v>
      </c>
      <c r="V824" s="10">
        <f>(I824/86400)+25569+(-5/24)</f>
        <v>41187.739004629628</v>
      </c>
      <c r="Y824" s="10"/>
    </row>
    <row r="825" spans="1:25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9"/>
        <v>180</v>
      </c>
      <c r="P825">
        <f t="shared" si="50"/>
        <v>43.515151515151516</v>
      </c>
      <c r="Q825" s="9" t="s">
        <v>8328</v>
      </c>
      <c r="R825" s="9" t="s">
        <v>8329</v>
      </c>
      <c r="S825" s="10">
        <f>(J825/86400)+25569+(-6/24)</f>
        <v>42055.722824074073</v>
      </c>
      <c r="T825">
        <f t="shared" si="48"/>
        <v>2015</v>
      </c>
      <c r="U825" s="15" t="str">
        <f t="shared" si="51"/>
        <v>Feb</v>
      </c>
      <c r="V825" s="10">
        <f>(I825/86400)+25569+(-5/24)</f>
        <v>42085.722824074073</v>
      </c>
      <c r="Y825" s="10"/>
    </row>
    <row r="826" spans="1:25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9"/>
        <v>134</v>
      </c>
      <c r="P826">
        <f t="shared" si="50"/>
        <v>39.816666666666663</v>
      </c>
      <c r="Q826" s="9" t="s">
        <v>8328</v>
      </c>
      <c r="R826" s="9" t="s">
        <v>8329</v>
      </c>
      <c r="S826" s="10">
        <f>(J826/86400)+25569+(-6/24)</f>
        <v>40249.992106481484</v>
      </c>
      <c r="T826">
        <f t="shared" si="48"/>
        <v>2010</v>
      </c>
      <c r="U826" s="15" t="str">
        <f t="shared" si="51"/>
        <v>Mar</v>
      </c>
      <c r="V826" s="10">
        <f>(I826/86400)+25569+(-5/24)</f>
        <v>40286.082638888889</v>
      </c>
      <c r="Y826" s="10"/>
    </row>
    <row r="827" spans="1:25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9"/>
        <v>100</v>
      </c>
      <c r="P827">
        <f t="shared" si="50"/>
        <v>126.8080808080808</v>
      </c>
      <c r="Q827" s="9" t="s">
        <v>8328</v>
      </c>
      <c r="R827" s="9" t="s">
        <v>8329</v>
      </c>
      <c r="S827" s="10">
        <f>(J827/86400)+25569+(-6/24)</f>
        <v>41186.056527777779</v>
      </c>
      <c r="T827">
        <f t="shared" si="48"/>
        <v>2012</v>
      </c>
      <c r="U827" s="15" t="str">
        <f t="shared" si="51"/>
        <v>Oct</v>
      </c>
      <c r="V827" s="10">
        <f>(I827/86400)+25569+(-5/24)</f>
        <v>41211.098194444443</v>
      </c>
      <c r="Y827" s="10"/>
    </row>
    <row r="828" spans="1:25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9"/>
        <v>101</v>
      </c>
      <c r="P828">
        <f t="shared" si="50"/>
        <v>113.87755102040816</v>
      </c>
      <c r="Q828" s="9" t="s">
        <v>8328</v>
      </c>
      <c r="R828" s="9" t="s">
        <v>8329</v>
      </c>
      <c r="S828" s="10">
        <f>(J828/86400)+25569+(-6/24)</f>
        <v>40972.788541666669</v>
      </c>
      <c r="T828">
        <f t="shared" si="48"/>
        <v>2012</v>
      </c>
      <c r="U828" s="15" t="str">
        <f t="shared" si="51"/>
        <v>Mar</v>
      </c>
      <c r="V828" s="10">
        <f>(I828/86400)+25569+(-5/24)</f>
        <v>40993.788541666661</v>
      </c>
      <c r="Y828" s="10"/>
    </row>
    <row r="829" spans="1:25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9"/>
        <v>103</v>
      </c>
      <c r="P829">
        <f t="shared" si="50"/>
        <v>28.181818181818183</v>
      </c>
      <c r="Q829" s="9" t="s">
        <v>8328</v>
      </c>
      <c r="R829" s="9" t="s">
        <v>8329</v>
      </c>
      <c r="S829" s="10">
        <f>(J829/86400)+25569+(-6/24)</f>
        <v>40927.223460648151</v>
      </c>
      <c r="T829">
        <f t="shared" si="48"/>
        <v>2012</v>
      </c>
      <c r="U829" s="15" t="str">
        <f t="shared" si="51"/>
        <v>Jan</v>
      </c>
      <c r="V829" s="10">
        <f>(I829/86400)+25569+(-5/24)</f>
        <v>40953.617361111108</v>
      </c>
      <c r="Y829" s="10"/>
    </row>
    <row r="830" spans="1:25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9"/>
        <v>107</v>
      </c>
      <c r="P830">
        <f t="shared" si="50"/>
        <v>36.60526315789474</v>
      </c>
      <c r="Q830" s="9" t="s">
        <v>8328</v>
      </c>
      <c r="R830" s="9" t="s">
        <v>8329</v>
      </c>
      <c r="S830" s="10">
        <f>(J830/86400)+25569+(-6/24)</f>
        <v>41072.800717592589</v>
      </c>
      <c r="T830">
        <f t="shared" si="48"/>
        <v>2012</v>
      </c>
      <c r="U830" s="15" t="str">
        <f t="shared" si="51"/>
        <v>Jun</v>
      </c>
      <c r="V830" s="10">
        <f>(I830/86400)+25569+(-5/24)</f>
        <v>41085.474999999999</v>
      </c>
      <c r="Y830" s="10"/>
    </row>
    <row r="831" spans="1:25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9"/>
        <v>104</v>
      </c>
      <c r="P831">
        <f t="shared" si="50"/>
        <v>32.5</v>
      </c>
      <c r="Q831" s="9" t="s">
        <v>8328</v>
      </c>
      <c r="R831" s="9" t="s">
        <v>8329</v>
      </c>
      <c r="S831" s="10">
        <f>(J831/86400)+25569+(-6/24)</f>
        <v>42504.551388888889</v>
      </c>
      <c r="T831">
        <f t="shared" si="48"/>
        <v>2016</v>
      </c>
      <c r="U831" s="15" t="str">
        <f t="shared" si="51"/>
        <v>May</v>
      </c>
      <c r="V831" s="10">
        <f>(I831/86400)+25569+(-5/24)</f>
        <v>42564.593055555553</v>
      </c>
      <c r="Y831" s="10"/>
    </row>
    <row r="832" spans="1:25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9"/>
        <v>108</v>
      </c>
      <c r="P832">
        <f t="shared" si="50"/>
        <v>60.65625</v>
      </c>
      <c r="Q832" s="9" t="s">
        <v>8328</v>
      </c>
      <c r="R832" s="9" t="s">
        <v>8329</v>
      </c>
      <c r="S832" s="10">
        <f>(J832/86400)+25569+(-6/24)</f>
        <v>41325.275752314818</v>
      </c>
      <c r="T832">
        <f t="shared" si="48"/>
        <v>2013</v>
      </c>
      <c r="U832" s="15" t="str">
        <f t="shared" si="51"/>
        <v>Feb</v>
      </c>
      <c r="V832" s="10">
        <f>(I832/86400)+25569+(-5/24)</f>
        <v>41355.27575231481</v>
      </c>
      <c r="Y832" s="10"/>
    </row>
    <row r="833" spans="1:25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9"/>
        <v>233</v>
      </c>
      <c r="P833">
        <f t="shared" si="50"/>
        <v>175</v>
      </c>
      <c r="Q833" s="9" t="s">
        <v>8328</v>
      </c>
      <c r="R833" s="9" t="s">
        <v>8329</v>
      </c>
      <c r="S833" s="10">
        <f>(J833/86400)+25569+(-6/24)</f>
        <v>40996.396921296298</v>
      </c>
      <c r="T833">
        <f t="shared" si="48"/>
        <v>2012</v>
      </c>
      <c r="U833" s="15" t="str">
        <f t="shared" si="51"/>
        <v>Mar</v>
      </c>
      <c r="V833" s="10">
        <f>(I833/86400)+25569+(-5/24)</f>
        <v>41026.438587962963</v>
      </c>
      <c r="Y833" s="10"/>
    </row>
    <row r="834" spans="1:25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9"/>
        <v>101</v>
      </c>
      <c r="P834">
        <f t="shared" si="50"/>
        <v>97.993896103896105</v>
      </c>
      <c r="Q834" s="9" t="s">
        <v>8328</v>
      </c>
      <c r="R834" s="9" t="s">
        <v>8329</v>
      </c>
      <c r="S834" s="10">
        <f>(J834/86400)+25569+(-6/24)</f>
        <v>40869.425173611111</v>
      </c>
      <c r="T834">
        <f t="shared" ref="T834:T897" si="52">YEAR(S834)</f>
        <v>2011</v>
      </c>
      <c r="U834" s="15" t="str">
        <f t="shared" si="51"/>
        <v>Nov</v>
      </c>
      <c r="V834" s="10">
        <f>(I834/86400)+25569+(-5/24)</f>
        <v>40929.134027777771</v>
      </c>
      <c r="Y834" s="10"/>
    </row>
    <row r="835" spans="1:25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3">ROUND((E835/D835)*100,0)</f>
        <v>102</v>
      </c>
      <c r="P835">
        <f t="shared" ref="P835:P898" si="54">AVERAGE(E835/L835)</f>
        <v>148.78048780487805</v>
      </c>
      <c r="Q835" s="9" t="s">
        <v>8328</v>
      </c>
      <c r="R835" s="9" t="s">
        <v>8329</v>
      </c>
      <c r="S835" s="10">
        <f>(J835/86400)+25569+(-6/24)</f>
        <v>41718.628182870372</v>
      </c>
      <c r="T835">
        <f t="shared" si="52"/>
        <v>2014</v>
      </c>
      <c r="U835" s="15" t="str">
        <f t="shared" ref="U835:U898" si="55">TEXT(S835,"mmm")</f>
        <v>Mar</v>
      </c>
      <c r="V835" s="10">
        <f>(I835/86400)+25569+(-5/24)</f>
        <v>41748.669849537036</v>
      </c>
      <c r="Y835" s="10"/>
    </row>
    <row r="836" spans="1:25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3"/>
        <v>131</v>
      </c>
      <c r="P836">
        <f t="shared" si="54"/>
        <v>96.08</v>
      </c>
      <c r="Q836" s="9" t="s">
        <v>8328</v>
      </c>
      <c r="R836" s="9" t="s">
        <v>8329</v>
      </c>
      <c r="S836" s="10">
        <f>(J836/86400)+25569+(-6/24)</f>
        <v>41422.572824074072</v>
      </c>
      <c r="T836">
        <f t="shared" si="52"/>
        <v>2013</v>
      </c>
      <c r="U836" s="15" t="str">
        <f t="shared" si="55"/>
        <v>May</v>
      </c>
      <c r="V836" s="10">
        <f>(I836/86400)+25569+(-5/24)</f>
        <v>41455.957638888889</v>
      </c>
      <c r="Y836" s="10"/>
    </row>
    <row r="837" spans="1:25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3"/>
        <v>117</v>
      </c>
      <c r="P837">
        <f t="shared" si="54"/>
        <v>58.625</v>
      </c>
      <c r="Q837" s="9" t="s">
        <v>8328</v>
      </c>
      <c r="R837" s="9" t="s">
        <v>8329</v>
      </c>
      <c r="S837" s="10">
        <f>(J837/86400)+25569+(-6/24)</f>
        <v>41005.20784722222</v>
      </c>
      <c r="T837">
        <f t="shared" si="52"/>
        <v>2012</v>
      </c>
      <c r="U837" s="15" t="str">
        <f t="shared" si="55"/>
        <v>Apr</v>
      </c>
      <c r="V837" s="10">
        <f>(I837/86400)+25569+(-5/24)</f>
        <v>41047.916666666664</v>
      </c>
      <c r="Y837" s="10"/>
    </row>
    <row r="838" spans="1:25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3"/>
        <v>101</v>
      </c>
      <c r="P838">
        <f t="shared" si="54"/>
        <v>109.70695652173914</v>
      </c>
      <c r="Q838" s="9" t="s">
        <v>8328</v>
      </c>
      <c r="R838" s="9" t="s">
        <v>8329</v>
      </c>
      <c r="S838" s="10">
        <f>(J838/86400)+25569+(-6/24)</f>
        <v>41523.806921296295</v>
      </c>
      <c r="T838">
        <f t="shared" si="52"/>
        <v>2013</v>
      </c>
      <c r="U838" s="15" t="str">
        <f t="shared" si="55"/>
        <v>Sep</v>
      </c>
      <c r="V838" s="10">
        <f>(I838/86400)+25569+(-5/24)</f>
        <v>41553.848587962959</v>
      </c>
      <c r="Y838" s="10"/>
    </row>
    <row r="839" spans="1:25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3"/>
        <v>122</v>
      </c>
      <c r="P839">
        <f t="shared" si="54"/>
        <v>49.112903225806448</v>
      </c>
      <c r="Q839" s="9" t="s">
        <v>8328</v>
      </c>
      <c r="R839" s="9" t="s">
        <v>8329</v>
      </c>
      <c r="S839" s="10">
        <f>(J839/86400)+25569+(-6/24)</f>
        <v>41730.748402777775</v>
      </c>
      <c r="T839">
        <f t="shared" si="52"/>
        <v>2014</v>
      </c>
      <c r="U839" s="15" t="str">
        <f t="shared" si="55"/>
        <v>Apr</v>
      </c>
      <c r="V839" s="10">
        <f>(I839/86400)+25569+(-5/24)</f>
        <v>41760.79006944444</v>
      </c>
      <c r="Y839" s="10"/>
    </row>
    <row r="840" spans="1:25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3"/>
        <v>145</v>
      </c>
      <c r="P840">
        <f t="shared" si="54"/>
        <v>47.672131147540981</v>
      </c>
      <c r="Q840" s="9" t="s">
        <v>8328</v>
      </c>
      <c r="R840" s="9" t="s">
        <v>8329</v>
      </c>
      <c r="S840" s="10">
        <f>(J840/86400)+25569+(-6/24)</f>
        <v>40895.647974537038</v>
      </c>
      <c r="T840">
        <f t="shared" si="52"/>
        <v>2011</v>
      </c>
      <c r="U840" s="15" t="str">
        <f t="shared" si="55"/>
        <v>Dec</v>
      </c>
      <c r="V840" s="10">
        <f>(I840/86400)+25569+(-5/24)</f>
        <v>40925.689641203702</v>
      </c>
      <c r="Y840" s="10"/>
    </row>
    <row r="841" spans="1:25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3"/>
        <v>117</v>
      </c>
      <c r="P841">
        <f t="shared" si="54"/>
        <v>60.737812499999997</v>
      </c>
      <c r="Q841" s="9" t="s">
        <v>8328</v>
      </c>
      <c r="R841" s="9" t="s">
        <v>8329</v>
      </c>
      <c r="S841" s="10">
        <f>(J841/86400)+25569+(-6/24)</f>
        <v>41144.513379629629</v>
      </c>
      <c r="T841">
        <f t="shared" si="52"/>
        <v>2012</v>
      </c>
      <c r="U841" s="15" t="str">
        <f t="shared" si="55"/>
        <v>Aug</v>
      </c>
      <c r="V841" s="10">
        <f>(I841/86400)+25569+(-5/24)</f>
        <v>41174.555046296293</v>
      </c>
      <c r="Y841" s="10"/>
    </row>
    <row r="842" spans="1:25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3"/>
        <v>120</v>
      </c>
      <c r="P842">
        <f t="shared" si="54"/>
        <v>63.37715789473684</v>
      </c>
      <c r="Q842" s="9" t="s">
        <v>8328</v>
      </c>
      <c r="R842" s="9" t="s">
        <v>8330</v>
      </c>
      <c r="S842" s="10">
        <f>(J842/86400)+25569+(-6/24)</f>
        <v>42606.976701388892</v>
      </c>
      <c r="T842">
        <f t="shared" si="52"/>
        <v>2016</v>
      </c>
      <c r="U842" s="15" t="str">
        <f t="shared" si="55"/>
        <v>Aug</v>
      </c>
      <c r="V842" s="10">
        <f>(I842/86400)+25569+(-5/24)</f>
        <v>42637.018368055556</v>
      </c>
      <c r="Y842" s="10"/>
    </row>
    <row r="843" spans="1:25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3"/>
        <v>101</v>
      </c>
      <c r="P843">
        <f t="shared" si="54"/>
        <v>53.893617021276597</v>
      </c>
      <c r="Q843" s="9" t="s">
        <v>8328</v>
      </c>
      <c r="R843" s="9" t="s">
        <v>8330</v>
      </c>
      <c r="S843" s="10">
        <f>(J843/86400)+25569+(-6/24)</f>
        <v>41923.588692129633</v>
      </c>
      <c r="T843">
        <f t="shared" si="52"/>
        <v>2014</v>
      </c>
      <c r="U843" s="15" t="str">
        <f t="shared" si="55"/>
        <v>Oct</v>
      </c>
      <c r="V843" s="10">
        <f>(I843/86400)+25569+(-5/24)</f>
        <v>41953.672025462962</v>
      </c>
      <c r="Y843" s="10"/>
    </row>
    <row r="844" spans="1:25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3"/>
        <v>104</v>
      </c>
      <c r="P844">
        <f t="shared" si="54"/>
        <v>66.871794871794876</v>
      </c>
      <c r="Q844" s="9" t="s">
        <v>8328</v>
      </c>
      <c r="R844" s="9" t="s">
        <v>8330</v>
      </c>
      <c r="S844" s="10">
        <f>(J844/86400)+25569+(-6/24)</f>
        <v>41526.34239583333</v>
      </c>
      <c r="T844">
        <f t="shared" si="52"/>
        <v>2013</v>
      </c>
      <c r="U844" s="15" t="str">
        <f t="shared" si="55"/>
        <v>Sep</v>
      </c>
      <c r="V844" s="10">
        <f>(I844/86400)+25569+(-5/24)</f>
        <v>41560.957638888889</v>
      </c>
      <c r="Y844" s="10"/>
    </row>
    <row r="845" spans="1:25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3"/>
        <v>267</v>
      </c>
      <c r="P845">
        <f t="shared" si="54"/>
        <v>63.102362204724407</v>
      </c>
      <c r="Q845" s="9" t="s">
        <v>8328</v>
      </c>
      <c r="R845" s="9" t="s">
        <v>8330</v>
      </c>
      <c r="S845" s="10">
        <f>(J845/86400)+25569+(-6/24)</f>
        <v>42695.007870370369</v>
      </c>
      <c r="T845">
        <f t="shared" si="52"/>
        <v>2016</v>
      </c>
      <c r="U845" s="15" t="str">
        <f t="shared" si="55"/>
        <v>Nov</v>
      </c>
      <c r="V845" s="10">
        <f>(I845/86400)+25569+(-5/24)</f>
        <v>42712.124999999993</v>
      </c>
      <c r="Y845" s="10"/>
    </row>
    <row r="846" spans="1:25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3"/>
        <v>194</v>
      </c>
      <c r="P846">
        <f t="shared" si="54"/>
        <v>36.628930817610062</v>
      </c>
      <c r="Q846" s="9" t="s">
        <v>8328</v>
      </c>
      <c r="R846" s="9" t="s">
        <v>8330</v>
      </c>
      <c r="S846" s="10">
        <f>(J846/86400)+25569+(-6/24)</f>
        <v>41905.434629629628</v>
      </c>
      <c r="T846">
        <f t="shared" si="52"/>
        <v>2014</v>
      </c>
      <c r="U846" s="15" t="str">
        <f t="shared" si="55"/>
        <v>Sep</v>
      </c>
      <c r="V846" s="10">
        <f>(I846/86400)+25569+(-5/24)</f>
        <v>41943.999305555553</v>
      </c>
      <c r="Y846" s="10"/>
    </row>
    <row r="847" spans="1:25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3"/>
        <v>120</v>
      </c>
      <c r="P847">
        <f t="shared" si="54"/>
        <v>34.005706214689269</v>
      </c>
      <c r="Q847" s="9" t="s">
        <v>8328</v>
      </c>
      <c r="R847" s="9" t="s">
        <v>8330</v>
      </c>
      <c r="S847" s="10">
        <f>(J847/86400)+25569+(-6/24)</f>
        <v>42577.955972222218</v>
      </c>
      <c r="T847">
        <f t="shared" si="52"/>
        <v>2016</v>
      </c>
      <c r="U847" s="15" t="str">
        <f t="shared" si="55"/>
        <v>Jul</v>
      </c>
      <c r="V847" s="10">
        <f>(I847/86400)+25569+(-5/24)</f>
        <v>42617.957638888889</v>
      </c>
      <c r="Y847" s="10"/>
    </row>
    <row r="848" spans="1:25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3"/>
        <v>122</v>
      </c>
      <c r="P848">
        <f t="shared" si="54"/>
        <v>28.553404255319148</v>
      </c>
      <c r="Q848" s="9" t="s">
        <v>8328</v>
      </c>
      <c r="R848" s="9" t="s">
        <v>8330</v>
      </c>
      <c r="S848" s="10">
        <f>(J848/86400)+25569+(-6/24)</f>
        <v>41694.141840277778</v>
      </c>
      <c r="T848">
        <f t="shared" si="52"/>
        <v>2014</v>
      </c>
      <c r="U848" s="15" t="str">
        <f t="shared" si="55"/>
        <v>Feb</v>
      </c>
      <c r="V848" s="10">
        <f>(I848/86400)+25569+(-5/24)</f>
        <v>41708.375</v>
      </c>
      <c r="Y848" s="10"/>
    </row>
    <row r="849" spans="1:25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3"/>
        <v>100</v>
      </c>
      <c r="P849">
        <f t="shared" si="54"/>
        <v>10</v>
      </c>
      <c r="Q849" s="9" t="s">
        <v>8328</v>
      </c>
      <c r="R849" s="9" t="s">
        <v>8330</v>
      </c>
      <c r="S849" s="10">
        <f>(J849/86400)+25569+(-6/24)</f>
        <v>42165.548333333332</v>
      </c>
      <c r="T849">
        <f t="shared" si="52"/>
        <v>2015</v>
      </c>
      <c r="U849" s="15" t="str">
        <f t="shared" si="55"/>
        <v>Jun</v>
      </c>
      <c r="V849" s="10">
        <f>(I849/86400)+25569+(-5/24)</f>
        <v>42195.59</v>
      </c>
      <c r="Y849" s="10"/>
    </row>
    <row r="850" spans="1:25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3"/>
        <v>100</v>
      </c>
      <c r="P850">
        <f t="shared" si="54"/>
        <v>18.75</v>
      </c>
      <c r="Q850" s="9" t="s">
        <v>8328</v>
      </c>
      <c r="R850" s="9" t="s">
        <v>8330</v>
      </c>
      <c r="S850" s="10">
        <f>(J850/86400)+25569+(-6/24)</f>
        <v>42078.542048611111</v>
      </c>
      <c r="T850">
        <f t="shared" si="52"/>
        <v>2015</v>
      </c>
      <c r="U850" s="15" t="str">
        <f t="shared" si="55"/>
        <v>Mar</v>
      </c>
      <c r="V850" s="10">
        <f>(I850/86400)+25569+(-5/24)</f>
        <v>42108.583715277775</v>
      </c>
      <c r="Y850" s="10"/>
    </row>
    <row r="851" spans="1:25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3"/>
        <v>120</v>
      </c>
      <c r="P851">
        <f t="shared" si="54"/>
        <v>41.704347826086959</v>
      </c>
      <c r="Q851" s="9" t="s">
        <v>8328</v>
      </c>
      <c r="R851" s="9" t="s">
        <v>8330</v>
      </c>
      <c r="S851" s="10">
        <f>(J851/86400)+25569+(-6/24)</f>
        <v>42050.898888888885</v>
      </c>
      <c r="T851">
        <f t="shared" si="52"/>
        <v>2015</v>
      </c>
      <c r="U851" s="15" t="str">
        <f t="shared" si="55"/>
        <v>Feb</v>
      </c>
      <c r="V851" s="10">
        <f>(I851/86400)+25569+(-5/24)</f>
        <v>42078.898888888885</v>
      </c>
      <c r="Y851" s="10"/>
    </row>
    <row r="852" spans="1:25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3"/>
        <v>155</v>
      </c>
      <c r="P852">
        <f t="shared" si="54"/>
        <v>46.669172932330824</v>
      </c>
      <c r="Q852" s="9" t="s">
        <v>8328</v>
      </c>
      <c r="R852" s="9" t="s">
        <v>8330</v>
      </c>
      <c r="S852" s="10">
        <f>(J852/86400)+25569+(-6/24)</f>
        <v>42452.577743055561</v>
      </c>
      <c r="T852">
        <f t="shared" si="52"/>
        <v>2016</v>
      </c>
      <c r="U852" s="15" t="str">
        <f t="shared" si="55"/>
        <v>Mar</v>
      </c>
      <c r="V852" s="10">
        <f>(I852/86400)+25569+(-5/24)</f>
        <v>42484.999305555553</v>
      </c>
      <c r="Y852" s="10"/>
    </row>
    <row r="853" spans="1:25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3"/>
        <v>130</v>
      </c>
      <c r="P853">
        <f t="shared" si="54"/>
        <v>37.271428571428572</v>
      </c>
      <c r="Q853" s="9" t="s">
        <v>8328</v>
      </c>
      <c r="R853" s="9" t="s">
        <v>8330</v>
      </c>
      <c r="S853" s="10">
        <f>(J853/86400)+25569+(-6/24)</f>
        <v>42522.630243055552</v>
      </c>
      <c r="T853">
        <f t="shared" si="52"/>
        <v>2016</v>
      </c>
      <c r="U853" s="15" t="str">
        <f t="shared" si="55"/>
        <v>Jun</v>
      </c>
      <c r="V853" s="10">
        <f>(I853/86400)+25569+(-5/24)</f>
        <v>42582.614583333336</v>
      </c>
      <c r="Y853" s="10"/>
    </row>
    <row r="854" spans="1:25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3"/>
        <v>105</v>
      </c>
      <c r="P854">
        <f t="shared" si="54"/>
        <v>59.258064516129032</v>
      </c>
      <c r="Q854" s="9" t="s">
        <v>8328</v>
      </c>
      <c r="R854" s="9" t="s">
        <v>8330</v>
      </c>
      <c r="S854" s="10">
        <f>(J854/86400)+25569+(-6/24)</f>
        <v>42656.555497685185</v>
      </c>
      <c r="T854">
        <f t="shared" si="52"/>
        <v>2016</v>
      </c>
      <c r="U854" s="15" t="str">
        <f t="shared" si="55"/>
        <v>Oct</v>
      </c>
      <c r="V854" s="10">
        <f>(I854/86400)+25569+(-5/24)</f>
        <v>42667.666666666664</v>
      </c>
      <c r="Y854" s="10"/>
    </row>
    <row r="855" spans="1:25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3"/>
        <v>100</v>
      </c>
      <c r="P855">
        <f t="shared" si="54"/>
        <v>30</v>
      </c>
      <c r="Q855" s="9" t="s">
        <v>8328</v>
      </c>
      <c r="R855" s="9" t="s">
        <v>8330</v>
      </c>
      <c r="S855" s="10">
        <f>(J855/86400)+25569+(-6/24)</f>
        <v>42021.582280092596</v>
      </c>
      <c r="T855">
        <f t="shared" si="52"/>
        <v>2015</v>
      </c>
      <c r="U855" s="15" t="str">
        <f t="shared" si="55"/>
        <v>Jan</v>
      </c>
      <c r="V855" s="10">
        <f>(I855/86400)+25569+(-5/24)</f>
        <v>42051.62394675926</v>
      </c>
      <c r="Y855" s="10"/>
    </row>
    <row r="856" spans="1:25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3"/>
        <v>118</v>
      </c>
      <c r="P856">
        <f t="shared" si="54"/>
        <v>65.8623246492986</v>
      </c>
      <c r="Q856" s="9" t="s">
        <v>8328</v>
      </c>
      <c r="R856" s="9" t="s">
        <v>8330</v>
      </c>
      <c r="S856" s="10">
        <f>(J856/86400)+25569+(-6/24)</f>
        <v>42701.962337962963</v>
      </c>
      <c r="T856">
        <f t="shared" si="52"/>
        <v>2016</v>
      </c>
      <c r="U856" s="15" t="str">
        <f t="shared" si="55"/>
        <v>Nov</v>
      </c>
      <c r="V856" s="10">
        <f>(I856/86400)+25569+(-5/24)</f>
        <v>42732.004004629627</v>
      </c>
      <c r="Y856" s="10"/>
    </row>
    <row r="857" spans="1:25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3"/>
        <v>103</v>
      </c>
      <c r="P857">
        <f t="shared" si="54"/>
        <v>31.914893617021278</v>
      </c>
      <c r="Q857" s="9" t="s">
        <v>8328</v>
      </c>
      <c r="R857" s="9" t="s">
        <v>8330</v>
      </c>
      <c r="S857" s="10">
        <f>(J857/86400)+25569+(-6/24)</f>
        <v>42544.875196759254</v>
      </c>
      <c r="T857">
        <f t="shared" si="52"/>
        <v>2016</v>
      </c>
      <c r="U857" s="15" t="str">
        <f t="shared" si="55"/>
        <v>Jun</v>
      </c>
      <c r="V857" s="10">
        <f>(I857/86400)+25569+(-5/24)</f>
        <v>42574.916863425919</v>
      </c>
      <c r="Y857" s="10"/>
    </row>
    <row r="858" spans="1:25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3"/>
        <v>218</v>
      </c>
      <c r="P858">
        <f t="shared" si="54"/>
        <v>19.464285714285715</v>
      </c>
      <c r="Q858" s="9" t="s">
        <v>8328</v>
      </c>
      <c r="R858" s="9" t="s">
        <v>8330</v>
      </c>
      <c r="S858" s="10">
        <f>(J858/86400)+25569+(-6/24)</f>
        <v>42609.061990740738</v>
      </c>
      <c r="T858">
        <f t="shared" si="52"/>
        <v>2016</v>
      </c>
      <c r="U858" s="15" t="str">
        <f t="shared" si="55"/>
        <v>Aug</v>
      </c>
      <c r="V858" s="10">
        <f>(I858/86400)+25569+(-5/24)</f>
        <v>42668.583333333336</v>
      </c>
      <c r="Y858" s="10"/>
    </row>
    <row r="859" spans="1:25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3"/>
        <v>100</v>
      </c>
      <c r="P859">
        <f t="shared" si="54"/>
        <v>50</v>
      </c>
      <c r="Q859" s="9" t="s">
        <v>8328</v>
      </c>
      <c r="R859" s="9" t="s">
        <v>8330</v>
      </c>
      <c r="S859" s="10">
        <f>(J859/86400)+25569+(-6/24)</f>
        <v>42291.331377314811</v>
      </c>
      <c r="T859">
        <f t="shared" si="52"/>
        <v>2015</v>
      </c>
      <c r="U859" s="15" t="str">
        <f t="shared" si="55"/>
        <v>Oct</v>
      </c>
      <c r="V859" s="10">
        <f>(I859/86400)+25569+(-5/24)</f>
        <v>42333.414710648147</v>
      </c>
      <c r="Y859" s="10"/>
    </row>
    <row r="860" spans="1:25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3"/>
        <v>144</v>
      </c>
      <c r="P860">
        <f t="shared" si="54"/>
        <v>22.737763157894737</v>
      </c>
      <c r="Q860" s="9" t="s">
        <v>8328</v>
      </c>
      <c r="R860" s="9" t="s">
        <v>8330</v>
      </c>
      <c r="S860" s="10">
        <f>(J860/86400)+25569+(-6/24)</f>
        <v>42079.495578703703</v>
      </c>
      <c r="T860">
        <f t="shared" si="52"/>
        <v>2015</v>
      </c>
      <c r="U860" s="15" t="str">
        <f t="shared" si="55"/>
        <v>Mar</v>
      </c>
      <c r="V860" s="10">
        <f>(I860/86400)+25569+(-5/24)</f>
        <v>42109.749305555553</v>
      </c>
      <c r="Y860" s="10"/>
    </row>
    <row r="861" spans="1:25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3"/>
        <v>105</v>
      </c>
      <c r="P861">
        <f t="shared" si="54"/>
        <v>42.724489795918366</v>
      </c>
      <c r="Q861" s="9" t="s">
        <v>8328</v>
      </c>
      <c r="R861" s="9" t="s">
        <v>8330</v>
      </c>
      <c r="S861" s="10">
        <f>(J861/86400)+25569+(-6/24)</f>
        <v>42128.570231481484</v>
      </c>
      <c r="T861">
        <f t="shared" si="52"/>
        <v>2015</v>
      </c>
      <c r="U861" s="15" t="str">
        <f t="shared" si="55"/>
        <v>May</v>
      </c>
      <c r="V861" s="10">
        <f>(I861/86400)+25569+(-5/24)</f>
        <v>42158.791666666664</v>
      </c>
      <c r="Y861" s="10"/>
    </row>
    <row r="862" spans="1:25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3"/>
        <v>18</v>
      </c>
      <c r="P862">
        <f t="shared" si="54"/>
        <v>52.916666666666664</v>
      </c>
      <c r="Q862" s="9" t="s">
        <v>8328</v>
      </c>
      <c r="R862" s="9" t="s">
        <v>8331</v>
      </c>
      <c r="S862" s="10">
        <f>(J862/86400)+25569+(-6/24)</f>
        <v>41570.232789351852</v>
      </c>
      <c r="T862">
        <f t="shared" si="52"/>
        <v>2013</v>
      </c>
      <c r="U862" s="15" t="str">
        <f t="shared" si="55"/>
        <v>Oct</v>
      </c>
      <c r="V862" s="10">
        <f>(I862/86400)+25569+(-5/24)</f>
        <v>41600.316122685181</v>
      </c>
      <c r="Y862" s="10"/>
    </row>
    <row r="863" spans="1:25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3"/>
        <v>2</v>
      </c>
      <c r="P863">
        <f t="shared" si="54"/>
        <v>50.5</v>
      </c>
      <c r="Q863" s="9" t="s">
        <v>8328</v>
      </c>
      <c r="R863" s="9" t="s">
        <v>8331</v>
      </c>
      <c r="S863" s="10">
        <f>(J863/86400)+25569+(-6/24)</f>
        <v>42599.715324074074</v>
      </c>
      <c r="T863">
        <f t="shared" si="52"/>
        <v>2016</v>
      </c>
      <c r="U863" s="15" t="str">
        <f t="shared" si="55"/>
        <v>Aug</v>
      </c>
      <c r="V863" s="10">
        <f>(I863/86400)+25569+(-5/24)</f>
        <v>42629.756990740738</v>
      </c>
      <c r="Y863" s="10"/>
    </row>
    <row r="864" spans="1:25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3"/>
        <v>0</v>
      </c>
      <c r="P864">
        <f t="shared" si="54"/>
        <v>42.5</v>
      </c>
      <c r="Q864" s="9" t="s">
        <v>8328</v>
      </c>
      <c r="R864" s="9" t="s">
        <v>8331</v>
      </c>
      <c r="S864" s="10">
        <f>(J864/86400)+25569+(-6/24)</f>
        <v>41559.3049537037</v>
      </c>
      <c r="T864">
        <f t="shared" si="52"/>
        <v>2013</v>
      </c>
      <c r="U864" s="15" t="str">
        <f t="shared" si="55"/>
        <v>Oct</v>
      </c>
      <c r="V864" s="10">
        <f>(I864/86400)+25569+(-5/24)</f>
        <v>41589.388287037036</v>
      </c>
      <c r="Y864" s="10"/>
    </row>
    <row r="865" spans="1:25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3"/>
        <v>5</v>
      </c>
      <c r="P865">
        <f t="shared" si="54"/>
        <v>18</v>
      </c>
      <c r="Q865" s="9" t="s">
        <v>8328</v>
      </c>
      <c r="R865" s="9" t="s">
        <v>8331</v>
      </c>
      <c r="S865" s="10">
        <f>(J865/86400)+25569+(-6/24)</f>
        <v>40920.867662037039</v>
      </c>
      <c r="T865">
        <f t="shared" si="52"/>
        <v>2012</v>
      </c>
      <c r="U865" s="15" t="str">
        <f t="shared" si="55"/>
        <v>Jan</v>
      </c>
      <c r="V865" s="10">
        <f>(I865/86400)+25569+(-5/24)</f>
        <v>40950.909328703703</v>
      </c>
      <c r="Y865" s="10"/>
    </row>
    <row r="866" spans="1:25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3"/>
        <v>42</v>
      </c>
      <c r="P866">
        <f t="shared" si="54"/>
        <v>34.177215189873415</v>
      </c>
      <c r="Q866" s="9" t="s">
        <v>8328</v>
      </c>
      <c r="R866" s="9" t="s">
        <v>8331</v>
      </c>
      <c r="S866" s="10">
        <f>(J866/86400)+25569+(-6/24)</f>
        <v>41540.856921296298</v>
      </c>
      <c r="T866">
        <f t="shared" si="52"/>
        <v>2013</v>
      </c>
      <c r="U866" s="15" t="str">
        <f t="shared" si="55"/>
        <v>Sep</v>
      </c>
      <c r="V866" s="10">
        <f>(I866/86400)+25569+(-5/24)</f>
        <v>41563.207638888889</v>
      </c>
      <c r="Y866" s="10"/>
    </row>
    <row r="867" spans="1:25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3"/>
        <v>2</v>
      </c>
      <c r="P867">
        <f t="shared" si="54"/>
        <v>22.5</v>
      </c>
      <c r="Q867" s="9" t="s">
        <v>8328</v>
      </c>
      <c r="R867" s="9" t="s">
        <v>8331</v>
      </c>
      <c r="S867" s="10">
        <f>(J867/86400)+25569+(-6/24)</f>
        <v>41230.523113425923</v>
      </c>
      <c r="T867">
        <f t="shared" si="52"/>
        <v>2012</v>
      </c>
      <c r="U867" s="15" t="str">
        <f t="shared" si="55"/>
        <v>Nov</v>
      </c>
      <c r="V867" s="10">
        <f>(I867/86400)+25569+(-5/24)</f>
        <v>41290.564780092587</v>
      </c>
      <c r="Y867" s="10"/>
    </row>
    <row r="868" spans="1:25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3"/>
        <v>18</v>
      </c>
      <c r="P868">
        <f t="shared" si="54"/>
        <v>58.18181818181818</v>
      </c>
      <c r="Q868" s="9" t="s">
        <v>8328</v>
      </c>
      <c r="R868" s="9" t="s">
        <v>8331</v>
      </c>
      <c r="S868" s="10">
        <f>(J868/86400)+25569+(-6/24)</f>
        <v>42025.387939814813</v>
      </c>
      <c r="T868">
        <f t="shared" si="52"/>
        <v>2015</v>
      </c>
      <c r="U868" s="15" t="str">
        <f t="shared" si="55"/>
        <v>Jan</v>
      </c>
      <c r="V868" s="10">
        <f>(I868/86400)+25569+(-5/24)</f>
        <v>42063.423611111109</v>
      </c>
      <c r="Y868" s="10"/>
    </row>
    <row r="869" spans="1:25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3"/>
        <v>24</v>
      </c>
      <c r="P869">
        <f t="shared" si="54"/>
        <v>109.18181818181819</v>
      </c>
      <c r="Q869" s="9" t="s">
        <v>8328</v>
      </c>
      <c r="R869" s="9" t="s">
        <v>8331</v>
      </c>
      <c r="S869" s="10">
        <f>(J869/86400)+25569+(-6/24)</f>
        <v>40087.855393518519</v>
      </c>
      <c r="T869">
        <f t="shared" si="52"/>
        <v>2009</v>
      </c>
      <c r="U869" s="15" t="str">
        <f t="shared" si="55"/>
        <v>Oct</v>
      </c>
      <c r="V869" s="10">
        <f>(I869/86400)+25569+(-5/24)</f>
        <v>40147.999305555553</v>
      </c>
      <c r="Y869" s="10"/>
    </row>
    <row r="870" spans="1:25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3"/>
        <v>0</v>
      </c>
      <c r="P870">
        <f t="shared" si="54"/>
        <v>50</v>
      </c>
      <c r="Q870" s="9" t="s">
        <v>8328</v>
      </c>
      <c r="R870" s="9" t="s">
        <v>8331</v>
      </c>
      <c r="S870" s="10">
        <f>(J870/86400)+25569+(-6/24)</f>
        <v>41615.777754629627</v>
      </c>
      <c r="T870">
        <f t="shared" si="52"/>
        <v>2013</v>
      </c>
      <c r="U870" s="15" t="str">
        <f t="shared" si="55"/>
        <v>Dec</v>
      </c>
      <c r="V870" s="10">
        <f>(I870/86400)+25569+(-5/24)</f>
        <v>41645.819421296292</v>
      </c>
      <c r="Y870" s="10"/>
    </row>
    <row r="871" spans="1:25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3"/>
        <v>12</v>
      </c>
      <c r="P871">
        <f t="shared" si="54"/>
        <v>346.66666666666669</v>
      </c>
      <c r="Q871" s="9" t="s">
        <v>8328</v>
      </c>
      <c r="R871" s="9" t="s">
        <v>8331</v>
      </c>
      <c r="S871" s="10">
        <f>(J871/86400)+25569+(-6/24)</f>
        <v>41342.595567129625</v>
      </c>
      <c r="T871">
        <f t="shared" si="52"/>
        <v>2013</v>
      </c>
      <c r="U871" s="15" t="str">
        <f t="shared" si="55"/>
        <v>Mar</v>
      </c>
      <c r="V871" s="10">
        <f>(I871/86400)+25569+(-5/24)</f>
        <v>41372.595567129625</v>
      </c>
      <c r="Y871" s="10"/>
    </row>
    <row r="872" spans="1:25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3"/>
        <v>0</v>
      </c>
      <c r="P872">
        <f t="shared" si="54"/>
        <v>12.4</v>
      </c>
      <c r="Q872" s="9" t="s">
        <v>8328</v>
      </c>
      <c r="R872" s="9" t="s">
        <v>8331</v>
      </c>
      <c r="S872" s="10">
        <f>(J872/86400)+25569+(-6/24)</f>
        <v>41487.772256944445</v>
      </c>
      <c r="T872">
        <f t="shared" si="52"/>
        <v>2013</v>
      </c>
      <c r="U872" s="15" t="str">
        <f t="shared" si="55"/>
        <v>Aug</v>
      </c>
      <c r="V872" s="10">
        <f>(I872/86400)+25569+(-5/24)</f>
        <v>41517.813923611109</v>
      </c>
      <c r="Y872" s="10"/>
    </row>
    <row r="873" spans="1:25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3"/>
        <v>5</v>
      </c>
      <c r="P873">
        <f t="shared" si="54"/>
        <v>27.083333333333332</v>
      </c>
      <c r="Q873" s="9" t="s">
        <v>8328</v>
      </c>
      <c r="R873" s="9" t="s">
        <v>8331</v>
      </c>
      <c r="S873" s="10">
        <f>(J873/86400)+25569+(-6/24)</f>
        <v>41577.311284722222</v>
      </c>
      <c r="T873">
        <f t="shared" si="52"/>
        <v>2013</v>
      </c>
      <c r="U873" s="15" t="str">
        <f t="shared" si="55"/>
        <v>Oct</v>
      </c>
      <c r="V873" s="10">
        <f>(I873/86400)+25569+(-5/24)</f>
        <v>41607.394618055558</v>
      </c>
      <c r="Y873" s="10"/>
    </row>
    <row r="874" spans="1:25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3"/>
        <v>1</v>
      </c>
      <c r="P874">
        <f t="shared" si="54"/>
        <v>32.5</v>
      </c>
      <c r="Q874" s="9" t="s">
        <v>8328</v>
      </c>
      <c r="R874" s="9" t="s">
        <v>8331</v>
      </c>
      <c r="S874" s="10">
        <f>(J874/86400)+25569+(-6/24)</f>
        <v>40567.575543981482</v>
      </c>
      <c r="T874">
        <f t="shared" si="52"/>
        <v>2011</v>
      </c>
      <c r="U874" s="15" t="str">
        <f t="shared" si="55"/>
        <v>Jan</v>
      </c>
      <c r="V874" s="10">
        <f>(I874/86400)+25569+(-5/24)</f>
        <v>40612.617210648146</v>
      </c>
      <c r="Y874" s="10"/>
    </row>
    <row r="875" spans="1:25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3"/>
        <v>1</v>
      </c>
      <c r="P875">
        <f t="shared" si="54"/>
        <v>9</v>
      </c>
      <c r="Q875" s="9" t="s">
        <v>8328</v>
      </c>
      <c r="R875" s="9" t="s">
        <v>8331</v>
      </c>
      <c r="S875" s="10">
        <f>(J875/86400)+25569+(-6/24)</f>
        <v>41183.917129629626</v>
      </c>
      <c r="T875">
        <f t="shared" si="52"/>
        <v>2012</v>
      </c>
      <c r="U875" s="15" t="str">
        <f t="shared" si="55"/>
        <v>Oct</v>
      </c>
      <c r="V875" s="10">
        <f>(I875/86400)+25569+(-5/24)</f>
        <v>41224.000462962962</v>
      </c>
      <c r="Y875" s="10"/>
    </row>
    <row r="876" spans="1:25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3"/>
        <v>24</v>
      </c>
      <c r="P876">
        <f t="shared" si="54"/>
        <v>34.761904761904759</v>
      </c>
      <c r="Q876" s="9" t="s">
        <v>8328</v>
      </c>
      <c r="R876" s="9" t="s">
        <v>8331</v>
      </c>
      <c r="S876" s="10">
        <f>(J876/86400)+25569+(-6/24)</f>
        <v>41368.333726851852</v>
      </c>
      <c r="T876">
        <f t="shared" si="52"/>
        <v>2013</v>
      </c>
      <c r="U876" s="15" t="str">
        <f t="shared" si="55"/>
        <v>Apr</v>
      </c>
      <c r="V876" s="10">
        <f>(I876/86400)+25569+(-5/24)</f>
        <v>41398.375393518516</v>
      </c>
      <c r="Y876" s="10"/>
    </row>
    <row r="877" spans="1:25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3"/>
        <v>0</v>
      </c>
      <c r="P877" t="e">
        <f t="shared" si="54"/>
        <v>#DIV/0!</v>
      </c>
      <c r="Q877" s="9" t="s">
        <v>8328</v>
      </c>
      <c r="R877" s="9" t="s">
        <v>8331</v>
      </c>
      <c r="S877" s="10">
        <f>(J877/86400)+25569+(-6/24)</f>
        <v>42248.473738425921</v>
      </c>
      <c r="T877">
        <f t="shared" si="52"/>
        <v>2015</v>
      </c>
      <c r="U877" s="15" t="str">
        <f t="shared" si="55"/>
        <v>Sep</v>
      </c>
      <c r="V877" s="10">
        <f>(I877/86400)+25569+(-5/24)</f>
        <v>42268.515405092585</v>
      </c>
      <c r="Y877" s="10"/>
    </row>
    <row r="878" spans="1:25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3"/>
        <v>41</v>
      </c>
      <c r="P878">
        <f t="shared" si="54"/>
        <v>28.577777777777779</v>
      </c>
      <c r="Q878" s="9" t="s">
        <v>8328</v>
      </c>
      <c r="R878" s="9" t="s">
        <v>8331</v>
      </c>
      <c r="S878" s="10">
        <f>(J878/86400)+25569+(-6/24)</f>
        <v>41276.246840277774</v>
      </c>
      <c r="T878">
        <f t="shared" si="52"/>
        <v>2013</v>
      </c>
      <c r="U878" s="15" t="str">
        <f t="shared" si="55"/>
        <v>Jan</v>
      </c>
      <c r="V878" s="10">
        <f>(I878/86400)+25569+(-5/24)</f>
        <v>41309.288506944438</v>
      </c>
      <c r="Y878" s="10"/>
    </row>
    <row r="879" spans="1:25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3"/>
        <v>68</v>
      </c>
      <c r="P879">
        <f t="shared" si="54"/>
        <v>46.586206896551722</v>
      </c>
      <c r="Q879" s="9" t="s">
        <v>8328</v>
      </c>
      <c r="R879" s="9" t="s">
        <v>8331</v>
      </c>
      <c r="S879" s="10">
        <f>(J879/86400)+25569+(-6/24)</f>
        <v>41597.538888888885</v>
      </c>
      <c r="T879">
        <f t="shared" si="52"/>
        <v>2013</v>
      </c>
      <c r="U879" s="15" t="str">
        <f t="shared" si="55"/>
        <v>Nov</v>
      </c>
      <c r="V879" s="10">
        <f>(I879/86400)+25569+(-5/24)</f>
        <v>41627.580555555549</v>
      </c>
      <c r="Y879" s="10"/>
    </row>
    <row r="880" spans="1:25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3"/>
        <v>1</v>
      </c>
      <c r="P880">
        <f t="shared" si="54"/>
        <v>32.5</v>
      </c>
      <c r="Q880" s="9" t="s">
        <v>8328</v>
      </c>
      <c r="R880" s="9" t="s">
        <v>8331</v>
      </c>
      <c r="S880" s="10">
        <f>(J880/86400)+25569+(-6/24)</f>
        <v>40504.982916666668</v>
      </c>
      <c r="T880">
        <f t="shared" si="52"/>
        <v>2010</v>
      </c>
      <c r="U880" s="15" t="str">
        <f t="shared" si="55"/>
        <v>Nov</v>
      </c>
      <c r="V880" s="10">
        <f>(I880/86400)+25569+(-5/24)</f>
        <v>40535.024583333332</v>
      </c>
      <c r="Y880" s="10"/>
    </row>
    <row r="881" spans="1:25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3"/>
        <v>31</v>
      </c>
      <c r="P881">
        <f t="shared" si="54"/>
        <v>21.466666666666665</v>
      </c>
      <c r="Q881" s="9" t="s">
        <v>8328</v>
      </c>
      <c r="R881" s="9" t="s">
        <v>8331</v>
      </c>
      <c r="S881" s="10">
        <f>(J881/86400)+25569+(-6/24)</f>
        <v>41037.579918981479</v>
      </c>
      <c r="T881">
        <f t="shared" si="52"/>
        <v>2012</v>
      </c>
      <c r="U881" s="15" t="str">
        <f t="shared" si="55"/>
        <v>May</v>
      </c>
      <c r="V881" s="10">
        <f>(I881/86400)+25569+(-5/24)</f>
        <v>41058.621585648143</v>
      </c>
      <c r="Y881" s="10"/>
    </row>
    <row r="882" spans="1:25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3"/>
        <v>3</v>
      </c>
      <c r="P882">
        <f t="shared" si="54"/>
        <v>14.125</v>
      </c>
      <c r="Q882" s="9" t="s">
        <v>8328</v>
      </c>
      <c r="R882" s="9" t="s">
        <v>8332</v>
      </c>
      <c r="S882" s="10">
        <f>(J882/86400)+25569+(-6/24)</f>
        <v>41179.07104166667</v>
      </c>
      <c r="T882">
        <f t="shared" si="52"/>
        <v>2012</v>
      </c>
      <c r="U882" s="15" t="str">
        <f t="shared" si="55"/>
        <v>Sep</v>
      </c>
      <c r="V882" s="10">
        <f>(I882/86400)+25569+(-5/24)</f>
        <v>41212.112708333334</v>
      </c>
      <c r="Y882" s="10"/>
    </row>
    <row r="883" spans="1:25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3"/>
        <v>1</v>
      </c>
      <c r="P883">
        <f t="shared" si="54"/>
        <v>30</v>
      </c>
      <c r="Q883" s="9" t="s">
        <v>8328</v>
      </c>
      <c r="R883" s="9" t="s">
        <v>8332</v>
      </c>
      <c r="S883" s="10">
        <f>(J883/86400)+25569+(-6/24)</f>
        <v>40877.00099537037</v>
      </c>
      <c r="T883">
        <f t="shared" si="52"/>
        <v>2011</v>
      </c>
      <c r="U883" s="15" t="str">
        <f t="shared" si="55"/>
        <v>Nov</v>
      </c>
      <c r="V883" s="10">
        <f>(I883/86400)+25569+(-5/24)</f>
        <v>40922.042662037034</v>
      </c>
      <c r="Y883" s="10"/>
    </row>
    <row r="884" spans="1:25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3"/>
        <v>20</v>
      </c>
      <c r="P884">
        <f t="shared" si="54"/>
        <v>21.571428571428573</v>
      </c>
      <c r="Q884" s="9" t="s">
        <v>8328</v>
      </c>
      <c r="R884" s="9" t="s">
        <v>8332</v>
      </c>
      <c r="S884" s="10">
        <f>(J884/86400)+25569+(-6/24)</f>
        <v>40759.610532407409</v>
      </c>
      <c r="T884">
        <f t="shared" si="52"/>
        <v>2011</v>
      </c>
      <c r="U884" s="15" t="str">
        <f t="shared" si="55"/>
        <v>Aug</v>
      </c>
      <c r="V884" s="10">
        <f>(I884/86400)+25569+(-5/24)</f>
        <v>40792.652199074073</v>
      </c>
      <c r="Y884" s="10"/>
    </row>
    <row r="885" spans="1:25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3"/>
        <v>40</v>
      </c>
      <c r="P885">
        <f t="shared" si="54"/>
        <v>83.375</v>
      </c>
      <c r="Q885" s="9" t="s">
        <v>8328</v>
      </c>
      <c r="R885" s="9" t="s">
        <v>8332</v>
      </c>
      <c r="S885" s="10">
        <f>(J885/86400)+25569+(-6/24)</f>
        <v>42371.685590277775</v>
      </c>
      <c r="T885">
        <f t="shared" si="52"/>
        <v>2016</v>
      </c>
      <c r="U885" s="15" t="str">
        <f t="shared" si="55"/>
        <v>Jan</v>
      </c>
      <c r="V885" s="10">
        <f>(I885/86400)+25569+(-5/24)</f>
        <v>42431.727256944439</v>
      </c>
      <c r="Y885" s="10"/>
    </row>
    <row r="886" spans="1:25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3"/>
        <v>1</v>
      </c>
      <c r="P886">
        <f t="shared" si="54"/>
        <v>10</v>
      </c>
      <c r="Q886" s="9" t="s">
        <v>8328</v>
      </c>
      <c r="R886" s="9" t="s">
        <v>8332</v>
      </c>
      <c r="S886" s="10">
        <f>(J886/86400)+25569+(-6/24)</f>
        <v>40981.552615740744</v>
      </c>
      <c r="T886">
        <f t="shared" si="52"/>
        <v>2012</v>
      </c>
      <c r="U886" s="15" t="str">
        <f t="shared" si="55"/>
        <v>Mar</v>
      </c>
      <c r="V886" s="10">
        <f>(I886/86400)+25569+(-5/24)</f>
        <v>41040.896527777775</v>
      </c>
      <c r="Y886" s="10"/>
    </row>
    <row r="887" spans="1:25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3"/>
        <v>75</v>
      </c>
      <c r="P887">
        <f t="shared" si="54"/>
        <v>35.714285714285715</v>
      </c>
      <c r="Q887" s="9" t="s">
        <v>8328</v>
      </c>
      <c r="R887" s="9" t="s">
        <v>8332</v>
      </c>
      <c r="S887" s="10">
        <f>(J887/86400)+25569+(-6/24)</f>
        <v>42713.691099537042</v>
      </c>
      <c r="T887">
        <f t="shared" si="52"/>
        <v>2016</v>
      </c>
      <c r="U887" s="15" t="str">
        <f t="shared" si="55"/>
        <v>Dec</v>
      </c>
      <c r="V887" s="10">
        <f>(I887/86400)+25569+(-5/24)</f>
        <v>42734.732766203706</v>
      </c>
      <c r="Y887" s="10"/>
    </row>
    <row r="888" spans="1:25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3"/>
        <v>41</v>
      </c>
      <c r="P888">
        <f t="shared" si="54"/>
        <v>29.285714285714285</v>
      </c>
      <c r="Q888" s="9" t="s">
        <v>8328</v>
      </c>
      <c r="R888" s="9" t="s">
        <v>8332</v>
      </c>
      <c r="S888" s="10">
        <f>(J888/86400)+25569+(-6/24)</f>
        <v>42603.620520833334</v>
      </c>
      <c r="T888">
        <f t="shared" si="52"/>
        <v>2016</v>
      </c>
      <c r="U888" s="15" t="str">
        <f t="shared" si="55"/>
        <v>Aug</v>
      </c>
      <c r="V888" s="10">
        <f>(I888/86400)+25569+(-5/24)</f>
        <v>42628.662187499998</v>
      </c>
      <c r="Y888" s="10"/>
    </row>
    <row r="889" spans="1:25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3"/>
        <v>0</v>
      </c>
      <c r="P889" t="e">
        <f t="shared" si="54"/>
        <v>#DIV/0!</v>
      </c>
      <c r="Q889" s="9" t="s">
        <v>8328</v>
      </c>
      <c r="R889" s="9" t="s">
        <v>8332</v>
      </c>
      <c r="S889" s="10">
        <f>(J889/86400)+25569+(-6/24)</f>
        <v>41026.708969907406</v>
      </c>
      <c r="T889">
        <f t="shared" si="52"/>
        <v>2012</v>
      </c>
      <c r="U889" s="15" t="str">
        <f t="shared" si="55"/>
        <v>Apr</v>
      </c>
      <c r="V889" s="10">
        <f>(I889/86400)+25569+(-5/24)</f>
        <v>41056.75063657407</v>
      </c>
      <c r="Y889" s="10"/>
    </row>
    <row r="890" spans="1:25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3"/>
        <v>7</v>
      </c>
      <c r="P890">
        <f t="shared" si="54"/>
        <v>18</v>
      </c>
      <c r="Q890" s="9" t="s">
        <v>8328</v>
      </c>
      <c r="R890" s="9" t="s">
        <v>8332</v>
      </c>
      <c r="S890" s="10">
        <f>(J890/86400)+25569+(-6/24)</f>
        <v>40751.503298611111</v>
      </c>
      <c r="T890">
        <f t="shared" si="52"/>
        <v>2011</v>
      </c>
      <c r="U890" s="15" t="str">
        <f t="shared" si="55"/>
        <v>Jul</v>
      </c>
      <c r="V890" s="10">
        <f>(I890/86400)+25569+(-5/24)</f>
        <v>40787.041666666664</v>
      </c>
      <c r="Y890" s="10"/>
    </row>
    <row r="891" spans="1:25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3"/>
        <v>9</v>
      </c>
      <c r="P891">
        <f t="shared" si="54"/>
        <v>73.760000000000005</v>
      </c>
      <c r="Q891" s="9" t="s">
        <v>8328</v>
      </c>
      <c r="R891" s="9" t="s">
        <v>8332</v>
      </c>
      <c r="S891" s="10">
        <f>(J891/86400)+25569+(-6/24)</f>
        <v>41887.534062500003</v>
      </c>
      <c r="T891">
        <f t="shared" si="52"/>
        <v>2014</v>
      </c>
      <c r="U891" s="15" t="str">
        <f t="shared" si="55"/>
        <v>Sep</v>
      </c>
      <c r="V891" s="10">
        <f>(I891/86400)+25569+(-5/24)</f>
        <v>41917.575729166667</v>
      </c>
      <c r="Y891" s="10"/>
    </row>
    <row r="892" spans="1:25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3"/>
        <v>4</v>
      </c>
      <c r="P892">
        <f t="shared" si="54"/>
        <v>31.25</v>
      </c>
      <c r="Q892" s="9" t="s">
        <v>8328</v>
      </c>
      <c r="R892" s="9" t="s">
        <v>8332</v>
      </c>
      <c r="S892" s="10">
        <f>(J892/86400)+25569+(-6/24)</f>
        <v>41569.448831018519</v>
      </c>
      <c r="T892">
        <f t="shared" si="52"/>
        <v>2013</v>
      </c>
      <c r="U892" s="15" t="str">
        <f t="shared" si="55"/>
        <v>Oct</v>
      </c>
      <c r="V892" s="10">
        <f>(I892/86400)+25569+(-5/24)</f>
        <v>41599.532164351847</v>
      </c>
      <c r="Y892" s="10"/>
    </row>
    <row r="893" spans="1:25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3"/>
        <v>3</v>
      </c>
      <c r="P893">
        <f t="shared" si="54"/>
        <v>28.888888888888889</v>
      </c>
      <c r="Q893" s="9" t="s">
        <v>8328</v>
      </c>
      <c r="R893" s="9" t="s">
        <v>8332</v>
      </c>
      <c r="S893" s="10">
        <f>(J893/86400)+25569+(-6/24)</f>
        <v>41841.781597222223</v>
      </c>
      <c r="T893">
        <f t="shared" si="52"/>
        <v>2014</v>
      </c>
      <c r="U893" s="15" t="str">
        <f t="shared" si="55"/>
        <v>Jul</v>
      </c>
      <c r="V893" s="10">
        <f>(I893/86400)+25569+(-5/24)</f>
        <v>41871.823263888888</v>
      </c>
      <c r="Y893" s="10"/>
    </row>
    <row r="894" spans="1:25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3"/>
        <v>41</v>
      </c>
      <c r="P894">
        <f t="shared" si="54"/>
        <v>143.8235294117647</v>
      </c>
      <c r="Q894" s="9" t="s">
        <v>8328</v>
      </c>
      <c r="R894" s="9" t="s">
        <v>8332</v>
      </c>
      <c r="S894" s="10">
        <f>(J894/86400)+25569+(-6/24)</f>
        <v>40303.95003472222</v>
      </c>
      <c r="T894">
        <f t="shared" si="52"/>
        <v>2010</v>
      </c>
      <c r="U894" s="15" t="str">
        <f t="shared" si="55"/>
        <v>May</v>
      </c>
      <c r="V894" s="10">
        <f>(I894/86400)+25569+(-5/24)</f>
        <v>40390.958333333328</v>
      </c>
      <c r="Y894" s="10"/>
    </row>
    <row r="895" spans="1:25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3"/>
        <v>10</v>
      </c>
      <c r="P895">
        <f t="shared" si="54"/>
        <v>40</v>
      </c>
      <c r="Q895" s="9" t="s">
        <v>8328</v>
      </c>
      <c r="R895" s="9" t="s">
        <v>8332</v>
      </c>
      <c r="S895" s="10">
        <f>(J895/86400)+25569+(-6/24)</f>
        <v>42065.647719907407</v>
      </c>
      <c r="T895">
        <f t="shared" si="52"/>
        <v>2015</v>
      </c>
      <c r="U895" s="15" t="str">
        <f t="shared" si="55"/>
        <v>Mar</v>
      </c>
      <c r="V895" s="10">
        <f>(I895/86400)+25569+(-5/24)</f>
        <v>42095.647719907407</v>
      </c>
      <c r="Y895" s="10"/>
    </row>
    <row r="896" spans="1:25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3"/>
        <v>39</v>
      </c>
      <c r="P896">
        <f t="shared" si="54"/>
        <v>147.81132075471697</v>
      </c>
      <c r="Q896" s="9" t="s">
        <v>8328</v>
      </c>
      <c r="R896" s="9" t="s">
        <v>8332</v>
      </c>
      <c r="S896" s="10">
        <f>(J896/86400)+25569+(-6/24)</f>
        <v>42496.73159722222</v>
      </c>
      <c r="T896">
        <f t="shared" si="52"/>
        <v>2016</v>
      </c>
      <c r="U896" s="15" t="str">
        <f t="shared" si="55"/>
        <v>May</v>
      </c>
      <c r="V896" s="10">
        <f>(I896/86400)+25569+(-5/24)</f>
        <v>42526.773263888885</v>
      </c>
      <c r="Y896" s="10"/>
    </row>
    <row r="897" spans="1:25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3"/>
        <v>2</v>
      </c>
      <c r="P897">
        <f t="shared" si="54"/>
        <v>27.857142857142858</v>
      </c>
      <c r="Q897" s="9" t="s">
        <v>8328</v>
      </c>
      <c r="R897" s="9" t="s">
        <v>8332</v>
      </c>
      <c r="S897" s="10">
        <f>(J897/86400)+25569+(-6/24)</f>
        <v>40430.877650462964</v>
      </c>
      <c r="T897">
        <f t="shared" si="52"/>
        <v>2010</v>
      </c>
      <c r="U897" s="15" t="str">
        <f t="shared" si="55"/>
        <v>Sep</v>
      </c>
      <c r="V897" s="10">
        <f>(I897/86400)+25569+(-5/24)</f>
        <v>40475.919317129628</v>
      </c>
      <c r="Y897" s="10"/>
    </row>
    <row r="898" spans="1:25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3"/>
        <v>40</v>
      </c>
      <c r="P898">
        <f t="shared" si="54"/>
        <v>44.444444444444443</v>
      </c>
      <c r="Q898" s="9" t="s">
        <v>8328</v>
      </c>
      <c r="R898" s="9" t="s">
        <v>8332</v>
      </c>
      <c r="S898" s="10">
        <f>(J898/86400)+25569+(-6/24)</f>
        <v>42218.622986111106</v>
      </c>
      <c r="T898">
        <f t="shared" ref="T898:T961" si="56">YEAR(S898)</f>
        <v>2015</v>
      </c>
      <c r="U898" s="15" t="str">
        <f t="shared" si="55"/>
        <v>Aug</v>
      </c>
      <c r="V898" s="10">
        <f>(I898/86400)+25569+(-5/24)</f>
        <v>42243.958333333336</v>
      </c>
      <c r="Y898" s="10"/>
    </row>
    <row r="899" spans="1:25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7">ROUND((E899/D899)*100,0)</f>
        <v>0</v>
      </c>
      <c r="P899" t="e">
        <f t="shared" ref="P899:P962" si="58">AVERAGE(E899/L899)</f>
        <v>#DIV/0!</v>
      </c>
      <c r="Q899" s="9" t="s">
        <v>8328</v>
      </c>
      <c r="R899" s="9" t="s">
        <v>8332</v>
      </c>
      <c r="S899" s="10">
        <f>(J899/86400)+25569+(-6/24)</f>
        <v>41211.438750000001</v>
      </c>
      <c r="T899">
        <f t="shared" si="56"/>
        <v>2012</v>
      </c>
      <c r="U899" s="15" t="str">
        <f t="shared" ref="U899:U962" si="59">TEXT(S899,"mmm")</f>
        <v>Oct</v>
      </c>
      <c r="V899" s="10">
        <f>(I899/86400)+25569+(-5/24)</f>
        <v>41241.52208333333</v>
      </c>
      <c r="Y899" s="10"/>
    </row>
    <row r="900" spans="1:25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7"/>
        <v>3</v>
      </c>
      <c r="P900">
        <f t="shared" si="58"/>
        <v>35</v>
      </c>
      <c r="Q900" s="9" t="s">
        <v>8328</v>
      </c>
      <c r="R900" s="9" t="s">
        <v>8332</v>
      </c>
      <c r="S900" s="10">
        <f>(J900/86400)+25569+(-6/24)</f>
        <v>40878.508217592593</v>
      </c>
      <c r="T900">
        <f t="shared" si="56"/>
        <v>2011</v>
      </c>
      <c r="U900" s="15" t="str">
        <f t="shared" si="59"/>
        <v>Dec</v>
      </c>
      <c r="V900" s="10">
        <f>(I900/86400)+25569+(-5/24)</f>
        <v>40923.549884259257</v>
      </c>
      <c r="Y900" s="10"/>
    </row>
    <row r="901" spans="1:25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7"/>
        <v>37</v>
      </c>
      <c r="P901">
        <f t="shared" si="58"/>
        <v>35</v>
      </c>
      <c r="Q901" s="9" t="s">
        <v>8328</v>
      </c>
      <c r="R901" s="9" t="s">
        <v>8332</v>
      </c>
      <c r="S901" s="10">
        <f>(J901/86400)+25569+(-6/24)</f>
        <v>40645.849097222221</v>
      </c>
      <c r="T901">
        <f t="shared" si="56"/>
        <v>2011</v>
      </c>
      <c r="U901" s="15" t="str">
        <f t="shared" si="59"/>
        <v>Apr</v>
      </c>
      <c r="V901" s="10">
        <f>(I901/86400)+25569+(-5/24)</f>
        <v>40690.890763888885</v>
      </c>
      <c r="Y901" s="10"/>
    </row>
    <row r="902" spans="1:25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7"/>
        <v>0</v>
      </c>
      <c r="P902">
        <f t="shared" si="58"/>
        <v>10.5</v>
      </c>
      <c r="Q902" s="9" t="s">
        <v>8328</v>
      </c>
      <c r="R902" s="9" t="s">
        <v>8331</v>
      </c>
      <c r="S902" s="10">
        <f>(J902/86400)+25569+(-6/24)</f>
        <v>42429.59956018519</v>
      </c>
      <c r="T902">
        <f t="shared" si="56"/>
        <v>2016</v>
      </c>
      <c r="U902" s="15" t="str">
        <f t="shared" si="59"/>
        <v>Feb</v>
      </c>
      <c r="V902" s="10">
        <f>(I902/86400)+25569+(-5/24)</f>
        <v>42459.599560185183</v>
      </c>
      <c r="Y902" s="10"/>
    </row>
    <row r="903" spans="1:25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7"/>
        <v>0</v>
      </c>
      <c r="P903" t="e">
        <f t="shared" si="58"/>
        <v>#DIV/0!</v>
      </c>
      <c r="Q903" s="9" t="s">
        <v>8328</v>
      </c>
      <c r="R903" s="9" t="s">
        <v>8331</v>
      </c>
      <c r="S903" s="10">
        <f>(J903/86400)+25569+(-6/24)</f>
        <v>40291.56150462963</v>
      </c>
      <c r="T903">
        <f t="shared" si="56"/>
        <v>2010</v>
      </c>
      <c r="U903" s="15" t="str">
        <f t="shared" si="59"/>
        <v>Apr</v>
      </c>
      <c r="V903" s="10">
        <f>(I903/86400)+25569+(-5/24)</f>
        <v>40337.59097222222</v>
      </c>
      <c r="Y903" s="10"/>
    </row>
    <row r="904" spans="1:25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7"/>
        <v>0</v>
      </c>
      <c r="P904">
        <f t="shared" si="58"/>
        <v>30</v>
      </c>
      <c r="Q904" s="9" t="s">
        <v>8328</v>
      </c>
      <c r="R904" s="9" t="s">
        <v>8331</v>
      </c>
      <c r="S904" s="10">
        <f>(J904/86400)+25569+(-6/24)</f>
        <v>41829.715532407405</v>
      </c>
      <c r="T904">
        <f t="shared" si="56"/>
        <v>2014</v>
      </c>
      <c r="U904" s="15" t="str">
        <f t="shared" si="59"/>
        <v>Jul</v>
      </c>
      <c r="V904" s="10">
        <f>(I904/86400)+25569+(-5/24)</f>
        <v>41881.4375</v>
      </c>
      <c r="Y904" s="10"/>
    </row>
    <row r="905" spans="1:25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7"/>
        <v>3</v>
      </c>
      <c r="P905">
        <f t="shared" si="58"/>
        <v>40</v>
      </c>
      <c r="Q905" s="9" t="s">
        <v>8328</v>
      </c>
      <c r="R905" s="9" t="s">
        <v>8331</v>
      </c>
      <c r="S905" s="10">
        <f>(J905/86400)+25569+(-6/24)</f>
        <v>41149.546064814815</v>
      </c>
      <c r="T905">
        <f t="shared" si="56"/>
        <v>2012</v>
      </c>
      <c r="U905" s="15" t="str">
        <f t="shared" si="59"/>
        <v>Aug</v>
      </c>
      <c r="V905" s="10">
        <f>(I905/86400)+25569+(-5/24)</f>
        <v>41174.892361111109</v>
      </c>
      <c r="Y905" s="10"/>
    </row>
    <row r="906" spans="1:25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7"/>
        <v>0</v>
      </c>
      <c r="P906">
        <f t="shared" si="58"/>
        <v>50.333333333333336</v>
      </c>
      <c r="Q906" s="9" t="s">
        <v>8328</v>
      </c>
      <c r="R906" s="9" t="s">
        <v>8331</v>
      </c>
      <c r="S906" s="10">
        <f>(J906/86400)+25569+(-6/24)</f>
        <v>42341.830289351856</v>
      </c>
      <c r="T906">
        <f t="shared" si="56"/>
        <v>2015</v>
      </c>
      <c r="U906" s="15" t="str">
        <f t="shared" si="59"/>
        <v>Dec</v>
      </c>
      <c r="V906" s="10">
        <f>(I906/86400)+25569+(-5/24)</f>
        <v>42371.87195601852</v>
      </c>
      <c r="Y906" s="10"/>
    </row>
    <row r="907" spans="1:25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7"/>
        <v>3</v>
      </c>
      <c r="P907">
        <f t="shared" si="58"/>
        <v>32.666666666666664</v>
      </c>
      <c r="Q907" s="9" t="s">
        <v>8328</v>
      </c>
      <c r="R907" s="9" t="s">
        <v>8331</v>
      </c>
      <c r="S907" s="10">
        <f>(J907/86400)+25569+(-6/24)</f>
        <v>40506.989884259259</v>
      </c>
      <c r="T907">
        <f t="shared" si="56"/>
        <v>2010</v>
      </c>
      <c r="U907" s="15" t="str">
        <f t="shared" si="59"/>
        <v>Nov</v>
      </c>
      <c r="V907" s="10">
        <f>(I907/86400)+25569+(-5/24)</f>
        <v>40567.031550925924</v>
      </c>
      <c r="Y907" s="10"/>
    </row>
    <row r="908" spans="1:25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7"/>
        <v>0</v>
      </c>
      <c r="P908" t="e">
        <f t="shared" si="58"/>
        <v>#DIV/0!</v>
      </c>
      <c r="Q908" s="9" t="s">
        <v>8328</v>
      </c>
      <c r="R908" s="9" t="s">
        <v>8331</v>
      </c>
      <c r="S908" s="10">
        <f>(J908/86400)+25569+(-6/24)</f>
        <v>41680.939699074072</v>
      </c>
      <c r="T908">
        <f t="shared" si="56"/>
        <v>2014</v>
      </c>
      <c r="U908" s="15" t="str">
        <f t="shared" si="59"/>
        <v>Feb</v>
      </c>
      <c r="V908" s="10">
        <f>(I908/86400)+25569+(-5/24)</f>
        <v>41710.939699074072</v>
      </c>
      <c r="Y908" s="10"/>
    </row>
    <row r="909" spans="1:25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7"/>
        <v>0</v>
      </c>
      <c r="P909" t="e">
        <f t="shared" si="58"/>
        <v>#DIV/0!</v>
      </c>
      <c r="Q909" s="9" t="s">
        <v>8328</v>
      </c>
      <c r="R909" s="9" t="s">
        <v>8331</v>
      </c>
      <c r="S909" s="10">
        <f>(J909/86400)+25569+(-6/24)</f>
        <v>40766.942395833335</v>
      </c>
      <c r="T909">
        <f t="shared" si="56"/>
        <v>2011</v>
      </c>
      <c r="U909" s="15" t="str">
        <f t="shared" si="59"/>
        <v>Aug</v>
      </c>
      <c r="V909" s="10">
        <f>(I909/86400)+25569+(-5/24)</f>
        <v>40796.9840625</v>
      </c>
      <c r="Y909" s="10"/>
    </row>
    <row r="910" spans="1:25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7"/>
        <v>0</v>
      </c>
      <c r="P910" t="e">
        <f t="shared" si="58"/>
        <v>#DIV/0!</v>
      </c>
      <c r="Q910" s="9" t="s">
        <v>8328</v>
      </c>
      <c r="R910" s="9" t="s">
        <v>8331</v>
      </c>
      <c r="S910" s="10">
        <f>(J910/86400)+25569+(-6/24)</f>
        <v>40340.551562499997</v>
      </c>
      <c r="T910">
        <f t="shared" si="56"/>
        <v>2010</v>
      </c>
      <c r="U910" s="15" t="str">
        <f t="shared" si="59"/>
        <v>Jun</v>
      </c>
      <c r="V910" s="10">
        <f>(I910/86400)+25569+(-5/24)</f>
        <v>40385.999305555553</v>
      </c>
      <c r="Y910" s="10"/>
    </row>
    <row r="911" spans="1:25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7"/>
        <v>3</v>
      </c>
      <c r="P911">
        <f t="shared" si="58"/>
        <v>65</v>
      </c>
      <c r="Q911" s="9" t="s">
        <v>8328</v>
      </c>
      <c r="R911" s="9" t="s">
        <v>8331</v>
      </c>
      <c r="S911" s="10">
        <f>(J911/86400)+25569+(-6/24)</f>
        <v>41081.44027777778</v>
      </c>
      <c r="T911">
        <f t="shared" si="56"/>
        <v>2012</v>
      </c>
      <c r="U911" s="15" t="str">
        <f t="shared" si="59"/>
        <v>Jun</v>
      </c>
      <c r="V911" s="10">
        <f>(I911/86400)+25569+(-5/24)</f>
        <v>41112.958333333328</v>
      </c>
      <c r="Y911" s="10"/>
    </row>
    <row r="912" spans="1:25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7"/>
        <v>22</v>
      </c>
      <c r="P912">
        <f t="shared" si="58"/>
        <v>24.6</v>
      </c>
      <c r="Q912" s="9" t="s">
        <v>8328</v>
      </c>
      <c r="R912" s="9" t="s">
        <v>8331</v>
      </c>
      <c r="S912" s="10">
        <f>(J912/86400)+25569+(-6/24)</f>
        <v>42737.295358796298</v>
      </c>
      <c r="T912">
        <f t="shared" si="56"/>
        <v>2017</v>
      </c>
      <c r="U912" s="15" t="str">
        <f t="shared" si="59"/>
        <v>Jan</v>
      </c>
      <c r="V912" s="10">
        <f>(I912/86400)+25569+(-5/24)</f>
        <v>42797.337025462963</v>
      </c>
      <c r="Y912" s="10"/>
    </row>
    <row r="913" spans="1:25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7"/>
        <v>0</v>
      </c>
      <c r="P913" t="e">
        <f t="shared" si="58"/>
        <v>#DIV/0!</v>
      </c>
      <c r="Q913" s="9" t="s">
        <v>8328</v>
      </c>
      <c r="R913" s="9" t="s">
        <v>8331</v>
      </c>
      <c r="S913" s="10">
        <f>(J913/86400)+25569+(-6/24)</f>
        <v>41641.755150462966</v>
      </c>
      <c r="T913">
        <f t="shared" si="56"/>
        <v>2014</v>
      </c>
      <c r="U913" s="15" t="str">
        <f t="shared" si="59"/>
        <v>Jan</v>
      </c>
      <c r="V913" s="10">
        <f>(I913/86400)+25569+(-5/24)</f>
        <v>41662.796817129631</v>
      </c>
      <c r="Y913" s="10"/>
    </row>
    <row r="914" spans="1:25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7"/>
        <v>1</v>
      </c>
      <c r="P914">
        <f t="shared" si="58"/>
        <v>15</v>
      </c>
      <c r="Q914" s="9" t="s">
        <v>8328</v>
      </c>
      <c r="R914" s="9" t="s">
        <v>8331</v>
      </c>
      <c r="S914" s="10">
        <f>(J914/86400)+25569+(-6/24)</f>
        <v>41193.859340277777</v>
      </c>
      <c r="T914">
        <f t="shared" si="56"/>
        <v>2012</v>
      </c>
      <c r="U914" s="15" t="str">
        <f t="shared" si="59"/>
        <v>Oct</v>
      </c>
      <c r="V914" s="10">
        <f>(I914/86400)+25569+(-5/24)</f>
        <v>41253.942673611113</v>
      </c>
      <c r="Y914" s="10"/>
    </row>
    <row r="915" spans="1:25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7"/>
        <v>7</v>
      </c>
      <c r="P915">
        <f t="shared" si="58"/>
        <v>82.583333333333329</v>
      </c>
      <c r="Q915" s="9" t="s">
        <v>8328</v>
      </c>
      <c r="R915" s="9" t="s">
        <v>8331</v>
      </c>
      <c r="S915" s="10">
        <f>(J915/86400)+25569+(-6/24)</f>
        <v>41003.889108796298</v>
      </c>
      <c r="T915">
        <f t="shared" si="56"/>
        <v>2012</v>
      </c>
      <c r="U915" s="15" t="str">
        <f t="shared" si="59"/>
        <v>Apr</v>
      </c>
      <c r="V915" s="10">
        <f>(I915/86400)+25569+(-5/24)</f>
        <v>41033.930775462963</v>
      </c>
      <c r="Y915" s="10"/>
    </row>
    <row r="916" spans="1:25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7"/>
        <v>0</v>
      </c>
      <c r="P916" t="e">
        <f t="shared" si="58"/>
        <v>#DIV/0!</v>
      </c>
      <c r="Q916" s="9" t="s">
        <v>8328</v>
      </c>
      <c r="R916" s="9" t="s">
        <v>8331</v>
      </c>
      <c r="S916" s="10">
        <f>(J916/86400)+25569+(-6/24)</f>
        <v>41116.513275462959</v>
      </c>
      <c r="T916">
        <f t="shared" si="56"/>
        <v>2012</v>
      </c>
      <c r="U916" s="15" t="str">
        <f t="shared" si="59"/>
        <v>Jul</v>
      </c>
      <c r="V916" s="10">
        <f>(I916/86400)+25569+(-5/24)</f>
        <v>41146.554942129624</v>
      </c>
      <c r="Y916" s="10"/>
    </row>
    <row r="917" spans="1:25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7"/>
        <v>6</v>
      </c>
      <c r="P917">
        <f t="shared" si="58"/>
        <v>41.666666666666664</v>
      </c>
      <c r="Q917" s="9" t="s">
        <v>8328</v>
      </c>
      <c r="R917" s="9" t="s">
        <v>8331</v>
      </c>
      <c r="S917" s="10">
        <f>(J917/86400)+25569+(-6/24)</f>
        <v>40937.429560185185</v>
      </c>
      <c r="T917">
        <f t="shared" si="56"/>
        <v>2012</v>
      </c>
      <c r="U917" s="15" t="str">
        <f t="shared" si="59"/>
        <v>Jan</v>
      </c>
      <c r="V917" s="10">
        <f>(I917/86400)+25569+(-5/24)</f>
        <v>40968.999305555553</v>
      </c>
      <c r="Y917" s="10"/>
    </row>
    <row r="918" spans="1:25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7"/>
        <v>0</v>
      </c>
      <c r="P918" t="e">
        <f t="shared" si="58"/>
        <v>#DIV/0!</v>
      </c>
      <c r="Q918" s="9" t="s">
        <v>8328</v>
      </c>
      <c r="R918" s="9" t="s">
        <v>8331</v>
      </c>
      <c r="S918" s="10">
        <f>(J918/86400)+25569+(-6/24)</f>
        <v>40434.603402777779</v>
      </c>
      <c r="T918">
        <f t="shared" si="56"/>
        <v>2010</v>
      </c>
      <c r="U918" s="15" t="str">
        <f t="shared" si="59"/>
        <v>Sep</v>
      </c>
      <c r="V918" s="10">
        <f>(I918/86400)+25569+(-5/24)</f>
        <v>40473</v>
      </c>
      <c r="Y918" s="10"/>
    </row>
    <row r="919" spans="1:25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7"/>
        <v>1</v>
      </c>
      <c r="P919">
        <f t="shared" si="58"/>
        <v>30</v>
      </c>
      <c r="Q919" s="9" t="s">
        <v>8328</v>
      </c>
      <c r="R919" s="9" t="s">
        <v>8331</v>
      </c>
      <c r="S919" s="10">
        <f>(J919/86400)+25569+(-6/24)</f>
        <v>41802.69363425926</v>
      </c>
      <c r="T919">
        <f t="shared" si="56"/>
        <v>2014</v>
      </c>
      <c r="U919" s="15" t="str">
        <f t="shared" si="59"/>
        <v>Jun</v>
      </c>
      <c r="V919" s="10">
        <f>(I919/86400)+25569+(-5/24)</f>
        <v>41833.895833333328</v>
      </c>
      <c r="Y919" s="10"/>
    </row>
    <row r="920" spans="1:25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7"/>
        <v>5</v>
      </c>
      <c r="P920">
        <f t="shared" si="58"/>
        <v>19.600000000000001</v>
      </c>
      <c r="Q920" s="9" t="s">
        <v>8328</v>
      </c>
      <c r="R920" s="9" t="s">
        <v>8331</v>
      </c>
      <c r="S920" s="10">
        <f>(J920/86400)+25569+(-6/24)</f>
        <v>41944.666215277779</v>
      </c>
      <c r="T920">
        <f t="shared" si="56"/>
        <v>2014</v>
      </c>
      <c r="U920" s="15" t="str">
        <f t="shared" si="59"/>
        <v>Nov</v>
      </c>
      <c r="V920" s="10">
        <f>(I920/86400)+25569+(-5/24)</f>
        <v>41974.749548611107</v>
      </c>
      <c r="Y920" s="10"/>
    </row>
    <row r="921" spans="1:25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7"/>
        <v>1</v>
      </c>
      <c r="P921">
        <f t="shared" si="58"/>
        <v>100</v>
      </c>
      <c r="Q921" s="9" t="s">
        <v>8328</v>
      </c>
      <c r="R921" s="9" t="s">
        <v>8331</v>
      </c>
      <c r="S921" s="10">
        <f>(J921/86400)+25569+(-6/24)</f>
        <v>41227.391724537039</v>
      </c>
      <c r="T921">
        <f t="shared" si="56"/>
        <v>2012</v>
      </c>
      <c r="U921" s="15" t="str">
        <f t="shared" si="59"/>
        <v>Nov</v>
      </c>
      <c r="V921" s="10">
        <f>(I921/86400)+25569+(-5/24)</f>
        <v>41262.433391203704</v>
      </c>
      <c r="Y921" s="10"/>
    </row>
    <row r="922" spans="1:25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7"/>
        <v>0</v>
      </c>
      <c r="P922" t="e">
        <f t="shared" si="58"/>
        <v>#DIV/0!</v>
      </c>
      <c r="Q922" s="9" t="s">
        <v>8328</v>
      </c>
      <c r="R922" s="9" t="s">
        <v>8331</v>
      </c>
      <c r="S922" s="10">
        <f>(J922/86400)+25569+(-6/24)</f>
        <v>41562.421550925923</v>
      </c>
      <c r="T922">
        <f t="shared" si="56"/>
        <v>2013</v>
      </c>
      <c r="U922" s="15" t="str">
        <f t="shared" si="59"/>
        <v>Oct</v>
      </c>
      <c r="V922" s="10">
        <f>(I922/86400)+25569+(-5/24)</f>
        <v>41592.504884259259</v>
      </c>
      <c r="Y922" s="10"/>
    </row>
    <row r="923" spans="1:25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7"/>
        <v>31</v>
      </c>
      <c r="P923">
        <f t="shared" si="58"/>
        <v>231.75</v>
      </c>
      <c r="Q923" s="9" t="s">
        <v>8328</v>
      </c>
      <c r="R923" s="9" t="s">
        <v>8331</v>
      </c>
      <c r="S923" s="10">
        <f>(J923/86400)+25569+(-6/24)</f>
        <v>40846.921018518522</v>
      </c>
      <c r="T923">
        <f t="shared" si="56"/>
        <v>2011</v>
      </c>
      <c r="U923" s="15" t="str">
        <f t="shared" si="59"/>
        <v>Oct</v>
      </c>
      <c r="V923" s="10">
        <f>(I923/86400)+25569+(-5/24)</f>
        <v>40889.004351851851</v>
      </c>
      <c r="Y923" s="10"/>
    </row>
    <row r="924" spans="1:25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7"/>
        <v>21</v>
      </c>
      <c r="P924">
        <f t="shared" si="58"/>
        <v>189.33333333333334</v>
      </c>
      <c r="Q924" s="9" t="s">
        <v>8328</v>
      </c>
      <c r="R924" s="9" t="s">
        <v>8331</v>
      </c>
      <c r="S924" s="10">
        <f>(J924/86400)+25569+(-6/24)</f>
        <v>41878.280011574076</v>
      </c>
      <c r="T924">
        <f t="shared" si="56"/>
        <v>2014</v>
      </c>
      <c r="U924" s="15" t="str">
        <f t="shared" si="59"/>
        <v>Aug</v>
      </c>
      <c r="V924" s="10">
        <f>(I924/86400)+25569+(-5/24)</f>
        <v>41913.32167824074</v>
      </c>
      <c r="Y924" s="10"/>
    </row>
    <row r="925" spans="1:25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7"/>
        <v>2</v>
      </c>
      <c r="P925">
        <f t="shared" si="58"/>
        <v>55</v>
      </c>
      <c r="Q925" s="9" t="s">
        <v>8328</v>
      </c>
      <c r="R925" s="9" t="s">
        <v>8331</v>
      </c>
      <c r="S925" s="10">
        <f>(J925/86400)+25569+(-6/24)</f>
        <v>41934.709756944445</v>
      </c>
      <c r="T925">
        <f t="shared" si="56"/>
        <v>2014</v>
      </c>
      <c r="U925" s="15" t="str">
        <f t="shared" si="59"/>
        <v>Oct</v>
      </c>
      <c r="V925" s="10">
        <f>(I925/86400)+25569+(-5/24)</f>
        <v>41964.793090277781</v>
      </c>
      <c r="Y925" s="10"/>
    </row>
    <row r="926" spans="1:25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7"/>
        <v>11</v>
      </c>
      <c r="P926">
        <f t="shared" si="58"/>
        <v>21.8</v>
      </c>
      <c r="Q926" s="9" t="s">
        <v>8328</v>
      </c>
      <c r="R926" s="9" t="s">
        <v>8331</v>
      </c>
      <c r="S926" s="10">
        <f>(J926/86400)+25569+(-6/24)</f>
        <v>41288.692928240736</v>
      </c>
      <c r="T926">
        <f t="shared" si="56"/>
        <v>2013</v>
      </c>
      <c r="U926" s="15" t="str">
        <f t="shared" si="59"/>
        <v>Jan</v>
      </c>
      <c r="V926" s="10">
        <f>(I926/86400)+25569+(-5/24)</f>
        <v>41318.734594907401</v>
      </c>
      <c r="Y926" s="10"/>
    </row>
    <row r="927" spans="1:25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7"/>
        <v>3</v>
      </c>
      <c r="P927">
        <f t="shared" si="58"/>
        <v>32</v>
      </c>
      <c r="Q927" s="9" t="s">
        <v>8328</v>
      </c>
      <c r="R927" s="9" t="s">
        <v>8331</v>
      </c>
      <c r="S927" s="10">
        <f>(J927/86400)+25569+(-6/24)</f>
        <v>41575.630914351852</v>
      </c>
      <c r="T927">
        <f t="shared" si="56"/>
        <v>2013</v>
      </c>
      <c r="U927" s="15" t="str">
        <f t="shared" si="59"/>
        <v>Oct</v>
      </c>
      <c r="V927" s="10">
        <f>(I927/86400)+25569+(-5/24)</f>
        <v>41605.71424768518</v>
      </c>
      <c r="Y927" s="10"/>
    </row>
    <row r="928" spans="1:25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7"/>
        <v>0</v>
      </c>
      <c r="P928" t="e">
        <f t="shared" si="58"/>
        <v>#DIV/0!</v>
      </c>
      <c r="Q928" s="9" t="s">
        <v>8328</v>
      </c>
      <c r="R928" s="9" t="s">
        <v>8331</v>
      </c>
      <c r="S928" s="10">
        <f>(J928/86400)+25569+(-6/24)</f>
        <v>40337.77002314815</v>
      </c>
      <c r="T928">
        <f t="shared" si="56"/>
        <v>2010</v>
      </c>
      <c r="U928" s="15" t="str">
        <f t="shared" si="59"/>
        <v>Jun</v>
      </c>
      <c r="V928" s="10">
        <f>(I928/86400)+25569+(-5/24)</f>
        <v>40367.736111111109</v>
      </c>
      <c r="Y928" s="10"/>
    </row>
    <row r="929" spans="1:25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7"/>
        <v>0</v>
      </c>
      <c r="P929" t="e">
        <f t="shared" si="58"/>
        <v>#DIV/0!</v>
      </c>
      <c r="Q929" s="9" t="s">
        <v>8328</v>
      </c>
      <c r="R929" s="9" t="s">
        <v>8331</v>
      </c>
      <c r="S929" s="10">
        <f>(J929/86400)+25569+(-6/24)</f>
        <v>41013.572858796295</v>
      </c>
      <c r="T929">
        <f t="shared" si="56"/>
        <v>2012</v>
      </c>
      <c r="U929" s="15" t="str">
        <f t="shared" si="59"/>
        <v>Apr</v>
      </c>
      <c r="V929" s="10">
        <f>(I929/86400)+25569+(-5/24)</f>
        <v>41043.614525462959</v>
      </c>
      <c r="Y929" s="10"/>
    </row>
    <row r="930" spans="1:25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7"/>
        <v>11</v>
      </c>
      <c r="P930">
        <f t="shared" si="58"/>
        <v>56.25</v>
      </c>
      <c r="Q930" s="9" t="s">
        <v>8328</v>
      </c>
      <c r="R930" s="9" t="s">
        <v>8331</v>
      </c>
      <c r="S930" s="10">
        <f>(J930/86400)+25569+(-6/24)</f>
        <v>41180.61241898148</v>
      </c>
      <c r="T930">
        <f t="shared" si="56"/>
        <v>2012</v>
      </c>
      <c r="U930" s="15" t="str">
        <f t="shared" si="59"/>
        <v>Sep</v>
      </c>
      <c r="V930" s="10">
        <f>(I930/86400)+25569+(-5/24)</f>
        <v>41230.791666666664</v>
      </c>
      <c r="Y930" s="10"/>
    </row>
    <row r="931" spans="1:25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7"/>
        <v>0</v>
      </c>
      <c r="P931" t="e">
        <f t="shared" si="58"/>
        <v>#DIV/0!</v>
      </c>
      <c r="Q931" s="9" t="s">
        <v>8328</v>
      </c>
      <c r="R931" s="9" t="s">
        <v>8331</v>
      </c>
      <c r="S931" s="10">
        <f>(J931/86400)+25569+(-6/24)</f>
        <v>40977.988067129627</v>
      </c>
      <c r="T931">
        <f t="shared" si="56"/>
        <v>2012</v>
      </c>
      <c r="U931" s="15" t="str">
        <f t="shared" si="59"/>
        <v>Mar</v>
      </c>
      <c r="V931" s="10">
        <f>(I931/86400)+25569+(-5/24)</f>
        <v>41007.988067129627</v>
      </c>
      <c r="Y931" s="10"/>
    </row>
    <row r="932" spans="1:25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7"/>
        <v>38</v>
      </c>
      <c r="P932">
        <f t="shared" si="58"/>
        <v>69</v>
      </c>
      <c r="Q932" s="9" t="s">
        <v>8328</v>
      </c>
      <c r="R932" s="9" t="s">
        <v>8331</v>
      </c>
      <c r="S932" s="10">
        <f>(J932/86400)+25569+(-6/24)</f>
        <v>40312.665578703702</v>
      </c>
      <c r="T932">
        <f t="shared" si="56"/>
        <v>2010</v>
      </c>
      <c r="U932" s="15" t="str">
        <f t="shared" si="59"/>
        <v>May</v>
      </c>
      <c r="V932" s="10">
        <f>(I932/86400)+25569+(-5/24)</f>
        <v>40354.688888888886</v>
      </c>
      <c r="Y932" s="10"/>
    </row>
    <row r="933" spans="1:25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7"/>
        <v>7</v>
      </c>
      <c r="P933">
        <f t="shared" si="58"/>
        <v>18.714285714285715</v>
      </c>
      <c r="Q933" s="9" t="s">
        <v>8328</v>
      </c>
      <c r="R933" s="9" t="s">
        <v>8331</v>
      </c>
      <c r="S933" s="10">
        <f>(J933/86400)+25569+(-6/24)</f>
        <v>41680.109976851854</v>
      </c>
      <c r="T933">
        <f t="shared" si="56"/>
        <v>2014</v>
      </c>
      <c r="U933" s="15" t="str">
        <f t="shared" si="59"/>
        <v>Feb</v>
      </c>
      <c r="V933" s="10">
        <f>(I933/86400)+25569+(-5/24)</f>
        <v>41714.708333333328</v>
      </c>
      <c r="Y933" s="10"/>
    </row>
    <row r="934" spans="1:25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7"/>
        <v>15</v>
      </c>
      <c r="P934">
        <f t="shared" si="58"/>
        <v>46.033333333333331</v>
      </c>
      <c r="Q934" s="9" t="s">
        <v>8328</v>
      </c>
      <c r="R934" s="9" t="s">
        <v>8331</v>
      </c>
      <c r="S934" s="10">
        <f>(J934/86400)+25569+(-6/24)</f>
        <v>41310.719270833331</v>
      </c>
      <c r="T934">
        <f t="shared" si="56"/>
        <v>2013</v>
      </c>
      <c r="U934" s="15" t="str">
        <f t="shared" si="59"/>
        <v>Feb</v>
      </c>
      <c r="V934" s="10">
        <f>(I934/86400)+25569+(-5/24)</f>
        <v>41355.719270833331</v>
      </c>
      <c r="Y934" s="10"/>
    </row>
    <row r="935" spans="1:25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7"/>
        <v>6</v>
      </c>
      <c r="P935">
        <f t="shared" si="58"/>
        <v>60</v>
      </c>
      <c r="Q935" s="9" t="s">
        <v>8328</v>
      </c>
      <c r="R935" s="9" t="s">
        <v>8331</v>
      </c>
      <c r="S935" s="10">
        <f>(J935/86400)+25569+(-6/24)</f>
        <v>41710.919085648144</v>
      </c>
      <c r="T935">
        <f t="shared" si="56"/>
        <v>2014</v>
      </c>
      <c r="U935" s="15" t="str">
        <f t="shared" si="59"/>
        <v>Mar</v>
      </c>
      <c r="V935" s="10">
        <f>(I935/86400)+25569+(-5/24)</f>
        <v>41770.960752314808</v>
      </c>
      <c r="Y935" s="10"/>
    </row>
    <row r="936" spans="1:25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7"/>
        <v>30</v>
      </c>
      <c r="P936">
        <f t="shared" si="58"/>
        <v>50.666666666666664</v>
      </c>
      <c r="Q936" s="9" t="s">
        <v>8328</v>
      </c>
      <c r="R936" s="9" t="s">
        <v>8331</v>
      </c>
      <c r="S936" s="10">
        <f>(J936/86400)+25569+(-6/24)</f>
        <v>41733.487083333333</v>
      </c>
      <c r="T936">
        <f t="shared" si="56"/>
        <v>2014</v>
      </c>
      <c r="U936" s="15" t="str">
        <f t="shared" si="59"/>
        <v>Apr</v>
      </c>
      <c r="V936" s="10">
        <f>(I936/86400)+25569+(-5/24)</f>
        <v>41763.041666666664</v>
      </c>
      <c r="Y936" s="10"/>
    </row>
    <row r="937" spans="1:25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7"/>
        <v>1</v>
      </c>
      <c r="P937">
        <f t="shared" si="58"/>
        <v>25</v>
      </c>
      <c r="Q937" s="9" t="s">
        <v>8328</v>
      </c>
      <c r="R937" s="9" t="s">
        <v>8331</v>
      </c>
      <c r="S937" s="10">
        <f>(J937/86400)+25569+(-6/24)</f>
        <v>42368.083668981482</v>
      </c>
      <c r="T937">
        <f t="shared" si="56"/>
        <v>2015</v>
      </c>
      <c r="U937" s="15" t="str">
        <f t="shared" si="59"/>
        <v>Dec</v>
      </c>
      <c r="V937" s="10">
        <f>(I937/86400)+25569+(-5/24)</f>
        <v>42398.125335648147</v>
      </c>
      <c r="Y937" s="10"/>
    </row>
    <row r="938" spans="1:25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7"/>
        <v>0</v>
      </c>
      <c r="P938" t="e">
        <f t="shared" si="58"/>
        <v>#DIV/0!</v>
      </c>
      <c r="Q938" s="9" t="s">
        <v>8328</v>
      </c>
      <c r="R938" s="9" t="s">
        <v>8331</v>
      </c>
      <c r="S938" s="10">
        <f>(J938/86400)+25569+(-6/24)</f>
        <v>40882.774178240739</v>
      </c>
      <c r="T938">
        <f t="shared" si="56"/>
        <v>2011</v>
      </c>
      <c r="U938" s="15" t="str">
        <f t="shared" si="59"/>
        <v>Dec</v>
      </c>
      <c r="V938" s="10">
        <f>(I938/86400)+25569+(-5/24)</f>
        <v>40926.625</v>
      </c>
      <c r="Y938" s="10"/>
    </row>
    <row r="939" spans="1:25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7"/>
        <v>1</v>
      </c>
      <c r="P939">
        <f t="shared" si="58"/>
        <v>20</v>
      </c>
      <c r="Q939" s="9" t="s">
        <v>8328</v>
      </c>
      <c r="R939" s="9" t="s">
        <v>8331</v>
      </c>
      <c r="S939" s="10">
        <f>(J939/86400)+25569+(-6/24)</f>
        <v>41551.548113425924</v>
      </c>
      <c r="T939">
        <f t="shared" si="56"/>
        <v>2013</v>
      </c>
      <c r="U939" s="15" t="str">
        <f t="shared" si="59"/>
        <v>Oct</v>
      </c>
      <c r="V939" s="10">
        <f>(I939/86400)+25569+(-5/24)</f>
        <v>41581.631446759253</v>
      </c>
      <c r="Y939" s="10"/>
    </row>
    <row r="940" spans="1:25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7"/>
        <v>0</v>
      </c>
      <c r="P940">
        <f t="shared" si="58"/>
        <v>25</v>
      </c>
      <c r="Q940" s="9" t="s">
        <v>8328</v>
      </c>
      <c r="R940" s="9" t="s">
        <v>8331</v>
      </c>
      <c r="S940" s="10">
        <f>(J940/86400)+25569+(-6/24)</f>
        <v>41124.229722222226</v>
      </c>
      <c r="T940">
        <f t="shared" si="56"/>
        <v>2012</v>
      </c>
      <c r="U940" s="15" t="str">
        <f t="shared" si="59"/>
        <v>Aug</v>
      </c>
      <c r="V940" s="10">
        <f>(I940/86400)+25569+(-5/24)</f>
        <v>41154.27138888889</v>
      </c>
      <c r="Y940" s="10"/>
    </row>
    <row r="941" spans="1:25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7"/>
        <v>1</v>
      </c>
      <c r="P941">
        <f t="shared" si="58"/>
        <v>20</v>
      </c>
      <c r="Q941" s="9" t="s">
        <v>8328</v>
      </c>
      <c r="R941" s="9" t="s">
        <v>8331</v>
      </c>
      <c r="S941" s="10">
        <f>(J941/86400)+25569+(-6/24)</f>
        <v>41416.513171296298</v>
      </c>
      <c r="T941">
        <f t="shared" si="56"/>
        <v>2013</v>
      </c>
      <c r="U941" s="15" t="str">
        <f t="shared" si="59"/>
        <v>May</v>
      </c>
      <c r="V941" s="10">
        <f>(I941/86400)+25569+(-5/24)</f>
        <v>41455.623611111107</v>
      </c>
      <c r="Y941" s="10"/>
    </row>
    <row r="942" spans="1:25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7"/>
        <v>17</v>
      </c>
      <c r="P942">
        <f t="shared" si="58"/>
        <v>110.28571428571429</v>
      </c>
      <c r="Q942" s="9" t="s">
        <v>8322</v>
      </c>
      <c r="R942" s="9" t="s">
        <v>8324</v>
      </c>
      <c r="S942" s="10">
        <f>(J942/86400)+25569+(-6/24)</f>
        <v>42181.758402777778</v>
      </c>
      <c r="T942">
        <f t="shared" si="56"/>
        <v>2015</v>
      </c>
      <c r="U942" s="15" t="str">
        <f t="shared" si="59"/>
        <v>Jun</v>
      </c>
      <c r="V942" s="10">
        <f>(I942/86400)+25569+(-5/24)</f>
        <v>42226.800069444442</v>
      </c>
      <c r="Y942" s="10"/>
    </row>
    <row r="943" spans="1:25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7"/>
        <v>2</v>
      </c>
      <c r="P943">
        <f t="shared" si="58"/>
        <v>37.451612903225808</v>
      </c>
      <c r="Q943" s="9" t="s">
        <v>8322</v>
      </c>
      <c r="R943" s="9" t="s">
        <v>8324</v>
      </c>
      <c r="S943" s="10">
        <f>(J943/86400)+25569+(-6/24)</f>
        <v>42745.846585648149</v>
      </c>
      <c r="T943">
        <f t="shared" si="56"/>
        <v>2017</v>
      </c>
      <c r="U943" s="15" t="str">
        <f t="shared" si="59"/>
        <v>Jan</v>
      </c>
      <c r="V943" s="10">
        <f>(I943/86400)+25569+(-5/24)</f>
        <v>42775.888252314813</v>
      </c>
      <c r="Y943" s="10"/>
    </row>
    <row r="944" spans="1:25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7"/>
        <v>9</v>
      </c>
      <c r="P944">
        <f t="shared" si="58"/>
        <v>41.75</v>
      </c>
      <c r="Q944" s="9" t="s">
        <v>8322</v>
      </c>
      <c r="R944" s="9" t="s">
        <v>8324</v>
      </c>
      <c r="S944" s="10">
        <f>(J944/86400)+25569+(-6/24)</f>
        <v>42382.593287037038</v>
      </c>
      <c r="T944">
        <f t="shared" si="56"/>
        <v>2016</v>
      </c>
      <c r="U944" s="15" t="str">
        <f t="shared" si="59"/>
        <v>Jan</v>
      </c>
      <c r="V944" s="10">
        <f>(I944/86400)+25569+(-5/24)</f>
        <v>42418.634953703702</v>
      </c>
      <c r="Y944" s="10"/>
    </row>
    <row r="945" spans="1:25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7"/>
        <v>10</v>
      </c>
      <c r="P945">
        <f t="shared" si="58"/>
        <v>24.083333333333332</v>
      </c>
      <c r="Q945" s="9" t="s">
        <v>8322</v>
      </c>
      <c r="R945" s="9" t="s">
        <v>8324</v>
      </c>
      <c r="S945" s="10">
        <f>(J945/86400)+25569+(-6/24)</f>
        <v>42673.41788194445</v>
      </c>
      <c r="T945">
        <f t="shared" si="56"/>
        <v>2016</v>
      </c>
      <c r="U945" s="15" t="str">
        <f t="shared" si="59"/>
        <v>Oct</v>
      </c>
      <c r="V945" s="10">
        <f>(I945/86400)+25569+(-5/24)</f>
        <v>42703.501215277771</v>
      </c>
      <c r="Y945" s="10"/>
    </row>
    <row r="946" spans="1:25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7"/>
        <v>13</v>
      </c>
      <c r="P946">
        <f t="shared" si="58"/>
        <v>69.40625</v>
      </c>
      <c r="Q946" s="9" t="s">
        <v>8322</v>
      </c>
      <c r="R946" s="9" t="s">
        <v>8324</v>
      </c>
      <c r="S946" s="10">
        <f>(J946/86400)+25569+(-6/24)</f>
        <v>42444.333912037036</v>
      </c>
      <c r="T946">
        <f t="shared" si="56"/>
        <v>2016</v>
      </c>
      <c r="U946" s="15" t="str">
        <f t="shared" si="59"/>
        <v>Mar</v>
      </c>
      <c r="V946" s="10">
        <f>(I946/86400)+25569+(-5/24)</f>
        <v>42478.374999999993</v>
      </c>
      <c r="Y946" s="10"/>
    </row>
    <row r="947" spans="1:25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7"/>
        <v>2</v>
      </c>
      <c r="P947">
        <f t="shared" si="58"/>
        <v>155.25</v>
      </c>
      <c r="Q947" s="9" t="s">
        <v>8322</v>
      </c>
      <c r="R947" s="9" t="s">
        <v>8324</v>
      </c>
      <c r="S947" s="10">
        <f>(J947/86400)+25569+(-6/24)</f>
        <v>42732.622986111106</v>
      </c>
      <c r="T947">
        <f t="shared" si="56"/>
        <v>2016</v>
      </c>
      <c r="U947" s="15" t="str">
        <f t="shared" si="59"/>
        <v>Dec</v>
      </c>
      <c r="V947" s="10">
        <f>(I947/86400)+25569+(-5/24)</f>
        <v>42784.790972222218</v>
      </c>
      <c r="Y947" s="10"/>
    </row>
    <row r="948" spans="1:25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7"/>
        <v>2</v>
      </c>
      <c r="P948">
        <f t="shared" si="58"/>
        <v>57.2</v>
      </c>
      <c r="Q948" s="9" t="s">
        <v>8322</v>
      </c>
      <c r="R948" s="9" t="s">
        <v>8324</v>
      </c>
      <c r="S948" s="10">
        <f>(J948/86400)+25569+(-6/24)</f>
        <v>42592.500555555554</v>
      </c>
      <c r="T948">
        <f t="shared" si="56"/>
        <v>2016</v>
      </c>
      <c r="U948" s="15" t="str">
        <f t="shared" si="59"/>
        <v>Aug</v>
      </c>
      <c r="V948" s="10">
        <f>(I948/86400)+25569+(-5/24)</f>
        <v>42622.542222222219</v>
      </c>
      <c r="Y948" s="10"/>
    </row>
    <row r="949" spans="1:25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7"/>
        <v>0</v>
      </c>
      <c r="P949" t="e">
        <f t="shared" si="58"/>
        <v>#DIV/0!</v>
      </c>
      <c r="Q949" s="9" t="s">
        <v>8322</v>
      </c>
      <c r="R949" s="9" t="s">
        <v>8324</v>
      </c>
      <c r="S949" s="10">
        <f>(J949/86400)+25569+(-6/24)</f>
        <v>42491.531319444446</v>
      </c>
      <c r="T949">
        <f t="shared" si="56"/>
        <v>2016</v>
      </c>
      <c r="U949" s="15" t="str">
        <f t="shared" si="59"/>
        <v>May</v>
      </c>
      <c r="V949" s="10">
        <f>(I949/86400)+25569+(-5/24)</f>
        <v>42551.57298611111</v>
      </c>
      <c r="Y949" s="10"/>
    </row>
    <row r="950" spans="1:25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7"/>
        <v>12</v>
      </c>
      <c r="P950">
        <f t="shared" si="58"/>
        <v>60</v>
      </c>
      <c r="Q950" s="9" t="s">
        <v>8322</v>
      </c>
      <c r="R950" s="9" t="s">
        <v>8324</v>
      </c>
      <c r="S950" s="10">
        <f>(J950/86400)+25569+(-6/24)</f>
        <v>42411.578287037039</v>
      </c>
      <c r="T950">
        <f t="shared" si="56"/>
        <v>2016</v>
      </c>
      <c r="U950" s="15" t="str">
        <f t="shared" si="59"/>
        <v>Feb</v>
      </c>
      <c r="V950" s="10">
        <f>(I950/86400)+25569+(-5/24)</f>
        <v>42441.619953703703</v>
      </c>
      <c r="Y950" s="10"/>
    </row>
    <row r="951" spans="1:25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7"/>
        <v>1</v>
      </c>
      <c r="P951">
        <f t="shared" si="58"/>
        <v>39</v>
      </c>
      <c r="Q951" s="9" t="s">
        <v>8322</v>
      </c>
      <c r="R951" s="9" t="s">
        <v>8324</v>
      </c>
      <c r="S951" s="10">
        <f>(J951/86400)+25569+(-6/24)</f>
        <v>42360.793703703705</v>
      </c>
      <c r="T951">
        <f t="shared" si="56"/>
        <v>2015</v>
      </c>
      <c r="U951" s="15" t="str">
        <f t="shared" si="59"/>
        <v>Dec</v>
      </c>
      <c r="V951" s="10">
        <f>(I951/86400)+25569+(-5/24)</f>
        <v>42420.835370370369</v>
      </c>
      <c r="Y951" s="10"/>
    </row>
    <row r="952" spans="1:25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7"/>
        <v>28</v>
      </c>
      <c r="P952">
        <f t="shared" si="58"/>
        <v>58.416666666666664</v>
      </c>
      <c r="Q952" s="9" t="s">
        <v>8322</v>
      </c>
      <c r="R952" s="9" t="s">
        <v>8324</v>
      </c>
      <c r="S952" s="10">
        <f>(J952/86400)+25569+(-6/24)</f>
        <v>42356.500706018516</v>
      </c>
      <c r="T952">
        <f t="shared" si="56"/>
        <v>2015</v>
      </c>
      <c r="U952" s="15" t="str">
        <f t="shared" si="59"/>
        <v>Dec</v>
      </c>
      <c r="V952" s="10">
        <f>(I952/86400)+25569+(-5/24)</f>
        <v>42386.54237268518</v>
      </c>
      <c r="Y952" s="10"/>
    </row>
    <row r="953" spans="1:25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7"/>
        <v>38</v>
      </c>
      <c r="P953">
        <f t="shared" si="58"/>
        <v>158.63636363636363</v>
      </c>
      <c r="Q953" s="9" t="s">
        <v>8322</v>
      </c>
      <c r="R953" s="9" t="s">
        <v>8324</v>
      </c>
      <c r="S953" s="10">
        <f>(J953/86400)+25569+(-6/24)</f>
        <v>42480.403611111113</v>
      </c>
      <c r="T953">
        <f t="shared" si="56"/>
        <v>2016</v>
      </c>
      <c r="U953" s="15" t="str">
        <f t="shared" si="59"/>
        <v>Apr</v>
      </c>
      <c r="V953" s="10">
        <f>(I953/86400)+25569+(-5/24)</f>
        <v>42525.445277777777</v>
      </c>
      <c r="Y953" s="10"/>
    </row>
    <row r="954" spans="1:25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7"/>
        <v>40</v>
      </c>
      <c r="P954">
        <f t="shared" si="58"/>
        <v>99.857142857142861</v>
      </c>
      <c r="Q954" s="9" t="s">
        <v>8322</v>
      </c>
      <c r="R954" s="9" t="s">
        <v>8324</v>
      </c>
      <c r="S954" s="10">
        <f>(J954/86400)+25569+(-6/24)</f>
        <v>42662.363564814819</v>
      </c>
      <c r="T954">
        <f t="shared" si="56"/>
        <v>2016</v>
      </c>
      <c r="U954" s="15" t="str">
        <f t="shared" si="59"/>
        <v>Oct</v>
      </c>
      <c r="V954" s="10">
        <f>(I954/86400)+25569+(-5/24)</f>
        <v>42692.44689814814</v>
      </c>
      <c r="Y954" s="10"/>
    </row>
    <row r="955" spans="1:25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7"/>
        <v>1</v>
      </c>
      <c r="P955">
        <f t="shared" si="58"/>
        <v>25.2</v>
      </c>
      <c r="Q955" s="9" t="s">
        <v>8322</v>
      </c>
      <c r="R955" s="9" t="s">
        <v>8324</v>
      </c>
      <c r="S955" s="10">
        <f>(J955/86400)+25569+(-6/24)</f>
        <v>41998.914340277777</v>
      </c>
      <c r="T955">
        <f t="shared" si="56"/>
        <v>2014</v>
      </c>
      <c r="U955" s="15" t="str">
        <f t="shared" si="59"/>
        <v>Dec</v>
      </c>
      <c r="V955" s="10">
        <f>(I955/86400)+25569+(-5/24)</f>
        <v>42028.956006944441</v>
      </c>
      <c r="Y955" s="10"/>
    </row>
    <row r="956" spans="1:25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7"/>
        <v>43</v>
      </c>
      <c r="P956">
        <f t="shared" si="58"/>
        <v>89.191780821917803</v>
      </c>
      <c r="Q956" s="9" t="s">
        <v>8322</v>
      </c>
      <c r="R956" s="9" t="s">
        <v>8324</v>
      </c>
      <c r="S956" s="10">
        <f>(J956/86400)+25569+(-6/24)</f>
        <v>42194.583784722221</v>
      </c>
      <c r="T956">
        <f t="shared" si="56"/>
        <v>2015</v>
      </c>
      <c r="U956" s="15" t="str">
        <f t="shared" si="59"/>
        <v>Jul</v>
      </c>
      <c r="V956" s="10">
        <f>(I956/86400)+25569+(-5/24)</f>
        <v>42236.625451388885</v>
      </c>
      <c r="Y956" s="10"/>
    </row>
    <row r="957" spans="1:25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7"/>
        <v>6</v>
      </c>
      <c r="P957">
        <f t="shared" si="58"/>
        <v>182.6236559139785</v>
      </c>
      <c r="Q957" s="9" t="s">
        <v>8322</v>
      </c>
      <c r="R957" s="9" t="s">
        <v>8324</v>
      </c>
      <c r="S957" s="10">
        <f>(J957/86400)+25569+(-6/24)</f>
        <v>42586.045138888891</v>
      </c>
      <c r="T957">
        <f t="shared" si="56"/>
        <v>2016</v>
      </c>
      <c r="U957" s="15" t="str">
        <f t="shared" si="59"/>
        <v>Aug</v>
      </c>
      <c r="V957" s="10">
        <f>(I957/86400)+25569+(-5/24)</f>
        <v>42626.086805555555</v>
      </c>
      <c r="Y957" s="10"/>
    </row>
    <row r="958" spans="1:25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7"/>
        <v>2</v>
      </c>
      <c r="P958">
        <f t="shared" si="58"/>
        <v>50.647058823529413</v>
      </c>
      <c r="Q958" s="9" t="s">
        <v>8322</v>
      </c>
      <c r="R958" s="9" t="s">
        <v>8324</v>
      </c>
      <c r="S958" s="10">
        <f>(J958/86400)+25569+(-6/24)</f>
        <v>42060.663877314815</v>
      </c>
      <c r="T958">
        <f t="shared" si="56"/>
        <v>2015</v>
      </c>
      <c r="U958" s="15" t="str">
        <f t="shared" si="59"/>
        <v>Feb</v>
      </c>
      <c r="V958" s="10">
        <f>(I958/86400)+25569+(-5/24)</f>
        <v>42120.663877314808</v>
      </c>
      <c r="Y958" s="10"/>
    </row>
    <row r="959" spans="1:25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7"/>
        <v>2</v>
      </c>
      <c r="P959">
        <f t="shared" si="58"/>
        <v>33.285714285714285</v>
      </c>
      <c r="Q959" s="9" t="s">
        <v>8322</v>
      </c>
      <c r="R959" s="9" t="s">
        <v>8324</v>
      </c>
      <c r="S959" s="10">
        <f>(J959/86400)+25569+(-6/24)</f>
        <v>42660.302465277782</v>
      </c>
      <c r="T959">
        <f t="shared" si="56"/>
        <v>2016</v>
      </c>
      <c r="U959" s="15" t="str">
        <f t="shared" si="59"/>
        <v>Oct</v>
      </c>
      <c r="V959" s="10">
        <f>(I959/86400)+25569+(-5/24)</f>
        <v>42691.385798611103</v>
      </c>
      <c r="Y959" s="10"/>
    </row>
    <row r="960" spans="1:25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7"/>
        <v>11</v>
      </c>
      <c r="P960">
        <f t="shared" si="58"/>
        <v>51.823529411764703</v>
      </c>
      <c r="Q960" s="9" t="s">
        <v>8322</v>
      </c>
      <c r="R960" s="9" t="s">
        <v>8324</v>
      </c>
      <c r="S960" s="10">
        <f>(J960/86400)+25569+(-6/24)</f>
        <v>42082.552812499998</v>
      </c>
      <c r="T960">
        <f t="shared" si="56"/>
        <v>2015</v>
      </c>
      <c r="U960" s="15" t="str">
        <f t="shared" si="59"/>
        <v>Mar</v>
      </c>
      <c r="V960" s="10">
        <f>(I960/86400)+25569+(-5/24)</f>
        <v>42103.999305555553</v>
      </c>
      <c r="Y960" s="10"/>
    </row>
    <row r="961" spans="1:25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7"/>
        <v>39</v>
      </c>
      <c r="P961">
        <f t="shared" si="58"/>
        <v>113.62573099415205</v>
      </c>
      <c r="Q961" s="9" t="s">
        <v>8322</v>
      </c>
      <c r="R961" s="9" t="s">
        <v>8324</v>
      </c>
      <c r="S961" s="10">
        <f>(J961/86400)+25569+(-6/24)</f>
        <v>41992.924363425926</v>
      </c>
      <c r="T961">
        <f t="shared" si="56"/>
        <v>2014</v>
      </c>
      <c r="U961" s="15" t="str">
        <f t="shared" si="59"/>
        <v>Dec</v>
      </c>
      <c r="V961" s="10">
        <f>(I961/86400)+25569+(-5/24)</f>
        <v>42022.96603009259</v>
      </c>
      <c r="Y961" s="10"/>
    </row>
    <row r="962" spans="1:25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7"/>
        <v>46</v>
      </c>
      <c r="P962">
        <f t="shared" si="58"/>
        <v>136.46276595744681</v>
      </c>
      <c r="Q962" s="9" t="s">
        <v>8322</v>
      </c>
      <c r="R962" s="9" t="s">
        <v>8324</v>
      </c>
      <c r="S962" s="10">
        <f>(J962/86400)+25569+(-6/24)</f>
        <v>42766.376793981486</v>
      </c>
      <c r="T962">
        <f t="shared" ref="T962:T1025" si="60">YEAR(S962)</f>
        <v>2017</v>
      </c>
      <c r="U962" s="15" t="str">
        <f t="shared" si="59"/>
        <v>Jan</v>
      </c>
      <c r="V962" s="10">
        <f>(I962/86400)+25569+(-5/24)</f>
        <v>42808.376793981479</v>
      </c>
      <c r="Y962" s="10"/>
    </row>
    <row r="963" spans="1:25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1">ROUND((E963/D963)*100,0)</f>
        <v>42</v>
      </c>
      <c r="P963">
        <f t="shared" ref="P963:P1026" si="62">AVERAGE(E963/L963)</f>
        <v>364.35454545454547</v>
      </c>
      <c r="Q963" s="9" t="s">
        <v>8322</v>
      </c>
      <c r="R963" s="9" t="s">
        <v>8324</v>
      </c>
      <c r="S963" s="10">
        <f>(J963/86400)+25569+(-6/24)</f>
        <v>42740.443692129629</v>
      </c>
      <c r="T963">
        <f t="shared" si="60"/>
        <v>2017</v>
      </c>
      <c r="U963" s="15" t="str">
        <f t="shared" ref="U963:U1026" si="63">TEXT(S963,"mmm")</f>
        <v>Jan</v>
      </c>
      <c r="V963" s="10">
        <f>(I963/86400)+25569+(-5/24)</f>
        <v>42786.583333333336</v>
      </c>
      <c r="Y963" s="10"/>
    </row>
    <row r="964" spans="1:25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1"/>
        <v>28</v>
      </c>
      <c r="P964">
        <f t="shared" si="62"/>
        <v>19.243243243243242</v>
      </c>
      <c r="Q964" s="9" t="s">
        <v>8322</v>
      </c>
      <c r="R964" s="9" t="s">
        <v>8324</v>
      </c>
      <c r="S964" s="10">
        <f>(J964/86400)+25569+(-6/24)</f>
        <v>42373.462418981479</v>
      </c>
      <c r="T964">
        <f t="shared" si="60"/>
        <v>2016</v>
      </c>
      <c r="U964" s="15" t="str">
        <f t="shared" si="63"/>
        <v>Jan</v>
      </c>
      <c r="V964" s="10">
        <f>(I964/86400)+25569+(-5/24)</f>
        <v>42411.504085648143</v>
      </c>
      <c r="Y964" s="10"/>
    </row>
    <row r="965" spans="1:25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1"/>
        <v>1</v>
      </c>
      <c r="P965">
        <f t="shared" si="62"/>
        <v>41.888888888888886</v>
      </c>
      <c r="Q965" s="9" t="s">
        <v>8322</v>
      </c>
      <c r="R965" s="9" t="s">
        <v>8324</v>
      </c>
      <c r="S965" s="10">
        <f>(J965/86400)+25569+(-6/24)</f>
        <v>42625.385636574079</v>
      </c>
      <c r="T965">
        <f t="shared" si="60"/>
        <v>2016</v>
      </c>
      <c r="U965" s="15" t="str">
        <f t="shared" si="63"/>
        <v>Sep</v>
      </c>
      <c r="V965" s="10">
        <f>(I965/86400)+25569+(-5/24)</f>
        <v>42660.427303240744</v>
      </c>
      <c r="Y965" s="10"/>
    </row>
    <row r="966" spans="1:25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1"/>
        <v>1</v>
      </c>
      <c r="P966">
        <f t="shared" si="62"/>
        <v>30.310344827586206</v>
      </c>
      <c r="Q966" s="9" t="s">
        <v>8322</v>
      </c>
      <c r="R966" s="9" t="s">
        <v>8324</v>
      </c>
      <c r="S966" s="10">
        <f>(J966/86400)+25569+(-6/24)</f>
        <v>42208.378692129627</v>
      </c>
      <c r="T966">
        <f t="shared" si="60"/>
        <v>2015</v>
      </c>
      <c r="U966" s="15" t="str">
        <f t="shared" si="63"/>
        <v>Jul</v>
      </c>
      <c r="V966" s="10">
        <f>(I966/86400)+25569+(-5/24)</f>
        <v>42248.420358796291</v>
      </c>
      <c r="Y966" s="10"/>
    </row>
    <row r="967" spans="1:25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1"/>
        <v>1</v>
      </c>
      <c r="P967">
        <f t="shared" si="62"/>
        <v>49.666666666666664</v>
      </c>
      <c r="Q967" s="9" t="s">
        <v>8322</v>
      </c>
      <c r="R967" s="9" t="s">
        <v>8324</v>
      </c>
      <c r="S967" s="10">
        <f>(J967/86400)+25569+(-6/24)</f>
        <v>42636.766736111109</v>
      </c>
      <c r="T967">
        <f t="shared" si="60"/>
        <v>2016</v>
      </c>
      <c r="U967" s="15" t="str">
        <f t="shared" si="63"/>
        <v>Sep</v>
      </c>
      <c r="V967" s="10">
        <f>(I967/86400)+25569+(-5/24)</f>
        <v>42668.957638888889</v>
      </c>
      <c r="Y967" s="10"/>
    </row>
    <row r="968" spans="1:25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1"/>
        <v>15</v>
      </c>
      <c r="P968">
        <f t="shared" si="62"/>
        <v>59.2</v>
      </c>
      <c r="Q968" s="9" t="s">
        <v>8322</v>
      </c>
      <c r="R968" s="9" t="s">
        <v>8324</v>
      </c>
      <c r="S968" s="10">
        <f>(J968/86400)+25569+(-6/24)</f>
        <v>42619.385787037041</v>
      </c>
      <c r="T968">
        <f t="shared" si="60"/>
        <v>2016</v>
      </c>
      <c r="U968" s="15" t="str">
        <f t="shared" si="63"/>
        <v>Sep</v>
      </c>
      <c r="V968" s="10">
        <f>(I968/86400)+25569+(-5/24)</f>
        <v>42649.427453703705</v>
      </c>
      <c r="Y968" s="10"/>
    </row>
    <row r="969" spans="1:25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1"/>
        <v>18</v>
      </c>
      <c r="P969">
        <f t="shared" si="62"/>
        <v>43.97530864197531</v>
      </c>
      <c r="Q969" s="9" t="s">
        <v>8322</v>
      </c>
      <c r="R969" s="9" t="s">
        <v>8324</v>
      </c>
      <c r="S969" s="10">
        <f>(J969/86400)+25569+(-6/24)</f>
        <v>42422.004328703704</v>
      </c>
      <c r="T969">
        <f t="shared" si="60"/>
        <v>2016</v>
      </c>
      <c r="U969" s="15" t="str">
        <f t="shared" si="63"/>
        <v>Feb</v>
      </c>
      <c r="V969" s="10">
        <f>(I969/86400)+25569+(-5/24)</f>
        <v>42482.004328703704</v>
      </c>
      <c r="Y969" s="10"/>
    </row>
    <row r="970" spans="1:25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1"/>
        <v>1</v>
      </c>
      <c r="P970">
        <f t="shared" si="62"/>
        <v>26.5</v>
      </c>
      <c r="Q970" s="9" t="s">
        <v>8322</v>
      </c>
      <c r="R970" s="9" t="s">
        <v>8324</v>
      </c>
      <c r="S970" s="10">
        <f>(J970/86400)+25569+(-6/24)</f>
        <v>41836.597615740742</v>
      </c>
      <c r="T970">
        <f t="shared" si="60"/>
        <v>2014</v>
      </c>
      <c r="U970" s="15" t="str">
        <f t="shared" si="63"/>
        <v>Jul</v>
      </c>
      <c r="V970" s="10">
        <f>(I970/86400)+25569+(-5/24)</f>
        <v>41866.639282407406</v>
      </c>
      <c r="Y970" s="10"/>
    </row>
    <row r="971" spans="1:25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1"/>
        <v>47</v>
      </c>
      <c r="P971">
        <f t="shared" si="62"/>
        <v>1272.7272727272727</v>
      </c>
      <c r="Q971" s="9" t="s">
        <v>8322</v>
      </c>
      <c r="R971" s="9" t="s">
        <v>8324</v>
      </c>
      <c r="S971" s="10">
        <f>(J971/86400)+25569+(-6/24)</f>
        <v>42742.05332175926</v>
      </c>
      <c r="T971">
        <f t="shared" si="60"/>
        <v>2017</v>
      </c>
      <c r="U971" s="15" t="str">
        <f t="shared" si="63"/>
        <v>Jan</v>
      </c>
      <c r="V971" s="10">
        <f>(I971/86400)+25569+(-5/24)</f>
        <v>42775.094988425924</v>
      </c>
      <c r="Y971" s="10"/>
    </row>
    <row r="972" spans="1:25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1"/>
        <v>46</v>
      </c>
      <c r="P972">
        <f t="shared" si="62"/>
        <v>164</v>
      </c>
      <c r="Q972" s="9" t="s">
        <v>8322</v>
      </c>
      <c r="R972" s="9" t="s">
        <v>8324</v>
      </c>
      <c r="S972" s="10">
        <f>(J972/86400)+25569+(-6/24)</f>
        <v>42720.970520833333</v>
      </c>
      <c r="T972">
        <f t="shared" si="60"/>
        <v>2016</v>
      </c>
      <c r="U972" s="15" t="str">
        <f t="shared" si="63"/>
        <v>Dec</v>
      </c>
      <c r="V972" s="10">
        <f>(I972/86400)+25569+(-5/24)</f>
        <v>42757.999305555553</v>
      </c>
      <c r="Y972" s="10"/>
    </row>
    <row r="973" spans="1:25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1"/>
        <v>0</v>
      </c>
      <c r="P973">
        <f t="shared" si="62"/>
        <v>45.2</v>
      </c>
      <c r="Q973" s="9" t="s">
        <v>8322</v>
      </c>
      <c r="R973" s="9" t="s">
        <v>8324</v>
      </c>
      <c r="S973" s="10">
        <f>(J973/86400)+25569+(-6/24)</f>
        <v>42111.459027777775</v>
      </c>
      <c r="T973">
        <f t="shared" si="60"/>
        <v>2015</v>
      </c>
      <c r="U973" s="15" t="str">
        <f t="shared" si="63"/>
        <v>Apr</v>
      </c>
      <c r="V973" s="10">
        <f>(I973/86400)+25569+(-5/24)</f>
        <v>42156.500694444439</v>
      </c>
      <c r="Y973" s="10"/>
    </row>
    <row r="974" spans="1:25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1"/>
        <v>35</v>
      </c>
      <c r="P974">
        <f t="shared" si="62"/>
        <v>153.88888888888889</v>
      </c>
      <c r="Q974" s="9" t="s">
        <v>8322</v>
      </c>
      <c r="R974" s="9" t="s">
        <v>8324</v>
      </c>
      <c r="S974" s="10">
        <f>(J974/86400)+25569+(-6/24)</f>
        <v>41856.615717592591</v>
      </c>
      <c r="T974">
        <f t="shared" si="60"/>
        <v>2014</v>
      </c>
      <c r="U974" s="15" t="str">
        <f t="shared" si="63"/>
        <v>Aug</v>
      </c>
      <c r="V974" s="10">
        <f>(I974/86400)+25569+(-5/24)</f>
        <v>41886.082638888889</v>
      </c>
      <c r="Y974" s="10"/>
    </row>
    <row r="975" spans="1:25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1"/>
        <v>2</v>
      </c>
      <c r="P975">
        <f t="shared" si="62"/>
        <v>51.375</v>
      </c>
      <c r="Q975" s="9" t="s">
        <v>8322</v>
      </c>
      <c r="R975" s="9" t="s">
        <v>8324</v>
      </c>
      <c r="S975" s="10">
        <f>(J975/86400)+25569+(-6/24)</f>
        <v>42256.764965277776</v>
      </c>
      <c r="T975">
        <f t="shared" si="60"/>
        <v>2015</v>
      </c>
      <c r="U975" s="15" t="str">
        <f t="shared" si="63"/>
        <v>Sep</v>
      </c>
      <c r="V975" s="10">
        <f>(I975/86400)+25569+(-5/24)</f>
        <v>42316.848298611112</v>
      </c>
      <c r="Y975" s="10"/>
    </row>
    <row r="976" spans="1:25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1"/>
        <v>1</v>
      </c>
      <c r="P976">
        <f t="shared" si="62"/>
        <v>93.333333333333329</v>
      </c>
      <c r="Q976" s="9" t="s">
        <v>8322</v>
      </c>
      <c r="R976" s="9" t="s">
        <v>8324</v>
      </c>
      <c r="S976" s="10">
        <f>(J976/86400)+25569+(-6/24)</f>
        <v>42424.499490740738</v>
      </c>
      <c r="T976">
        <f t="shared" si="60"/>
        <v>2016</v>
      </c>
      <c r="U976" s="15" t="str">
        <f t="shared" si="63"/>
        <v>Feb</v>
      </c>
      <c r="V976" s="10">
        <f>(I976/86400)+25569+(-5/24)</f>
        <v>42454.499490740738</v>
      </c>
      <c r="Y976" s="10"/>
    </row>
    <row r="977" spans="1:25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1"/>
        <v>3</v>
      </c>
      <c r="P977">
        <f t="shared" si="62"/>
        <v>108.625</v>
      </c>
      <c r="Q977" s="9" t="s">
        <v>8322</v>
      </c>
      <c r="R977" s="9" t="s">
        <v>8324</v>
      </c>
      <c r="S977" s="10">
        <f>(J977/86400)+25569+(-6/24)</f>
        <v>42489.446585648147</v>
      </c>
      <c r="T977">
        <f t="shared" si="60"/>
        <v>2016</v>
      </c>
      <c r="U977" s="15" t="str">
        <f t="shared" si="63"/>
        <v>Apr</v>
      </c>
      <c r="V977" s="10">
        <f>(I977/86400)+25569+(-5/24)</f>
        <v>42549.488252314812</v>
      </c>
      <c r="Y977" s="10"/>
    </row>
    <row r="978" spans="1:25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1"/>
        <v>2</v>
      </c>
      <c r="P978">
        <f t="shared" si="62"/>
        <v>160.5</v>
      </c>
      <c r="Q978" s="9" t="s">
        <v>8322</v>
      </c>
      <c r="R978" s="9" t="s">
        <v>8324</v>
      </c>
      <c r="S978" s="10">
        <f>(J978/86400)+25569+(-6/24)</f>
        <v>42184.808993055558</v>
      </c>
      <c r="T978">
        <f t="shared" si="60"/>
        <v>2015</v>
      </c>
      <c r="U978" s="15" t="str">
        <f t="shared" si="63"/>
        <v>Jun</v>
      </c>
      <c r="V978" s="10">
        <f>(I978/86400)+25569+(-5/24)</f>
        <v>42229.850659722222</v>
      </c>
      <c r="Y978" s="10"/>
    </row>
    <row r="979" spans="1:25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1"/>
        <v>34</v>
      </c>
      <c r="P979">
        <f t="shared" si="62"/>
        <v>75.75</v>
      </c>
      <c r="Q979" s="9" t="s">
        <v>8322</v>
      </c>
      <c r="R979" s="9" t="s">
        <v>8324</v>
      </c>
      <c r="S979" s="10">
        <f>(J979/86400)+25569+(-6/24)</f>
        <v>42391.692094907412</v>
      </c>
      <c r="T979">
        <f t="shared" si="60"/>
        <v>2016</v>
      </c>
      <c r="U979" s="15" t="str">
        <f t="shared" si="63"/>
        <v>Jan</v>
      </c>
      <c r="V979" s="10">
        <f>(I979/86400)+25569+(-5/24)</f>
        <v>42421.733761574076</v>
      </c>
      <c r="Y979" s="10"/>
    </row>
    <row r="980" spans="1:25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1"/>
        <v>56</v>
      </c>
      <c r="P980">
        <f t="shared" si="62"/>
        <v>790.83739837398377</v>
      </c>
      <c r="Q980" s="9" t="s">
        <v>8322</v>
      </c>
      <c r="R980" s="9" t="s">
        <v>8324</v>
      </c>
      <c r="S980" s="10">
        <f>(J980/86400)+25569+(-6/24)</f>
        <v>42395.059039351851</v>
      </c>
      <c r="T980">
        <f t="shared" si="60"/>
        <v>2016</v>
      </c>
      <c r="U980" s="15" t="str">
        <f t="shared" si="63"/>
        <v>Jan</v>
      </c>
      <c r="V980" s="10">
        <f>(I980/86400)+25569+(-5/24)</f>
        <v>42425.100706018515</v>
      </c>
      <c r="Y980" s="10"/>
    </row>
    <row r="981" spans="1:25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1"/>
        <v>83</v>
      </c>
      <c r="P981">
        <f t="shared" si="62"/>
        <v>301.93916666666667</v>
      </c>
      <c r="Q981" s="9" t="s">
        <v>8322</v>
      </c>
      <c r="R981" s="9" t="s">
        <v>8324</v>
      </c>
      <c r="S981" s="10">
        <f>(J981/86400)+25569+(-6/24)</f>
        <v>42506.166990740741</v>
      </c>
      <c r="T981">
        <f t="shared" si="60"/>
        <v>2016</v>
      </c>
      <c r="U981" s="15" t="str">
        <f t="shared" si="63"/>
        <v>May</v>
      </c>
      <c r="V981" s="10">
        <f>(I981/86400)+25569+(-5/24)</f>
        <v>42541.582638888889</v>
      </c>
      <c r="Y981" s="10"/>
    </row>
    <row r="982" spans="1:25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1"/>
        <v>15</v>
      </c>
      <c r="P982">
        <f t="shared" si="62"/>
        <v>47.935483870967744</v>
      </c>
      <c r="Q982" s="9" t="s">
        <v>8322</v>
      </c>
      <c r="R982" s="9" t="s">
        <v>8324</v>
      </c>
      <c r="S982" s="10">
        <f>(J982/86400)+25569+(-6/24)</f>
        <v>41928.654189814813</v>
      </c>
      <c r="T982">
        <f t="shared" si="60"/>
        <v>2014</v>
      </c>
      <c r="U982" s="15" t="str">
        <f t="shared" si="63"/>
        <v>Oct</v>
      </c>
      <c r="V982" s="10">
        <f>(I982/86400)+25569+(-5/24)</f>
        <v>41973.737523148149</v>
      </c>
      <c r="Y982" s="10"/>
    </row>
    <row r="983" spans="1:25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1"/>
        <v>0</v>
      </c>
      <c r="P983">
        <f t="shared" si="62"/>
        <v>2.75</v>
      </c>
      <c r="Q983" s="9" t="s">
        <v>8322</v>
      </c>
      <c r="R983" s="9" t="s">
        <v>8324</v>
      </c>
      <c r="S983" s="10">
        <f>(J983/86400)+25569+(-6/24)</f>
        <v>41830.697013888886</v>
      </c>
      <c r="T983">
        <f t="shared" si="60"/>
        <v>2014</v>
      </c>
      <c r="U983" s="15" t="str">
        <f t="shared" si="63"/>
        <v>Jul</v>
      </c>
      <c r="V983" s="10">
        <f>(I983/86400)+25569+(-5/24)</f>
        <v>41860.738680555551</v>
      </c>
      <c r="Y983" s="10"/>
    </row>
    <row r="984" spans="1:25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1"/>
        <v>0</v>
      </c>
      <c r="P984">
        <f t="shared" si="62"/>
        <v>1</v>
      </c>
      <c r="Q984" s="9" t="s">
        <v>8322</v>
      </c>
      <c r="R984" s="9" t="s">
        <v>8324</v>
      </c>
      <c r="S984" s="10">
        <f>(J984/86400)+25569+(-6/24)</f>
        <v>42615.503310185188</v>
      </c>
      <c r="T984">
        <f t="shared" si="60"/>
        <v>2016</v>
      </c>
      <c r="U984" s="15" t="str">
        <f t="shared" si="63"/>
        <v>Sep</v>
      </c>
      <c r="V984" s="10">
        <f>(I984/86400)+25569+(-5/24)</f>
        <v>42645.544976851852</v>
      </c>
      <c r="Y984" s="10"/>
    </row>
    <row r="985" spans="1:25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1"/>
        <v>30</v>
      </c>
      <c r="P985">
        <f t="shared" si="62"/>
        <v>171.79329608938548</v>
      </c>
      <c r="Q985" s="9" t="s">
        <v>8322</v>
      </c>
      <c r="R985" s="9" t="s">
        <v>8324</v>
      </c>
      <c r="S985" s="10">
        <f>(J985/86400)+25569+(-6/24)</f>
        <v>42574.417650462958</v>
      </c>
      <c r="T985">
        <f t="shared" si="60"/>
        <v>2016</v>
      </c>
      <c r="U985" s="15" t="str">
        <f t="shared" si="63"/>
        <v>Jul</v>
      </c>
      <c r="V985" s="10">
        <f>(I985/86400)+25569+(-5/24)</f>
        <v>42605.662499999999</v>
      </c>
      <c r="Y985" s="10"/>
    </row>
    <row r="986" spans="1:25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1"/>
        <v>1</v>
      </c>
      <c r="P986">
        <f t="shared" si="62"/>
        <v>35.333333333333336</v>
      </c>
      <c r="Q986" s="9" t="s">
        <v>8322</v>
      </c>
      <c r="R986" s="9" t="s">
        <v>8324</v>
      </c>
      <c r="S986" s="10">
        <f>(J986/86400)+25569+(-6/24)</f>
        <v>42060.86583333333</v>
      </c>
      <c r="T986">
        <f t="shared" si="60"/>
        <v>2015</v>
      </c>
      <c r="U986" s="15" t="str">
        <f t="shared" si="63"/>
        <v>Feb</v>
      </c>
      <c r="V986" s="10">
        <f>(I986/86400)+25569+(-5/24)</f>
        <v>42090.86583333333</v>
      </c>
      <c r="Y986" s="10"/>
    </row>
    <row r="987" spans="1:25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1"/>
        <v>6</v>
      </c>
      <c r="P987">
        <f t="shared" si="62"/>
        <v>82.086956521739125</v>
      </c>
      <c r="Q987" s="9" t="s">
        <v>8322</v>
      </c>
      <c r="R987" s="9" t="s">
        <v>8324</v>
      </c>
      <c r="S987" s="10">
        <f>(J987/86400)+25569+(-6/24)</f>
        <v>42339.717708333337</v>
      </c>
      <c r="T987">
        <f t="shared" si="60"/>
        <v>2015</v>
      </c>
      <c r="U987" s="15" t="str">
        <f t="shared" si="63"/>
        <v>Dec</v>
      </c>
      <c r="V987" s="10">
        <f>(I987/86400)+25569+(-5/24)</f>
        <v>42369.749999999993</v>
      </c>
      <c r="Y987" s="10"/>
    </row>
    <row r="988" spans="1:25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1"/>
        <v>13</v>
      </c>
      <c r="P988">
        <f t="shared" si="62"/>
        <v>110.8695652173913</v>
      </c>
      <c r="Q988" s="9" t="s">
        <v>8322</v>
      </c>
      <c r="R988" s="9" t="s">
        <v>8324</v>
      </c>
      <c r="S988" s="10">
        <f>(J988/86400)+25569+(-6/24)</f>
        <v>42324.517361111109</v>
      </c>
      <c r="T988">
        <f t="shared" si="60"/>
        <v>2015</v>
      </c>
      <c r="U988" s="15" t="str">
        <f t="shared" si="63"/>
        <v>Nov</v>
      </c>
      <c r="V988" s="10">
        <f>(I988/86400)+25569+(-5/24)</f>
        <v>42378.791666666664</v>
      </c>
      <c r="Y988" s="10"/>
    </row>
    <row r="989" spans="1:25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1"/>
        <v>13</v>
      </c>
      <c r="P989">
        <f t="shared" si="62"/>
        <v>161.21951219512195</v>
      </c>
      <c r="Q989" s="9" t="s">
        <v>8322</v>
      </c>
      <c r="R989" s="9" t="s">
        <v>8324</v>
      </c>
      <c r="S989" s="10">
        <f>(J989/86400)+25569+(-6/24)</f>
        <v>41773.044560185182</v>
      </c>
      <c r="T989">
        <f t="shared" si="60"/>
        <v>2014</v>
      </c>
      <c r="U989" s="15" t="str">
        <f t="shared" si="63"/>
        <v>May</v>
      </c>
      <c r="V989" s="10">
        <f>(I989/86400)+25569+(-5/24)</f>
        <v>41813.086226851847</v>
      </c>
      <c r="Y989" s="10"/>
    </row>
    <row r="990" spans="1:25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1"/>
        <v>0</v>
      </c>
      <c r="P990" t="e">
        <f t="shared" si="62"/>
        <v>#DIV/0!</v>
      </c>
      <c r="Q990" s="9" t="s">
        <v>8322</v>
      </c>
      <c r="R990" s="9" t="s">
        <v>8324</v>
      </c>
      <c r="S990" s="10">
        <f>(J990/86400)+25569+(-6/24)</f>
        <v>42614.106770833328</v>
      </c>
      <c r="T990">
        <f t="shared" si="60"/>
        <v>2016</v>
      </c>
      <c r="U990" s="15" t="str">
        <f t="shared" si="63"/>
        <v>Sep</v>
      </c>
      <c r="V990" s="10">
        <f>(I990/86400)+25569+(-5/24)</f>
        <v>42644.148437499993</v>
      </c>
      <c r="Y990" s="10"/>
    </row>
    <row r="991" spans="1:25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1"/>
        <v>17</v>
      </c>
      <c r="P991">
        <f t="shared" si="62"/>
        <v>52.40625</v>
      </c>
      <c r="Q991" s="9" t="s">
        <v>8322</v>
      </c>
      <c r="R991" s="9" t="s">
        <v>8324</v>
      </c>
      <c r="S991" s="10">
        <f>(J991/86400)+25569+(-6/24)</f>
        <v>42611.683969907404</v>
      </c>
      <c r="T991">
        <f t="shared" si="60"/>
        <v>2016</v>
      </c>
      <c r="U991" s="15" t="str">
        <f t="shared" si="63"/>
        <v>Aug</v>
      </c>
      <c r="V991" s="10">
        <f>(I991/86400)+25569+(-5/24)</f>
        <v>42641.725636574069</v>
      </c>
      <c r="Y991" s="10"/>
    </row>
    <row r="992" spans="1:25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1"/>
        <v>0</v>
      </c>
      <c r="P992">
        <f t="shared" si="62"/>
        <v>13</v>
      </c>
      <c r="Q992" s="9" t="s">
        <v>8322</v>
      </c>
      <c r="R992" s="9" t="s">
        <v>8324</v>
      </c>
      <c r="S992" s="10">
        <f>(J992/86400)+25569+(-6/24)</f>
        <v>41855.534305555557</v>
      </c>
      <c r="T992">
        <f t="shared" si="60"/>
        <v>2014</v>
      </c>
      <c r="U992" s="15" t="str">
        <f t="shared" si="63"/>
        <v>Aug</v>
      </c>
      <c r="V992" s="10">
        <f>(I992/86400)+25569+(-5/24)</f>
        <v>41885.575972222221</v>
      </c>
      <c r="Y992" s="10"/>
    </row>
    <row r="993" spans="1:25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1"/>
        <v>4</v>
      </c>
      <c r="P993">
        <f t="shared" si="62"/>
        <v>30.285714285714285</v>
      </c>
      <c r="Q993" s="9" t="s">
        <v>8322</v>
      </c>
      <c r="R993" s="9" t="s">
        <v>8324</v>
      </c>
      <c r="S993" s="10">
        <f>(J993/86400)+25569+(-6/24)</f>
        <v>42538.50680555556</v>
      </c>
      <c r="T993">
        <f t="shared" si="60"/>
        <v>2016</v>
      </c>
      <c r="U993" s="15" t="str">
        <f t="shared" si="63"/>
        <v>Jun</v>
      </c>
      <c r="V993" s="10">
        <f>(I993/86400)+25569+(-5/24)</f>
        <v>42563.57708333333</v>
      </c>
      <c r="Y993" s="10"/>
    </row>
    <row r="994" spans="1:25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1"/>
        <v>0</v>
      </c>
      <c r="P994">
        <f t="shared" si="62"/>
        <v>116.75</v>
      </c>
      <c r="Q994" s="9" t="s">
        <v>8322</v>
      </c>
      <c r="R994" s="9" t="s">
        <v>8324</v>
      </c>
      <c r="S994" s="10">
        <f>(J994/86400)+25569+(-6/24)</f>
        <v>42437.674988425926</v>
      </c>
      <c r="T994">
        <f t="shared" si="60"/>
        <v>2016</v>
      </c>
      <c r="U994" s="15" t="str">
        <f t="shared" si="63"/>
        <v>Mar</v>
      </c>
      <c r="V994" s="10">
        <f>(I994/86400)+25569+(-5/24)</f>
        <v>42497.674988425926</v>
      </c>
      <c r="Y994" s="10"/>
    </row>
    <row r="995" spans="1:25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1"/>
        <v>25</v>
      </c>
      <c r="P995">
        <f t="shared" si="62"/>
        <v>89.59693877551021</v>
      </c>
      <c r="Q995" s="9" t="s">
        <v>8322</v>
      </c>
      <c r="R995" s="9" t="s">
        <v>8324</v>
      </c>
      <c r="S995" s="10">
        <f>(J995/86400)+25569+(-6/24)</f>
        <v>42652.714907407411</v>
      </c>
      <c r="T995">
        <f t="shared" si="60"/>
        <v>2016</v>
      </c>
      <c r="U995" s="15" t="str">
        <f t="shared" si="63"/>
        <v>Oct</v>
      </c>
      <c r="V995" s="10">
        <f>(I995/86400)+25569+(-5/24)</f>
        <v>42685.999999999993</v>
      </c>
      <c r="Y995" s="10"/>
    </row>
    <row r="996" spans="1:25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1"/>
        <v>2</v>
      </c>
      <c r="P996">
        <f t="shared" si="62"/>
        <v>424.45454545454544</v>
      </c>
      <c r="Q996" s="9" t="s">
        <v>8322</v>
      </c>
      <c r="R996" s="9" t="s">
        <v>8324</v>
      </c>
      <c r="S996" s="10">
        <f>(J996/86400)+25569+(-6/24)</f>
        <v>41921.013078703705</v>
      </c>
      <c r="T996">
        <f t="shared" si="60"/>
        <v>2014</v>
      </c>
      <c r="U996" s="15" t="str">
        <f t="shared" si="63"/>
        <v>Oct</v>
      </c>
      <c r="V996" s="10">
        <f>(I996/86400)+25569+(-5/24)</f>
        <v>41973.749305555553</v>
      </c>
      <c r="Y996" s="10"/>
    </row>
    <row r="997" spans="1:25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1"/>
        <v>7</v>
      </c>
      <c r="P997">
        <f t="shared" si="62"/>
        <v>80.666666666666671</v>
      </c>
      <c r="Q997" s="9" t="s">
        <v>8322</v>
      </c>
      <c r="R997" s="9" t="s">
        <v>8324</v>
      </c>
      <c r="S997" s="10">
        <f>(J997/86400)+25569+(-6/24)</f>
        <v>41947.690740740742</v>
      </c>
      <c r="T997">
        <f t="shared" si="60"/>
        <v>2014</v>
      </c>
      <c r="U997" s="15" t="str">
        <f t="shared" si="63"/>
        <v>Nov</v>
      </c>
      <c r="V997" s="10">
        <f>(I997/86400)+25569+(-5/24)</f>
        <v>41972.458333333336</v>
      </c>
      <c r="Y997" s="10"/>
    </row>
    <row r="998" spans="1:25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1"/>
        <v>2</v>
      </c>
      <c r="P998">
        <f t="shared" si="62"/>
        <v>13</v>
      </c>
      <c r="Q998" s="9" t="s">
        <v>8322</v>
      </c>
      <c r="R998" s="9" t="s">
        <v>8324</v>
      </c>
      <c r="S998" s="10">
        <f>(J998/86400)+25569+(-6/24)</f>
        <v>41817.616435185184</v>
      </c>
      <c r="T998">
        <f t="shared" si="60"/>
        <v>2014</v>
      </c>
      <c r="U998" s="15" t="str">
        <f t="shared" si="63"/>
        <v>Jun</v>
      </c>
      <c r="V998" s="10">
        <f>(I998/86400)+25569+(-5/24)</f>
        <v>41847.435416666667</v>
      </c>
      <c r="Y998" s="10"/>
    </row>
    <row r="999" spans="1:25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1"/>
        <v>1</v>
      </c>
      <c r="P999">
        <f t="shared" si="62"/>
        <v>8.125</v>
      </c>
      <c r="Q999" s="9" t="s">
        <v>8322</v>
      </c>
      <c r="R999" s="9" t="s">
        <v>8324</v>
      </c>
      <c r="S999" s="10">
        <f>(J999/86400)+25569+(-6/24)</f>
        <v>41940.85297453704</v>
      </c>
      <c r="T999">
        <f t="shared" si="60"/>
        <v>2014</v>
      </c>
      <c r="U999" s="15" t="str">
        <f t="shared" si="63"/>
        <v>Oct</v>
      </c>
      <c r="V999" s="10">
        <f>(I999/86400)+25569+(-5/24)</f>
        <v>41970.936307870368</v>
      </c>
      <c r="Y999" s="10"/>
    </row>
    <row r="1000" spans="1:25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1"/>
        <v>59</v>
      </c>
      <c r="P1000">
        <f t="shared" si="62"/>
        <v>153.42794759825327</v>
      </c>
      <c r="Q1000" s="9" t="s">
        <v>8322</v>
      </c>
      <c r="R1000" s="9" t="s">
        <v>8324</v>
      </c>
      <c r="S1000" s="10">
        <f>(J1000/86400)+25569+(-6/24)</f>
        <v>42281.918993055559</v>
      </c>
      <c r="T1000">
        <f t="shared" si="60"/>
        <v>2015</v>
      </c>
      <c r="U1000" s="15" t="str">
        <f t="shared" si="63"/>
        <v>Oct</v>
      </c>
      <c r="V1000" s="10">
        <f>(I1000/86400)+25569+(-5/24)</f>
        <v>42327.002326388887</v>
      </c>
      <c r="Y1000" s="10"/>
    </row>
    <row r="1001" spans="1:25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1"/>
        <v>8</v>
      </c>
      <c r="P1001">
        <f t="shared" si="62"/>
        <v>292.07499999999999</v>
      </c>
      <c r="Q1001" s="9" t="s">
        <v>8322</v>
      </c>
      <c r="R1001" s="9" t="s">
        <v>8324</v>
      </c>
      <c r="S1001" s="10">
        <f>(J1001/86400)+25569+(-6/24)</f>
        <v>41926.04965277778</v>
      </c>
      <c r="T1001">
        <f t="shared" si="60"/>
        <v>2014</v>
      </c>
      <c r="U1001" s="15" t="str">
        <f t="shared" si="63"/>
        <v>Oct</v>
      </c>
      <c r="V1001" s="10">
        <f>(I1001/86400)+25569+(-5/24)</f>
        <v>41956.126388888886</v>
      </c>
      <c r="Y1001" s="10"/>
    </row>
    <row r="1002" spans="1:25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1"/>
        <v>2</v>
      </c>
      <c r="P1002">
        <f t="shared" si="62"/>
        <v>3304</v>
      </c>
      <c r="Q1002" s="9" t="s">
        <v>8322</v>
      </c>
      <c r="R1002" s="9" t="s">
        <v>8324</v>
      </c>
      <c r="S1002" s="10">
        <f>(J1002/86400)+25569+(-6/24)</f>
        <v>42748.80972222222</v>
      </c>
      <c r="T1002">
        <f t="shared" si="60"/>
        <v>2017</v>
      </c>
      <c r="U1002" s="15" t="str">
        <f t="shared" si="63"/>
        <v>Jan</v>
      </c>
      <c r="V1002" s="10">
        <f>(I1002/86400)+25569+(-5/24)</f>
        <v>42808.80972222222</v>
      </c>
      <c r="Y1002" s="10"/>
    </row>
    <row r="1003" spans="1:25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1"/>
        <v>104</v>
      </c>
      <c r="P1003">
        <f t="shared" si="62"/>
        <v>1300</v>
      </c>
      <c r="Q1003" s="9" t="s">
        <v>8322</v>
      </c>
      <c r="R1003" s="9" t="s">
        <v>8324</v>
      </c>
      <c r="S1003" s="10">
        <f>(J1003/86400)+25569+(-6/24)</f>
        <v>42720.470057870371</v>
      </c>
      <c r="T1003">
        <f t="shared" si="60"/>
        <v>2016</v>
      </c>
      <c r="U1003" s="15" t="str">
        <f t="shared" si="63"/>
        <v>Dec</v>
      </c>
      <c r="V1003" s="10">
        <f>(I1003/86400)+25569+(-5/24)</f>
        <v>42765.511724537035</v>
      </c>
      <c r="Y1003" s="10"/>
    </row>
    <row r="1004" spans="1:25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1"/>
        <v>30</v>
      </c>
      <c r="P1004">
        <f t="shared" si="62"/>
        <v>134.54545454545453</v>
      </c>
      <c r="Q1004" s="9" t="s">
        <v>8322</v>
      </c>
      <c r="R1004" s="9" t="s">
        <v>8324</v>
      </c>
      <c r="S1004" s="10">
        <f>(J1004/86400)+25569+(-6/24)</f>
        <v>42325.434189814812</v>
      </c>
      <c r="T1004">
        <f t="shared" si="60"/>
        <v>2015</v>
      </c>
      <c r="U1004" s="15" t="str">
        <f t="shared" si="63"/>
        <v>Nov</v>
      </c>
      <c r="V1004" s="10">
        <f>(I1004/86400)+25569+(-5/24)</f>
        <v>42355.040972222218</v>
      </c>
      <c r="Y1004" s="10"/>
    </row>
    <row r="1005" spans="1:25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1"/>
        <v>16</v>
      </c>
      <c r="P1005">
        <f t="shared" si="62"/>
        <v>214.06666666666666</v>
      </c>
      <c r="Q1005" s="9" t="s">
        <v>8322</v>
      </c>
      <c r="R1005" s="9" t="s">
        <v>8324</v>
      </c>
      <c r="S1005" s="10">
        <f>(J1005/86400)+25569+(-6/24)</f>
        <v>42780.459039351852</v>
      </c>
      <c r="T1005">
        <f t="shared" si="60"/>
        <v>2017</v>
      </c>
      <c r="U1005" s="15" t="str">
        <f t="shared" si="63"/>
        <v>Feb</v>
      </c>
      <c r="V1005" s="10">
        <f>(I1005/86400)+25569+(-5/24)</f>
        <v>42810.459039351852</v>
      </c>
      <c r="Y1005" s="10"/>
    </row>
    <row r="1006" spans="1:25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1"/>
        <v>82</v>
      </c>
      <c r="P1006">
        <f t="shared" si="62"/>
        <v>216.33684210526314</v>
      </c>
      <c r="Q1006" s="9" t="s">
        <v>8322</v>
      </c>
      <c r="R1006" s="9" t="s">
        <v>8324</v>
      </c>
      <c r="S1006" s="10">
        <f>(J1006/86400)+25569+(-6/24)</f>
        <v>42388.458645833336</v>
      </c>
      <c r="T1006">
        <f t="shared" si="60"/>
        <v>2016</v>
      </c>
      <c r="U1006" s="15" t="str">
        <f t="shared" si="63"/>
        <v>Jan</v>
      </c>
      <c r="V1006" s="10">
        <f>(I1006/86400)+25569+(-5/24)</f>
        <v>42418.5003125</v>
      </c>
      <c r="Y1006" s="10"/>
    </row>
    <row r="1007" spans="1:25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1"/>
        <v>75</v>
      </c>
      <c r="P1007">
        <f t="shared" si="62"/>
        <v>932.31055900621118</v>
      </c>
      <c r="Q1007" s="9" t="s">
        <v>8322</v>
      </c>
      <c r="R1007" s="9" t="s">
        <v>8324</v>
      </c>
      <c r="S1007" s="10">
        <f>(J1007/86400)+25569+(-6/24)</f>
        <v>42276.374803240746</v>
      </c>
      <c r="T1007">
        <f t="shared" si="60"/>
        <v>2015</v>
      </c>
      <c r="U1007" s="15" t="str">
        <f t="shared" si="63"/>
        <v>Sep</v>
      </c>
      <c r="V1007" s="10">
        <f>(I1007/86400)+25569+(-5/24)</f>
        <v>42307.41646990741</v>
      </c>
      <c r="Y1007" s="10"/>
    </row>
    <row r="1008" spans="1:25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1"/>
        <v>6</v>
      </c>
      <c r="P1008">
        <f t="shared" si="62"/>
        <v>29.25</v>
      </c>
      <c r="Q1008" s="9" t="s">
        <v>8322</v>
      </c>
      <c r="R1008" s="9" t="s">
        <v>8324</v>
      </c>
      <c r="S1008" s="10">
        <f>(J1008/86400)+25569+(-6/24)</f>
        <v>41976.790185185186</v>
      </c>
      <c r="T1008">
        <f t="shared" si="60"/>
        <v>2014</v>
      </c>
      <c r="U1008" s="15" t="str">
        <f t="shared" si="63"/>
        <v>Dec</v>
      </c>
      <c r="V1008" s="10">
        <f>(I1008/86400)+25569+(-5/24)</f>
        <v>41985.09097222222</v>
      </c>
      <c r="Y1008" s="10"/>
    </row>
    <row r="1009" spans="1:25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1"/>
        <v>44</v>
      </c>
      <c r="P1009">
        <f t="shared" si="62"/>
        <v>174.94736842105263</v>
      </c>
      <c r="Q1009" s="9" t="s">
        <v>8322</v>
      </c>
      <c r="R1009" s="9" t="s">
        <v>8324</v>
      </c>
      <c r="S1009" s="10">
        <f>(J1009/86400)+25569+(-6/24)</f>
        <v>42676.333599537036</v>
      </c>
      <c r="T1009">
        <f t="shared" si="60"/>
        <v>2016</v>
      </c>
      <c r="U1009" s="15" t="str">
        <f t="shared" si="63"/>
        <v>Nov</v>
      </c>
      <c r="V1009" s="10">
        <f>(I1009/86400)+25569+(-5/24)</f>
        <v>42718.416932870365</v>
      </c>
      <c r="Y1009" s="10"/>
    </row>
    <row r="1010" spans="1:25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1"/>
        <v>0</v>
      </c>
      <c r="P1010">
        <f t="shared" si="62"/>
        <v>250</v>
      </c>
      <c r="Q1010" s="9" t="s">
        <v>8322</v>
      </c>
      <c r="R1010" s="9" t="s">
        <v>8324</v>
      </c>
      <c r="S1010" s="10">
        <f>(J1010/86400)+25569+(-6/24)</f>
        <v>42702.559201388889</v>
      </c>
      <c r="T1010">
        <f t="shared" si="60"/>
        <v>2016</v>
      </c>
      <c r="U1010" s="15" t="str">
        <f t="shared" si="63"/>
        <v>Nov</v>
      </c>
      <c r="V1010" s="10">
        <f>(I1010/86400)+25569+(-5/24)</f>
        <v>42732.600868055553</v>
      </c>
      <c r="Y1010" s="10"/>
    </row>
    <row r="1011" spans="1:25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1"/>
        <v>13</v>
      </c>
      <c r="P1011">
        <f t="shared" si="62"/>
        <v>65</v>
      </c>
      <c r="Q1011" s="9" t="s">
        <v>8322</v>
      </c>
      <c r="R1011" s="9" t="s">
        <v>8324</v>
      </c>
      <c r="S1011" s="10">
        <f>(J1011/86400)+25569+(-6/24)</f>
        <v>42510.354699074072</v>
      </c>
      <c r="T1011">
        <f t="shared" si="60"/>
        <v>2016</v>
      </c>
      <c r="U1011" s="15" t="str">
        <f t="shared" si="63"/>
        <v>May</v>
      </c>
      <c r="V1011" s="10">
        <f>(I1011/86400)+25569+(-5/24)</f>
        <v>42540.396365740737</v>
      </c>
      <c r="Y1011" s="10"/>
    </row>
    <row r="1012" spans="1:25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1"/>
        <v>0</v>
      </c>
      <c r="P1012">
        <f t="shared" si="62"/>
        <v>55</v>
      </c>
      <c r="Q1012" s="9" t="s">
        <v>8322</v>
      </c>
      <c r="R1012" s="9" t="s">
        <v>8324</v>
      </c>
      <c r="S1012" s="10">
        <f>(J1012/86400)+25569+(-6/24)</f>
        <v>42561.579421296294</v>
      </c>
      <c r="T1012">
        <f t="shared" si="60"/>
        <v>2016</v>
      </c>
      <c r="U1012" s="15" t="str">
        <f t="shared" si="63"/>
        <v>Jul</v>
      </c>
      <c r="V1012" s="10">
        <f>(I1012/86400)+25569+(-5/24)</f>
        <v>42617.915972222218</v>
      </c>
      <c r="Y1012" s="10"/>
    </row>
    <row r="1013" spans="1:25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1"/>
        <v>0</v>
      </c>
      <c r="P1013">
        <f t="shared" si="62"/>
        <v>75</v>
      </c>
      <c r="Q1013" s="9" t="s">
        <v>8322</v>
      </c>
      <c r="R1013" s="9" t="s">
        <v>8324</v>
      </c>
      <c r="S1013" s="10">
        <f>(J1013/86400)+25569+(-6/24)</f>
        <v>41946.648090277777</v>
      </c>
      <c r="T1013">
        <f t="shared" si="60"/>
        <v>2014</v>
      </c>
      <c r="U1013" s="15" t="str">
        <f t="shared" si="63"/>
        <v>Nov</v>
      </c>
      <c r="V1013" s="10">
        <f>(I1013/86400)+25569+(-5/24)</f>
        <v>41991.689756944441</v>
      </c>
      <c r="Y1013" s="10"/>
    </row>
    <row r="1014" spans="1:25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1"/>
        <v>21535</v>
      </c>
      <c r="P1014">
        <f t="shared" si="62"/>
        <v>1389.3561935483872</v>
      </c>
      <c r="Q1014" s="9" t="s">
        <v>8322</v>
      </c>
      <c r="R1014" s="9" t="s">
        <v>8324</v>
      </c>
      <c r="S1014" s="10">
        <f>(J1014/86400)+25569+(-6/24)</f>
        <v>42714.190416666665</v>
      </c>
      <c r="T1014">
        <f t="shared" si="60"/>
        <v>2016</v>
      </c>
      <c r="U1014" s="15" t="str">
        <f t="shared" si="63"/>
        <v>Dec</v>
      </c>
      <c r="V1014" s="10">
        <f>(I1014/86400)+25569+(-5/24)</f>
        <v>42759.232083333329</v>
      </c>
      <c r="Y1014" s="10"/>
    </row>
    <row r="1015" spans="1:25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1"/>
        <v>35</v>
      </c>
      <c r="P1015">
        <f t="shared" si="62"/>
        <v>95.911111111111111</v>
      </c>
      <c r="Q1015" s="9" t="s">
        <v>8322</v>
      </c>
      <c r="R1015" s="9" t="s">
        <v>8324</v>
      </c>
      <c r="S1015" s="10">
        <f>(J1015/86400)+25569+(-6/24)</f>
        <v>42339.583981481483</v>
      </c>
      <c r="T1015">
        <f t="shared" si="60"/>
        <v>2015</v>
      </c>
      <c r="U1015" s="15" t="str">
        <f t="shared" si="63"/>
        <v>Dec</v>
      </c>
      <c r="V1015" s="10">
        <f>(I1015/86400)+25569+(-5/24)</f>
        <v>42367.624999999993</v>
      </c>
      <c r="Y1015" s="10"/>
    </row>
    <row r="1016" spans="1:25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1"/>
        <v>31</v>
      </c>
      <c r="P1016">
        <f t="shared" si="62"/>
        <v>191.25</v>
      </c>
      <c r="Q1016" s="9" t="s">
        <v>8322</v>
      </c>
      <c r="R1016" s="9" t="s">
        <v>8324</v>
      </c>
      <c r="S1016" s="10">
        <f>(J1016/86400)+25569+(-6/24)</f>
        <v>41954.752488425926</v>
      </c>
      <c r="T1016">
        <f t="shared" si="60"/>
        <v>2014</v>
      </c>
      <c r="U1016" s="15" t="str">
        <f t="shared" si="63"/>
        <v>Nov</v>
      </c>
      <c r="V1016" s="10">
        <f>(I1016/86400)+25569+(-5/24)</f>
        <v>42004.79415509259</v>
      </c>
      <c r="Y1016" s="10"/>
    </row>
    <row r="1017" spans="1:25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1"/>
        <v>3</v>
      </c>
      <c r="P1017">
        <f t="shared" si="62"/>
        <v>40</v>
      </c>
      <c r="Q1017" s="9" t="s">
        <v>8322</v>
      </c>
      <c r="R1017" s="9" t="s">
        <v>8324</v>
      </c>
      <c r="S1017" s="10">
        <f>(J1017/86400)+25569+(-6/24)</f>
        <v>42303.628414351857</v>
      </c>
      <c r="T1017">
        <f t="shared" si="60"/>
        <v>2015</v>
      </c>
      <c r="U1017" s="15" t="str">
        <f t="shared" si="63"/>
        <v>Oct</v>
      </c>
      <c r="V1017" s="10">
        <f>(I1017/86400)+25569+(-5/24)</f>
        <v>42333.711747685178</v>
      </c>
      <c r="Y1017" s="10"/>
    </row>
    <row r="1018" spans="1:25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1"/>
        <v>3</v>
      </c>
      <c r="P1018">
        <f t="shared" si="62"/>
        <v>74.78947368421052</v>
      </c>
      <c r="Q1018" s="9" t="s">
        <v>8322</v>
      </c>
      <c r="R1018" s="9" t="s">
        <v>8324</v>
      </c>
      <c r="S1018" s="10">
        <f>(J1018/86400)+25569+(-6/24)</f>
        <v>42421.857129629629</v>
      </c>
      <c r="T1018">
        <f t="shared" si="60"/>
        <v>2016</v>
      </c>
      <c r="U1018" s="15" t="str">
        <f t="shared" si="63"/>
        <v>Feb</v>
      </c>
      <c r="V1018" s="10">
        <f>(I1018/86400)+25569+(-5/24)</f>
        <v>42466.857129629629</v>
      </c>
      <c r="Y1018" s="10"/>
    </row>
    <row r="1019" spans="1:25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1"/>
        <v>23</v>
      </c>
      <c r="P1019">
        <f t="shared" si="62"/>
        <v>161.11830985915492</v>
      </c>
      <c r="Q1019" s="9" t="s">
        <v>8322</v>
      </c>
      <c r="R1019" s="9" t="s">
        <v>8324</v>
      </c>
      <c r="S1019" s="10">
        <f>(J1019/86400)+25569+(-6/24)</f>
        <v>42289.425173611111</v>
      </c>
      <c r="T1019">
        <f t="shared" si="60"/>
        <v>2015</v>
      </c>
      <c r="U1019" s="15" t="str">
        <f t="shared" si="63"/>
        <v>Oct</v>
      </c>
      <c r="V1019" s="10">
        <f>(I1019/86400)+25569+(-5/24)</f>
        <v>42329.508506944439</v>
      </c>
      <c r="Y1019" s="10"/>
    </row>
    <row r="1020" spans="1:25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1"/>
        <v>3</v>
      </c>
      <c r="P1020">
        <f t="shared" si="62"/>
        <v>88.714285714285708</v>
      </c>
      <c r="Q1020" s="9" t="s">
        <v>8322</v>
      </c>
      <c r="R1020" s="9" t="s">
        <v>8324</v>
      </c>
      <c r="S1020" s="10">
        <f>(J1020/86400)+25569+(-6/24)</f>
        <v>42535.242280092592</v>
      </c>
      <c r="T1020">
        <f t="shared" si="60"/>
        <v>2016</v>
      </c>
      <c r="U1020" s="15" t="str">
        <f t="shared" si="63"/>
        <v>Jun</v>
      </c>
      <c r="V1020" s="10">
        <f>(I1020/86400)+25569+(-5/24)</f>
        <v>42565.283946759257</v>
      </c>
      <c r="Y1020" s="10"/>
    </row>
    <row r="1021" spans="1:25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1"/>
        <v>47</v>
      </c>
      <c r="P1021">
        <f t="shared" si="62"/>
        <v>53.25</v>
      </c>
      <c r="Q1021" s="9" t="s">
        <v>8322</v>
      </c>
      <c r="R1021" s="9" t="s">
        <v>8324</v>
      </c>
      <c r="S1021" s="10">
        <f>(J1021/86400)+25569+(-6/24)</f>
        <v>42009.723946759259</v>
      </c>
      <c r="T1021">
        <f t="shared" si="60"/>
        <v>2015</v>
      </c>
      <c r="U1021" s="15" t="str">
        <f t="shared" si="63"/>
        <v>Jan</v>
      </c>
      <c r="V1021" s="10">
        <f>(I1021/86400)+25569+(-5/24)</f>
        <v>42039.765613425923</v>
      </c>
      <c r="Y1021" s="10"/>
    </row>
    <row r="1022" spans="1:25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1"/>
        <v>206</v>
      </c>
      <c r="P1022">
        <f t="shared" si="62"/>
        <v>106.2</v>
      </c>
      <c r="Q1022" s="9" t="s">
        <v>8328</v>
      </c>
      <c r="R1022" s="9" t="s">
        <v>8333</v>
      </c>
      <c r="S1022" s="10">
        <f>(J1022/86400)+25569+(-6/24)</f>
        <v>42126.819548611107</v>
      </c>
      <c r="T1022">
        <f t="shared" si="60"/>
        <v>2015</v>
      </c>
      <c r="U1022" s="15" t="str">
        <f t="shared" si="63"/>
        <v>May</v>
      </c>
      <c r="V1022" s="10">
        <f>(I1022/86400)+25569+(-5/24)</f>
        <v>42156.824305555558</v>
      </c>
      <c r="Y1022" s="10"/>
    </row>
    <row r="1023" spans="1:25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1"/>
        <v>352</v>
      </c>
      <c r="P1023">
        <f t="shared" si="62"/>
        <v>22.079728033472804</v>
      </c>
      <c r="Q1023" s="9" t="s">
        <v>8328</v>
      </c>
      <c r="R1023" s="9" t="s">
        <v>8333</v>
      </c>
      <c r="S1023" s="10">
        <f>(J1023/86400)+25569+(-6/24)</f>
        <v>42271.001979166671</v>
      </c>
      <c r="T1023">
        <f t="shared" si="60"/>
        <v>2015</v>
      </c>
      <c r="U1023" s="15" t="str">
        <f t="shared" si="63"/>
        <v>Sep</v>
      </c>
      <c r="V1023" s="10">
        <f>(I1023/86400)+25569+(-5/24)</f>
        <v>42293.958333333336</v>
      </c>
      <c r="Y1023" s="10"/>
    </row>
    <row r="1024" spans="1:25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1"/>
        <v>115</v>
      </c>
      <c r="P1024">
        <f t="shared" si="62"/>
        <v>31.054054054054053</v>
      </c>
      <c r="Q1024" s="9" t="s">
        <v>8328</v>
      </c>
      <c r="R1024" s="9" t="s">
        <v>8333</v>
      </c>
      <c r="S1024" s="10">
        <f>(J1024/86400)+25569+(-6/24)</f>
        <v>42111.396724537037</v>
      </c>
      <c r="T1024">
        <f t="shared" si="60"/>
        <v>2015</v>
      </c>
      <c r="U1024" s="15" t="str">
        <f t="shared" si="63"/>
        <v>Apr</v>
      </c>
      <c r="V1024" s="10">
        <f>(I1024/86400)+25569+(-5/24)</f>
        <v>42141.438391203701</v>
      </c>
      <c r="Y1024" s="10"/>
    </row>
    <row r="1025" spans="1:25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1"/>
        <v>237</v>
      </c>
      <c r="P1025">
        <f t="shared" si="62"/>
        <v>36.206106870229007</v>
      </c>
      <c r="Q1025" s="9" t="s">
        <v>8328</v>
      </c>
      <c r="R1025" s="9" t="s">
        <v>8333</v>
      </c>
      <c r="S1025" s="10">
        <f>(J1025/86400)+25569+(-6/24)</f>
        <v>42145.669687500005</v>
      </c>
      <c r="T1025">
        <f t="shared" si="60"/>
        <v>2015</v>
      </c>
      <c r="U1025" s="15" t="str">
        <f t="shared" si="63"/>
        <v>May</v>
      </c>
      <c r="V1025" s="10">
        <f>(I1025/86400)+25569+(-5/24)</f>
        <v>42175.711354166669</v>
      </c>
      <c r="Y1025" s="10"/>
    </row>
    <row r="1026" spans="1:25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1"/>
        <v>119</v>
      </c>
      <c r="P1026">
        <f t="shared" si="62"/>
        <v>388.9762295081967</v>
      </c>
      <c r="Q1026" s="9" t="s">
        <v>8328</v>
      </c>
      <c r="R1026" s="9" t="s">
        <v>8333</v>
      </c>
      <c r="S1026" s="10">
        <f>(J1026/86400)+25569+(-6/24)</f>
        <v>42370.330590277779</v>
      </c>
      <c r="T1026">
        <f t="shared" ref="T1026:T1089" si="64">YEAR(S1026)</f>
        <v>2016</v>
      </c>
      <c r="U1026" s="15" t="str">
        <f t="shared" si="63"/>
        <v>Jan</v>
      </c>
      <c r="V1026" s="10">
        <f>(I1026/86400)+25569+(-5/24)</f>
        <v>42400.372256944444</v>
      </c>
      <c r="Y1026" s="10"/>
    </row>
    <row r="1027" spans="1:25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5">ROUND((E1027/D1027)*100,0)</f>
        <v>110</v>
      </c>
      <c r="P1027">
        <f t="shared" ref="P1027:P1090" si="66">AVERAGE(E1027/L1027)</f>
        <v>71.848571428571432</v>
      </c>
      <c r="Q1027" s="9" t="s">
        <v>8328</v>
      </c>
      <c r="R1027" s="9" t="s">
        <v>8333</v>
      </c>
      <c r="S1027" s="10">
        <f>(J1027/86400)+25569+(-6/24)</f>
        <v>42049.583761574075</v>
      </c>
      <c r="T1027">
        <f t="shared" si="64"/>
        <v>2015</v>
      </c>
      <c r="U1027" s="15" t="str">
        <f t="shared" ref="U1027:U1090" si="67">TEXT(S1027,"mmm")</f>
        <v>Feb</v>
      </c>
      <c r="V1027" s="10">
        <f>(I1027/86400)+25569+(-5/24)</f>
        <v>42079.583761574067</v>
      </c>
      <c r="Y1027" s="10"/>
    </row>
    <row r="1028" spans="1:25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5"/>
        <v>100</v>
      </c>
      <c r="P1028">
        <f t="shared" si="66"/>
        <v>57.381803278688523</v>
      </c>
      <c r="Q1028" s="9" t="s">
        <v>8328</v>
      </c>
      <c r="R1028" s="9" t="s">
        <v>8333</v>
      </c>
      <c r="S1028" s="10">
        <f>(J1028/86400)+25569+(-6/24)</f>
        <v>42426.157592592594</v>
      </c>
      <c r="T1028">
        <f t="shared" si="64"/>
        <v>2016</v>
      </c>
      <c r="U1028" s="15" t="str">
        <f t="shared" si="67"/>
        <v>Feb</v>
      </c>
      <c r="V1028" s="10">
        <f>(I1028/86400)+25569+(-5/24)</f>
        <v>42460.157592592594</v>
      </c>
      <c r="Y1028" s="10"/>
    </row>
    <row r="1029" spans="1:25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5"/>
        <v>103</v>
      </c>
      <c r="P1029">
        <f t="shared" si="66"/>
        <v>69.666666666666671</v>
      </c>
      <c r="Q1029" s="9" t="s">
        <v>8328</v>
      </c>
      <c r="R1029" s="9" t="s">
        <v>8333</v>
      </c>
      <c r="S1029" s="10">
        <f>(J1029/86400)+25569+(-6/24)</f>
        <v>41904.784108796295</v>
      </c>
      <c r="T1029">
        <f t="shared" si="64"/>
        <v>2014</v>
      </c>
      <c r="U1029" s="15" t="str">
        <f t="shared" si="67"/>
        <v>Sep</v>
      </c>
      <c r="V1029" s="10">
        <f>(I1029/86400)+25569+(-5/24)</f>
        <v>41934.825775462959</v>
      </c>
      <c r="Y1029" s="10"/>
    </row>
    <row r="1030" spans="1:25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5"/>
        <v>117</v>
      </c>
      <c r="P1030">
        <f t="shared" si="66"/>
        <v>45.988235294117644</v>
      </c>
      <c r="Q1030" s="9" t="s">
        <v>8328</v>
      </c>
      <c r="R1030" s="9" t="s">
        <v>8333</v>
      </c>
      <c r="S1030" s="10">
        <f>(J1030/86400)+25569+(-6/24)</f>
        <v>42755.377372685187</v>
      </c>
      <c r="T1030">
        <f t="shared" si="64"/>
        <v>2017</v>
      </c>
      <c r="U1030" s="15" t="str">
        <f t="shared" si="67"/>
        <v>Jan</v>
      </c>
      <c r="V1030" s="10">
        <f>(I1030/86400)+25569+(-5/24)</f>
        <v>42800.624999999993</v>
      </c>
      <c r="Y1030" s="10"/>
    </row>
    <row r="1031" spans="1:25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5"/>
        <v>112</v>
      </c>
      <c r="P1031">
        <f t="shared" si="66"/>
        <v>79.262411347517727</v>
      </c>
      <c r="Q1031" s="9" t="s">
        <v>8328</v>
      </c>
      <c r="R1031" s="9" t="s">
        <v>8333</v>
      </c>
      <c r="S1031" s="10">
        <f>(J1031/86400)+25569+(-6/24)</f>
        <v>42044.461886574078</v>
      </c>
      <c r="T1031">
        <f t="shared" si="64"/>
        <v>2015</v>
      </c>
      <c r="U1031" s="15" t="str">
        <f t="shared" si="67"/>
        <v>Feb</v>
      </c>
      <c r="V1031" s="10">
        <f>(I1031/86400)+25569+(-5/24)</f>
        <v>42098.707638888889</v>
      </c>
      <c r="Y1031" s="10"/>
    </row>
    <row r="1032" spans="1:25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5"/>
        <v>342</v>
      </c>
      <c r="P1032">
        <f t="shared" si="66"/>
        <v>43.031446540880502</v>
      </c>
      <c r="Q1032" s="9" t="s">
        <v>8328</v>
      </c>
      <c r="R1032" s="9" t="s">
        <v>8333</v>
      </c>
      <c r="S1032" s="10">
        <f>(J1032/86400)+25569+(-6/24)</f>
        <v>42611.233206018514</v>
      </c>
      <c r="T1032">
        <f t="shared" si="64"/>
        <v>2016</v>
      </c>
      <c r="U1032" s="15" t="str">
        <f t="shared" si="67"/>
        <v>Aug</v>
      </c>
      <c r="V1032" s="10">
        <f>(I1032/86400)+25569+(-5/24)</f>
        <v>42625.274872685179</v>
      </c>
      <c r="Y1032" s="10"/>
    </row>
    <row r="1033" spans="1:25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5"/>
        <v>107</v>
      </c>
      <c r="P1033">
        <f t="shared" si="66"/>
        <v>108.48484848484848</v>
      </c>
      <c r="Q1033" s="9" t="s">
        <v>8328</v>
      </c>
      <c r="R1033" s="9" t="s">
        <v>8333</v>
      </c>
      <c r="S1033" s="10">
        <f>(J1033/86400)+25569+(-6/24)</f>
        <v>42324.514004629629</v>
      </c>
      <c r="T1033">
        <f t="shared" si="64"/>
        <v>2015</v>
      </c>
      <c r="U1033" s="15" t="str">
        <f t="shared" si="67"/>
        <v>Nov</v>
      </c>
      <c r="V1033" s="10">
        <f>(I1033/86400)+25569+(-5/24)</f>
        <v>42354.555671296293</v>
      </c>
      <c r="Y1033" s="10"/>
    </row>
    <row r="1034" spans="1:25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5"/>
        <v>108</v>
      </c>
      <c r="P1034">
        <f t="shared" si="66"/>
        <v>61.029583333333335</v>
      </c>
      <c r="Q1034" s="9" t="s">
        <v>8328</v>
      </c>
      <c r="R1034" s="9" t="s">
        <v>8333</v>
      </c>
      <c r="S1034" s="10">
        <f>(J1034/86400)+25569+(-6/24)</f>
        <v>42514.416956018518</v>
      </c>
      <c r="T1034">
        <f t="shared" si="64"/>
        <v>2016</v>
      </c>
      <c r="U1034" s="15" t="str">
        <f t="shared" si="67"/>
        <v>May</v>
      </c>
      <c r="V1034" s="10">
        <f>(I1034/86400)+25569+(-5/24)</f>
        <v>42544.458622685182</v>
      </c>
      <c r="Y1034" s="10"/>
    </row>
    <row r="1035" spans="1:25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5"/>
        <v>103</v>
      </c>
      <c r="P1035">
        <f t="shared" si="66"/>
        <v>50.592592592592595</v>
      </c>
      <c r="Q1035" s="9" t="s">
        <v>8328</v>
      </c>
      <c r="R1035" s="9" t="s">
        <v>8333</v>
      </c>
      <c r="S1035" s="10">
        <f>(J1035/86400)+25569+(-6/24)</f>
        <v>42688.482407407406</v>
      </c>
      <c r="T1035">
        <f t="shared" si="64"/>
        <v>2016</v>
      </c>
      <c r="U1035" s="15" t="str">
        <f t="shared" si="67"/>
        <v>Nov</v>
      </c>
      <c r="V1035" s="10">
        <f>(I1035/86400)+25569+(-5/24)</f>
        <v>42716.52407407407</v>
      </c>
      <c r="Y1035" s="10"/>
    </row>
    <row r="1036" spans="1:25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5"/>
        <v>130</v>
      </c>
      <c r="P1036">
        <f t="shared" si="66"/>
        <v>39.157168674698795</v>
      </c>
      <c r="Q1036" s="9" t="s">
        <v>8328</v>
      </c>
      <c r="R1036" s="9" t="s">
        <v>8333</v>
      </c>
      <c r="S1036" s="10">
        <f>(J1036/86400)+25569+(-6/24)</f>
        <v>42554.916712962964</v>
      </c>
      <c r="T1036">
        <f t="shared" si="64"/>
        <v>2016</v>
      </c>
      <c r="U1036" s="15" t="str">
        <f t="shared" si="67"/>
        <v>Jul</v>
      </c>
      <c r="V1036" s="10">
        <f>(I1036/86400)+25569+(-5/24)</f>
        <v>42586.957638888889</v>
      </c>
      <c r="Y1036" s="10"/>
    </row>
    <row r="1037" spans="1:25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5"/>
        <v>108</v>
      </c>
      <c r="P1037">
        <f t="shared" si="66"/>
        <v>65.15789473684211</v>
      </c>
      <c r="Q1037" s="9" t="s">
        <v>8328</v>
      </c>
      <c r="R1037" s="9" t="s">
        <v>8333</v>
      </c>
      <c r="S1037" s="10">
        <f>(J1037/86400)+25569+(-6/24)</f>
        <v>42016.391435185185</v>
      </c>
      <c r="T1037">
        <f t="shared" si="64"/>
        <v>2015</v>
      </c>
      <c r="U1037" s="15" t="str">
        <f t="shared" si="67"/>
        <v>Jan</v>
      </c>
      <c r="V1037" s="10">
        <f>(I1037/86400)+25569+(-5/24)</f>
        <v>42046.43310185185</v>
      </c>
      <c r="Y1037" s="10"/>
    </row>
    <row r="1038" spans="1:25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5"/>
        <v>112</v>
      </c>
      <c r="P1038">
        <f t="shared" si="66"/>
        <v>23.963127962085309</v>
      </c>
      <c r="Q1038" s="9" t="s">
        <v>8328</v>
      </c>
      <c r="R1038" s="9" t="s">
        <v>8333</v>
      </c>
      <c r="S1038" s="10">
        <f>(J1038/86400)+25569+(-6/24)</f>
        <v>41249.198958333334</v>
      </c>
      <c r="T1038">
        <f t="shared" si="64"/>
        <v>2012</v>
      </c>
      <c r="U1038" s="15" t="str">
        <f t="shared" si="67"/>
        <v>Dec</v>
      </c>
      <c r="V1038" s="10">
        <f>(I1038/86400)+25569+(-5/24)</f>
        <v>41281.125</v>
      </c>
      <c r="Y1038" s="10"/>
    </row>
    <row r="1039" spans="1:25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5"/>
        <v>102</v>
      </c>
      <c r="P1039">
        <f t="shared" si="66"/>
        <v>48.61904761904762</v>
      </c>
      <c r="Q1039" s="9" t="s">
        <v>8328</v>
      </c>
      <c r="R1039" s="9" t="s">
        <v>8333</v>
      </c>
      <c r="S1039" s="10">
        <f>(J1039/86400)+25569+(-6/24)</f>
        <v>42119.572476851856</v>
      </c>
      <c r="T1039">
        <f t="shared" si="64"/>
        <v>2015</v>
      </c>
      <c r="U1039" s="15" t="str">
        <f t="shared" si="67"/>
        <v>Apr</v>
      </c>
      <c r="V1039" s="10">
        <f>(I1039/86400)+25569+(-5/24)</f>
        <v>42141.999999999993</v>
      </c>
      <c r="Y1039" s="10"/>
    </row>
    <row r="1040" spans="1:25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5"/>
        <v>145</v>
      </c>
      <c r="P1040">
        <f t="shared" si="66"/>
        <v>35.73770491803279</v>
      </c>
      <c r="Q1040" s="9" t="s">
        <v>8328</v>
      </c>
      <c r="R1040" s="9" t="s">
        <v>8333</v>
      </c>
      <c r="S1040" s="10">
        <f>(J1040/86400)+25569+(-6/24)</f>
        <v>42417.981747685189</v>
      </c>
      <c r="T1040">
        <f t="shared" si="64"/>
        <v>2016</v>
      </c>
      <c r="U1040" s="15" t="str">
        <f t="shared" si="67"/>
        <v>Feb</v>
      </c>
      <c r="V1040" s="10">
        <f>(I1040/86400)+25569+(-5/24)</f>
        <v>42447.981747685182</v>
      </c>
      <c r="Y1040" s="10"/>
    </row>
    <row r="1041" spans="1:25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5"/>
        <v>128</v>
      </c>
      <c r="P1041">
        <f t="shared" si="66"/>
        <v>21.366666666666667</v>
      </c>
      <c r="Q1041" s="9" t="s">
        <v>8328</v>
      </c>
      <c r="R1041" s="9" t="s">
        <v>8333</v>
      </c>
      <c r="S1041" s="10">
        <f>(J1041/86400)+25569+(-6/24)</f>
        <v>42691.859328703707</v>
      </c>
      <c r="T1041">
        <f t="shared" si="64"/>
        <v>2016</v>
      </c>
      <c r="U1041" s="15" t="str">
        <f t="shared" si="67"/>
        <v>Nov</v>
      </c>
      <c r="V1041" s="10">
        <f>(I1041/86400)+25569+(-5/24)</f>
        <v>42717.124305555553</v>
      </c>
      <c r="Y1041" s="10"/>
    </row>
    <row r="1042" spans="1:25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5"/>
        <v>0</v>
      </c>
      <c r="P1042">
        <f t="shared" si="66"/>
        <v>250</v>
      </c>
      <c r="Q1042" s="9" t="s">
        <v>8334</v>
      </c>
      <c r="R1042" s="9" t="s">
        <v>8335</v>
      </c>
      <c r="S1042" s="10">
        <f>(J1042/86400)+25569+(-6/24)</f>
        <v>42579.458437499998</v>
      </c>
      <c r="T1042">
        <f t="shared" si="64"/>
        <v>2016</v>
      </c>
      <c r="U1042" s="15" t="str">
        <f t="shared" si="67"/>
        <v>Jul</v>
      </c>
      <c r="V1042" s="10">
        <f>(I1042/86400)+25569+(-5/24)</f>
        <v>42609.500104166662</v>
      </c>
      <c r="Y1042" s="10"/>
    </row>
    <row r="1043" spans="1:25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5"/>
        <v>0</v>
      </c>
      <c r="P1043" t="e">
        <f t="shared" si="66"/>
        <v>#DIV/0!</v>
      </c>
      <c r="Q1043" s="9" t="s">
        <v>8334</v>
      </c>
      <c r="R1043" s="9" t="s">
        <v>8335</v>
      </c>
      <c r="S1043" s="10">
        <f>(J1043/86400)+25569+(-6/24)</f>
        <v>41830.81009259259</v>
      </c>
      <c r="T1043">
        <f t="shared" si="64"/>
        <v>2014</v>
      </c>
      <c r="U1043" s="15" t="str">
        <f t="shared" si="67"/>
        <v>Jul</v>
      </c>
      <c r="V1043" s="10">
        <f>(I1043/86400)+25569+(-5/24)</f>
        <v>41850.851759259254</v>
      </c>
      <c r="Y1043" s="10"/>
    </row>
    <row r="1044" spans="1:25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5"/>
        <v>2</v>
      </c>
      <c r="P1044">
        <f t="shared" si="66"/>
        <v>10</v>
      </c>
      <c r="Q1044" s="9" t="s">
        <v>8334</v>
      </c>
      <c r="R1044" s="9" t="s">
        <v>8335</v>
      </c>
      <c r="S1044" s="10">
        <f>(J1044/86400)+25569+(-6/24)</f>
        <v>41851.446157407408</v>
      </c>
      <c r="T1044">
        <f t="shared" si="64"/>
        <v>2014</v>
      </c>
      <c r="U1044" s="15" t="str">
        <f t="shared" si="67"/>
        <v>Jul</v>
      </c>
      <c r="V1044" s="10">
        <f>(I1044/86400)+25569+(-5/24)</f>
        <v>41894.208333333328</v>
      </c>
      <c r="Y1044" s="10"/>
    </row>
    <row r="1045" spans="1:25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5"/>
        <v>9</v>
      </c>
      <c r="P1045">
        <f t="shared" si="66"/>
        <v>29.236301369863014</v>
      </c>
      <c r="Q1045" s="9" t="s">
        <v>8334</v>
      </c>
      <c r="R1045" s="9" t="s">
        <v>8335</v>
      </c>
      <c r="S1045" s="10">
        <f>(J1045/86400)+25569+(-6/24)</f>
        <v>42114.002951388888</v>
      </c>
      <c r="T1045">
        <f t="shared" si="64"/>
        <v>2015</v>
      </c>
      <c r="U1045" s="15" t="str">
        <f t="shared" si="67"/>
        <v>Apr</v>
      </c>
      <c r="V1045" s="10">
        <f>(I1045/86400)+25569+(-5/24)</f>
        <v>42144.044618055552</v>
      </c>
      <c r="Y1045" s="10"/>
    </row>
    <row r="1046" spans="1:25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5"/>
        <v>0</v>
      </c>
      <c r="P1046">
        <f t="shared" si="66"/>
        <v>3</v>
      </c>
      <c r="Q1046" s="9" t="s">
        <v>8334</v>
      </c>
      <c r="R1046" s="9" t="s">
        <v>8335</v>
      </c>
      <c r="S1046" s="10">
        <f>(J1046/86400)+25569+(-6/24)</f>
        <v>42011.675937499997</v>
      </c>
      <c r="T1046">
        <f t="shared" si="64"/>
        <v>2015</v>
      </c>
      <c r="U1046" s="15" t="str">
        <f t="shared" si="67"/>
        <v>Jan</v>
      </c>
      <c r="V1046" s="10">
        <f>(I1046/86400)+25569+(-5/24)</f>
        <v>42068.643749999996</v>
      </c>
      <c r="Y1046" s="10"/>
    </row>
    <row r="1047" spans="1:25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5"/>
        <v>3</v>
      </c>
      <c r="P1047">
        <f t="shared" si="66"/>
        <v>33.25</v>
      </c>
      <c r="Q1047" s="9" t="s">
        <v>8334</v>
      </c>
      <c r="R1047" s="9" t="s">
        <v>8335</v>
      </c>
      <c r="S1047" s="10">
        <f>(J1047/86400)+25569+(-6/24)</f>
        <v>41844.624421296292</v>
      </c>
      <c r="T1047">
        <f t="shared" si="64"/>
        <v>2014</v>
      </c>
      <c r="U1047" s="15" t="str">
        <f t="shared" si="67"/>
        <v>Jul</v>
      </c>
      <c r="V1047" s="10">
        <f>(I1047/86400)+25569+(-5/24)</f>
        <v>41874.666087962956</v>
      </c>
      <c r="Y1047" s="10"/>
    </row>
    <row r="1048" spans="1:25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5"/>
        <v>0</v>
      </c>
      <c r="P1048" t="e">
        <f t="shared" si="66"/>
        <v>#DIV/0!</v>
      </c>
      <c r="Q1048" s="9" t="s">
        <v>8334</v>
      </c>
      <c r="R1048" s="9" t="s">
        <v>8335</v>
      </c>
      <c r="S1048" s="10">
        <f>(J1048/86400)+25569+(-6/24)</f>
        <v>42319.601388888885</v>
      </c>
      <c r="T1048">
        <f t="shared" si="64"/>
        <v>2015</v>
      </c>
      <c r="U1048" s="15" t="str">
        <f t="shared" si="67"/>
        <v>Nov</v>
      </c>
      <c r="V1048" s="10">
        <f>(I1048/86400)+25569+(-5/24)</f>
        <v>42364.643055555549</v>
      </c>
      <c r="Y1048" s="10"/>
    </row>
    <row r="1049" spans="1:25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5"/>
        <v>0</v>
      </c>
      <c r="P1049">
        <f t="shared" si="66"/>
        <v>1</v>
      </c>
      <c r="Q1049" s="9" t="s">
        <v>8334</v>
      </c>
      <c r="R1049" s="9" t="s">
        <v>8335</v>
      </c>
      <c r="S1049" s="10">
        <f>(J1049/86400)+25569+(-6/24)</f>
        <v>41918.568460648152</v>
      </c>
      <c r="T1049">
        <f t="shared" si="64"/>
        <v>2014</v>
      </c>
      <c r="U1049" s="15" t="str">
        <f t="shared" si="67"/>
        <v>Oct</v>
      </c>
      <c r="V1049" s="10">
        <f>(I1049/86400)+25569+(-5/24)</f>
        <v>41948.65179398148</v>
      </c>
      <c r="Y1049" s="10"/>
    </row>
    <row r="1050" spans="1:25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5"/>
        <v>1</v>
      </c>
      <c r="P1050">
        <f t="shared" si="66"/>
        <v>53</v>
      </c>
      <c r="Q1050" s="9" t="s">
        <v>8334</v>
      </c>
      <c r="R1050" s="9" t="s">
        <v>8335</v>
      </c>
      <c r="S1050" s="10">
        <f>(J1050/86400)+25569+(-6/24)</f>
        <v>42597.803113425922</v>
      </c>
      <c r="T1050">
        <f t="shared" si="64"/>
        <v>2016</v>
      </c>
      <c r="U1050" s="15" t="str">
        <f t="shared" si="67"/>
        <v>Aug</v>
      </c>
      <c r="V1050" s="10">
        <f>(I1050/86400)+25569+(-5/24)</f>
        <v>42637.844780092586</v>
      </c>
      <c r="Y1050" s="10"/>
    </row>
    <row r="1051" spans="1:25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5"/>
        <v>0</v>
      </c>
      <c r="P1051" t="e">
        <f t="shared" si="66"/>
        <v>#DIV/0!</v>
      </c>
      <c r="Q1051" s="9" t="s">
        <v>8334</v>
      </c>
      <c r="R1051" s="9" t="s">
        <v>8335</v>
      </c>
      <c r="S1051" s="10">
        <f>(J1051/86400)+25569+(-6/24)</f>
        <v>42382.181076388893</v>
      </c>
      <c r="T1051">
        <f t="shared" si="64"/>
        <v>2016</v>
      </c>
      <c r="U1051" s="15" t="str">
        <f t="shared" si="67"/>
        <v>Jan</v>
      </c>
      <c r="V1051" s="10">
        <f>(I1051/86400)+25569+(-5/24)</f>
        <v>42412.222743055558</v>
      </c>
      <c r="Y1051" s="10"/>
    </row>
    <row r="1052" spans="1:25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5"/>
        <v>0</v>
      </c>
      <c r="P1052" t="e">
        <f t="shared" si="66"/>
        <v>#DIV/0!</v>
      </c>
      <c r="Q1052" s="9" t="s">
        <v>8334</v>
      </c>
      <c r="R1052" s="9" t="s">
        <v>8335</v>
      </c>
      <c r="S1052" s="10">
        <f>(J1052/86400)+25569+(-6/24)</f>
        <v>42231.5471875</v>
      </c>
      <c r="T1052">
        <f t="shared" si="64"/>
        <v>2015</v>
      </c>
      <c r="U1052" s="15" t="str">
        <f t="shared" si="67"/>
        <v>Aug</v>
      </c>
      <c r="V1052" s="10">
        <f>(I1052/86400)+25569+(-5/24)</f>
        <v>42261.588854166665</v>
      </c>
      <c r="Y1052" s="10"/>
    </row>
    <row r="1053" spans="1:25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5"/>
        <v>0</v>
      </c>
      <c r="P1053" t="e">
        <f t="shared" si="66"/>
        <v>#DIV/0!</v>
      </c>
      <c r="Q1053" s="9" t="s">
        <v>8334</v>
      </c>
      <c r="R1053" s="9" t="s">
        <v>8335</v>
      </c>
      <c r="S1053" s="10">
        <f>(J1053/86400)+25569+(-6/24)</f>
        <v>41849.764178240745</v>
      </c>
      <c r="T1053">
        <f t="shared" si="64"/>
        <v>2014</v>
      </c>
      <c r="U1053" s="15" t="str">
        <f t="shared" si="67"/>
        <v>Jul</v>
      </c>
      <c r="V1053" s="10">
        <f>(I1053/86400)+25569+(-5/24)</f>
        <v>41877.805844907409</v>
      </c>
      <c r="Y1053" s="10"/>
    </row>
    <row r="1054" spans="1:25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5"/>
        <v>0</v>
      </c>
      <c r="P1054" t="e">
        <f t="shared" si="66"/>
        <v>#DIV/0!</v>
      </c>
      <c r="Q1054" s="9" t="s">
        <v>8334</v>
      </c>
      <c r="R1054" s="9" t="s">
        <v>8335</v>
      </c>
      <c r="S1054" s="10">
        <f>(J1054/86400)+25569+(-6/24)</f>
        <v>42483.547395833331</v>
      </c>
      <c r="T1054">
        <f t="shared" si="64"/>
        <v>2016</v>
      </c>
      <c r="U1054" s="15" t="str">
        <f t="shared" si="67"/>
        <v>Apr</v>
      </c>
      <c r="V1054" s="10">
        <f>(I1054/86400)+25569+(-5/24)</f>
        <v>42527.631249999999</v>
      </c>
      <c r="Y1054" s="10"/>
    </row>
    <row r="1055" spans="1:25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5"/>
        <v>1</v>
      </c>
      <c r="P1055">
        <f t="shared" si="66"/>
        <v>15</v>
      </c>
      <c r="Q1055" s="9" t="s">
        <v>8334</v>
      </c>
      <c r="R1055" s="9" t="s">
        <v>8335</v>
      </c>
      <c r="S1055" s="10">
        <f>(J1055/86400)+25569+(-6/24)</f>
        <v>42774.922824074078</v>
      </c>
      <c r="T1055">
        <f t="shared" si="64"/>
        <v>2017</v>
      </c>
      <c r="U1055" s="15" t="str">
        <f t="shared" si="67"/>
        <v>Feb</v>
      </c>
      <c r="V1055" s="10">
        <f>(I1055/86400)+25569+(-5/24)</f>
        <v>42799.964490740742</v>
      </c>
      <c r="Y1055" s="10"/>
    </row>
    <row r="1056" spans="1:25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5"/>
        <v>0</v>
      </c>
      <c r="P1056" t="e">
        <f t="shared" si="66"/>
        <v>#DIV/0!</v>
      </c>
      <c r="Q1056" s="9" t="s">
        <v>8334</v>
      </c>
      <c r="R1056" s="9" t="s">
        <v>8335</v>
      </c>
      <c r="S1056" s="10">
        <f>(J1056/86400)+25569+(-6/24)</f>
        <v>41831.601840277777</v>
      </c>
      <c r="T1056">
        <f t="shared" si="64"/>
        <v>2014</v>
      </c>
      <c r="U1056" s="15" t="str">
        <f t="shared" si="67"/>
        <v>Jul</v>
      </c>
      <c r="V1056" s="10">
        <f>(I1056/86400)+25569+(-5/24)</f>
        <v>41861.708333333328</v>
      </c>
      <c r="Y1056" s="10"/>
    </row>
    <row r="1057" spans="1:25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5"/>
        <v>0</v>
      </c>
      <c r="P1057" t="e">
        <f t="shared" si="66"/>
        <v>#DIV/0!</v>
      </c>
      <c r="Q1057" s="9" t="s">
        <v>8334</v>
      </c>
      <c r="R1057" s="9" t="s">
        <v>8335</v>
      </c>
      <c r="S1057" s="10">
        <f>(J1057/86400)+25569+(-6/24)</f>
        <v>42406.742418981477</v>
      </c>
      <c r="T1057">
        <f t="shared" si="64"/>
        <v>2016</v>
      </c>
      <c r="U1057" s="15" t="str">
        <f t="shared" si="67"/>
        <v>Feb</v>
      </c>
      <c r="V1057" s="10">
        <f>(I1057/86400)+25569+(-5/24)</f>
        <v>42436.784085648142</v>
      </c>
      <c r="Y1057" s="10"/>
    </row>
    <row r="1058" spans="1:25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5"/>
        <v>0</v>
      </c>
      <c r="P1058" t="e">
        <f t="shared" si="66"/>
        <v>#DIV/0!</v>
      </c>
      <c r="Q1058" s="9" t="s">
        <v>8334</v>
      </c>
      <c r="R1058" s="9" t="s">
        <v>8335</v>
      </c>
      <c r="S1058" s="10">
        <f>(J1058/86400)+25569+(-6/24)</f>
        <v>42058.469641203701</v>
      </c>
      <c r="T1058">
        <f t="shared" si="64"/>
        <v>2015</v>
      </c>
      <c r="U1058" s="15" t="str">
        <f t="shared" si="67"/>
        <v>Feb</v>
      </c>
      <c r="V1058" s="10">
        <f>(I1058/86400)+25569+(-5/24)</f>
        <v>42118.469641203701</v>
      </c>
      <c r="Y1058" s="10"/>
    </row>
    <row r="1059" spans="1:25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5"/>
        <v>0</v>
      </c>
      <c r="P1059" t="e">
        <f t="shared" si="66"/>
        <v>#DIV/0!</v>
      </c>
      <c r="Q1059" s="9" t="s">
        <v>8334</v>
      </c>
      <c r="R1059" s="9" t="s">
        <v>8335</v>
      </c>
      <c r="S1059" s="10">
        <f>(J1059/86400)+25569+(-6/24)</f>
        <v>42678.621331018519</v>
      </c>
      <c r="T1059">
        <f t="shared" si="64"/>
        <v>2016</v>
      </c>
      <c r="U1059" s="15" t="str">
        <f t="shared" si="67"/>
        <v>Nov</v>
      </c>
      <c r="V1059" s="10">
        <f>(I1059/86400)+25569+(-5/24)</f>
        <v>42708.704664351848</v>
      </c>
      <c r="Y1059" s="10"/>
    </row>
    <row r="1060" spans="1:25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5"/>
        <v>0</v>
      </c>
      <c r="P1060" t="e">
        <f t="shared" si="66"/>
        <v>#DIV/0!</v>
      </c>
      <c r="Q1060" s="9" t="s">
        <v>8334</v>
      </c>
      <c r="R1060" s="9" t="s">
        <v>8335</v>
      </c>
      <c r="S1060" s="10">
        <f>(J1060/86400)+25569+(-6/24)</f>
        <v>42047.650960648149</v>
      </c>
      <c r="T1060">
        <f t="shared" si="64"/>
        <v>2015</v>
      </c>
      <c r="U1060" s="15" t="str">
        <f t="shared" si="67"/>
        <v>Feb</v>
      </c>
      <c r="V1060" s="10">
        <f>(I1060/86400)+25569+(-5/24)</f>
        <v>42088.791666666664</v>
      </c>
      <c r="Y1060" s="10"/>
    </row>
    <row r="1061" spans="1:25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5"/>
        <v>0</v>
      </c>
      <c r="P1061" t="e">
        <f t="shared" si="66"/>
        <v>#DIV/0!</v>
      </c>
      <c r="Q1061" s="9" t="s">
        <v>8334</v>
      </c>
      <c r="R1061" s="9" t="s">
        <v>8335</v>
      </c>
      <c r="S1061" s="10">
        <f>(J1061/86400)+25569+(-6/24)</f>
        <v>42046.54</v>
      </c>
      <c r="T1061">
        <f t="shared" si="64"/>
        <v>2015</v>
      </c>
      <c r="U1061" s="15" t="str">
        <f t="shared" si="67"/>
        <v>Feb</v>
      </c>
      <c r="V1061" s="10">
        <f>(I1061/86400)+25569+(-5/24)</f>
        <v>42076.54</v>
      </c>
      <c r="Y1061" s="10"/>
    </row>
    <row r="1062" spans="1:25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5"/>
        <v>1</v>
      </c>
      <c r="P1062">
        <f t="shared" si="66"/>
        <v>50</v>
      </c>
      <c r="Q1062" s="9" t="s">
        <v>8334</v>
      </c>
      <c r="R1062" s="9" t="s">
        <v>8335</v>
      </c>
      <c r="S1062" s="10">
        <f>(J1062/86400)+25569+(-6/24)</f>
        <v>42079.663113425922</v>
      </c>
      <c r="T1062">
        <f t="shared" si="64"/>
        <v>2015</v>
      </c>
      <c r="U1062" s="15" t="str">
        <f t="shared" si="67"/>
        <v>Mar</v>
      </c>
      <c r="V1062" s="10">
        <f>(I1062/86400)+25569+(-5/24)</f>
        <v>42109.704780092587</v>
      </c>
      <c r="Y1062" s="10"/>
    </row>
    <row r="1063" spans="1:25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5"/>
        <v>0</v>
      </c>
      <c r="P1063" t="e">
        <f t="shared" si="66"/>
        <v>#DIV/0!</v>
      </c>
      <c r="Q1063" s="9" t="s">
        <v>8334</v>
      </c>
      <c r="R1063" s="9" t="s">
        <v>8335</v>
      </c>
      <c r="S1063" s="10">
        <f>(J1063/86400)+25569+(-6/24)</f>
        <v>42432.026712962965</v>
      </c>
      <c r="T1063">
        <f t="shared" si="64"/>
        <v>2016</v>
      </c>
      <c r="U1063" s="15" t="str">
        <f t="shared" si="67"/>
        <v>Mar</v>
      </c>
      <c r="V1063" s="10">
        <f>(I1063/86400)+25569+(-5/24)</f>
        <v>42491.833333333336</v>
      </c>
      <c r="Y1063" s="10"/>
    </row>
    <row r="1064" spans="1:25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5"/>
        <v>95</v>
      </c>
      <c r="P1064">
        <f t="shared" si="66"/>
        <v>47.5</v>
      </c>
      <c r="Q1064" s="9" t="s">
        <v>8334</v>
      </c>
      <c r="R1064" s="9" t="s">
        <v>8335</v>
      </c>
      <c r="S1064" s="10">
        <f>(J1064/86400)+25569+(-6/24)</f>
        <v>42556.557187500002</v>
      </c>
      <c r="T1064">
        <f t="shared" si="64"/>
        <v>2016</v>
      </c>
      <c r="U1064" s="15" t="str">
        <f t="shared" si="67"/>
        <v>Jul</v>
      </c>
      <c r="V1064" s="10">
        <f>(I1064/86400)+25569+(-5/24)</f>
        <v>42563.598854166667</v>
      </c>
      <c r="Y1064" s="10"/>
    </row>
    <row r="1065" spans="1:25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5"/>
        <v>0</v>
      </c>
      <c r="P1065" t="e">
        <f t="shared" si="66"/>
        <v>#DIV/0!</v>
      </c>
      <c r="Q1065" s="9" t="s">
        <v>8334</v>
      </c>
      <c r="R1065" s="9" t="s">
        <v>8335</v>
      </c>
      <c r="S1065" s="10">
        <f>(J1065/86400)+25569+(-6/24)</f>
        <v>42582.780810185184</v>
      </c>
      <c r="T1065">
        <f t="shared" si="64"/>
        <v>2016</v>
      </c>
      <c r="U1065" s="15" t="str">
        <f t="shared" si="67"/>
        <v>Jul</v>
      </c>
      <c r="V1065" s="10">
        <f>(I1065/86400)+25569+(-5/24)</f>
        <v>42612.822476851848</v>
      </c>
      <c r="Y1065" s="10"/>
    </row>
    <row r="1066" spans="1:25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5"/>
        <v>9</v>
      </c>
      <c r="P1066">
        <f t="shared" si="66"/>
        <v>65.666666666666671</v>
      </c>
      <c r="Q1066" s="9" t="s">
        <v>8336</v>
      </c>
      <c r="R1066" s="9" t="s">
        <v>8337</v>
      </c>
      <c r="S1066" s="10">
        <f>(J1066/86400)+25569+(-6/24)</f>
        <v>41416.978043981479</v>
      </c>
      <c r="T1066">
        <f t="shared" si="64"/>
        <v>2013</v>
      </c>
      <c r="U1066" s="15" t="str">
        <f t="shared" si="67"/>
        <v>May</v>
      </c>
      <c r="V1066" s="10">
        <f>(I1066/86400)+25569+(-5/24)</f>
        <v>41462.019710648143</v>
      </c>
      <c r="Y1066" s="10"/>
    </row>
    <row r="1067" spans="1:25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5"/>
        <v>3</v>
      </c>
      <c r="P1067">
        <f t="shared" si="66"/>
        <v>16.2</v>
      </c>
      <c r="Q1067" s="9" t="s">
        <v>8336</v>
      </c>
      <c r="R1067" s="9" t="s">
        <v>8337</v>
      </c>
      <c r="S1067" s="10">
        <f>(J1067/86400)+25569+(-6/24)</f>
        <v>41661.131041666667</v>
      </c>
      <c r="T1067">
        <f t="shared" si="64"/>
        <v>2014</v>
      </c>
      <c r="U1067" s="15" t="str">
        <f t="shared" si="67"/>
        <v>Jan</v>
      </c>
      <c r="V1067" s="10">
        <f>(I1067/86400)+25569+(-5/24)</f>
        <v>41689.172708333332</v>
      </c>
      <c r="Y1067" s="10"/>
    </row>
    <row r="1068" spans="1:25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5"/>
        <v>3</v>
      </c>
      <c r="P1068">
        <f t="shared" si="66"/>
        <v>34.128378378378379</v>
      </c>
      <c r="Q1068" s="9" t="s">
        <v>8336</v>
      </c>
      <c r="R1068" s="9" t="s">
        <v>8337</v>
      </c>
      <c r="S1068" s="10">
        <f>(J1068/86400)+25569+(-6/24)</f>
        <v>41445.712754629625</v>
      </c>
      <c r="T1068">
        <f t="shared" si="64"/>
        <v>2013</v>
      </c>
      <c r="U1068" s="15" t="str">
        <f t="shared" si="67"/>
        <v>Jun</v>
      </c>
      <c r="V1068" s="10">
        <f>(I1068/86400)+25569+(-5/24)</f>
        <v>41490.754421296289</v>
      </c>
      <c r="Y1068" s="10"/>
    </row>
    <row r="1069" spans="1:25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5"/>
        <v>26</v>
      </c>
      <c r="P1069">
        <f t="shared" si="66"/>
        <v>13</v>
      </c>
      <c r="Q1069" s="9" t="s">
        <v>8336</v>
      </c>
      <c r="R1069" s="9" t="s">
        <v>8337</v>
      </c>
      <c r="S1069" s="10">
        <f>(J1069/86400)+25569+(-6/24)</f>
        <v>41599.605682870373</v>
      </c>
      <c r="T1069">
        <f t="shared" si="64"/>
        <v>2013</v>
      </c>
      <c r="U1069" s="15" t="str">
        <f t="shared" si="67"/>
        <v>Nov</v>
      </c>
      <c r="V1069" s="10">
        <f>(I1069/86400)+25569+(-5/24)</f>
        <v>41629.647349537037</v>
      </c>
      <c r="Y1069" s="10"/>
    </row>
    <row r="1070" spans="1:25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5"/>
        <v>0</v>
      </c>
      <c r="P1070">
        <f t="shared" si="66"/>
        <v>11.25</v>
      </c>
      <c r="Q1070" s="9" t="s">
        <v>8336</v>
      </c>
      <c r="R1070" s="9" t="s">
        <v>8337</v>
      </c>
      <c r="S1070" s="10">
        <f>(J1070/86400)+25569+(-6/24)</f>
        <v>42440.121111111112</v>
      </c>
      <c r="T1070">
        <f t="shared" si="64"/>
        <v>2016</v>
      </c>
      <c r="U1070" s="15" t="str">
        <f t="shared" si="67"/>
        <v>Mar</v>
      </c>
      <c r="V1070" s="10">
        <f>(I1070/86400)+25569+(-5/24)</f>
        <v>42470.121111111112</v>
      </c>
      <c r="Y1070" s="10"/>
    </row>
    <row r="1071" spans="1:25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5"/>
        <v>39</v>
      </c>
      <c r="P1071">
        <f t="shared" si="66"/>
        <v>40.476190476190474</v>
      </c>
      <c r="Q1071" s="9" t="s">
        <v>8336</v>
      </c>
      <c r="R1071" s="9" t="s">
        <v>8337</v>
      </c>
      <c r="S1071" s="10">
        <f>(J1071/86400)+25569+(-6/24)</f>
        <v>41571.979849537034</v>
      </c>
      <c r="T1071">
        <f t="shared" si="64"/>
        <v>2013</v>
      </c>
      <c r="U1071" s="15" t="str">
        <f t="shared" si="67"/>
        <v>Oct</v>
      </c>
      <c r="V1071" s="10">
        <f>(I1071/86400)+25569+(-5/24)</f>
        <v>41604.06318287037</v>
      </c>
      <c r="Y1071" s="10"/>
    </row>
    <row r="1072" spans="1:25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5"/>
        <v>1</v>
      </c>
      <c r="P1072">
        <f t="shared" si="66"/>
        <v>35</v>
      </c>
      <c r="Q1072" s="9" t="s">
        <v>8336</v>
      </c>
      <c r="R1072" s="9" t="s">
        <v>8337</v>
      </c>
      <c r="S1072" s="10">
        <f>(J1072/86400)+25569+(-6/24)</f>
        <v>41162.761828703704</v>
      </c>
      <c r="T1072">
        <f t="shared" si="64"/>
        <v>2012</v>
      </c>
      <c r="U1072" s="15" t="str">
        <f t="shared" si="67"/>
        <v>Sep</v>
      </c>
      <c r="V1072" s="10">
        <f>(I1072/86400)+25569+(-5/24)</f>
        <v>41182.803495370368</v>
      </c>
      <c r="Y1072" s="10"/>
    </row>
    <row r="1073" spans="1:25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5"/>
        <v>0</v>
      </c>
      <c r="P1073" t="e">
        <f t="shared" si="66"/>
        <v>#DIV/0!</v>
      </c>
      <c r="Q1073" s="9" t="s">
        <v>8336</v>
      </c>
      <c r="R1073" s="9" t="s">
        <v>8337</v>
      </c>
      <c r="S1073" s="10">
        <f>(J1073/86400)+25569+(-6/24)</f>
        <v>42295.503391203703</v>
      </c>
      <c r="T1073">
        <f t="shared" si="64"/>
        <v>2015</v>
      </c>
      <c r="U1073" s="15" t="str">
        <f t="shared" si="67"/>
        <v>Oct</v>
      </c>
      <c r="V1073" s="10">
        <f>(I1073/86400)+25569+(-5/24)</f>
        <v>42325.586724537039</v>
      </c>
      <c r="Y1073" s="10"/>
    </row>
    <row r="1074" spans="1:25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5"/>
        <v>0</v>
      </c>
      <c r="P1074">
        <f t="shared" si="66"/>
        <v>12.75</v>
      </c>
      <c r="Q1074" s="9" t="s">
        <v>8336</v>
      </c>
      <c r="R1074" s="9" t="s">
        <v>8337</v>
      </c>
      <c r="S1074" s="10">
        <f>(J1074/86400)+25569+(-6/24)</f>
        <v>41645.582141203704</v>
      </c>
      <c r="T1074">
        <f t="shared" si="64"/>
        <v>2014</v>
      </c>
      <c r="U1074" s="15" t="str">
        <f t="shared" si="67"/>
        <v>Jan</v>
      </c>
      <c r="V1074" s="10">
        <f>(I1074/86400)+25569+(-5/24)</f>
        <v>41675.623807870368</v>
      </c>
      <c r="Y1074" s="10"/>
    </row>
    <row r="1075" spans="1:25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5"/>
        <v>1</v>
      </c>
      <c r="P1075">
        <f t="shared" si="66"/>
        <v>10</v>
      </c>
      <c r="Q1075" s="9" t="s">
        <v>8336</v>
      </c>
      <c r="R1075" s="9" t="s">
        <v>8337</v>
      </c>
      <c r="S1075" s="10">
        <f>(J1075/86400)+25569+(-6/24)</f>
        <v>40802.714594907404</v>
      </c>
      <c r="T1075">
        <f t="shared" si="64"/>
        <v>2011</v>
      </c>
      <c r="U1075" s="15" t="str">
        <f t="shared" si="67"/>
        <v>Sep</v>
      </c>
      <c r="V1075" s="10">
        <f>(I1075/86400)+25569+(-5/24)</f>
        <v>40832.756261574068</v>
      </c>
      <c r="Y1075" s="10"/>
    </row>
    <row r="1076" spans="1:25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5"/>
        <v>6</v>
      </c>
      <c r="P1076">
        <f t="shared" si="66"/>
        <v>113.56666666666666</v>
      </c>
      <c r="Q1076" s="9" t="s">
        <v>8336</v>
      </c>
      <c r="R1076" s="9" t="s">
        <v>8337</v>
      </c>
      <c r="S1076" s="10">
        <f>(J1076/86400)+25569+(-6/24)</f>
        <v>41612.922974537039</v>
      </c>
      <c r="T1076">
        <f t="shared" si="64"/>
        <v>2013</v>
      </c>
      <c r="U1076" s="15" t="str">
        <f t="shared" si="67"/>
        <v>Dec</v>
      </c>
      <c r="V1076" s="10">
        <f>(I1076/86400)+25569+(-5/24)</f>
        <v>41642.964641203704</v>
      </c>
      <c r="Y1076" s="10"/>
    </row>
    <row r="1077" spans="1:25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5"/>
        <v>5</v>
      </c>
      <c r="P1077">
        <f t="shared" si="66"/>
        <v>15</v>
      </c>
      <c r="Q1077" s="9" t="s">
        <v>8336</v>
      </c>
      <c r="R1077" s="9" t="s">
        <v>8337</v>
      </c>
      <c r="S1077" s="10">
        <f>(J1077/86400)+25569+(-6/24)</f>
        <v>41005.654120370367</v>
      </c>
      <c r="T1077">
        <f t="shared" si="64"/>
        <v>2012</v>
      </c>
      <c r="U1077" s="15" t="str">
        <f t="shared" si="67"/>
        <v>Apr</v>
      </c>
      <c r="V1077" s="10">
        <f>(I1077/86400)+25569+(-5/24)</f>
        <v>41035.695787037032</v>
      </c>
      <c r="Y1077" s="10"/>
    </row>
    <row r="1078" spans="1:25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5"/>
        <v>63</v>
      </c>
      <c r="P1078">
        <f t="shared" si="66"/>
        <v>48.281025641025643</v>
      </c>
      <c r="Q1078" s="9" t="s">
        <v>8336</v>
      </c>
      <c r="R1078" s="9" t="s">
        <v>8337</v>
      </c>
      <c r="S1078" s="10">
        <f>(J1078/86400)+25569+(-6/24)</f>
        <v>41838.127893518518</v>
      </c>
      <c r="T1078">
        <f t="shared" si="64"/>
        <v>2014</v>
      </c>
      <c r="U1078" s="15" t="str">
        <f t="shared" si="67"/>
        <v>Jul</v>
      </c>
      <c r="V1078" s="10">
        <f>(I1078/86400)+25569+(-5/24)</f>
        <v>41893.169560185182</v>
      </c>
      <c r="Y1078" s="10"/>
    </row>
    <row r="1079" spans="1:25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5"/>
        <v>29</v>
      </c>
      <c r="P1079">
        <f t="shared" si="66"/>
        <v>43.976047904191617</v>
      </c>
      <c r="Q1079" s="9" t="s">
        <v>8336</v>
      </c>
      <c r="R1079" s="9" t="s">
        <v>8337</v>
      </c>
      <c r="S1079" s="10">
        <f>(J1079/86400)+25569+(-6/24)</f>
        <v>42352.91679398148</v>
      </c>
      <c r="T1079">
        <f t="shared" si="64"/>
        <v>2015</v>
      </c>
      <c r="U1079" s="15" t="str">
        <f t="shared" si="67"/>
        <v>Dec</v>
      </c>
      <c r="V1079" s="10">
        <f>(I1079/86400)+25569+(-5/24)</f>
        <v>42382.958460648144</v>
      </c>
      <c r="Y1079" s="10"/>
    </row>
    <row r="1080" spans="1:25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5"/>
        <v>8</v>
      </c>
      <c r="P1080">
        <f t="shared" si="66"/>
        <v>9</v>
      </c>
      <c r="Q1080" s="9" t="s">
        <v>8336</v>
      </c>
      <c r="R1080" s="9" t="s">
        <v>8337</v>
      </c>
      <c r="S1080" s="10">
        <f>(J1080/86400)+25569+(-6/24)</f>
        <v>40700.945844907408</v>
      </c>
      <c r="T1080">
        <f t="shared" si="64"/>
        <v>2011</v>
      </c>
      <c r="U1080" s="15" t="str">
        <f t="shared" si="67"/>
        <v>Jun</v>
      </c>
      <c r="V1080" s="10">
        <f>(I1080/86400)+25569+(-5/24)</f>
        <v>40745.987511574072</v>
      </c>
      <c r="Y1080" s="10"/>
    </row>
    <row r="1081" spans="1:25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5"/>
        <v>3</v>
      </c>
      <c r="P1081">
        <f t="shared" si="66"/>
        <v>37.666666666666664</v>
      </c>
      <c r="Q1081" s="9" t="s">
        <v>8336</v>
      </c>
      <c r="R1081" s="9" t="s">
        <v>8337</v>
      </c>
      <c r="S1081" s="10">
        <f>(J1081/86400)+25569+(-6/24)</f>
        <v>42479.316388888888</v>
      </c>
      <c r="T1081">
        <f t="shared" si="64"/>
        <v>2016</v>
      </c>
      <c r="U1081" s="15" t="str">
        <f t="shared" si="67"/>
        <v>Apr</v>
      </c>
      <c r="V1081" s="10">
        <f>(I1081/86400)+25569+(-5/24)</f>
        <v>42504.358055555553</v>
      </c>
      <c r="Y1081" s="10"/>
    </row>
    <row r="1082" spans="1:25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5"/>
        <v>9</v>
      </c>
      <c r="P1082">
        <f t="shared" si="66"/>
        <v>18.581632653061224</v>
      </c>
      <c r="Q1082" s="9" t="s">
        <v>8336</v>
      </c>
      <c r="R1082" s="9" t="s">
        <v>8337</v>
      </c>
      <c r="S1082" s="10">
        <f>(J1082/86400)+25569+(-6/24)</f>
        <v>41739.888113425928</v>
      </c>
      <c r="T1082">
        <f t="shared" si="64"/>
        <v>2014</v>
      </c>
      <c r="U1082" s="15" t="str">
        <f t="shared" si="67"/>
        <v>Apr</v>
      </c>
      <c r="V1082" s="10">
        <f>(I1082/86400)+25569+(-5/24)</f>
        <v>41769.929780092592</v>
      </c>
      <c r="Y1082" s="10"/>
    </row>
    <row r="1083" spans="1:25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5"/>
        <v>0</v>
      </c>
      <c r="P1083">
        <f t="shared" si="66"/>
        <v>3</v>
      </c>
      <c r="Q1083" s="9" t="s">
        <v>8336</v>
      </c>
      <c r="R1083" s="9" t="s">
        <v>8337</v>
      </c>
      <c r="S1083" s="10">
        <f>(J1083/86400)+25569+(-6/24)</f>
        <v>42002.676990740743</v>
      </c>
      <c r="T1083">
        <f t="shared" si="64"/>
        <v>2014</v>
      </c>
      <c r="U1083" s="15" t="str">
        <f t="shared" si="67"/>
        <v>Dec</v>
      </c>
      <c r="V1083" s="10">
        <f>(I1083/86400)+25569+(-5/24)</f>
        <v>42032.718657407408</v>
      </c>
      <c r="Y1083" s="10"/>
    </row>
    <row r="1084" spans="1:25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5"/>
        <v>1</v>
      </c>
      <c r="P1084">
        <f t="shared" si="66"/>
        <v>18.666666666666668</v>
      </c>
      <c r="Q1084" s="9" t="s">
        <v>8336</v>
      </c>
      <c r="R1084" s="9" t="s">
        <v>8337</v>
      </c>
      <c r="S1084" s="10">
        <f>(J1084/86400)+25569+(-6/24)</f>
        <v>41101.656111111108</v>
      </c>
      <c r="T1084">
        <f t="shared" si="64"/>
        <v>2012</v>
      </c>
      <c r="U1084" s="15" t="str">
        <f t="shared" si="67"/>
        <v>Jul</v>
      </c>
      <c r="V1084" s="10">
        <f>(I1084/86400)+25569+(-5/24)</f>
        <v>41131.697777777772</v>
      </c>
      <c r="Y1084" s="10"/>
    </row>
    <row r="1085" spans="1:25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5"/>
        <v>1</v>
      </c>
      <c r="P1085">
        <f t="shared" si="66"/>
        <v>410</v>
      </c>
      <c r="Q1085" s="9" t="s">
        <v>8336</v>
      </c>
      <c r="R1085" s="9" t="s">
        <v>8337</v>
      </c>
      <c r="S1085" s="10">
        <f>(J1085/86400)+25569+(-6/24)</f>
        <v>41793.409525462965</v>
      </c>
      <c r="T1085">
        <f t="shared" si="64"/>
        <v>2014</v>
      </c>
      <c r="U1085" s="15" t="str">
        <f t="shared" si="67"/>
        <v>Jun</v>
      </c>
      <c r="V1085" s="10">
        <f>(I1085/86400)+25569+(-5/24)</f>
        <v>41853.451192129629</v>
      </c>
      <c r="Y1085" s="10"/>
    </row>
    <row r="1086" spans="1:25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5"/>
        <v>0</v>
      </c>
      <c r="P1086" t="e">
        <f t="shared" si="66"/>
        <v>#DIV/0!</v>
      </c>
      <c r="Q1086" s="9" t="s">
        <v>8336</v>
      </c>
      <c r="R1086" s="9" t="s">
        <v>8337</v>
      </c>
      <c r="S1086" s="10">
        <f>(J1086/86400)+25569+(-6/24)</f>
        <v>41829.662083333329</v>
      </c>
      <c r="T1086">
        <f t="shared" si="64"/>
        <v>2014</v>
      </c>
      <c r="U1086" s="15" t="str">
        <f t="shared" si="67"/>
        <v>Jul</v>
      </c>
      <c r="V1086" s="10">
        <f>(I1086/86400)+25569+(-5/24)</f>
        <v>41859.703749999993</v>
      </c>
      <c r="Y1086" s="10"/>
    </row>
    <row r="1087" spans="1:25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5"/>
        <v>3</v>
      </c>
      <c r="P1087">
        <f t="shared" si="66"/>
        <v>114</v>
      </c>
      <c r="Q1087" s="9" t="s">
        <v>8336</v>
      </c>
      <c r="R1087" s="9" t="s">
        <v>8337</v>
      </c>
      <c r="S1087" s="10">
        <f>(J1087/86400)+25569+(-6/24)</f>
        <v>42413.421006944445</v>
      </c>
      <c r="T1087">
        <f t="shared" si="64"/>
        <v>2016</v>
      </c>
      <c r="U1087" s="15" t="str">
        <f t="shared" si="67"/>
        <v>Feb</v>
      </c>
      <c r="V1087" s="10">
        <f>(I1087/86400)+25569+(-5/24)</f>
        <v>42443.421006944445</v>
      </c>
      <c r="Y1087" s="10"/>
    </row>
    <row r="1088" spans="1:25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5"/>
        <v>0</v>
      </c>
      <c r="P1088">
        <f t="shared" si="66"/>
        <v>7.5</v>
      </c>
      <c r="Q1088" s="9" t="s">
        <v>8336</v>
      </c>
      <c r="R1088" s="9" t="s">
        <v>8337</v>
      </c>
      <c r="S1088" s="10">
        <f>(J1088/86400)+25569+(-6/24)</f>
        <v>41845.616793981484</v>
      </c>
      <c r="T1088">
        <f t="shared" si="64"/>
        <v>2014</v>
      </c>
      <c r="U1088" s="15" t="str">
        <f t="shared" si="67"/>
        <v>Jul</v>
      </c>
      <c r="V1088" s="10">
        <f>(I1088/86400)+25569+(-5/24)</f>
        <v>41875.658460648148</v>
      </c>
      <c r="Y1088" s="10"/>
    </row>
    <row r="1089" spans="1:25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5"/>
        <v>0</v>
      </c>
      <c r="P1089" t="e">
        <f t="shared" si="66"/>
        <v>#DIV/0!</v>
      </c>
      <c r="Q1089" s="9" t="s">
        <v>8336</v>
      </c>
      <c r="R1089" s="9" t="s">
        <v>8337</v>
      </c>
      <c r="S1089" s="10">
        <f>(J1089/86400)+25569+(-6/24)</f>
        <v>41775.463969907403</v>
      </c>
      <c r="T1089">
        <f t="shared" si="64"/>
        <v>2014</v>
      </c>
      <c r="U1089" s="15" t="str">
        <f t="shared" si="67"/>
        <v>May</v>
      </c>
      <c r="V1089" s="10">
        <f>(I1089/86400)+25569+(-5/24)</f>
        <v>41805.505636574067</v>
      </c>
      <c r="Y1089" s="10"/>
    </row>
    <row r="1090" spans="1:25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5"/>
        <v>14</v>
      </c>
      <c r="P1090">
        <f t="shared" si="66"/>
        <v>43.41727891156463</v>
      </c>
      <c r="Q1090" s="9" t="s">
        <v>8336</v>
      </c>
      <c r="R1090" s="9" t="s">
        <v>8337</v>
      </c>
      <c r="S1090" s="10">
        <f>(J1090/86400)+25569+(-6/24)</f>
        <v>41723.549386574072</v>
      </c>
      <c r="T1090">
        <f t="shared" ref="T1090:T1153" si="68">YEAR(S1090)</f>
        <v>2014</v>
      </c>
      <c r="U1090" s="15" t="str">
        <f t="shared" si="67"/>
        <v>Mar</v>
      </c>
      <c r="V1090" s="10">
        <f>(I1090/86400)+25569+(-5/24)</f>
        <v>41753.591053240736</v>
      </c>
      <c r="Y1090" s="10"/>
    </row>
    <row r="1091" spans="1:25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9">ROUND((E1091/D1091)*100,0)</f>
        <v>8</v>
      </c>
      <c r="P1091">
        <f t="shared" ref="P1091:P1154" si="70">AVERAGE(E1091/L1091)</f>
        <v>23.959183673469386</v>
      </c>
      <c r="Q1091" s="9" t="s">
        <v>8336</v>
      </c>
      <c r="R1091" s="9" t="s">
        <v>8337</v>
      </c>
      <c r="S1091" s="10">
        <f>(J1091/86400)+25569+(-6/24)</f>
        <v>42150.939525462964</v>
      </c>
      <c r="T1091">
        <f t="shared" si="68"/>
        <v>2015</v>
      </c>
      <c r="U1091" s="15" t="str">
        <f t="shared" ref="U1091:U1154" si="71">TEXT(S1091,"mmm")</f>
        <v>May</v>
      </c>
      <c r="V1091" s="10">
        <f>(I1091/86400)+25569+(-5/24)</f>
        <v>42180.981192129628</v>
      </c>
      <c r="Y1091" s="10"/>
    </row>
    <row r="1092" spans="1:25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9"/>
        <v>0</v>
      </c>
      <c r="P1092">
        <f t="shared" si="70"/>
        <v>5</v>
      </c>
      <c r="Q1092" s="9" t="s">
        <v>8336</v>
      </c>
      <c r="R1092" s="9" t="s">
        <v>8337</v>
      </c>
      <c r="S1092" s="10">
        <f>(J1092/86400)+25569+(-6/24)</f>
        <v>42122.935798611114</v>
      </c>
      <c r="T1092">
        <f t="shared" si="68"/>
        <v>2015</v>
      </c>
      <c r="U1092" s="15" t="str">
        <f t="shared" si="71"/>
        <v>Apr</v>
      </c>
      <c r="V1092" s="10">
        <f>(I1092/86400)+25569+(-5/24)</f>
        <v>42152.977465277778</v>
      </c>
      <c r="Y1092" s="10"/>
    </row>
    <row r="1093" spans="1:25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9"/>
        <v>13</v>
      </c>
      <c r="P1093">
        <f t="shared" si="70"/>
        <v>12.5</v>
      </c>
      <c r="Q1093" s="9" t="s">
        <v>8336</v>
      </c>
      <c r="R1093" s="9" t="s">
        <v>8337</v>
      </c>
      <c r="S1093" s="10">
        <f>(J1093/86400)+25569+(-6/24)</f>
        <v>42440.570277777777</v>
      </c>
      <c r="T1093">
        <f t="shared" si="68"/>
        <v>2016</v>
      </c>
      <c r="U1093" s="15" t="str">
        <f t="shared" si="71"/>
        <v>Mar</v>
      </c>
      <c r="V1093" s="10">
        <f>(I1093/86400)+25569+(-5/24)</f>
        <v>42470.570277777777</v>
      </c>
      <c r="Y1093" s="10"/>
    </row>
    <row r="1094" spans="1:25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9"/>
        <v>1</v>
      </c>
      <c r="P1094">
        <f t="shared" si="70"/>
        <v>3</v>
      </c>
      <c r="Q1094" s="9" t="s">
        <v>8336</v>
      </c>
      <c r="R1094" s="9" t="s">
        <v>8337</v>
      </c>
      <c r="S1094" s="10">
        <f>(J1094/86400)+25569+(-6/24)</f>
        <v>41249.775902777779</v>
      </c>
      <c r="T1094">
        <f t="shared" si="68"/>
        <v>2012</v>
      </c>
      <c r="U1094" s="15" t="str">
        <f t="shared" si="71"/>
        <v>Dec</v>
      </c>
      <c r="V1094" s="10">
        <f>(I1094/86400)+25569+(-5/24)</f>
        <v>41279.817569444444</v>
      </c>
      <c r="Y1094" s="10"/>
    </row>
    <row r="1095" spans="1:25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9"/>
        <v>14</v>
      </c>
      <c r="P1095">
        <f t="shared" si="70"/>
        <v>10.5625</v>
      </c>
      <c r="Q1095" s="9" t="s">
        <v>8336</v>
      </c>
      <c r="R1095" s="9" t="s">
        <v>8337</v>
      </c>
      <c r="S1095" s="10">
        <f>(J1095/86400)+25569+(-6/24)</f>
        <v>42396.723807870367</v>
      </c>
      <c r="T1095">
        <f t="shared" si="68"/>
        <v>2016</v>
      </c>
      <c r="U1095" s="15" t="str">
        <f t="shared" si="71"/>
        <v>Jan</v>
      </c>
      <c r="V1095" s="10">
        <f>(I1095/86400)+25569+(-5/24)</f>
        <v>42411.765474537031</v>
      </c>
      <c r="Y1095" s="10"/>
    </row>
    <row r="1096" spans="1:25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9"/>
        <v>18</v>
      </c>
      <c r="P1096">
        <f t="shared" si="70"/>
        <v>122.00037037037038</v>
      </c>
      <c r="Q1096" s="9" t="s">
        <v>8336</v>
      </c>
      <c r="R1096" s="9" t="s">
        <v>8337</v>
      </c>
      <c r="S1096" s="10">
        <f>(J1096/86400)+25569+(-6/24)</f>
        <v>40795.46334490741</v>
      </c>
      <c r="T1096">
        <f t="shared" si="68"/>
        <v>2011</v>
      </c>
      <c r="U1096" s="15" t="str">
        <f t="shared" si="71"/>
        <v>Sep</v>
      </c>
      <c r="V1096" s="10">
        <f>(I1096/86400)+25569+(-5/24)</f>
        <v>40825.505011574074</v>
      </c>
      <c r="Y1096" s="10"/>
    </row>
    <row r="1097" spans="1:25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9"/>
        <v>5</v>
      </c>
      <c r="P1097">
        <f t="shared" si="70"/>
        <v>267.80851063829789</v>
      </c>
      <c r="Q1097" s="9" t="s">
        <v>8336</v>
      </c>
      <c r="R1097" s="9" t="s">
        <v>8337</v>
      </c>
      <c r="S1097" s="10">
        <f>(J1097/86400)+25569+(-6/24)</f>
        <v>41486.287268518521</v>
      </c>
      <c r="T1097">
        <f t="shared" si="68"/>
        <v>2013</v>
      </c>
      <c r="U1097" s="15" t="str">
        <f t="shared" si="71"/>
        <v>Jul</v>
      </c>
      <c r="V1097" s="10">
        <f>(I1097/86400)+25569+(-5/24)</f>
        <v>41516.328935185185</v>
      </c>
      <c r="Y1097" s="10"/>
    </row>
    <row r="1098" spans="1:25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9"/>
        <v>18</v>
      </c>
      <c r="P1098">
        <f t="shared" si="70"/>
        <v>74.206896551724142</v>
      </c>
      <c r="Q1098" s="9" t="s">
        <v>8336</v>
      </c>
      <c r="R1098" s="9" t="s">
        <v>8337</v>
      </c>
      <c r="S1098" s="10">
        <f>(J1098/86400)+25569+(-6/24)</f>
        <v>41885.26798611111</v>
      </c>
      <c r="T1098">
        <f t="shared" si="68"/>
        <v>2014</v>
      </c>
      <c r="U1098" s="15" t="str">
        <f t="shared" si="71"/>
        <v>Sep</v>
      </c>
      <c r="V1098" s="10">
        <f>(I1098/86400)+25569+(-5/24)</f>
        <v>41915.9375</v>
      </c>
      <c r="Y1098" s="10"/>
    </row>
    <row r="1099" spans="1:25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9"/>
        <v>0</v>
      </c>
      <c r="P1099">
        <f t="shared" si="70"/>
        <v>6.7142857142857144</v>
      </c>
      <c r="Q1099" s="9" t="s">
        <v>8336</v>
      </c>
      <c r="R1099" s="9" t="s">
        <v>8337</v>
      </c>
      <c r="S1099" s="10">
        <f>(J1099/86400)+25569+(-6/24)</f>
        <v>41660.542557870373</v>
      </c>
      <c r="T1099">
        <f t="shared" si="68"/>
        <v>2014</v>
      </c>
      <c r="U1099" s="15" t="str">
        <f t="shared" si="71"/>
        <v>Jan</v>
      </c>
      <c r="V1099" s="10">
        <f>(I1099/86400)+25569+(-5/24)</f>
        <v>41700.584224537037</v>
      </c>
      <c r="Y1099" s="10"/>
    </row>
    <row r="1100" spans="1:25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9"/>
        <v>7</v>
      </c>
      <c r="P1100">
        <f t="shared" si="70"/>
        <v>81.954545454545453</v>
      </c>
      <c r="Q1100" s="9" t="s">
        <v>8336</v>
      </c>
      <c r="R1100" s="9" t="s">
        <v>8337</v>
      </c>
      <c r="S1100" s="10">
        <f>(J1100/86400)+25569+(-6/24)</f>
        <v>41712.512673611112</v>
      </c>
      <c r="T1100">
        <f t="shared" si="68"/>
        <v>2014</v>
      </c>
      <c r="U1100" s="15" t="str">
        <f t="shared" si="71"/>
        <v>Mar</v>
      </c>
      <c r="V1100" s="10">
        <f>(I1100/86400)+25569+(-5/24)</f>
        <v>41742.554340277777</v>
      </c>
      <c r="Y1100" s="10"/>
    </row>
    <row r="1101" spans="1:25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9"/>
        <v>1</v>
      </c>
      <c r="P1101">
        <f t="shared" si="70"/>
        <v>25</v>
      </c>
      <c r="Q1101" s="9" t="s">
        <v>8336</v>
      </c>
      <c r="R1101" s="9" t="s">
        <v>8337</v>
      </c>
      <c r="S1101" s="10">
        <f>(J1101/86400)+25569+(-6/24)</f>
        <v>42107.586435185185</v>
      </c>
      <c r="T1101">
        <f t="shared" si="68"/>
        <v>2015</v>
      </c>
      <c r="U1101" s="15" t="str">
        <f t="shared" si="71"/>
        <v>Apr</v>
      </c>
      <c r="V1101" s="10">
        <f>(I1101/86400)+25569+(-5/24)</f>
        <v>42137.628101851849</v>
      </c>
      <c r="Y1101" s="10"/>
    </row>
    <row r="1102" spans="1:25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9"/>
        <v>3</v>
      </c>
      <c r="P1102">
        <f t="shared" si="70"/>
        <v>10</v>
      </c>
      <c r="Q1102" s="9" t="s">
        <v>8336</v>
      </c>
      <c r="R1102" s="9" t="s">
        <v>8337</v>
      </c>
      <c r="S1102" s="10">
        <f>(J1102/86400)+25569+(-6/24)</f>
        <v>42383.860775462963</v>
      </c>
      <c r="T1102">
        <f t="shared" si="68"/>
        <v>2016</v>
      </c>
      <c r="U1102" s="15" t="str">
        <f t="shared" si="71"/>
        <v>Jan</v>
      </c>
      <c r="V1102" s="10">
        <f>(I1102/86400)+25569+(-5/24)</f>
        <v>42413.902442129627</v>
      </c>
      <c r="Y1102" s="10"/>
    </row>
    <row r="1103" spans="1:25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9"/>
        <v>0</v>
      </c>
      <c r="P1103">
        <f t="shared" si="70"/>
        <v>6.833333333333333</v>
      </c>
      <c r="Q1103" s="9" t="s">
        <v>8336</v>
      </c>
      <c r="R1103" s="9" t="s">
        <v>8337</v>
      </c>
      <c r="S1103" s="10">
        <f>(J1103/86400)+25569+(-6/24)</f>
        <v>42538.52243055556</v>
      </c>
      <c r="T1103">
        <f t="shared" si="68"/>
        <v>2016</v>
      </c>
      <c r="U1103" s="15" t="str">
        <f t="shared" si="71"/>
        <v>Jun</v>
      </c>
      <c r="V1103" s="10">
        <f>(I1103/86400)+25569+(-5/24)</f>
        <v>42565.549999999996</v>
      </c>
      <c r="Y1103" s="10"/>
    </row>
    <row r="1104" spans="1:25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9"/>
        <v>5</v>
      </c>
      <c r="P1104">
        <f t="shared" si="70"/>
        <v>17.708333333333332</v>
      </c>
      <c r="Q1104" s="9" t="s">
        <v>8336</v>
      </c>
      <c r="R1104" s="9" t="s">
        <v>8337</v>
      </c>
      <c r="S1104" s="10">
        <f>(J1104/86400)+25569+(-6/24)</f>
        <v>41576.795428240745</v>
      </c>
      <c r="T1104">
        <f t="shared" si="68"/>
        <v>2013</v>
      </c>
      <c r="U1104" s="15" t="str">
        <f t="shared" si="71"/>
        <v>Oct</v>
      </c>
      <c r="V1104" s="10">
        <f>(I1104/86400)+25569+(-5/24)</f>
        <v>41617.040972222218</v>
      </c>
      <c r="Y1104" s="10"/>
    </row>
    <row r="1105" spans="1:25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9"/>
        <v>2</v>
      </c>
      <c r="P1105">
        <f t="shared" si="70"/>
        <v>16.2</v>
      </c>
      <c r="Q1105" s="9" t="s">
        <v>8336</v>
      </c>
      <c r="R1105" s="9" t="s">
        <v>8337</v>
      </c>
      <c r="S1105" s="10">
        <f>(J1105/86400)+25569+(-6/24)</f>
        <v>42478.97210648148</v>
      </c>
      <c r="T1105">
        <f t="shared" si="68"/>
        <v>2016</v>
      </c>
      <c r="U1105" s="15" t="str">
        <f t="shared" si="71"/>
        <v>Apr</v>
      </c>
      <c r="V1105" s="10">
        <f>(I1105/86400)+25569+(-5/24)</f>
        <v>42539.013773148145</v>
      </c>
      <c r="Y1105" s="10"/>
    </row>
    <row r="1106" spans="1:25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9"/>
        <v>5</v>
      </c>
      <c r="P1106">
        <f t="shared" si="70"/>
        <v>80.297297297297291</v>
      </c>
      <c r="Q1106" s="9" t="s">
        <v>8336</v>
      </c>
      <c r="R1106" s="9" t="s">
        <v>8337</v>
      </c>
      <c r="S1106" s="10">
        <f>(J1106/86400)+25569+(-6/24)</f>
        <v>41771.15996527778</v>
      </c>
      <c r="T1106">
        <f t="shared" si="68"/>
        <v>2014</v>
      </c>
      <c r="U1106" s="15" t="str">
        <f t="shared" si="71"/>
        <v>May</v>
      </c>
      <c r="V1106" s="10">
        <f>(I1106/86400)+25569+(-5/24)</f>
        <v>41801.201631944445</v>
      </c>
      <c r="Y1106" s="10"/>
    </row>
    <row r="1107" spans="1:25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9"/>
        <v>0</v>
      </c>
      <c r="P1107">
        <f t="shared" si="70"/>
        <v>71.55</v>
      </c>
      <c r="Q1107" s="9" t="s">
        <v>8336</v>
      </c>
      <c r="R1107" s="9" t="s">
        <v>8337</v>
      </c>
      <c r="S1107" s="10">
        <f>(J1107/86400)+25569+(-6/24)</f>
        <v>41691.885729166665</v>
      </c>
      <c r="T1107">
        <f t="shared" si="68"/>
        <v>2014</v>
      </c>
      <c r="U1107" s="15" t="str">
        <f t="shared" si="71"/>
        <v>Feb</v>
      </c>
      <c r="V1107" s="10">
        <f>(I1107/86400)+25569+(-5/24)</f>
        <v>41721.885729166665</v>
      </c>
      <c r="Y1107" s="10"/>
    </row>
    <row r="1108" spans="1:25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9"/>
        <v>41</v>
      </c>
      <c r="P1108">
        <f t="shared" si="70"/>
        <v>23.571428571428573</v>
      </c>
      <c r="Q1108" s="9" t="s">
        <v>8336</v>
      </c>
      <c r="R1108" s="9" t="s">
        <v>8337</v>
      </c>
      <c r="S1108" s="10">
        <f>(J1108/86400)+25569+(-6/24)</f>
        <v>40973.490451388891</v>
      </c>
      <c r="T1108">
        <f t="shared" si="68"/>
        <v>2012</v>
      </c>
      <c r="U1108" s="15" t="str">
        <f t="shared" si="71"/>
        <v>Mar</v>
      </c>
      <c r="V1108" s="10">
        <f>(I1108/86400)+25569+(-5/24)</f>
        <v>41003.490451388883</v>
      </c>
      <c r="Y1108" s="10"/>
    </row>
    <row r="1109" spans="1:25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9"/>
        <v>0</v>
      </c>
      <c r="P1109" t="e">
        <f t="shared" si="70"/>
        <v>#DIV/0!</v>
      </c>
      <c r="Q1109" s="9" t="s">
        <v>8336</v>
      </c>
      <c r="R1109" s="9" t="s">
        <v>8337</v>
      </c>
      <c r="S1109" s="10">
        <f>(J1109/86400)+25569+(-6/24)</f>
        <v>41813.611388888887</v>
      </c>
      <c r="T1109">
        <f t="shared" si="68"/>
        <v>2014</v>
      </c>
      <c r="U1109" s="15" t="str">
        <f t="shared" si="71"/>
        <v>Jun</v>
      </c>
      <c r="V1109" s="10">
        <f>(I1109/86400)+25569+(-5/24)</f>
        <v>41843.653055555551</v>
      </c>
      <c r="Y1109" s="10"/>
    </row>
    <row r="1110" spans="1:25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9"/>
        <v>3</v>
      </c>
      <c r="P1110">
        <f t="shared" si="70"/>
        <v>34.88095238095238</v>
      </c>
      <c r="Q1110" s="9" t="s">
        <v>8336</v>
      </c>
      <c r="R1110" s="9" t="s">
        <v>8337</v>
      </c>
      <c r="S1110" s="10">
        <f>(J1110/86400)+25569+(-6/24)</f>
        <v>40952.386979166666</v>
      </c>
      <c r="T1110">
        <f t="shared" si="68"/>
        <v>2012</v>
      </c>
      <c r="U1110" s="15" t="str">
        <f t="shared" si="71"/>
        <v>Feb</v>
      </c>
      <c r="V1110" s="10">
        <f>(I1110/86400)+25569+(-5/24)</f>
        <v>41012.386979166666</v>
      </c>
      <c r="Y1110" s="10"/>
    </row>
    <row r="1111" spans="1:25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9"/>
        <v>0</v>
      </c>
      <c r="P1111">
        <f t="shared" si="70"/>
        <v>15</v>
      </c>
      <c r="Q1111" s="9" t="s">
        <v>8336</v>
      </c>
      <c r="R1111" s="9" t="s">
        <v>8337</v>
      </c>
      <c r="S1111" s="10">
        <f>(J1111/86400)+25569+(-6/24)</f>
        <v>42662.502199074079</v>
      </c>
      <c r="T1111">
        <f t="shared" si="68"/>
        <v>2016</v>
      </c>
      <c r="U1111" s="15" t="str">
        <f t="shared" si="71"/>
        <v>Oct</v>
      </c>
      <c r="V1111" s="10">
        <f>(I1111/86400)+25569+(-5/24)</f>
        <v>42692.5855324074</v>
      </c>
      <c r="Y1111" s="10"/>
    </row>
    <row r="1112" spans="1:25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9"/>
        <v>1</v>
      </c>
      <c r="P1112">
        <f t="shared" si="70"/>
        <v>23.181818181818183</v>
      </c>
      <c r="Q1112" s="9" t="s">
        <v>8336</v>
      </c>
      <c r="R1112" s="9" t="s">
        <v>8337</v>
      </c>
      <c r="S1112" s="10">
        <f>(J1112/86400)+25569+(-6/24)</f>
        <v>41220.683124999996</v>
      </c>
      <c r="T1112">
        <f t="shared" si="68"/>
        <v>2012</v>
      </c>
      <c r="U1112" s="15" t="str">
        <f t="shared" si="71"/>
        <v>Nov</v>
      </c>
      <c r="V1112" s="10">
        <f>(I1112/86400)+25569+(-5/24)</f>
        <v>41250.72479166666</v>
      </c>
      <c r="Y1112" s="10"/>
    </row>
    <row r="1113" spans="1:25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9"/>
        <v>0</v>
      </c>
      <c r="P1113">
        <f t="shared" si="70"/>
        <v>1</v>
      </c>
      <c r="Q1113" s="9" t="s">
        <v>8336</v>
      </c>
      <c r="R1113" s="9" t="s">
        <v>8337</v>
      </c>
      <c r="S1113" s="10">
        <f>(J1113/86400)+25569+(-6/24)</f>
        <v>42346.953587962962</v>
      </c>
      <c r="T1113">
        <f t="shared" si="68"/>
        <v>2015</v>
      </c>
      <c r="U1113" s="15" t="str">
        <f t="shared" si="71"/>
        <v>Dec</v>
      </c>
      <c r="V1113" s="10">
        <f>(I1113/86400)+25569+(-5/24)</f>
        <v>42376.995254629626</v>
      </c>
      <c r="Y1113" s="10"/>
    </row>
    <row r="1114" spans="1:25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9"/>
        <v>36</v>
      </c>
      <c r="P1114">
        <f t="shared" si="70"/>
        <v>100.23371794871794</v>
      </c>
      <c r="Q1114" s="9" t="s">
        <v>8336</v>
      </c>
      <c r="R1114" s="9" t="s">
        <v>8337</v>
      </c>
      <c r="S1114" s="10">
        <f>(J1114/86400)+25569+(-6/24)</f>
        <v>41963.509386574078</v>
      </c>
      <c r="T1114">
        <f t="shared" si="68"/>
        <v>2014</v>
      </c>
      <c r="U1114" s="15" t="str">
        <f t="shared" si="71"/>
        <v>Nov</v>
      </c>
      <c r="V1114" s="10">
        <f>(I1114/86400)+25569+(-5/24)</f>
        <v>42023.145833333336</v>
      </c>
      <c r="Y1114" s="10"/>
    </row>
    <row r="1115" spans="1:25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9"/>
        <v>1</v>
      </c>
      <c r="P1115">
        <f t="shared" si="70"/>
        <v>5</v>
      </c>
      <c r="Q1115" s="9" t="s">
        <v>8336</v>
      </c>
      <c r="R1115" s="9" t="s">
        <v>8337</v>
      </c>
      <c r="S1115" s="10">
        <f>(J1115/86400)+25569+(-6/24)</f>
        <v>41835.727083333331</v>
      </c>
      <c r="T1115">
        <f t="shared" si="68"/>
        <v>2014</v>
      </c>
      <c r="U1115" s="15" t="str">
        <f t="shared" si="71"/>
        <v>Jul</v>
      </c>
      <c r="V1115" s="10">
        <f>(I1115/86400)+25569+(-5/24)</f>
        <v>41865.768749999996</v>
      </c>
      <c r="Y1115" s="10"/>
    </row>
    <row r="1116" spans="1:25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9"/>
        <v>0</v>
      </c>
      <c r="P1116">
        <f t="shared" si="70"/>
        <v>3.3333333333333335</v>
      </c>
      <c r="Q1116" s="9" t="s">
        <v>8336</v>
      </c>
      <c r="R1116" s="9" t="s">
        <v>8337</v>
      </c>
      <c r="S1116" s="10">
        <f>(J1116/86400)+25569+(-6/24)</f>
        <v>41526.095914351856</v>
      </c>
      <c r="T1116">
        <f t="shared" si="68"/>
        <v>2013</v>
      </c>
      <c r="U1116" s="15" t="str">
        <f t="shared" si="71"/>
        <v>Sep</v>
      </c>
      <c r="V1116" s="10">
        <f>(I1116/86400)+25569+(-5/24)</f>
        <v>41556.13758101852</v>
      </c>
      <c r="Y1116" s="10"/>
    </row>
    <row r="1117" spans="1:25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9"/>
        <v>0</v>
      </c>
      <c r="P1117">
        <f t="shared" si="70"/>
        <v>13.25</v>
      </c>
      <c r="Q1117" s="9" t="s">
        <v>8336</v>
      </c>
      <c r="R1117" s="9" t="s">
        <v>8337</v>
      </c>
      <c r="S1117" s="10">
        <f>(J1117/86400)+25569+(-6/24)</f>
        <v>42429.445543981477</v>
      </c>
      <c r="T1117">
        <f t="shared" si="68"/>
        <v>2016</v>
      </c>
      <c r="U1117" s="15" t="str">
        <f t="shared" si="71"/>
        <v>Feb</v>
      </c>
      <c r="V1117" s="10">
        <f>(I1117/86400)+25569+(-5/24)</f>
        <v>42459.445543981477</v>
      </c>
      <c r="Y1117" s="10"/>
    </row>
    <row r="1118" spans="1:25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9"/>
        <v>0</v>
      </c>
      <c r="P1118">
        <f t="shared" si="70"/>
        <v>17.852</v>
      </c>
      <c r="Q1118" s="9" t="s">
        <v>8336</v>
      </c>
      <c r="R1118" s="9" t="s">
        <v>8337</v>
      </c>
      <c r="S1118" s="10">
        <f>(J1118/86400)+25569+(-6/24)</f>
        <v>41009.597314814819</v>
      </c>
      <c r="T1118">
        <f t="shared" si="68"/>
        <v>2012</v>
      </c>
      <c r="U1118" s="15" t="str">
        <f t="shared" si="71"/>
        <v>Apr</v>
      </c>
      <c r="V1118" s="10">
        <f>(I1118/86400)+25569+(-5/24)</f>
        <v>41069.638981481483</v>
      </c>
      <c r="Y1118" s="10"/>
    </row>
    <row r="1119" spans="1:25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9"/>
        <v>8</v>
      </c>
      <c r="P1119">
        <f t="shared" si="70"/>
        <v>10.375</v>
      </c>
      <c r="Q1119" s="9" t="s">
        <v>8336</v>
      </c>
      <c r="R1119" s="9" t="s">
        <v>8337</v>
      </c>
      <c r="S1119" s="10">
        <f>(J1119/86400)+25569+(-6/24)</f>
        <v>42333.348530092597</v>
      </c>
      <c r="T1119">
        <f t="shared" si="68"/>
        <v>2015</v>
      </c>
      <c r="U1119" s="15" t="str">
        <f t="shared" si="71"/>
        <v>Nov</v>
      </c>
      <c r="V1119" s="10">
        <f>(I1119/86400)+25569+(-5/24)</f>
        <v>42363.390196759261</v>
      </c>
      <c r="Y1119" s="10"/>
    </row>
    <row r="1120" spans="1:25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9"/>
        <v>2</v>
      </c>
      <c r="P1120">
        <f t="shared" si="70"/>
        <v>36.333333333333336</v>
      </c>
      <c r="Q1120" s="9" t="s">
        <v>8336</v>
      </c>
      <c r="R1120" s="9" t="s">
        <v>8337</v>
      </c>
      <c r="S1120" s="10">
        <f>(J1120/86400)+25569+(-6/24)</f>
        <v>41703.91642361111</v>
      </c>
      <c r="T1120">
        <f t="shared" si="68"/>
        <v>2014</v>
      </c>
      <c r="U1120" s="15" t="str">
        <f t="shared" si="71"/>
        <v>Mar</v>
      </c>
      <c r="V1120" s="10">
        <f>(I1120/86400)+25569+(-5/24)</f>
        <v>41733.91642361111</v>
      </c>
      <c r="Y1120" s="10"/>
    </row>
    <row r="1121" spans="1:25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9"/>
        <v>0</v>
      </c>
      <c r="P1121">
        <f t="shared" si="70"/>
        <v>5</v>
      </c>
      <c r="Q1121" s="9" t="s">
        <v>8336</v>
      </c>
      <c r="R1121" s="9" t="s">
        <v>8337</v>
      </c>
      <c r="S1121" s="10">
        <f>(J1121/86400)+25569+(-6/24)</f>
        <v>41722.542407407411</v>
      </c>
      <c r="T1121">
        <f t="shared" si="68"/>
        <v>2014</v>
      </c>
      <c r="U1121" s="15" t="str">
        <f t="shared" si="71"/>
        <v>Mar</v>
      </c>
      <c r="V1121" s="10">
        <f>(I1121/86400)+25569+(-5/24)</f>
        <v>41735.584074074075</v>
      </c>
      <c r="Y1121" s="10"/>
    </row>
    <row r="1122" spans="1:25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9"/>
        <v>0</v>
      </c>
      <c r="P1122" t="e">
        <f t="shared" si="70"/>
        <v>#DIV/0!</v>
      </c>
      <c r="Q1122" s="9" t="s">
        <v>8336</v>
      </c>
      <c r="R1122" s="9" t="s">
        <v>8337</v>
      </c>
      <c r="S1122" s="10">
        <f>(J1122/86400)+25569+(-6/24)</f>
        <v>40799.622685185182</v>
      </c>
      <c r="T1122">
        <f t="shared" si="68"/>
        <v>2011</v>
      </c>
      <c r="U1122" s="15" t="str">
        <f t="shared" si="71"/>
        <v>Sep</v>
      </c>
      <c r="V1122" s="10">
        <f>(I1122/86400)+25569+(-5/24)</f>
        <v>40844.664351851847</v>
      </c>
      <c r="Y1122" s="10"/>
    </row>
    <row r="1123" spans="1:25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9"/>
        <v>0</v>
      </c>
      <c r="P1123">
        <f t="shared" si="70"/>
        <v>5.8</v>
      </c>
      <c r="Q1123" s="9" t="s">
        <v>8336</v>
      </c>
      <c r="R1123" s="9" t="s">
        <v>8337</v>
      </c>
      <c r="S1123" s="10">
        <f>(J1123/86400)+25569+(-6/24)</f>
        <v>42412.684212962966</v>
      </c>
      <c r="T1123">
        <f t="shared" si="68"/>
        <v>2016</v>
      </c>
      <c r="U1123" s="15" t="str">
        <f t="shared" si="71"/>
        <v>Feb</v>
      </c>
      <c r="V1123" s="10">
        <f>(I1123/86400)+25569+(-5/24)</f>
        <v>42442.684212962959</v>
      </c>
      <c r="Y1123" s="10"/>
    </row>
    <row r="1124" spans="1:25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9"/>
        <v>0</v>
      </c>
      <c r="P1124" t="e">
        <f t="shared" si="70"/>
        <v>#DIV/0!</v>
      </c>
      <c r="Q1124" s="9" t="s">
        <v>8336</v>
      </c>
      <c r="R1124" s="9" t="s">
        <v>8337</v>
      </c>
      <c r="S1124" s="10">
        <f>(J1124/86400)+25569+(-6/24)</f>
        <v>41410.453993055555</v>
      </c>
      <c r="T1124">
        <f t="shared" si="68"/>
        <v>2013</v>
      </c>
      <c r="U1124" s="15" t="str">
        <f t="shared" si="71"/>
        <v>May</v>
      </c>
      <c r="V1124" s="10">
        <f>(I1124/86400)+25569+(-5/24)</f>
        <v>41424.495659722219</v>
      </c>
      <c r="Y1124" s="10"/>
    </row>
    <row r="1125" spans="1:25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9"/>
        <v>0</v>
      </c>
      <c r="P1125">
        <f t="shared" si="70"/>
        <v>3.6666666666666665</v>
      </c>
      <c r="Q1125" s="9" t="s">
        <v>8336</v>
      </c>
      <c r="R1125" s="9" t="s">
        <v>8337</v>
      </c>
      <c r="S1125" s="10">
        <f>(J1125/86400)+25569+(-6/24)</f>
        <v>41718.2737037037</v>
      </c>
      <c r="T1125">
        <f t="shared" si="68"/>
        <v>2014</v>
      </c>
      <c r="U1125" s="15" t="str">
        <f t="shared" si="71"/>
        <v>Mar</v>
      </c>
      <c r="V1125" s="10">
        <f>(I1125/86400)+25569+(-5/24)</f>
        <v>41748.315370370365</v>
      </c>
      <c r="Y1125" s="10"/>
    </row>
    <row r="1126" spans="1:25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9"/>
        <v>0</v>
      </c>
      <c r="P1126">
        <f t="shared" si="70"/>
        <v>60.714285714285715</v>
      </c>
      <c r="Q1126" s="9" t="s">
        <v>8336</v>
      </c>
      <c r="R1126" s="9" t="s">
        <v>8338</v>
      </c>
      <c r="S1126" s="10">
        <f>(J1126/86400)+25569+(-6/24)</f>
        <v>42094.417256944449</v>
      </c>
      <c r="T1126">
        <f t="shared" si="68"/>
        <v>2015</v>
      </c>
      <c r="U1126" s="15" t="str">
        <f t="shared" si="71"/>
        <v>Mar</v>
      </c>
      <c r="V1126" s="10">
        <f>(I1126/86400)+25569+(-5/24)</f>
        <v>42124.458923611113</v>
      </c>
      <c r="Y1126" s="10"/>
    </row>
    <row r="1127" spans="1:25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9"/>
        <v>0</v>
      </c>
      <c r="P1127" t="e">
        <f t="shared" si="70"/>
        <v>#DIV/0!</v>
      </c>
      <c r="Q1127" s="9" t="s">
        <v>8336</v>
      </c>
      <c r="R1127" s="9" t="s">
        <v>8338</v>
      </c>
      <c r="S1127" s="10">
        <f>(J1127/86400)+25569+(-6/24)</f>
        <v>42212.374189814815</v>
      </c>
      <c r="T1127">
        <f t="shared" si="68"/>
        <v>2015</v>
      </c>
      <c r="U1127" s="15" t="str">
        <f t="shared" si="71"/>
        <v>Jul</v>
      </c>
      <c r="V1127" s="10">
        <f>(I1127/86400)+25569+(-5/24)</f>
        <v>42272.415856481479</v>
      </c>
      <c r="Y1127" s="10"/>
    </row>
    <row r="1128" spans="1:25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9"/>
        <v>1</v>
      </c>
      <c r="P1128">
        <f t="shared" si="70"/>
        <v>5</v>
      </c>
      <c r="Q1128" s="9" t="s">
        <v>8336</v>
      </c>
      <c r="R1128" s="9" t="s">
        <v>8338</v>
      </c>
      <c r="S1128" s="10">
        <f>(J1128/86400)+25569+(-6/24)</f>
        <v>42535.077476851853</v>
      </c>
      <c r="T1128">
        <f t="shared" si="68"/>
        <v>2016</v>
      </c>
      <c r="U1128" s="15" t="str">
        <f t="shared" si="71"/>
        <v>Jun</v>
      </c>
      <c r="V1128" s="10">
        <f>(I1128/86400)+25569+(-5/24)</f>
        <v>42565.119143518517</v>
      </c>
      <c r="Y1128" s="10"/>
    </row>
    <row r="1129" spans="1:25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9"/>
        <v>2</v>
      </c>
      <c r="P1129">
        <f t="shared" si="70"/>
        <v>25.434782608695652</v>
      </c>
      <c r="Q1129" s="9" t="s">
        <v>8336</v>
      </c>
      <c r="R1129" s="9" t="s">
        <v>8338</v>
      </c>
      <c r="S1129" s="10">
        <f>(J1129/86400)+25569+(-6/24)</f>
        <v>41926.604166666664</v>
      </c>
      <c r="T1129">
        <f t="shared" si="68"/>
        <v>2014</v>
      </c>
      <c r="U1129" s="15" t="str">
        <f t="shared" si="71"/>
        <v>Oct</v>
      </c>
      <c r="V1129" s="10">
        <f>(I1129/86400)+25569+(-5/24)</f>
        <v>41957.687499999993</v>
      </c>
      <c r="Y1129" s="10"/>
    </row>
    <row r="1130" spans="1:25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9"/>
        <v>0</v>
      </c>
      <c r="P1130">
        <f t="shared" si="70"/>
        <v>1</v>
      </c>
      <c r="Q1130" s="9" t="s">
        <v>8336</v>
      </c>
      <c r="R1130" s="9" t="s">
        <v>8338</v>
      </c>
      <c r="S1130" s="10">
        <f>(J1130/86400)+25569+(-6/24)</f>
        <v>41828.399502314816</v>
      </c>
      <c r="T1130">
        <f t="shared" si="68"/>
        <v>2014</v>
      </c>
      <c r="U1130" s="15" t="str">
        <f t="shared" si="71"/>
        <v>Jul</v>
      </c>
      <c r="V1130" s="10">
        <f>(I1130/86400)+25569+(-5/24)</f>
        <v>41858.441168981481</v>
      </c>
      <c r="Y1130" s="10"/>
    </row>
    <row r="1131" spans="1:25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9"/>
        <v>0</v>
      </c>
      <c r="P1131">
        <f t="shared" si="70"/>
        <v>10.5</v>
      </c>
      <c r="Q1131" s="9" t="s">
        <v>8336</v>
      </c>
      <c r="R1131" s="9" t="s">
        <v>8338</v>
      </c>
      <c r="S1131" s="10">
        <f>(J1131/86400)+25569+(-6/24)</f>
        <v>42496.014965277776</v>
      </c>
      <c r="T1131">
        <f t="shared" si="68"/>
        <v>2016</v>
      </c>
      <c r="U1131" s="15" t="str">
        <f t="shared" si="71"/>
        <v>May</v>
      </c>
      <c r="V1131" s="10">
        <f>(I1131/86400)+25569+(-5/24)</f>
        <v>42526.056631944441</v>
      </c>
      <c r="Y1131" s="10"/>
    </row>
    <row r="1132" spans="1:25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9"/>
        <v>0</v>
      </c>
      <c r="P1132">
        <f t="shared" si="70"/>
        <v>3.6666666666666665</v>
      </c>
      <c r="Q1132" s="9" t="s">
        <v>8336</v>
      </c>
      <c r="R1132" s="9" t="s">
        <v>8338</v>
      </c>
      <c r="S1132" s="10">
        <f>(J1132/86400)+25569+(-6/24)</f>
        <v>41908.746527777781</v>
      </c>
      <c r="T1132">
        <f t="shared" si="68"/>
        <v>2014</v>
      </c>
      <c r="U1132" s="15" t="str">
        <f t="shared" si="71"/>
        <v>Sep</v>
      </c>
      <c r="V1132" s="10">
        <f>(I1132/86400)+25569+(-5/24)</f>
        <v>41968.829861111109</v>
      </c>
      <c r="Y1132" s="10"/>
    </row>
    <row r="1133" spans="1:25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9"/>
        <v>0</v>
      </c>
      <c r="P1133" t="e">
        <f t="shared" si="70"/>
        <v>#DIV/0!</v>
      </c>
      <c r="Q1133" s="9" t="s">
        <v>8336</v>
      </c>
      <c r="R1133" s="9" t="s">
        <v>8338</v>
      </c>
      <c r="S1133" s="10">
        <f>(J1133/86400)+25569+(-6/24)</f>
        <v>42332.658194444448</v>
      </c>
      <c r="T1133">
        <f t="shared" si="68"/>
        <v>2015</v>
      </c>
      <c r="U1133" s="15" t="str">
        <f t="shared" si="71"/>
        <v>Nov</v>
      </c>
      <c r="V1133" s="10">
        <f>(I1133/86400)+25569+(-5/24)</f>
        <v>42362.699861111112</v>
      </c>
      <c r="Y1133" s="10"/>
    </row>
    <row r="1134" spans="1:25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9"/>
        <v>14</v>
      </c>
      <c r="P1134">
        <f t="shared" si="70"/>
        <v>110.61538461538461</v>
      </c>
      <c r="Q1134" s="9" t="s">
        <v>8336</v>
      </c>
      <c r="R1134" s="9" t="s">
        <v>8338</v>
      </c>
      <c r="S1134" s="10">
        <f>(J1134/86400)+25569+(-6/24)</f>
        <v>42705.865405092598</v>
      </c>
      <c r="T1134">
        <f t="shared" si="68"/>
        <v>2016</v>
      </c>
      <c r="U1134" s="15" t="str">
        <f t="shared" si="71"/>
        <v>Dec</v>
      </c>
      <c r="V1134" s="10">
        <f>(I1134/86400)+25569+(-5/24)</f>
        <v>42735.907071759262</v>
      </c>
      <c r="Y1134" s="10"/>
    </row>
    <row r="1135" spans="1:25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9"/>
        <v>1</v>
      </c>
      <c r="P1135">
        <f t="shared" si="70"/>
        <v>20</v>
      </c>
      <c r="Q1135" s="9" t="s">
        <v>8336</v>
      </c>
      <c r="R1135" s="9" t="s">
        <v>8338</v>
      </c>
      <c r="S1135" s="10">
        <f>(J1135/86400)+25569+(-6/24)</f>
        <v>41821.157187500001</v>
      </c>
      <c r="T1135">
        <f t="shared" si="68"/>
        <v>2014</v>
      </c>
      <c r="U1135" s="15" t="str">
        <f t="shared" si="71"/>
        <v>Jul</v>
      </c>
      <c r="V1135" s="10">
        <f>(I1135/86400)+25569+(-5/24)</f>
        <v>41851.198854166665</v>
      </c>
      <c r="Y1135" s="10"/>
    </row>
    <row r="1136" spans="1:25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9"/>
        <v>0</v>
      </c>
      <c r="P1136">
        <f t="shared" si="70"/>
        <v>1</v>
      </c>
      <c r="Q1136" s="9" t="s">
        <v>8336</v>
      </c>
      <c r="R1136" s="9" t="s">
        <v>8338</v>
      </c>
      <c r="S1136" s="10">
        <f>(J1136/86400)+25569+(-6/24)</f>
        <v>41958.035046296296</v>
      </c>
      <c r="T1136">
        <f t="shared" si="68"/>
        <v>2014</v>
      </c>
      <c r="U1136" s="15" t="str">
        <f t="shared" si="71"/>
        <v>Nov</v>
      </c>
      <c r="V1136" s="10">
        <f>(I1136/86400)+25569+(-5/24)</f>
        <v>41971.981249999997</v>
      </c>
      <c r="Y1136" s="10"/>
    </row>
    <row r="1137" spans="1:25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9"/>
        <v>5</v>
      </c>
      <c r="P1137">
        <f t="shared" si="70"/>
        <v>50</v>
      </c>
      <c r="Q1137" s="9" t="s">
        <v>8336</v>
      </c>
      <c r="R1137" s="9" t="s">
        <v>8338</v>
      </c>
      <c r="S1137" s="10">
        <f>(J1137/86400)+25569+(-6/24)</f>
        <v>42558.73951388889</v>
      </c>
      <c r="T1137">
        <f t="shared" si="68"/>
        <v>2016</v>
      </c>
      <c r="U1137" s="15" t="str">
        <f t="shared" si="71"/>
        <v>Jul</v>
      </c>
      <c r="V1137" s="10">
        <f>(I1137/86400)+25569+(-5/24)</f>
        <v>42588.781180555554</v>
      </c>
      <c r="Y1137" s="10"/>
    </row>
    <row r="1138" spans="1:25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9"/>
        <v>6</v>
      </c>
      <c r="P1138">
        <f t="shared" si="70"/>
        <v>45</v>
      </c>
      <c r="Q1138" s="9" t="s">
        <v>8336</v>
      </c>
      <c r="R1138" s="9" t="s">
        <v>8338</v>
      </c>
      <c r="S1138" s="10">
        <f>(J1138/86400)+25569+(-6/24)</f>
        <v>42327.421631944446</v>
      </c>
      <c r="T1138">
        <f t="shared" si="68"/>
        <v>2015</v>
      </c>
      <c r="U1138" s="15" t="str">
        <f t="shared" si="71"/>
        <v>Nov</v>
      </c>
      <c r="V1138" s="10">
        <f>(I1138/86400)+25569+(-5/24)</f>
        <v>42357.46329861111</v>
      </c>
      <c r="Y1138" s="10"/>
    </row>
    <row r="1139" spans="1:25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9"/>
        <v>40</v>
      </c>
      <c r="P1139">
        <f t="shared" si="70"/>
        <v>253.2051282051282</v>
      </c>
      <c r="Q1139" s="9" t="s">
        <v>8336</v>
      </c>
      <c r="R1139" s="9" t="s">
        <v>8338</v>
      </c>
      <c r="S1139" s="10">
        <f>(J1139/86400)+25569+(-6/24)</f>
        <v>42453.569687499999</v>
      </c>
      <c r="T1139">
        <f t="shared" si="68"/>
        <v>2016</v>
      </c>
      <c r="U1139" s="15" t="str">
        <f t="shared" si="71"/>
        <v>Mar</v>
      </c>
      <c r="V1139" s="10">
        <f>(I1139/86400)+25569+(-5/24)</f>
        <v>42483.611354166664</v>
      </c>
      <c r="Y1139" s="10"/>
    </row>
    <row r="1140" spans="1:25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9"/>
        <v>0</v>
      </c>
      <c r="P1140">
        <f t="shared" si="70"/>
        <v>31.25</v>
      </c>
      <c r="Q1140" s="9" t="s">
        <v>8336</v>
      </c>
      <c r="R1140" s="9" t="s">
        <v>8338</v>
      </c>
      <c r="S1140" s="10">
        <f>(J1140/86400)+25569+(-6/24)</f>
        <v>42736.6566087963</v>
      </c>
      <c r="T1140">
        <f t="shared" si="68"/>
        <v>2017</v>
      </c>
      <c r="U1140" s="15" t="str">
        <f t="shared" si="71"/>
        <v>Jan</v>
      </c>
      <c r="V1140" s="10">
        <f>(I1140/86400)+25569+(-5/24)</f>
        <v>42756.698275462964</v>
      </c>
      <c r="Y1140" s="10"/>
    </row>
    <row r="1141" spans="1:25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9"/>
        <v>0</v>
      </c>
      <c r="P1141">
        <f t="shared" si="70"/>
        <v>5</v>
      </c>
      <c r="Q1141" s="9" t="s">
        <v>8336</v>
      </c>
      <c r="R1141" s="9" t="s">
        <v>8338</v>
      </c>
      <c r="S1141" s="10">
        <f>(J1141/86400)+25569+(-6/24)</f>
        <v>41975.09752314815</v>
      </c>
      <c r="T1141">
        <f t="shared" si="68"/>
        <v>2014</v>
      </c>
      <c r="U1141" s="15" t="str">
        <f t="shared" si="71"/>
        <v>Dec</v>
      </c>
      <c r="V1141" s="10">
        <f>(I1141/86400)+25569+(-5/24)</f>
        <v>42005.139189814814</v>
      </c>
      <c r="Y1141" s="10"/>
    </row>
    <row r="1142" spans="1:25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9"/>
        <v>0</v>
      </c>
      <c r="P1142" t="e">
        <f t="shared" si="70"/>
        <v>#DIV/0!</v>
      </c>
      <c r="Q1142" s="9" t="s">
        <v>8336</v>
      </c>
      <c r="R1142" s="9" t="s">
        <v>8338</v>
      </c>
      <c r="S1142" s="10">
        <f>(J1142/86400)+25569+(-6/24)</f>
        <v>42192.212048611109</v>
      </c>
      <c r="T1142">
        <f t="shared" si="68"/>
        <v>2015</v>
      </c>
      <c r="U1142" s="15" t="str">
        <f t="shared" si="71"/>
        <v>Jul</v>
      </c>
      <c r="V1142" s="10">
        <f>(I1142/86400)+25569+(-5/24)</f>
        <v>42222.253715277773</v>
      </c>
      <c r="Y1142" s="10"/>
    </row>
    <row r="1143" spans="1:25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9"/>
        <v>0</v>
      </c>
      <c r="P1143" t="e">
        <f t="shared" si="70"/>
        <v>#DIV/0!</v>
      </c>
      <c r="Q1143" s="9" t="s">
        <v>8336</v>
      </c>
      <c r="R1143" s="9" t="s">
        <v>8338</v>
      </c>
      <c r="S1143" s="10">
        <f>(J1143/86400)+25569+(-6/24)</f>
        <v>42164.449652777781</v>
      </c>
      <c r="T1143">
        <f t="shared" si="68"/>
        <v>2015</v>
      </c>
      <c r="U1143" s="15" t="str">
        <f t="shared" si="71"/>
        <v>Jun</v>
      </c>
      <c r="V1143" s="10">
        <f>(I1143/86400)+25569+(-5/24)</f>
        <v>42194.491319444445</v>
      </c>
      <c r="Y1143" s="10"/>
    </row>
    <row r="1144" spans="1:25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9"/>
        <v>0</v>
      </c>
      <c r="P1144" t="e">
        <f t="shared" si="70"/>
        <v>#DIV/0!</v>
      </c>
      <c r="Q1144" s="9" t="s">
        <v>8336</v>
      </c>
      <c r="R1144" s="9" t="s">
        <v>8338</v>
      </c>
      <c r="S1144" s="10">
        <f>(J1144/86400)+25569+(-6/24)</f>
        <v>42021.756099537037</v>
      </c>
      <c r="T1144">
        <f t="shared" si="68"/>
        <v>2015</v>
      </c>
      <c r="U1144" s="15" t="str">
        <f t="shared" si="71"/>
        <v>Jan</v>
      </c>
      <c r="V1144" s="10">
        <f>(I1144/86400)+25569+(-5/24)</f>
        <v>42051.797766203701</v>
      </c>
      <c r="Y1144" s="10"/>
    </row>
    <row r="1145" spans="1:25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9"/>
        <v>0</v>
      </c>
      <c r="P1145">
        <f t="shared" si="70"/>
        <v>23.25</v>
      </c>
      <c r="Q1145" s="9" t="s">
        <v>8336</v>
      </c>
      <c r="R1145" s="9" t="s">
        <v>8338</v>
      </c>
      <c r="S1145" s="10">
        <f>(J1145/86400)+25569+(-6/24)</f>
        <v>42324.94358796296</v>
      </c>
      <c r="T1145">
        <f t="shared" si="68"/>
        <v>2015</v>
      </c>
      <c r="U1145" s="15" t="str">
        <f t="shared" si="71"/>
        <v>Nov</v>
      </c>
      <c r="V1145" s="10">
        <f>(I1145/86400)+25569+(-5/24)</f>
        <v>42354.985254629624</v>
      </c>
      <c r="Y1145" s="10"/>
    </row>
    <row r="1146" spans="1:25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9"/>
        <v>0</v>
      </c>
      <c r="P1146" t="e">
        <f t="shared" si="70"/>
        <v>#DIV/0!</v>
      </c>
      <c r="Q1146" s="9" t="s">
        <v>8339</v>
      </c>
      <c r="R1146" s="9" t="s">
        <v>8340</v>
      </c>
      <c r="S1146" s="10">
        <f>(J1146/86400)+25569+(-6/24)</f>
        <v>42092.931944444441</v>
      </c>
      <c r="T1146">
        <f t="shared" si="68"/>
        <v>2015</v>
      </c>
      <c r="U1146" s="15" t="str">
        <f t="shared" si="71"/>
        <v>Mar</v>
      </c>
      <c r="V1146" s="10">
        <f>(I1146/86400)+25569+(-5/24)</f>
        <v>42122.973611111105</v>
      </c>
      <c r="Y1146" s="10"/>
    </row>
    <row r="1147" spans="1:25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9"/>
        <v>0</v>
      </c>
      <c r="P1147">
        <f t="shared" si="70"/>
        <v>100</v>
      </c>
      <c r="Q1147" s="9" t="s">
        <v>8339</v>
      </c>
      <c r="R1147" s="9" t="s">
        <v>8340</v>
      </c>
      <c r="S1147" s="10">
        <f>(J1147/86400)+25569+(-6/24)</f>
        <v>41854.49759259259</v>
      </c>
      <c r="T1147">
        <f t="shared" si="68"/>
        <v>2014</v>
      </c>
      <c r="U1147" s="15" t="str">
        <f t="shared" si="71"/>
        <v>Aug</v>
      </c>
      <c r="V1147" s="10">
        <f>(I1147/86400)+25569+(-5/24)</f>
        <v>41914.539259259254</v>
      </c>
      <c r="Y1147" s="10"/>
    </row>
    <row r="1148" spans="1:25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9"/>
        <v>9</v>
      </c>
      <c r="P1148">
        <f t="shared" si="70"/>
        <v>44.166666666666664</v>
      </c>
      <c r="Q1148" s="9" t="s">
        <v>8339</v>
      </c>
      <c r="R1148" s="9" t="s">
        <v>8340</v>
      </c>
      <c r="S1148" s="10">
        <f>(J1148/86400)+25569+(-6/24)</f>
        <v>41723.7033912037</v>
      </c>
      <c r="T1148">
        <f t="shared" si="68"/>
        <v>2014</v>
      </c>
      <c r="U1148" s="15" t="str">
        <f t="shared" si="71"/>
        <v>Mar</v>
      </c>
      <c r="V1148" s="10">
        <f>(I1148/86400)+25569+(-5/24)</f>
        <v>41761.745057870365</v>
      </c>
      <c r="Y1148" s="10"/>
    </row>
    <row r="1149" spans="1:25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9"/>
        <v>0</v>
      </c>
      <c r="P1149" t="e">
        <f t="shared" si="70"/>
        <v>#DIV/0!</v>
      </c>
      <c r="Q1149" s="9" t="s">
        <v>8339</v>
      </c>
      <c r="R1149" s="9" t="s">
        <v>8340</v>
      </c>
      <c r="S1149" s="10">
        <f>(J1149/86400)+25569+(-6/24)</f>
        <v>41871.722025462965</v>
      </c>
      <c r="T1149">
        <f t="shared" si="68"/>
        <v>2014</v>
      </c>
      <c r="U1149" s="15" t="str">
        <f t="shared" si="71"/>
        <v>Aug</v>
      </c>
      <c r="V1149" s="10">
        <f>(I1149/86400)+25569+(-5/24)</f>
        <v>41931.763692129629</v>
      </c>
      <c r="Y1149" s="10"/>
    </row>
    <row r="1150" spans="1:25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9"/>
        <v>0</v>
      </c>
      <c r="P1150">
        <f t="shared" si="70"/>
        <v>24.333333333333332</v>
      </c>
      <c r="Q1150" s="9" t="s">
        <v>8339</v>
      </c>
      <c r="R1150" s="9" t="s">
        <v>8340</v>
      </c>
      <c r="S1150" s="10">
        <f>(J1150/86400)+25569+(-6/24)</f>
        <v>42674.921076388884</v>
      </c>
      <c r="T1150">
        <f t="shared" si="68"/>
        <v>2016</v>
      </c>
      <c r="U1150" s="15" t="str">
        <f t="shared" si="71"/>
        <v>Oct</v>
      </c>
      <c r="V1150" s="10">
        <f>(I1150/86400)+25569+(-5/24)</f>
        <v>42705.00440972222</v>
      </c>
      <c r="Y1150" s="10"/>
    </row>
    <row r="1151" spans="1:25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9"/>
        <v>0</v>
      </c>
      <c r="P1151">
        <f t="shared" si="70"/>
        <v>37.5</v>
      </c>
      <c r="Q1151" s="9" t="s">
        <v>8339</v>
      </c>
      <c r="R1151" s="9" t="s">
        <v>8340</v>
      </c>
      <c r="S1151" s="10">
        <f>(J1151/86400)+25569+(-6/24)</f>
        <v>42507.46025462963</v>
      </c>
      <c r="T1151">
        <f t="shared" si="68"/>
        <v>2016</v>
      </c>
      <c r="U1151" s="15" t="str">
        <f t="shared" si="71"/>
        <v>May</v>
      </c>
      <c r="V1151" s="10">
        <f>(I1151/86400)+25569+(-5/24)</f>
        <v>42537.501921296294</v>
      </c>
      <c r="Y1151" s="10"/>
    </row>
    <row r="1152" spans="1:25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9"/>
        <v>10</v>
      </c>
      <c r="P1152">
        <f t="shared" si="70"/>
        <v>42</v>
      </c>
      <c r="Q1152" s="9" t="s">
        <v>8339</v>
      </c>
      <c r="R1152" s="9" t="s">
        <v>8340</v>
      </c>
      <c r="S1152" s="10">
        <f>(J1152/86400)+25569+(-6/24)</f>
        <v>42317.704571759255</v>
      </c>
      <c r="T1152">
        <f t="shared" si="68"/>
        <v>2015</v>
      </c>
      <c r="U1152" s="15" t="str">
        <f t="shared" si="71"/>
        <v>Nov</v>
      </c>
      <c r="V1152" s="10">
        <f>(I1152/86400)+25569+(-5/24)</f>
        <v>42377.74623842592</v>
      </c>
      <c r="Y1152" s="10"/>
    </row>
    <row r="1153" spans="1:25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9"/>
        <v>0</v>
      </c>
      <c r="P1153" t="e">
        <f t="shared" si="70"/>
        <v>#DIV/0!</v>
      </c>
      <c r="Q1153" s="9" t="s">
        <v>8339</v>
      </c>
      <c r="R1153" s="9" t="s">
        <v>8340</v>
      </c>
      <c r="S1153" s="10">
        <f>(J1153/86400)+25569+(-6/24)</f>
        <v>42223.852581018524</v>
      </c>
      <c r="T1153">
        <f t="shared" si="68"/>
        <v>2015</v>
      </c>
      <c r="U1153" s="15" t="str">
        <f t="shared" si="71"/>
        <v>Aug</v>
      </c>
      <c r="V1153" s="10">
        <f>(I1153/86400)+25569+(-5/24)</f>
        <v>42253.894247685188</v>
      </c>
      <c r="Y1153" s="10"/>
    </row>
    <row r="1154" spans="1:25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9"/>
        <v>6</v>
      </c>
      <c r="P1154">
        <f t="shared" si="70"/>
        <v>60.733333333333334</v>
      </c>
      <c r="Q1154" s="9" t="s">
        <v>8339</v>
      </c>
      <c r="R1154" s="9" t="s">
        <v>8340</v>
      </c>
      <c r="S1154" s="10">
        <f>(J1154/86400)+25569+(-6/24)</f>
        <v>42109.459629629629</v>
      </c>
      <c r="T1154">
        <f t="shared" ref="T1154:T1217" si="72">YEAR(S1154)</f>
        <v>2015</v>
      </c>
      <c r="U1154" s="15" t="str">
        <f t="shared" si="71"/>
        <v>Apr</v>
      </c>
      <c r="V1154" s="10">
        <f>(I1154/86400)+25569+(-5/24)</f>
        <v>42139.501296296294</v>
      </c>
      <c r="Y1154" s="10"/>
    </row>
    <row r="1155" spans="1:25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3">ROUND((E1155/D1155)*100,0)</f>
        <v>1</v>
      </c>
      <c r="P1155">
        <f t="shared" ref="P1155:P1218" si="74">AVERAGE(E1155/L1155)</f>
        <v>50</v>
      </c>
      <c r="Q1155" s="9" t="s">
        <v>8339</v>
      </c>
      <c r="R1155" s="9" t="s">
        <v>8340</v>
      </c>
      <c r="S1155" s="10">
        <f>(J1155/86400)+25569+(-6/24)</f>
        <v>42143.464178240742</v>
      </c>
      <c r="T1155">
        <f t="shared" si="72"/>
        <v>2015</v>
      </c>
      <c r="U1155" s="15" t="str">
        <f t="shared" ref="U1155:U1218" si="75">TEXT(S1155,"mmm")</f>
        <v>May</v>
      </c>
      <c r="V1155" s="10">
        <f>(I1155/86400)+25569+(-5/24)</f>
        <v>42173.505844907406</v>
      </c>
      <c r="Y1155" s="10"/>
    </row>
    <row r="1156" spans="1:25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3"/>
        <v>7</v>
      </c>
      <c r="P1156">
        <f t="shared" si="74"/>
        <v>108.33333333333333</v>
      </c>
      <c r="Q1156" s="9" t="s">
        <v>8339</v>
      </c>
      <c r="R1156" s="9" t="s">
        <v>8340</v>
      </c>
      <c r="S1156" s="10">
        <f>(J1156/86400)+25569+(-6/24)</f>
        <v>42222.858865740738</v>
      </c>
      <c r="T1156">
        <f t="shared" si="72"/>
        <v>2015</v>
      </c>
      <c r="U1156" s="15" t="str">
        <f t="shared" si="75"/>
        <v>Aug</v>
      </c>
      <c r="V1156" s="10">
        <f>(I1156/86400)+25569+(-5/24)</f>
        <v>42252.900532407402</v>
      </c>
      <c r="Y1156" s="10"/>
    </row>
    <row r="1157" spans="1:25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3"/>
        <v>1</v>
      </c>
      <c r="P1157">
        <f t="shared" si="74"/>
        <v>23.5</v>
      </c>
      <c r="Q1157" s="9" t="s">
        <v>8339</v>
      </c>
      <c r="R1157" s="9" t="s">
        <v>8340</v>
      </c>
      <c r="S1157" s="10">
        <f>(J1157/86400)+25569+(-6/24)</f>
        <v>41835.513981481483</v>
      </c>
      <c r="T1157">
        <f t="shared" si="72"/>
        <v>2014</v>
      </c>
      <c r="U1157" s="15" t="str">
        <f t="shared" si="75"/>
        <v>Jul</v>
      </c>
      <c r="V1157" s="10">
        <f>(I1157/86400)+25569+(-5/24)</f>
        <v>41865.555648148147</v>
      </c>
      <c r="Y1157" s="10"/>
    </row>
    <row r="1158" spans="1:25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3"/>
        <v>0</v>
      </c>
      <c r="P1158" t="e">
        <f t="shared" si="74"/>
        <v>#DIV/0!</v>
      </c>
      <c r="Q1158" s="9" t="s">
        <v>8339</v>
      </c>
      <c r="R1158" s="9" t="s">
        <v>8340</v>
      </c>
      <c r="S1158" s="10">
        <f>(J1158/86400)+25569+(-6/24)</f>
        <v>42028.82131944444</v>
      </c>
      <c r="T1158">
        <f t="shared" si="72"/>
        <v>2015</v>
      </c>
      <c r="U1158" s="15" t="str">
        <f t="shared" si="75"/>
        <v>Jan</v>
      </c>
      <c r="V1158" s="10">
        <f>(I1158/86400)+25569+(-5/24)</f>
        <v>42058.862986111104</v>
      </c>
      <c r="Y1158" s="10"/>
    </row>
    <row r="1159" spans="1:25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3"/>
        <v>2</v>
      </c>
      <c r="P1159">
        <f t="shared" si="74"/>
        <v>50.333333333333336</v>
      </c>
      <c r="Q1159" s="9" t="s">
        <v>8339</v>
      </c>
      <c r="R1159" s="9" t="s">
        <v>8340</v>
      </c>
      <c r="S1159" s="10">
        <f>(J1159/86400)+25569+(-6/24)</f>
        <v>41918.378240740742</v>
      </c>
      <c r="T1159">
        <f t="shared" si="72"/>
        <v>2014</v>
      </c>
      <c r="U1159" s="15" t="str">
        <f t="shared" si="75"/>
        <v>Oct</v>
      </c>
      <c r="V1159" s="10">
        <f>(I1159/86400)+25569+(-5/24)</f>
        <v>41978.46157407407</v>
      </c>
      <c r="Y1159" s="10"/>
    </row>
    <row r="1160" spans="1:25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3"/>
        <v>0</v>
      </c>
      <c r="P1160">
        <f t="shared" si="74"/>
        <v>11.666666666666666</v>
      </c>
      <c r="Q1160" s="9" t="s">
        <v>8339</v>
      </c>
      <c r="R1160" s="9" t="s">
        <v>8340</v>
      </c>
      <c r="S1160" s="10">
        <f>(J1160/86400)+25569+(-6/24)</f>
        <v>41951.84175925926</v>
      </c>
      <c r="T1160">
        <f t="shared" si="72"/>
        <v>2014</v>
      </c>
      <c r="U1160" s="15" t="str">
        <f t="shared" si="75"/>
        <v>Nov</v>
      </c>
      <c r="V1160" s="10">
        <f>(I1160/86400)+25569+(-5/24)</f>
        <v>41981.883425925924</v>
      </c>
      <c r="Y1160" s="10"/>
    </row>
    <row r="1161" spans="1:25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3"/>
        <v>0</v>
      </c>
      <c r="P1161" t="e">
        <f t="shared" si="74"/>
        <v>#DIV/0!</v>
      </c>
      <c r="Q1161" s="9" t="s">
        <v>8339</v>
      </c>
      <c r="R1161" s="9" t="s">
        <v>8340</v>
      </c>
      <c r="S1161" s="10">
        <f>(J1161/86400)+25569+(-6/24)</f>
        <v>42154.476446759261</v>
      </c>
      <c r="T1161">
        <f t="shared" si="72"/>
        <v>2015</v>
      </c>
      <c r="U1161" s="15" t="str">
        <f t="shared" si="75"/>
        <v>May</v>
      </c>
      <c r="V1161" s="10">
        <f>(I1161/86400)+25569+(-5/24)</f>
        <v>42185.447916666664</v>
      </c>
      <c r="Y1161" s="10"/>
    </row>
    <row r="1162" spans="1:25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3"/>
        <v>4</v>
      </c>
      <c r="P1162">
        <f t="shared" si="74"/>
        <v>60.789473684210527</v>
      </c>
      <c r="Q1162" s="9" t="s">
        <v>8339</v>
      </c>
      <c r="R1162" s="9" t="s">
        <v>8340</v>
      </c>
      <c r="S1162" s="10">
        <f>(J1162/86400)+25569+(-6/24)</f>
        <v>42060.904930555553</v>
      </c>
      <c r="T1162">
        <f t="shared" si="72"/>
        <v>2015</v>
      </c>
      <c r="U1162" s="15" t="str">
        <f t="shared" si="75"/>
        <v>Feb</v>
      </c>
      <c r="V1162" s="10">
        <f>(I1162/86400)+25569+(-5/24)</f>
        <v>42090.904930555553</v>
      </c>
      <c r="Y1162" s="10"/>
    </row>
    <row r="1163" spans="1:25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3"/>
        <v>0</v>
      </c>
      <c r="P1163" t="e">
        <f t="shared" si="74"/>
        <v>#DIV/0!</v>
      </c>
      <c r="Q1163" s="9" t="s">
        <v>8339</v>
      </c>
      <c r="R1163" s="9" t="s">
        <v>8340</v>
      </c>
      <c r="S1163" s="10">
        <f>(J1163/86400)+25569+(-6/24)</f>
        <v>42122.379502314812</v>
      </c>
      <c r="T1163">
        <f t="shared" si="72"/>
        <v>2015</v>
      </c>
      <c r="U1163" s="15" t="str">
        <f t="shared" si="75"/>
        <v>Apr</v>
      </c>
      <c r="V1163" s="10">
        <f>(I1163/86400)+25569+(-5/24)</f>
        <v>42143.421168981477</v>
      </c>
      <c r="Y1163" s="10"/>
    </row>
    <row r="1164" spans="1:25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3"/>
        <v>0</v>
      </c>
      <c r="P1164">
        <f t="shared" si="74"/>
        <v>17.5</v>
      </c>
      <c r="Q1164" s="9" t="s">
        <v>8339</v>
      </c>
      <c r="R1164" s="9" t="s">
        <v>8340</v>
      </c>
      <c r="S1164" s="10">
        <f>(J1164/86400)+25569+(-6/24)</f>
        <v>41876.433611111112</v>
      </c>
      <c r="T1164">
        <f t="shared" si="72"/>
        <v>2014</v>
      </c>
      <c r="U1164" s="15" t="str">
        <f t="shared" si="75"/>
        <v>Aug</v>
      </c>
      <c r="V1164" s="10">
        <f>(I1164/86400)+25569+(-5/24)</f>
        <v>41907.475277777776</v>
      </c>
      <c r="Y1164" s="10"/>
    </row>
    <row r="1165" spans="1:25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3"/>
        <v>0</v>
      </c>
      <c r="P1165" t="e">
        <f t="shared" si="74"/>
        <v>#DIV/0!</v>
      </c>
      <c r="Q1165" s="9" t="s">
        <v>8339</v>
      </c>
      <c r="R1165" s="9" t="s">
        <v>8340</v>
      </c>
      <c r="S1165" s="10">
        <f>(J1165/86400)+25569+(-6/24)</f>
        <v>41830.473611111112</v>
      </c>
      <c r="T1165">
        <f t="shared" si="72"/>
        <v>2014</v>
      </c>
      <c r="U1165" s="15" t="str">
        <f t="shared" si="75"/>
        <v>Jul</v>
      </c>
      <c r="V1165" s="10">
        <f>(I1165/86400)+25569+(-5/24)</f>
        <v>41860.515277777777</v>
      </c>
      <c r="Y1165" s="10"/>
    </row>
    <row r="1166" spans="1:25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3"/>
        <v>0</v>
      </c>
      <c r="P1166" t="e">
        <f t="shared" si="74"/>
        <v>#DIV/0!</v>
      </c>
      <c r="Q1166" s="9" t="s">
        <v>8339</v>
      </c>
      <c r="R1166" s="9" t="s">
        <v>8340</v>
      </c>
      <c r="S1166" s="10">
        <f>(J1166/86400)+25569+(-6/24)</f>
        <v>42509.474328703705</v>
      </c>
      <c r="T1166">
        <f t="shared" si="72"/>
        <v>2016</v>
      </c>
      <c r="U1166" s="15" t="str">
        <f t="shared" si="75"/>
        <v>May</v>
      </c>
      <c r="V1166" s="10">
        <f>(I1166/86400)+25569+(-5/24)</f>
        <v>42539.51599537037</v>
      </c>
      <c r="Y1166" s="10"/>
    </row>
    <row r="1167" spans="1:25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3"/>
        <v>21</v>
      </c>
      <c r="P1167">
        <f t="shared" si="74"/>
        <v>82.82</v>
      </c>
      <c r="Q1167" s="9" t="s">
        <v>8339</v>
      </c>
      <c r="R1167" s="9" t="s">
        <v>8340</v>
      </c>
      <c r="S1167" s="10">
        <f>(J1167/86400)+25569+(-6/24)</f>
        <v>41791.964467592596</v>
      </c>
      <c r="T1167">
        <f t="shared" si="72"/>
        <v>2014</v>
      </c>
      <c r="U1167" s="15" t="str">
        <f t="shared" si="75"/>
        <v>Jun</v>
      </c>
      <c r="V1167" s="10">
        <f>(I1167/86400)+25569+(-5/24)</f>
        <v>41826.00613425926</v>
      </c>
      <c r="Y1167" s="10"/>
    </row>
    <row r="1168" spans="1:25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3"/>
        <v>19</v>
      </c>
      <c r="P1168">
        <f t="shared" si="74"/>
        <v>358.875</v>
      </c>
      <c r="Q1168" s="9" t="s">
        <v>8339</v>
      </c>
      <c r="R1168" s="9" t="s">
        <v>8340</v>
      </c>
      <c r="S1168" s="10">
        <f>(J1168/86400)+25569+(-6/24)</f>
        <v>42150.235439814816</v>
      </c>
      <c r="T1168">
        <f t="shared" si="72"/>
        <v>2015</v>
      </c>
      <c r="U1168" s="15" t="str">
        <f t="shared" si="75"/>
        <v>May</v>
      </c>
      <c r="V1168" s="10">
        <f>(I1168/86400)+25569+(-5/24)</f>
        <v>42180.958333333336</v>
      </c>
      <c r="Y1168" s="10"/>
    </row>
    <row r="1169" spans="1:25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3"/>
        <v>2</v>
      </c>
      <c r="P1169">
        <f t="shared" si="74"/>
        <v>61.1875</v>
      </c>
      <c r="Q1169" s="9" t="s">
        <v>8339</v>
      </c>
      <c r="R1169" s="9" t="s">
        <v>8340</v>
      </c>
      <c r="S1169" s="10">
        <f>(J1169/86400)+25569+(-6/24)</f>
        <v>41863.484895833331</v>
      </c>
      <c r="T1169">
        <f t="shared" si="72"/>
        <v>2014</v>
      </c>
      <c r="U1169" s="15" t="str">
        <f t="shared" si="75"/>
        <v>Aug</v>
      </c>
      <c r="V1169" s="10">
        <f>(I1169/86400)+25569+(-5/24)</f>
        <v>41894.526562499996</v>
      </c>
      <c r="Y1169" s="10"/>
    </row>
    <row r="1170" spans="1:25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3"/>
        <v>6</v>
      </c>
      <c r="P1170">
        <f t="shared" si="74"/>
        <v>340</v>
      </c>
      <c r="Q1170" s="9" t="s">
        <v>8339</v>
      </c>
      <c r="R1170" s="9" t="s">
        <v>8340</v>
      </c>
      <c r="S1170" s="10">
        <f>(J1170/86400)+25569+(-6/24)</f>
        <v>42604.803993055553</v>
      </c>
      <c r="T1170">
        <f t="shared" si="72"/>
        <v>2016</v>
      </c>
      <c r="U1170" s="15" t="str">
        <f t="shared" si="75"/>
        <v>Aug</v>
      </c>
      <c r="V1170" s="10">
        <f>(I1170/86400)+25569+(-5/24)</f>
        <v>42634.845659722218</v>
      </c>
      <c r="Y1170" s="10"/>
    </row>
    <row r="1171" spans="1:25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3"/>
        <v>0</v>
      </c>
      <c r="P1171">
        <f t="shared" si="74"/>
        <v>5.666666666666667</v>
      </c>
      <c r="Q1171" s="9" t="s">
        <v>8339</v>
      </c>
      <c r="R1171" s="9" t="s">
        <v>8340</v>
      </c>
      <c r="S1171" s="10">
        <f>(J1171/86400)+25569+(-6/24)</f>
        <v>42027.103738425925</v>
      </c>
      <c r="T1171">
        <f t="shared" si="72"/>
        <v>2015</v>
      </c>
      <c r="U1171" s="15" t="str">
        <f t="shared" si="75"/>
        <v>Jan</v>
      </c>
      <c r="V1171" s="10">
        <f>(I1171/86400)+25569+(-5/24)</f>
        <v>42057.145405092589</v>
      </c>
      <c r="Y1171" s="10"/>
    </row>
    <row r="1172" spans="1:25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3"/>
        <v>0</v>
      </c>
      <c r="P1172">
        <f t="shared" si="74"/>
        <v>50</v>
      </c>
      <c r="Q1172" s="9" t="s">
        <v>8339</v>
      </c>
      <c r="R1172" s="9" t="s">
        <v>8340</v>
      </c>
      <c r="S1172" s="10">
        <f>(J1172/86400)+25569+(-6/24)</f>
        <v>42124.643182870372</v>
      </c>
      <c r="T1172">
        <f t="shared" si="72"/>
        <v>2015</v>
      </c>
      <c r="U1172" s="15" t="str">
        <f t="shared" si="75"/>
        <v>Apr</v>
      </c>
      <c r="V1172" s="10">
        <f>(I1172/86400)+25569+(-5/24)</f>
        <v>42154.684849537036</v>
      </c>
      <c r="Y1172" s="10"/>
    </row>
    <row r="1173" spans="1:25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3"/>
        <v>0</v>
      </c>
      <c r="P1173">
        <f t="shared" si="74"/>
        <v>25</v>
      </c>
      <c r="Q1173" s="9" t="s">
        <v>8339</v>
      </c>
      <c r="R1173" s="9" t="s">
        <v>8340</v>
      </c>
      <c r="S1173" s="10">
        <f>(J1173/86400)+25569+(-6/24)</f>
        <v>41938.554710648146</v>
      </c>
      <c r="T1173">
        <f t="shared" si="72"/>
        <v>2014</v>
      </c>
      <c r="U1173" s="15" t="str">
        <f t="shared" si="75"/>
        <v>Oct</v>
      </c>
      <c r="V1173" s="10">
        <f>(I1173/86400)+25569+(-5/24)</f>
        <v>41956.638043981475</v>
      </c>
      <c r="Y1173" s="10"/>
    </row>
    <row r="1174" spans="1:25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3"/>
        <v>0</v>
      </c>
      <c r="P1174" t="e">
        <f t="shared" si="74"/>
        <v>#DIV/0!</v>
      </c>
      <c r="Q1174" s="9" t="s">
        <v>8339</v>
      </c>
      <c r="R1174" s="9" t="s">
        <v>8340</v>
      </c>
      <c r="S1174" s="10">
        <f>(J1174/86400)+25569+(-6/24)</f>
        <v>41841.432314814811</v>
      </c>
      <c r="T1174">
        <f t="shared" si="72"/>
        <v>2014</v>
      </c>
      <c r="U1174" s="15" t="str">
        <f t="shared" si="75"/>
        <v>Jul</v>
      </c>
      <c r="V1174" s="10">
        <f>(I1174/86400)+25569+(-5/24)</f>
        <v>41871.473981481475</v>
      </c>
      <c r="Y1174" s="10"/>
    </row>
    <row r="1175" spans="1:25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3"/>
        <v>0</v>
      </c>
      <c r="P1175">
        <f t="shared" si="74"/>
        <v>30</v>
      </c>
      <c r="Q1175" s="9" t="s">
        <v>8339</v>
      </c>
      <c r="R1175" s="9" t="s">
        <v>8340</v>
      </c>
      <c r="S1175" s="10">
        <f>(J1175/86400)+25569+(-6/24)</f>
        <v>42183.935844907406</v>
      </c>
      <c r="T1175">
        <f t="shared" si="72"/>
        <v>2015</v>
      </c>
      <c r="U1175" s="15" t="str">
        <f t="shared" si="75"/>
        <v>Jun</v>
      </c>
      <c r="V1175" s="10">
        <f>(I1175/86400)+25569+(-5/24)</f>
        <v>42218.97751157407</v>
      </c>
      <c r="Y1175" s="10"/>
    </row>
    <row r="1176" spans="1:25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3"/>
        <v>6</v>
      </c>
      <c r="P1176">
        <f t="shared" si="74"/>
        <v>46.631578947368418</v>
      </c>
      <c r="Q1176" s="9" t="s">
        <v>8339</v>
      </c>
      <c r="R1176" s="9" t="s">
        <v>8340</v>
      </c>
      <c r="S1176" s="10">
        <f>(J1176/86400)+25569+(-6/24)</f>
        <v>42468.59174768519</v>
      </c>
      <c r="T1176">
        <f t="shared" si="72"/>
        <v>2016</v>
      </c>
      <c r="U1176" s="15" t="str">
        <f t="shared" si="75"/>
        <v>Apr</v>
      </c>
      <c r="V1176" s="10">
        <f>(I1176/86400)+25569+(-5/24)</f>
        <v>42498.633414351854</v>
      </c>
      <c r="Y1176" s="10"/>
    </row>
    <row r="1177" spans="1:25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3"/>
        <v>3</v>
      </c>
      <c r="P1177">
        <f t="shared" si="74"/>
        <v>65</v>
      </c>
      <c r="Q1177" s="9" t="s">
        <v>8339</v>
      </c>
      <c r="R1177" s="9" t="s">
        <v>8340</v>
      </c>
      <c r="S1177" s="10">
        <f>(J1177/86400)+25569+(-6/24)</f>
        <v>42170.478460648148</v>
      </c>
      <c r="T1177">
        <f t="shared" si="72"/>
        <v>2015</v>
      </c>
      <c r="U1177" s="15" t="str">
        <f t="shared" si="75"/>
        <v>Jun</v>
      </c>
      <c r="V1177" s="10">
        <f>(I1177/86400)+25569+(-5/24)</f>
        <v>42200.520127314812</v>
      </c>
      <c r="Y1177" s="10"/>
    </row>
    <row r="1178" spans="1:25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3"/>
        <v>0</v>
      </c>
      <c r="P1178">
        <f t="shared" si="74"/>
        <v>10</v>
      </c>
      <c r="Q1178" s="9" t="s">
        <v>8339</v>
      </c>
      <c r="R1178" s="9" t="s">
        <v>8340</v>
      </c>
      <c r="S1178" s="10">
        <f>(J1178/86400)+25569+(-6/24)</f>
        <v>42745.769652777773</v>
      </c>
      <c r="T1178">
        <f t="shared" si="72"/>
        <v>2017</v>
      </c>
      <c r="U1178" s="15" t="str">
        <f t="shared" si="75"/>
        <v>Jan</v>
      </c>
      <c r="V1178" s="10">
        <f>(I1178/86400)+25569+(-5/24)</f>
        <v>42800.333333333336</v>
      </c>
      <c r="Y1178" s="10"/>
    </row>
    <row r="1179" spans="1:25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3"/>
        <v>0</v>
      </c>
      <c r="P1179" t="e">
        <f t="shared" si="74"/>
        <v>#DIV/0!</v>
      </c>
      <c r="Q1179" s="9" t="s">
        <v>8339</v>
      </c>
      <c r="R1179" s="9" t="s">
        <v>8340</v>
      </c>
      <c r="S1179" s="10">
        <f>(J1179/86400)+25569+(-6/24)</f>
        <v>41897.410833333335</v>
      </c>
      <c r="T1179">
        <f t="shared" si="72"/>
        <v>2014</v>
      </c>
      <c r="U1179" s="15" t="str">
        <f t="shared" si="75"/>
        <v>Sep</v>
      </c>
      <c r="V1179" s="10">
        <f>(I1179/86400)+25569+(-5/24)</f>
        <v>41927.452499999999</v>
      </c>
      <c r="Y1179" s="10"/>
    </row>
    <row r="1180" spans="1:25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3"/>
        <v>0</v>
      </c>
      <c r="P1180">
        <f t="shared" si="74"/>
        <v>5</v>
      </c>
      <c r="Q1180" s="9" t="s">
        <v>8339</v>
      </c>
      <c r="R1180" s="9" t="s">
        <v>8340</v>
      </c>
      <c r="S1180" s="10">
        <f>(J1180/86400)+25569+(-6/24)</f>
        <v>41837.655694444446</v>
      </c>
      <c r="T1180">
        <f t="shared" si="72"/>
        <v>2014</v>
      </c>
      <c r="U1180" s="15" t="str">
        <f t="shared" si="75"/>
        <v>Jul</v>
      </c>
      <c r="V1180" s="10">
        <f>(I1180/86400)+25569+(-5/24)</f>
        <v>41867.69736111111</v>
      </c>
      <c r="Y1180" s="10"/>
    </row>
    <row r="1181" spans="1:25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3"/>
        <v>5</v>
      </c>
      <c r="P1181">
        <f t="shared" si="74"/>
        <v>640</v>
      </c>
      <c r="Q1181" s="9" t="s">
        <v>8339</v>
      </c>
      <c r="R1181" s="9" t="s">
        <v>8340</v>
      </c>
      <c r="S1181" s="10">
        <f>(J1181/86400)+25569+(-6/24)</f>
        <v>42275.470219907409</v>
      </c>
      <c r="T1181">
        <f t="shared" si="72"/>
        <v>2015</v>
      </c>
      <c r="U1181" s="15" t="str">
        <f t="shared" si="75"/>
        <v>Sep</v>
      </c>
      <c r="V1181" s="10">
        <f>(I1181/86400)+25569+(-5/24)</f>
        <v>42305.511886574073</v>
      </c>
      <c r="Y1181" s="10"/>
    </row>
    <row r="1182" spans="1:25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3"/>
        <v>12</v>
      </c>
      <c r="P1182">
        <f t="shared" si="74"/>
        <v>69.117647058823536</v>
      </c>
      <c r="Q1182" s="9" t="s">
        <v>8339</v>
      </c>
      <c r="R1182" s="9" t="s">
        <v>8340</v>
      </c>
      <c r="S1182" s="10">
        <f>(J1182/86400)+25569+(-6/24)</f>
        <v>41781.556875000002</v>
      </c>
      <c r="T1182">
        <f t="shared" si="72"/>
        <v>2014</v>
      </c>
      <c r="U1182" s="15" t="str">
        <f t="shared" si="75"/>
        <v>May</v>
      </c>
      <c r="V1182" s="10">
        <f>(I1182/86400)+25569+(-5/24)</f>
        <v>41818.598541666666</v>
      </c>
      <c r="Y1182" s="10"/>
    </row>
    <row r="1183" spans="1:25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3"/>
        <v>0</v>
      </c>
      <c r="P1183">
        <f t="shared" si="74"/>
        <v>1.3333333333333333</v>
      </c>
      <c r="Q1183" s="9" t="s">
        <v>8339</v>
      </c>
      <c r="R1183" s="9" t="s">
        <v>8340</v>
      </c>
      <c r="S1183" s="10">
        <f>(J1183/86400)+25569+(-6/24)</f>
        <v>42034.089363425926</v>
      </c>
      <c r="T1183">
        <f t="shared" si="72"/>
        <v>2015</v>
      </c>
      <c r="U1183" s="15" t="str">
        <f t="shared" si="75"/>
        <v>Jan</v>
      </c>
      <c r="V1183" s="10">
        <f>(I1183/86400)+25569+(-5/24)</f>
        <v>42064.131030092591</v>
      </c>
      <c r="Y1183" s="10"/>
    </row>
    <row r="1184" spans="1:25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3"/>
        <v>4</v>
      </c>
      <c r="P1184">
        <f t="shared" si="74"/>
        <v>10.5</v>
      </c>
      <c r="Q1184" s="9" t="s">
        <v>8339</v>
      </c>
      <c r="R1184" s="9" t="s">
        <v>8340</v>
      </c>
      <c r="S1184" s="10">
        <f>(J1184/86400)+25569+(-6/24)</f>
        <v>42728.577407407407</v>
      </c>
      <c r="T1184">
        <f t="shared" si="72"/>
        <v>2016</v>
      </c>
      <c r="U1184" s="15" t="str">
        <f t="shared" si="75"/>
        <v>Dec</v>
      </c>
      <c r="V1184" s="10">
        <f>(I1184/86400)+25569+(-5/24)</f>
        <v>42747.487499999996</v>
      </c>
      <c r="Y1184" s="10"/>
    </row>
    <row r="1185" spans="1:25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3"/>
        <v>4</v>
      </c>
      <c r="P1185">
        <f t="shared" si="74"/>
        <v>33.333333333333336</v>
      </c>
      <c r="Q1185" s="9" t="s">
        <v>8339</v>
      </c>
      <c r="R1185" s="9" t="s">
        <v>8340</v>
      </c>
      <c r="S1185" s="10">
        <f>(J1185/86400)+25569+(-6/24)</f>
        <v>42656.61137731481</v>
      </c>
      <c r="T1185">
        <f t="shared" si="72"/>
        <v>2016</v>
      </c>
      <c r="U1185" s="15" t="str">
        <f t="shared" si="75"/>
        <v>Oct</v>
      </c>
      <c r="V1185" s="10">
        <f>(I1185/86400)+25569+(-5/24)</f>
        <v>42675.957638888889</v>
      </c>
      <c r="Y1185" s="10"/>
    </row>
    <row r="1186" spans="1:25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3"/>
        <v>105</v>
      </c>
      <c r="P1186">
        <f t="shared" si="74"/>
        <v>61.562666666666665</v>
      </c>
      <c r="Q1186" s="9" t="s">
        <v>8341</v>
      </c>
      <c r="R1186" s="9" t="s">
        <v>8342</v>
      </c>
      <c r="S1186" s="10">
        <f>(J1186/86400)+25569+(-6/24)</f>
        <v>42741.349664351852</v>
      </c>
      <c r="T1186">
        <f t="shared" si="72"/>
        <v>2017</v>
      </c>
      <c r="U1186" s="15" t="str">
        <f t="shared" si="75"/>
        <v>Jan</v>
      </c>
      <c r="V1186" s="10">
        <f>(I1186/86400)+25569+(-5/24)</f>
        <v>42772.391331018516</v>
      </c>
      <c r="Y1186" s="10"/>
    </row>
    <row r="1187" spans="1:25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3"/>
        <v>105</v>
      </c>
      <c r="P1187">
        <f t="shared" si="74"/>
        <v>118.73873873873873</v>
      </c>
      <c r="Q1187" s="9" t="s">
        <v>8341</v>
      </c>
      <c r="R1187" s="9" t="s">
        <v>8342</v>
      </c>
      <c r="S1187" s="10">
        <f>(J1187/86400)+25569+(-6/24)</f>
        <v>42130.615150462967</v>
      </c>
      <c r="T1187">
        <f t="shared" si="72"/>
        <v>2015</v>
      </c>
      <c r="U1187" s="15" t="str">
        <f t="shared" si="75"/>
        <v>May</v>
      </c>
      <c r="V1187" s="10">
        <f>(I1187/86400)+25569+(-5/24)</f>
        <v>42162.958333333336</v>
      </c>
      <c r="Y1187" s="10"/>
    </row>
    <row r="1188" spans="1:25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3"/>
        <v>107</v>
      </c>
      <c r="P1188">
        <f t="shared" si="74"/>
        <v>65.081300813008127</v>
      </c>
      <c r="Q1188" s="9" t="s">
        <v>8341</v>
      </c>
      <c r="R1188" s="9" t="s">
        <v>8342</v>
      </c>
      <c r="S1188" s="10">
        <f>(J1188/86400)+25569+(-6/24)</f>
        <v>42123.61336805555</v>
      </c>
      <c r="T1188">
        <f t="shared" si="72"/>
        <v>2015</v>
      </c>
      <c r="U1188" s="15" t="str">
        <f t="shared" si="75"/>
        <v>Apr</v>
      </c>
      <c r="V1188" s="10">
        <f>(I1188/86400)+25569+(-5/24)</f>
        <v>42156.737499999996</v>
      </c>
      <c r="Y1188" s="10"/>
    </row>
    <row r="1189" spans="1:25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3"/>
        <v>104</v>
      </c>
      <c r="P1189">
        <f t="shared" si="74"/>
        <v>130.15714285714284</v>
      </c>
      <c r="Q1189" s="9" t="s">
        <v>8341</v>
      </c>
      <c r="R1189" s="9" t="s">
        <v>8342</v>
      </c>
      <c r="S1189" s="10">
        <f>(J1189/86400)+25569+(-6/24)</f>
        <v>42109.644942129627</v>
      </c>
      <c r="T1189">
        <f t="shared" si="72"/>
        <v>2015</v>
      </c>
      <c r="U1189" s="15" t="str">
        <f t="shared" si="75"/>
        <v>Apr</v>
      </c>
      <c r="V1189" s="10">
        <f>(I1189/86400)+25569+(-5/24)</f>
        <v>42141.541666666664</v>
      </c>
      <c r="Y1189" s="10"/>
    </row>
    <row r="1190" spans="1:25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3"/>
        <v>161</v>
      </c>
      <c r="P1190">
        <f t="shared" si="74"/>
        <v>37.776470588235291</v>
      </c>
      <c r="Q1190" s="9" t="s">
        <v>8341</v>
      </c>
      <c r="R1190" s="9" t="s">
        <v>8342</v>
      </c>
      <c r="S1190" s="10">
        <f>(J1190/86400)+25569+(-6/24)</f>
        <v>42711.450694444444</v>
      </c>
      <c r="T1190">
        <f t="shared" si="72"/>
        <v>2016</v>
      </c>
      <c r="U1190" s="15" t="str">
        <f t="shared" si="75"/>
        <v>Dec</v>
      </c>
      <c r="V1190" s="10">
        <f>(I1190/86400)+25569+(-5/24)</f>
        <v>42732.492361111108</v>
      </c>
      <c r="Y1190" s="10"/>
    </row>
    <row r="1191" spans="1:25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3"/>
        <v>108</v>
      </c>
      <c r="P1191">
        <f t="shared" si="74"/>
        <v>112.79069767441861</v>
      </c>
      <c r="Q1191" s="9" t="s">
        <v>8341</v>
      </c>
      <c r="R1191" s="9" t="s">
        <v>8342</v>
      </c>
      <c r="S1191" s="10">
        <f>(J1191/86400)+25569+(-6/24)</f>
        <v>42529.729108796295</v>
      </c>
      <c r="T1191">
        <f t="shared" si="72"/>
        <v>2016</v>
      </c>
      <c r="U1191" s="15" t="str">
        <f t="shared" si="75"/>
        <v>Jun</v>
      </c>
      <c r="V1191" s="10">
        <f>(I1191/86400)+25569+(-5/24)</f>
        <v>42550.770775462959</v>
      </c>
      <c r="Y1191" s="10"/>
    </row>
    <row r="1192" spans="1:25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3"/>
        <v>135</v>
      </c>
      <c r="P1192">
        <f t="shared" si="74"/>
        <v>51.92307692307692</v>
      </c>
      <c r="Q1192" s="9" t="s">
        <v>8341</v>
      </c>
      <c r="R1192" s="9" t="s">
        <v>8342</v>
      </c>
      <c r="S1192" s="10">
        <f>(J1192/86400)+25569+(-6/24)</f>
        <v>41852.415798611109</v>
      </c>
      <c r="T1192">
        <f t="shared" si="72"/>
        <v>2014</v>
      </c>
      <c r="U1192" s="15" t="str">
        <f t="shared" si="75"/>
        <v>Aug</v>
      </c>
      <c r="V1192" s="10">
        <f>(I1192/86400)+25569+(-5/24)</f>
        <v>41882.457465277774</v>
      </c>
      <c r="Y1192" s="10"/>
    </row>
    <row r="1193" spans="1:25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3"/>
        <v>109</v>
      </c>
      <c r="P1193">
        <f t="shared" si="74"/>
        <v>89.242424242424249</v>
      </c>
      <c r="Q1193" s="9" t="s">
        <v>8341</v>
      </c>
      <c r="R1193" s="9" t="s">
        <v>8342</v>
      </c>
      <c r="S1193" s="10">
        <f>(J1193/86400)+25569+(-6/24)</f>
        <v>42419.353703703702</v>
      </c>
      <c r="T1193">
        <f t="shared" si="72"/>
        <v>2016</v>
      </c>
      <c r="U1193" s="15" t="str">
        <f t="shared" si="75"/>
        <v>Feb</v>
      </c>
      <c r="V1193" s="10">
        <f>(I1193/86400)+25569+(-5/24)</f>
        <v>42449.353703703702</v>
      </c>
      <c r="Y1193" s="10"/>
    </row>
    <row r="1194" spans="1:25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3"/>
        <v>290</v>
      </c>
      <c r="P1194">
        <f t="shared" si="74"/>
        <v>19.333333333333332</v>
      </c>
      <c r="Q1194" s="9" t="s">
        <v>8341</v>
      </c>
      <c r="R1194" s="9" t="s">
        <v>8342</v>
      </c>
      <c r="S1194" s="10">
        <f>(J1194/86400)+25569+(-6/24)</f>
        <v>42747.256689814814</v>
      </c>
      <c r="T1194">
        <f t="shared" si="72"/>
        <v>2017</v>
      </c>
      <c r="U1194" s="15" t="str">
        <f t="shared" si="75"/>
        <v>Jan</v>
      </c>
      <c r="V1194" s="10">
        <f>(I1194/86400)+25569+(-5/24)</f>
        <v>42777.298356481479</v>
      </c>
      <c r="Y1194" s="10"/>
    </row>
    <row r="1195" spans="1:25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3"/>
        <v>104</v>
      </c>
      <c r="P1195">
        <f t="shared" si="74"/>
        <v>79.967032967032964</v>
      </c>
      <c r="Q1195" s="9" t="s">
        <v>8341</v>
      </c>
      <c r="R1195" s="9" t="s">
        <v>8342</v>
      </c>
      <c r="S1195" s="10">
        <f>(J1195/86400)+25569+(-6/24)</f>
        <v>42409.526076388887</v>
      </c>
      <c r="T1195">
        <f t="shared" si="72"/>
        <v>2016</v>
      </c>
      <c r="U1195" s="15" t="str">
        <f t="shared" si="75"/>
        <v>Feb</v>
      </c>
      <c r="V1195" s="10">
        <f>(I1195/86400)+25569+(-5/24)</f>
        <v>42469.526076388887</v>
      </c>
      <c r="Y1195" s="10"/>
    </row>
    <row r="1196" spans="1:25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3"/>
        <v>322</v>
      </c>
      <c r="P1196">
        <f t="shared" si="74"/>
        <v>56.414565826330531</v>
      </c>
      <c r="Q1196" s="9" t="s">
        <v>8341</v>
      </c>
      <c r="R1196" s="9" t="s">
        <v>8342</v>
      </c>
      <c r="S1196" s="10">
        <f>(J1196/86400)+25569+(-6/24)</f>
        <v>42072.238182870366</v>
      </c>
      <c r="T1196">
        <f t="shared" si="72"/>
        <v>2015</v>
      </c>
      <c r="U1196" s="15" t="str">
        <f t="shared" si="75"/>
        <v>Mar</v>
      </c>
      <c r="V1196" s="10">
        <f>(I1196/86400)+25569+(-5/24)</f>
        <v>42102.27984953703</v>
      </c>
      <c r="Y1196" s="10"/>
    </row>
    <row r="1197" spans="1:25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3"/>
        <v>135</v>
      </c>
      <c r="P1197">
        <f t="shared" si="74"/>
        <v>79.411764705882348</v>
      </c>
      <c r="Q1197" s="9" t="s">
        <v>8341</v>
      </c>
      <c r="R1197" s="9" t="s">
        <v>8342</v>
      </c>
      <c r="S1197" s="10">
        <f>(J1197/86400)+25569+(-6/24)</f>
        <v>42298.09783564815</v>
      </c>
      <c r="T1197">
        <f t="shared" si="72"/>
        <v>2015</v>
      </c>
      <c r="U1197" s="15" t="str">
        <f t="shared" si="75"/>
        <v>Oct</v>
      </c>
      <c r="V1197" s="10">
        <f>(I1197/86400)+25569+(-5/24)</f>
        <v>42358.166666666664</v>
      </c>
      <c r="Y1197" s="10"/>
    </row>
    <row r="1198" spans="1:25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3"/>
        <v>270</v>
      </c>
      <c r="P1198">
        <f t="shared" si="74"/>
        <v>76.439453125</v>
      </c>
      <c r="Q1198" s="9" t="s">
        <v>8341</v>
      </c>
      <c r="R1198" s="9" t="s">
        <v>8342</v>
      </c>
      <c r="S1198" s="10">
        <f>(J1198/86400)+25569+(-6/24)</f>
        <v>42326.568738425922</v>
      </c>
      <c r="T1198">
        <f t="shared" si="72"/>
        <v>2015</v>
      </c>
      <c r="U1198" s="15" t="str">
        <f t="shared" si="75"/>
        <v>Nov</v>
      </c>
      <c r="V1198" s="10">
        <f>(I1198/86400)+25569+(-5/24)</f>
        <v>42356.610405092586</v>
      </c>
      <c r="Y1198" s="10"/>
    </row>
    <row r="1199" spans="1:25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3"/>
        <v>253</v>
      </c>
      <c r="P1199">
        <f t="shared" si="74"/>
        <v>121</v>
      </c>
      <c r="Q1199" s="9" t="s">
        <v>8341</v>
      </c>
      <c r="R1199" s="9" t="s">
        <v>8342</v>
      </c>
      <c r="S1199" s="10">
        <f>(J1199/86400)+25569+(-6/24)</f>
        <v>42503.41474537037</v>
      </c>
      <c r="T1199">
        <f t="shared" si="72"/>
        <v>2016</v>
      </c>
      <c r="U1199" s="15" t="str">
        <f t="shared" si="75"/>
        <v>May</v>
      </c>
      <c r="V1199" s="10">
        <f>(I1199/86400)+25569+(-5/24)</f>
        <v>42534.040972222218</v>
      </c>
      <c r="Y1199" s="10"/>
    </row>
    <row r="1200" spans="1:25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3"/>
        <v>261</v>
      </c>
      <c r="P1200">
        <f t="shared" si="74"/>
        <v>54.616766467065865</v>
      </c>
      <c r="Q1200" s="9" t="s">
        <v>8341</v>
      </c>
      <c r="R1200" s="9" t="s">
        <v>8342</v>
      </c>
      <c r="S1200" s="10">
        <f>(J1200/86400)+25569+(-6/24)</f>
        <v>42333.369050925925</v>
      </c>
      <c r="T1200">
        <f t="shared" si="72"/>
        <v>2015</v>
      </c>
      <c r="U1200" s="15" t="str">
        <f t="shared" si="75"/>
        <v>Nov</v>
      </c>
      <c r="V1200" s="10">
        <f>(I1200/86400)+25569+(-5/24)</f>
        <v>42368.916666666664</v>
      </c>
      <c r="Y1200" s="10"/>
    </row>
    <row r="1201" spans="1:25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3"/>
        <v>101</v>
      </c>
      <c r="P1201">
        <f t="shared" si="74"/>
        <v>299.22222222222223</v>
      </c>
      <c r="Q1201" s="9" t="s">
        <v>8341</v>
      </c>
      <c r="R1201" s="9" t="s">
        <v>8342</v>
      </c>
      <c r="S1201" s="10">
        <f>(J1201/86400)+25569+(-6/24)</f>
        <v>42161.520833333328</v>
      </c>
      <c r="T1201">
        <f t="shared" si="72"/>
        <v>2015</v>
      </c>
      <c r="U1201" s="15" t="str">
        <f t="shared" si="75"/>
        <v>Jun</v>
      </c>
      <c r="V1201" s="10">
        <f>(I1201/86400)+25569+(-5/24)</f>
        <v>42193.562499999993</v>
      </c>
      <c r="Y1201" s="10"/>
    </row>
    <row r="1202" spans="1:25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3"/>
        <v>126</v>
      </c>
      <c r="P1202">
        <f t="shared" si="74"/>
        <v>58.533980582524272</v>
      </c>
      <c r="Q1202" s="9" t="s">
        <v>8341</v>
      </c>
      <c r="R1202" s="9" t="s">
        <v>8342</v>
      </c>
      <c r="S1202" s="10">
        <f>(J1202/86400)+25569+(-6/24)</f>
        <v>42089.227500000001</v>
      </c>
      <c r="T1202">
        <f t="shared" si="72"/>
        <v>2015</v>
      </c>
      <c r="U1202" s="15" t="str">
        <f t="shared" si="75"/>
        <v>Mar</v>
      </c>
      <c r="V1202" s="10">
        <f>(I1202/86400)+25569+(-5/24)</f>
        <v>42110.269166666665</v>
      </c>
      <c r="Y1202" s="10"/>
    </row>
    <row r="1203" spans="1:25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3"/>
        <v>102</v>
      </c>
      <c r="P1203">
        <f t="shared" si="74"/>
        <v>55.371801801801809</v>
      </c>
      <c r="Q1203" s="9" t="s">
        <v>8341</v>
      </c>
      <c r="R1203" s="9" t="s">
        <v>8342</v>
      </c>
      <c r="S1203" s="10">
        <f>(J1203/86400)+25569+(-6/24)</f>
        <v>42536.35701388889</v>
      </c>
      <c r="T1203">
        <f t="shared" si="72"/>
        <v>2016</v>
      </c>
      <c r="U1203" s="15" t="str">
        <f t="shared" si="75"/>
        <v>Jun</v>
      </c>
      <c r="V1203" s="10">
        <f>(I1203/86400)+25569+(-5/24)</f>
        <v>42566.398680555554</v>
      </c>
      <c r="Y1203" s="10"/>
    </row>
    <row r="1204" spans="1:25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3"/>
        <v>199</v>
      </c>
      <c r="P1204">
        <f t="shared" si="74"/>
        <v>183.80442804428046</v>
      </c>
      <c r="Q1204" s="9" t="s">
        <v>8341</v>
      </c>
      <c r="R1204" s="9" t="s">
        <v>8342</v>
      </c>
      <c r="S1204" s="10">
        <f>(J1204/86400)+25569+(-6/24)</f>
        <v>42152.038819444446</v>
      </c>
      <c r="T1204">
        <f t="shared" si="72"/>
        <v>2015</v>
      </c>
      <c r="U1204" s="15" t="str">
        <f t="shared" si="75"/>
        <v>May</v>
      </c>
      <c r="V1204" s="10">
        <f>(I1204/86400)+25569+(-5/24)</f>
        <v>42182.08048611111</v>
      </c>
      <c r="Y1204" s="10"/>
    </row>
    <row r="1205" spans="1:25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3"/>
        <v>102</v>
      </c>
      <c r="P1205">
        <f t="shared" si="74"/>
        <v>165.34653465346534</v>
      </c>
      <c r="Q1205" s="9" t="s">
        <v>8341</v>
      </c>
      <c r="R1205" s="9" t="s">
        <v>8342</v>
      </c>
      <c r="S1205" s="10">
        <f>(J1205/86400)+25569+(-6/24)</f>
        <v>42125.364895833336</v>
      </c>
      <c r="T1205">
        <f t="shared" si="72"/>
        <v>2015</v>
      </c>
      <c r="U1205" s="15" t="str">
        <f t="shared" si="75"/>
        <v>May</v>
      </c>
      <c r="V1205" s="10">
        <f>(I1205/86400)+25569+(-5/24)</f>
        <v>42155.4065625</v>
      </c>
      <c r="Y1205" s="10"/>
    </row>
    <row r="1206" spans="1:25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3"/>
        <v>103</v>
      </c>
      <c r="P1206">
        <f t="shared" si="74"/>
        <v>234.78947368421052</v>
      </c>
      <c r="Q1206" s="9" t="s">
        <v>8341</v>
      </c>
      <c r="R1206" s="9" t="s">
        <v>8342</v>
      </c>
      <c r="S1206" s="10">
        <f>(J1206/86400)+25569+(-6/24)</f>
        <v>42297.498067129629</v>
      </c>
      <c r="T1206">
        <f t="shared" si="72"/>
        <v>2015</v>
      </c>
      <c r="U1206" s="15" t="str">
        <f t="shared" si="75"/>
        <v>Oct</v>
      </c>
      <c r="V1206" s="10">
        <f>(I1206/86400)+25569+(-5/24)</f>
        <v>42341.999999999993</v>
      </c>
      <c r="Y1206" s="10"/>
    </row>
    <row r="1207" spans="1:25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3"/>
        <v>101</v>
      </c>
      <c r="P1207">
        <f t="shared" si="74"/>
        <v>211.48387096774192</v>
      </c>
      <c r="Q1207" s="9" t="s">
        <v>8341</v>
      </c>
      <c r="R1207" s="9" t="s">
        <v>8342</v>
      </c>
      <c r="S1207" s="10">
        <f>(J1207/86400)+25569+(-6/24)</f>
        <v>42138.256377314814</v>
      </c>
      <c r="T1207">
        <f t="shared" si="72"/>
        <v>2015</v>
      </c>
      <c r="U1207" s="15" t="str">
        <f t="shared" si="75"/>
        <v>May</v>
      </c>
      <c r="V1207" s="10">
        <f>(I1207/86400)+25569+(-5/24)</f>
        <v>42168.298043981478</v>
      </c>
      <c r="Y1207" s="10"/>
    </row>
    <row r="1208" spans="1:25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3"/>
        <v>115</v>
      </c>
      <c r="P1208">
        <f t="shared" si="74"/>
        <v>32.34375</v>
      </c>
      <c r="Q1208" s="9" t="s">
        <v>8341</v>
      </c>
      <c r="R1208" s="9" t="s">
        <v>8342</v>
      </c>
      <c r="S1208" s="10">
        <f>(J1208/86400)+25569+(-6/24)</f>
        <v>42772.526076388887</v>
      </c>
      <c r="T1208">
        <f t="shared" si="72"/>
        <v>2017</v>
      </c>
      <c r="U1208" s="15" t="str">
        <f t="shared" si="75"/>
        <v>Feb</v>
      </c>
      <c r="V1208" s="10">
        <f>(I1208/86400)+25569+(-5/24)</f>
        <v>42805.353472222218</v>
      </c>
      <c r="Y1208" s="10"/>
    </row>
    <row r="1209" spans="1:25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3"/>
        <v>104</v>
      </c>
      <c r="P1209">
        <f t="shared" si="74"/>
        <v>123.37588652482269</v>
      </c>
      <c r="Q1209" s="9" t="s">
        <v>8341</v>
      </c>
      <c r="R1209" s="9" t="s">
        <v>8342</v>
      </c>
      <c r="S1209" s="10">
        <f>(J1209/86400)+25569+(-6/24)</f>
        <v>42430.180243055554</v>
      </c>
      <c r="T1209">
        <f t="shared" si="72"/>
        <v>2016</v>
      </c>
      <c r="U1209" s="15" t="str">
        <f t="shared" si="75"/>
        <v>Mar</v>
      </c>
      <c r="V1209" s="10">
        <f>(I1209/86400)+25569+(-5/24)</f>
        <v>42460.208333333336</v>
      </c>
      <c r="Y1209" s="10"/>
    </row>
    <row r="1210" spans="1:25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3"/>
        <v>155</v>
      </c>
      <c r="P1210">
        <f t="shared" si="74"/>
        <v>207.06666666666666</v>
      </c>
      <c r="Q1210" s="9" t="s">
        <v>8341</v>
      </c>
      <c r="R1210" s="9" t="s">
        <v>8342</v>
      </c>
      <c r="S1210" s="10">
        <f>(J1210/86400)+25569+(-6/24)</f>
        <v>42423.459074074075</v>
      </c>
      <c r="T1210">
        <f t="shared" si="72"/>
        <v>2016</v>
      </c>
      <c r="U1210" s="15" t="str">
        <f t="shared" si="75"/>
        <v>Feb</v>
      </c>
      <c r="V1210" s="10">
        <f>(I1210/86400)+25569+(-5/24)</f>
        <v>42453.459074074075</v>
      </c>
      <c r="Y1210" s="10"/>
    </row>
    <row r="1211" spans="1:25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3"/>
        <v>106</v>
      </c>
      <c r="P1211">
        <f t="shared" si="74"/>
        <v>138.2608695652174</v>
      </c>
      <c r="Q1211" s="9" t="s">
        <v>8341</v>
      </c>
      <c r="R1211" s="9" t="s">
        <v>8342</v>
      </c>
      <c r="S1211" s="10">
        <f>(J1211/86400)+25569+(-6/24)</f>
        <v>42761.596122685187</v>
      </c>
      <c r="T1211">
        <f t="shared" si="72"/>
        <v>2017</v>
      </c>
      <c r="U1211" s="15" t="str">
        <f t="shared" si="75"/>
        <v>Jan</v>
      </c>
      <c r="V1211" s="10">
        <f>(I1211/86400)+25569+(-5/24)</f>
        <v>42791.637789351851</v>
      </c>
      <c r="Y1211" s="10"/>
    </row>
    <row r="1212" spans="1:25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3"/>
        <v>254</v>
      </c>
      <c r="P1212">
        <f t="shared" si="74"/>
        <v>493.81553398058253</v>
      </c>
      <c r="Q1212" s="9" t="s">
        <v>8341</v>
      </c>
      <c r="R1212" s="9" t="s">
        <v>8342</v>
      </c>
      <c r="S1212" s="10">
        <f>(J1212/86400)+25569+(-6/24)</f>
        <v>42132.691805555558</v>
      </c>
      <c r="T1212">
        <f t="shared" si="72"/>
        <v>2015</v>
      </c>
      <c r="U1212" s="15" t="str">
        <f t="shared" si="75"/>
        <v>May</v>
      </c>
      <c r="V1212" s="10">
        <f>(I1212/86400)+25569+(-5/24)</f>
        <v>42155.666666666664</v>
      </c>
      <c r="Y1212" s="10"/>
    </row>
    <row r="1213" spans="1:25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3"/>
        <v>101</v>
      </c>
      <c r="P1213">
        <f t="shared" si="74"/>
        <v>168.5</v>
      </c>
      <c r="Q1213" s="9" t="s">
        <v>8341</v>
      </c>
      <c r="R1213" s="9" t="s">
        <v>8342</v>
      </c>
      <c r="S1213" s="10">
        <f>(J1213/86400)+25569+(-6/24)</f>
        <v>42515.616446759261</v>
      </c>
      <c r="T1213">
        <f t="shared" si="72"/>
        <v>2016</v>
      </c>
      <c r="U1213" s="15" t="str">
        <f t="shared" si="75"/>
        <v>May</v>
      </c>
      <c r="V1213" s="10">
        <f>(I1213/86400)+25569+(-5/24)</f>
        <v>42530.658113425925</v>
      </c>
      <c r="Y1213" s="10"/>
    </row>
    <row r="1214" spans="1:25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3"/>
        <v>129</v>
      </c>
      <c r="P1214">
        <f t="shared" si="74"/>
        <v>38.867469879518069</v>
      </c>
      <c r="Q1214" s="9" t="s">
        <v>8341</v>
      </c>
      <c r="R1214" s="9" t="s">
        <v>8342</v>
      </c>
      <c r="S1214" s="10">
        <f>(J1214/86400)+25569+(-6/24)</f>
        <v>42318.700173611112</v>
      </c>
      <c r="T1214">
        <f t="shared" si="72"/>
        <v>2015</v>
      </c>
      <c r="U1214" s="15" t="str">
        <f t="shared" si="75"/>
        <v>Nov</v>
      </c>
      <c r="V1214" s="10">
        <f>(I1214/86400)+25569+(-5/24)</f>
        <v>42334.833333333336</v>
      </c>
      <c r="Y1214" s="10"/>
    </row>
    <row r="1215" spans="1:25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3"/>
        <v>102</v>
      </c>
      <c r="P1215">
        <f t="shared" si="74"/>
        <v>61.527777777777779</v>
      </c>
      <c r="Q1215" s="9" t="s">
        <v>8341</v>
      </c>
      <c r="R1215" s="9" t="s">
        <v>8342</v>
      </c>
      <c r="S1215" s="10">
        <f>(J1215/86400)+25569+(-6/24)</f>
        <v>42731.505787037036</v>
      </c>
      <c r="T1215">
        <f t="shared" si="72"/>
        <v>2016</v>
      </c>
      <c r="U1215" s="15" t="str">
        <f t="shared" si="75"/>
        <v>Dec</v>
      </c>
      <c r="V1215" s="10">
        <f>(I1215/86400)+25569+(-5/24)</f>
        <v>42766.547453703701</v>
      </c>
      <c r="Y1215" s="10"/>
    </row>
    <row r="1216" spans="1:25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3"/>
        <v>132</v>
      </c>
      <c r="P1216">
        <f t="shared" si="74"/>
        <v>105.44</v>
      </c>
      <c r="Q1216" s="9" t="s">
        <v>8341</v>
      </c>
      <c r="R1216" s="9" t="s">
        <v>8342</v>
      </c>
      <c r="S1216" s="10">
        <f>(J1216/86400)+25569+(-6/24)</f>
        <v>42104.590335648143</v>
      </c>
      <c r="T1216">
        <f t="shared" si="72"/>
        <v>2015</v>
      </c>
      <c r="U1216" s="15" t="str">
        <f t="shared" si="75"/>
        <v>Apr</v>
      </c>
      <c r="V1216" s="10">
        <f>(I1216/86400)+25569+(-5/24)</f>
        <v>42164.632002314807</v>
      </c>
      <c r="Y1216" s="10"/>
    </row>
    <row r="1217" spans="1:25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3"/>
        <v>786</v>
      </c>
      <c r="P1217">
        <f t="shared" si="74"/>
        <v>71.592003642987251</v>
      </c>
      <c r="Q1217" s="9" t="s">
        <v>8341</v>
      </c>
      <c r="R1217" s="9" t="s">
        <v>8342</v>
      </c>
      <c r="S1217" s="10">
        <f>(J1217/86400)+25569+(-6/24)</f>
        <v>41759.673101851848</v>
      </c>
      <c r="T1217">
        <f t="shared" si="72"/>
        <v>2014</v>
      </c>
      <c r="U1217" s="15" t="str">
        <f t="shared" si="75"/>
        <v>Apr</v>
      </c>
      <c r="V1217" s="10">
        <f>(I1217/86400)+25569+(-5/24)</f>
        <v>41789.714768518512</v>
      </c>
      <c r="Y1217" s="10"/>
    </row>
    <row r="1218" spans="1:25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3"/>
        <v>146</v>
      </c>
      <c r="P1218">
        <f t="shared" si="74"/>
        <v>91.882882882882882</v>
      </c>
      <c r="Q1218" s="9" t="s">
        <v>8341</v>
      </c>
      <c r="R1218" s="9" t="s">
        <v>8342</v>
      </c>
      <c r="S1218" s="10">
        <f>(J1218/86400)+25569+(-6/24)</f>
        <v>42247.366400462968</v>
      </c>
      <c r="T1218">
        <f t="shared" ref="T1218:T1281" si="76">YEAR(S1218)</f>
        <v>2015</v>
      </c>
      <c r="U1218" s="15" t="str">
        <f t="shared" si="75"/>
        <v>Aug</v>
      </c>
      <c r="V1218" s="10">
        <f>(I1218/86400)+25569+(-5/24)</f>
        <v>42279.752083333333</v>
      </c>
      <c r="Y1218" s="10"/>
    </row>
    <row r="1219" spans="1:25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7">ROUND((E1219/D1219)*100,0)</f>
        <v>103</v>
      </c>
      <c r="P1219">
        <f t="shared" ref="P1219:P1282" si="78">AVERAGE(E1219/L1219)</f>
        <v>148.57377049180329</v>
      </c>
      <c r="Q1219" s="9" t="s">
        <v>8341</v>
      </c>
      <c r="R1219" s="9" t="s">
        <v>8342</v>
      </c>
      <c r="S1219" s="10">
        <f>(J1219/86400)+25569+(-6/24)</f>
        <v>42535.559490740736</v>
      </c>
      <c r="T1219">
        <f t="shared" si="76"/>
        <v>2016</v>
      </c>
      <c r="U1219" s="15" t="str">
        <f t="shared" ref="U1219:U1282" si="79">TEXT(S1219,"mmm")</f>
        <v>Jun</v>
      </c>
      <c r="V1219" s="10">
        <f>(I1219/86400)+25569+(-5/24)</f>
        <v>42565.6011574074</v>
      </c>
      <c r="Y1219" s="10"/>
    </row>
    <row r="1220" spans="1:25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7"/>
        <v>172</v>
      </c>
      <c r="P1220">
        <f t="shared" si="78"/>
        <v>174.2134831460674</v>
      </c>
      <c r="Q1220" s="9" t="s">
        <v>8341</v>
      </c>
      <c r="R1220" s="9" t="s">
        <v>8342</v>
      </c>
      <c r="S1220" s="10">
        <f>(J1220/86400)+25569+(-6/24)</f>
        <v>42278.412037037036</v>
      </c>
      <c r="T1220">
        <f t="shared" si="76"/>
        <v>2015</v>
      </c>
      <c r="U1220" s="15" t="str">
        <f t="shared" si="79"/>
        <v>Oct</v>
      </c>
      <c r="V1220" s="10">
        <f>(I1220/86400)+25569+(-5/24)</f>
        <v>42308.916666666664</v>
      </c>
      <c r="Y1220" s="10"/>
    </row>
    <row r="1221" spans="1:25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7"/>
        <v>159</v>
      </c>
      <c r="P1221">
        <f t="shared" si="78"/>
        <v>102.86166007905139</v>
      </c>
      <c r="Q1221" s="9" t="s">
        <v>8341</v>
      </c>
      <c r="R1221" s="9" t="s">
        <v>8342</v>
      </c>
      <c r="S1221" s="10">
        <f>(J1221/86400)+25569+(-6/24)</f>
        <v>42633.211956018524</v>
      </c>
      <c r="T1221">
        <f t="shared" si="76"/>
        <v>2016</v>
      </c>
      <c r="U1221" s="15" t="str">
        <f t="shared" si="79"/>
        <v>Sep</v>
      </c>
      <c r="V1221" s="10">
        <f>(I1221/86400)+25569+(-5/24)</f>
        <v>42663.253622685188</v>
      </c>
      <c r="Y1221" s="10"/>
    </row>
    <row r="1222" spans="1:25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7"/>
        <v>104</v>
      </c>
      <c r="P1222">
        <f t="shared" si="78"/>
        <v>111.17857142857143</v>
      </c>
      <c r="Q1222" s="9" t="s">
        <v>8341</v>
      </c>
      <c r="R1222" s="9" t="s">
        <v>8342</v>
      </c>
      <c r="S1222" s="10">
        <f>(J1222/86400)+25569+(-6/24)</f>
        <v>42211.378611111111</v>
      </c>
      <c r="T1222">
        <f t="shared" si="76"/>
        <v>2015</v>
      </c>
      <c r="U1222" s="15" t="str">
        <f t="shared" si="79"/>
        <v>Jul</v>
      </c>
      <c r="V1222" s="10">
        <f>(I1222/86400)+25569+(-5/24)</f>
        <v>42241.420277777775</v>
      </c>
      <c r="Y1222" s="10"/>
    </row>
    <row r="1223" spans="1:25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7"/>
        <v>111</v>
      </c>
      <c r="P1223">
        <f t="shared" si="78"/>
        <v>23.796213592233013</v>
      </c>
      <c r="Q1223" s="9" t="s">
        <v>8341</v>
      </c>
      <c r="R1223" s="9" t="s">
        <v>8342</v>
      </c>
      <c r="S1223" s="10">
        <f>(J1223/86400)+25569+(-6/24)</f>
        <v>42680.22555555556</v>
      </c>
      <c r="T1223">
        <f t="shared" si="76"/>
        <v>2016</v>
      </c>
      <c r="U1223" s="15" t="str">
        <f t="shared" si="79"/>
        <v>Nov</v>
      </c>
      <c r="V1223" s="10">
        <f>(I1223/86400)+25569+(-5/24)</f>
        <v>42707.791666666664</v>
      </c>
      <c r="Y1223" s="10"/>
    </row>
    <row r="1224" spans="1:25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7"/>
        <v>280</v>
      </c>
      <c r="P1224">
        <f t="shared" si="78"/>
        <v>81.268115942028984</v>
      </c>
      <c r="Q1224" s="9" t="s">
        <v>8341</v>
      </c>
      <c r="R1224" s="9" t="s">
        <v>8342</v>
      </c>
      <c r="S1224" s="10">
        <f>(J1224/86400)+25569+(-6/24)</f>
        <v>42430.470451388886</v>
      </c>
      <c r="T1224">
        <f t="shared" si="76"/>
        <v>2016</v>
      </c>
      <c r="U1224" s="15" t="str">
        <f t="shared" si="79"/>
        <v>Mar</v>
      </c>
      <c r="V1224" s="10">
        <f>(I1224/86400)+25569+(-5/24)</f>
        <v>42460.958333333336</v>
      </c>
      <c r="Y1224" s="10"/>
    </row>
    <row r="1225" spans="1:25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7"/>
        <v>112</v>
      </c>
      <c r="P1225">
        <f t="shared" si="78"/>
        <v>116.21465968586388</v>
      </c>
      <c r="Q1225" s="9" t="s">
        <v>8341</v>
      </c>
      <c r="R1225" s="9" t="s">
        <v>8342</v>
      </c>
      <c r="S1225" s="10">
        <f>(J1225/86400)+25569+(-6/24)</f>
        <v>42653.927187499998</v>
      </c>
      <c r="T1225">
        <f t="shared" si="76"/>
        <v>2016</v>
      </c>
      <c r="U1225" s="15" t="str">
        <f t="shared" si="79"/>
        <v>Oct</v>
      </c>
      <c r="V1225" s="10">
        <f>(I1225/86400)+25569+(-5/24)</f>
        <v>42684.010520833333</v>
      </c>
      <c r="Y1225" s="10"/>
    </row>
    <row r="1226" spans="1:25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7"/>
        <v>7</v>
      </c>
      <c r="P1226">
        <f t="shared" si="78"/>
        <v>58.888888888888886</v>
      </c>
      <c r="Q1226" s="9" t="s">
        <v>8328</v>
      </c>
      <c r="R1226" s="9" t="s">
        <v>8343</v>
      </c>
      <c r="S1226" s="10">
        <f>(J1226/86400)+25569+(-6/24)</f>
        <v>41736.299791666665</v>
      </c>
      <c r="T1226">
        <f t="shared" si="76"/>
        <v>2014</v>
      </c>
      <c r="U1226" s="15" t="str">
        <f t="shared" si="79"/>
        <v>Apr</v>
      </c>
      <c r="V1226" s="10">
        <f>(I1226/86400)+25569+(-5/24)</f>
        <v>41796.341458333329</v>
      </c>
      <c r="Y1226" s="10"/>
    </row>
    <row r="1227" spans="1:25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7"/>
        <v>4</v>
      </c>
      <c r="P1227">
        <f t="shared" si="78"/>
        <v>44</v>
      </c>
      <c r="Q1227" s="9" t="s">
        <v>8328</v>
      </c>
      <c r="R1227" s="9" t="s">
        <v>8343</v>
      </c>
      <c r="S1227" s="10">
        <f>(J1227/86400)+25569+(-6/24)</f>
        <v>41509.655995370369</v>
      </c>
      <c r="T1227">
        <f t="shared" si="76"/>
        <v>2013</v>
      </c>
      <c r="U1227" s="15" t="str">
        <f t="shared" si="79"/>
        <v>Aug</v>
      </c>
      <c r="V1227" s="10">
        <f>(I1227/86400)+25569+(-5/24)</f>
        <v>41569.697662037033</v>
      </c>
      <c r="Y1227" s="10"/>
    </row>
    <row r="1228" spans="1:25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7"/>
        <v>4</v>
      </c>
      <c r="P1228">
        <f t="shared" si="78"/>
        <v>48.424999999999997</v>
      </c>
      <c r="Q1228" s="9" t="s">
        <v>8328</v>
      </c>
      <c r="R1228" s="9" t="s">
        <v>8343</v>
      </c>
      <c r="S1228" s="10">
        <f>(J1228/86400)+25569+(-6/24)</f>
        <v>41715.624780092592</v>
      </c>
      <c r="T1228">
        <f t="shared" si="76"/>
        <v>2014</v>
      </c>
      <c r="U1228" s="15" t="str">
        <f t="shared" si="79"/>
        <v>Mar</v>
      </c>
      <c r="V1228" s="10">
        <f>(I1228/86400)+25569+(-5/24)</f>
        <v>41749.833333333328</v>
      </c>
      <c r="Y1228" s="10"/>
    </row>
    <row r="1229" spans="1:25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7"/>
        <v>0</v>
      </c>
      <c r="P1229" t="e">
        <f t="shared" si="78"/>
        <v>#DIV/0!</v>
      </c>
      <c r="Q1229" s="9" t="s">
        <v>8328</v>
      </c>
      <c r="R1229" s="9" t="s">
        <v>8343</v>
      </c>
      <c r="S1229" s="10">
        <f>(J1229/86400)+25569+(-6/24)</f>
        <v>41827.669166666667</v>
      </c>
      <c r="T1229">
        <f t="shared" si="76"/>
        <v>2014</v>
      </c>
      <c r="U1229" s="15" t="str">
        <f t="shared" si="79"/>
        <v>Jul</v>
      </c>
      <c r="V1229" s="10">
        <f>(I1229/86400)+25569+(-5/24)</f>
        <v>41858.083333333328</v>
      </c>
      <c r="Y1229" s="10"/>
    </row>
    <row r="1230" spans="1:25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7"/>
        <v>29</v>
      </c>
      <c r="P1230">
        <f t="shared" si="78"/>
        <v>61.041666666666664</v>
      </c>
      <c r="Q1230" s="9" t="s">
        <v>8328</v>
      </c>
      <c r="R1230" s="9" t="s">
        <v>8343</v>
      </c>
      <c r="S1230" s="10">
        <f>(J1230/86400)+25569+(-6/24)</f>
        <v>40754.479259259257</v>
      </c>
      <c r="T1230">
        <f t="shared" si="76"/>
        <v>2011</v>
      </c>
      <c r="U1230" s="15" t="str">
        <f t="shared" si="79"/>
        <v>Jul</v>
      </c>
      <c r="V1230" s="10">
        <f>(I1230/86400)+25569+(-5/24)</f>
        <v>40814.520925925921</v>
      </c>
      <c r="Y1230" s="10"/>
    </row>
    <row r="1231" spans="1:25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7"/>
        <v>1</v>
      </c>
      <c r="P1231">
        <f t="shared" si="78"/>
        <v>25</v>
      </c>
      <c r="Q1231" s="9" t="s">
        <v>8328</v>
      </c>
      <c r="R1231" s="9" t="s">
        <v>8343</v>
      </c>
      <c r="S1231" s="10">
        <f>(J1231/86400)+25569+(-6/24)</f>
        <v>40985.209803240738</v>
      </c>
      <c r="T1231">
        <f t="shared" si="76"/>
        <v>2012</v>
      </c>
      <c r="U1231" s="15" t="str">
        <f t="shared" si="79"/>
        <v>Mar</v>
      </c>
      <c r="V1231" s="10">
        <f>(I1231/86400)+25569+(-5/24)</f>
        <v>41015.458333333328</v>
      </c>
      <c r="Y1231" s="10"/>
    </row>
    <row r="1232" spans="1:25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7"/>
        <v>0</v>
      </c>
      <c r="P1232" t="e">
        <f t="shared" si="78"/>
        <v>#DIV/0!</v>
      </c>
      <c r="Q1232" s="9" t="s">
        <v>8328</v>
      </c>
      <c r="R1232" s="9" t="s">
        <v>8343</v>
      </c>
      <c r="S1232" s="10">
        <f>(J1232/86400)+25569+(-6/24)</f>
        <v>40568.722569444442</v>
      </c>
      <c r="T1232">
        <f t="shared" si="76"/>
        <v>2011</v>
      </c>
      <c r="U1232" s="15" t="str">
        <f t="shared" si="79"/>
        <v>Jan</v>
      </c>
      <c r="V1232" s="10">
        <f>(I1232/86400)+25569+(-5/24)</f>
        <v>40598.764236111107</v>
      </c>
      <c r="Y1232" s="10"/>
    </row>
    <row r="1233" spans="1:25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7"/>
        <v>0</v>
      </c>
      <c r="P1233" t="e">
        <f t="shared" si="78"/>
        <v>#DIV/0!</v>
      </c>
      <c r="Q1233" s="9" t="s">
        <v>8328</v>
      </c>
      <c r="R1233" s="9" t="s">
        <v>8343</v>
      </c>
      <c r="S1233" s="10">
        <f>(J1233/86400)+25569+(-6/24)</f>
        <v>42193.691759259258</v>
      </c>
      <c r="T1233">
        <f t="shared" si="76"/>
        <v>2015</v>
      </c>
      <c r="U1233" s="15" t="str">
        <f t="shared" si="79"/>
        <v>Jul</v>
      </c>
      <c r="V1233" s="10">
        <f>(I1233/86400)+25569+(-5/24)</f>
        <v>42243.833333333336</v>
      </c>
      <c r="Y1233" s="10"/>
    </row>
    <row r="1234" spans="1:25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7"/>
        <v>1</v>
      </c>
      <c r="P1234">
        <f t="shared" si="78"/>
        <v>40</v>
      </c>
      <c r="Q1234" s="9" t="s">
        <v>8328</v>
      </c>
      <c r="R1234" s="9" t="s">
        <v>8343</v>
      </c>
      <c r="S1234" s="10">
        <f>(J1234/86400)+25569+(-6/24)</f>
        <v>41506.598032407404</v>
      </c>
      <c r="T1234">
        <f t="shared" si="76"/>
        <v>2013</v>
      </c>
      <c r="U1234" s="15" t="str">
        <f t="shared" si="79"/>
        <v>Aug</v>
      </c>
      <c r="V1234" s="10">
        <f>(I1234/86400)+25569+(-5/24)</f>
        <v>41553.639699074069</v>
      </c>
      <c r="Y1234" s="10"/>
    </row>
    <row r="1235" spans="1:25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7"/>
        <v>12</v>
      </c>
      <c r="P1235">
        <f t="shared" si="78"/>
        <v>19.333333333333332</v>
      </c>
      <c r="Q1235" s="9" t="s">
        <v>8328</v>
      </c>
      <c r="R1235" s="9" t="s">
        <v>8343</v>
      </c>
      <c r="S1235" s="10">
        <f>(J1235/86400)+25569+(-6/24)</f>
        <v>40939.698773148149</v>
      </c>
      <c r="T1235">
        <f t="shared" si="76"/>
        <v>2012</v>
      </c>
      <c r="U1235" s="15" t="str">
        <f t="shared" si="79"/>
        <v>Jan</v>
      </c>
      <c r="V1235" s="10">
        <f>(I1235/86400)+25569+(-5/24)</f>
        <v>40960.740439814814</v>
      </c>
      <c r="Y1235" s="10"/>
    </row>
    <row r="1236" spans="1:25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7"/>
        <v>0</v>
      </c>
      <c r="P1236" t="e">
        <f t="shared" si="78"/>
        <v>#DIV/0!</v>
      </c>
      <c r="Q1236" s="9" t="s">
        <v>8328</v>
      </c>
      <c r="R1236" s="9" t="s">
        <v>8343</v>
      </c>
      <c r="S1236" s="10">
        <f>(J1236/86400)+25569+(-6/24)</f>
        <v>42007.538680555561</v>
      </c>
      <c r="T1236">
        <f t="shared" si="76"/>
        <v>2015</v>
      </c>
      <c r="U1236" s="15" t="str">
        <f t="shared" si="79"/>
        <v>Jan</v>
      </c>
      <c r="V1236" s="10">
        <f>(I1236/86400)+25569+(-5/24)</f>
        <v>42037.580347222225</v>
      </c>
      <c r="Y1236" s="10"/>
    </row>
    <row r="1237" spans="1:25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7"/>
        <v>3</v>
      </c>
      <c r="P1237">
        <f t="shared" si="78"/>
        <v>35</v>
      </c>
      <c r="Q1237" s="9" t="s">
        <v>8328</v>
      </c>
      <c r="R1237" s="9" t="s">
        <v>8343</v>
      </c>
      <c r="S1237" s="10">
        <f>(J1237/86400)+25569+(-6/24)</f>
        <v>41582.885405092595</v>
      </c>
      <c r="T1237">
        <f t="shared" si="76"/>
        <v>2013</v>
      </c>
      <c r="U1237" s="15" t="str">
        <f t="shared" si="79"/>
        <v>Nov</v>
      </c>
      <c r="V1237" s="10">
        <f>(I1237/86400)+25569+(-5/24)</f>
        <v>41622.927071759259</v>
      </c>
      <c r="Y1237" s="10"/>
    </row>
    <row r="1238" spans="1:25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7"/>
        <v>0</v>
      </c>
      <c r="P1238" t="e">
        <f t="shared" si="78"/>
        <v>#DIV/0!</v>
      </c>
      <c r="Q1238" s="9" t="s">
        <v>8328</v>
      </c>
      <c r="R1238" s="9" t="s">
        <v>8343</v>
      </c>
      <c r="S1238" s="10">
        <f>(J1238/86400)+25569+(-6/24)</f>
        <v>41110.430138888885</v>
      </c>
      <c r="T1238">
        <f t="shared" si="76"/>
        <v>2012</v>
      </c>
      <c r="U1238" s="15" t="str">
        <f t="shared" si="79"/>
        <v>Jul</v>
      </c>
      <c r="V1238" s="10">
        <f>(I1238/86400)+25569+(-5/24)</f>
        <v>41118.458333333328</v>
      </c>
      <c r="Y1238" s="10"/>
    </row>
    <row r="1239" spans="1:25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7"/>
        <v>0</v>
      </c>
      <c r="P1239" t="e">
        <f t="shared" si="78"/>
        <v>#DIV/0!</v>
      </c>
      <c r="Q1239" s="9" t="s">
        <v>8328</v>
      </c>
      <c r="R1239" s="9" t="s">
        <v>8343</v>
      </c>
      <c r="S1239" s="10">
        <f>(J1239/86400)+25569+(-6/24)</f>
        <v>41125.033159722225</v>
      </c>
      <c r="T1239">
        <f t="shared" si="76"/>
        <v>2012</v>
      </c>
      <c r="U1239" s="15" t="str">
        <f t="shared" si="79"/>
        <v>Aug</v>
      </c>
      <c r="V1239" s="10">
        <f>(I1239/86400)+25569+(-5/24)</f>
        <v>41145.074826388889</v>
      </c>
      <c r="Y1239" s="10"/>
    </row>
    <row r="1240" spans="1:25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7"/>
        <v>18</v>
      </c>
      <c r="P1240">
        <f t="shared" si="78"/>
        <v>59.333333333333336</v>
      </c>
      <c r="Q1240" s="9" t="s">
        <v>8328</v>
      </c>
      <c r="R1240" s="9" t="s">
        <v>8343</v>
      </c>
      <c r="S1240" s="10">
        <f>(J1240/86400)+25569+(-6/24)</f>
        <v>40731.36037037037</v>
      </c>
      <c r="T1240">
        <f t="shared" si="76"/>
        <v>2011</v>
      </c>
      <c r="U1240" s="15" t="str">
        <f t="shared" si="79"/>
        <v>Jul</v>
      </c>
      <c r="V1240" s="10">
        <f>(I1240/86400)+25569+(-5/24)</f>
        <v>40761.402037037034</v>
      </c>
      <c r="Y1240" s="10"/>
    </row>
    <row r="1241" spans="1:25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7"/>
        <v>0</v>
      </c>
      <c r="P1241" t="e">
        <f t="shared" si="78"/>
        <v>#DIV/0!</v>
      </c>
      <c r="Q1241" s="9" t="s">
        <v>8328</v>
      </c>
      <c r="R1241" s="9" t="s">
        <v>8343</v>
      </c>
      <c r="S1241" s="10">
        <f>(J1241/86400)+25569+(-6/24)</f>
        <v>40883.712581018517</v>
      </c>
      <c r="T1241">
        <f t="shared" si="76"/>
        <v>2011</v>
      </c>
      <c r="U1241" s="15" t="str">
        <f t="shared" si="79"/>
        <v>Dec</v>
      </c>
      <c r="V1241" s="10">
        <f>(I1241/86400)+25569+(-5/24)</f>
        <v>40913.754247685181</v>
      </c>
      <c r="Y1241" s="10"/>
    </row>
    <row r="1242" spans="1:25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7"/>
        <v>3</v>
      </c>
      <c r="P1242">
        <f t="shared" si="78"/>
        <v>30.125</v>
      </c>
      <c r="Q1242" s="9" t="s">
        <v>8328</v>
      </c>
      <c r="R1242" s="9" t="s">
        <v>8343</v>
      </c>
      <c r="S1242" s="10">
        <f>(J1242/86400)+25569+(-6/24)</f>
        <v>41408.790011574078</v>
      </c>
      <c r="T1242">
        <f t="shared" si="76"/>
        <v>2013</v>
      </c>
      <c r="U1242" s="15" t="str">
        <f t="shared" si="79"/>
        <v>May</v>
      </c>
      <c r="V1242" s="10">
        <f>(I1242/86400)+25569+(-5/24)</f>
        <v>41467.70208333333</v>
      </c>
      <c r="Y1242" s="10"/>
    </row>
    <row r="1243" spans="1:25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7"/>
        <v>51</v>
      </c>
      <c r="P1243">
        <f t="shared" si="78"/>
        <v>74.617647058823536</v>
      </c>
      <c r="Q1243" s="9" t="s">
        <v>8328</v>
      </c>
      <c r="R1243" s="9" t="s">
        <v>8343</v>
      </c>
      <c r="S1243" s="10">
        <f>(J1243/86400)+25569+(-6/24)</f>
        <v>41923.587731481479</v>
      </c>
      <c r="T1243">
        <f t="shared" si="76"/>
        <v>2014</v>
      </c>
      <c r="U1243" s="15" t="str">
        <f t="shared" si="79"/>
        <v>Oct</v>
      </c>
      <c r="V1243" s="10">
        <f>(I1243/86400)+25569+(-5/24)</f>
        <v>41946.040972222218</v>
      </c>
      <c r="Y1243" s="10"/>
    </row>
    <row r="1244" spans="1:25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7"/>
        <v>1</v>
      </c>
      <c r="P1244">
        <f t="shared" si="78"/>
        <v>5</v>
      </c>
      <c r="Q1244" s="9" t="s">
        <v>8328</v>
      </c>
      <c r="R1244" s="9" t="s">
        <v>8343</v>
      </c>
      <c r="S1244" s="10">
        <f>(J1244/86400)+25569+(-6/24)</f>
        <v>40781.915532407409</v>
      </c>
      <c r="T1244">
        <f t="shared" si="76"/>
        <v>2011</v>
      </c>
      <c r="U1244" s="15" t="str">
        <f t="shared" si="79"/>
        <v>Aug</v>
      </c>
      <c r="V1244" s="10">
        <f>(I1244/86400)+25569+(-5/24)</f>
        <v>40797.345833333333</v>
      </c>
      <c r="Y1244" s="10"/>
    </row>
    <row r="1245" spans="1:25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7"/>
        <v>14</v>
      </c>
      <c r="P1245">
        <f t="shared" si="78"/>
        <v>44.5</v>
      </c>
      <c r="Q1245" s="9" t="s">
        <v>8328</v>
      </c>
      <c r="R1245" s="9" t="s">
        <v>8343</v>
      </c>
      <c r="S1245" s="10">
        <f>(J1245/86400)+25569+(-6/24)</f>
        <v>40671.629293981481</v>
      </c>
      <c r="T1245">
        <f t="shared" si="76"/>
        <v>2011</v>
      </c>
      <c r="U1245" s="15" t="str">
        <f t="shared" si="79"/>
        <v>May</v>
      </c>
      <c r="V1245" s="10">
        <f>(I1245/86400)+25569+(-5/24)</f>
        <v>40732.666666666664</v>
      </c>
      <c r="Y1245" s="10"/>
    </row>
    <row r="1246" spans="1:25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7"/>
        <v>104</v>
      </c>
      <c r="P1246">
        <f t="shared" si="78"/>
        <v>46.133333333333333</v>
      </c>
      <c r="Q1246" s="9" t="s">
        <v>8328</v>
      </c>
      <c r="R1246" s="9" t="s">
        <v>8329</v>
      </c>
      <c r="S1246" s="10">
        <f>(J1246/86400)+25569+(-6/24)</f>
        <v>41355.575497685189</v>
      </c>
      <c r="T1246">
        <f t="shared" si="76"/>
        <v>2013</v>
      </c>
      <c r="U1246" s="15" t="str">
        <f t="shared" si="79"/>
        <v>Mar</v>
      </c>
      <c r="V1246" s="10">
        <f>(I1246/86400)+25569+(-5/24)</f>
        <v>41386.666666666664</v>
      </c>
      <c r="Y1246" s="10"/>
    </row>
    <row r="1247" spans="1:25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7"/>
        <v>120</v>
      </c>
      <c r="P1247">
        <f t="shared" si="78"/>
        <v>141.47058823529412</v>
      </c>
      <c r="Q1247" s="9" t="s">
        <v>8328</v>
      </c>
      <c r="R1247" s="9" t="s">
        <v>8329</v>
      </c>
      <c r="S1247" s="10">
        <f>(J1247/86400)+25569+(-6/24)</f>
        <v>41774.34993055556</v>
      </c>
      <c r="T1247">
        <f t="shared" si="76"/>
        <v>2014</v>
      </c>
      <c r="U1247" s="15" t="str">
        <f t="shared" si="79"/>
        <v>May</v>
      </c>
      <c r="V1247" s="10">
        <f>(I1247/86400)+25569+(-5/24)</f>
        <v>41804.391597222224</v>
      </c>
      <c r="Y1247" s="10"/>
    </row>
    <row r="1248" spans="1:25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7"/>
        <v>117</v>
      </c>
      <c r="P1248">
        <f t="shared" si="78"/>
        <v>75.483870967741936</v>
      </c>
      <c r="Q1248" s="9" t="s">
        <v>8328</v>
      </c>
      <c r="R1248" s="9" t="s">
        <v>8329</v>
      </c>
      <c r="S1248" s="10">
        <f>(J1248/86400)+25569+(-6/24)</f>
        <v>40837.793391203704</v>
      </c>
      <c r="T1248">
        <f t="shared" si="76"/>
        <v>2011</v>
      </c>
      <c r="U1248" s="15" t="str">
        <f t="shared" si="79"/>
        <v>Oct</v>
      </c>
      <c r="V1248" s="10">
        <f>(I1248/86400)+25569+(-5/24)</f>
        <v>40882.876724537033</v>
      </c>
      <c r="Y1248" s="10"/>
    </row>
    <row r="1249" spans="1:25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7"/>
        <v>122</v>
      </c>
      <c r="P1249">
        <f t="shared" si="78"/>
        <v>85.5</v>
      </c>
      <c r="Q1249" s="9" t="s">
        <v>8328</v>
      </c>
      <c r="R1249" s="9" t="s">
        <v>8329</v>
      </c>
      <c r="S1249" s="10">
        <f>(J1249/86400)+25569+(-6/24)</f>
        <v>41370.042303240742</v>
      </c>
      <c r="T1249">
        <f t="shared" si="76"/>
        <v>2013</v>
      </c>
      <c r="U1249" s="15" t="str">
        <f t="shared" si="79"/>
        <v>Apr</v>
      </c>
      <c r="V1249" s="10">
        <f>(I1249/86400)+25569+(-5/24)</f>
        <v>41400.083969907406</v>
      </c>
      <c r="Y1249" s="10"/>
    </row>
    <row r="1250" spans="1:25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7"/>
        <v>152</v>
      </c>
      <c r="P1250">
        <f t="shared" si="78"/>
        <v>64.254237288135599</v>
      </c>
      <c r="Q1250" s="9" t="s">
        <v>8328</v>
      </c>
      <c r="R1250" s="9" t="s">
        <v>8329</v>
      </c>
      <c r="S1250" s="10">
        <f>(J1250/86400)+25569+(-6/24)</f>
        <v>41767.406863425924</v>
      </c>
      <c r="T1250">
        <f t="shared" si="76"/>
        <v>2014</v>
      </c>
      <c r="U1250" s="15" t="str">
        <f t="shared" si="79"/>
        <v>May</v>
      </c>
      <c r="V1250" s="10">
        <f>(I1250/86400)+25569+(-5/24)</f>
        <v>41803.082638888889</v>
      </c>
      <c r="Y1250" s="10"/>
    </row>
    <row r="1251" spans="1:25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7"/>
        <v>104</v>
      </c>
      <c r="P1251">
        <f t="shared" si="78"/>
        <v>64.46913580246914</v>
      </c>
      <c r="Q1251" s="9" t="s">
        <v>8328</v>
      </c>
      <c r="R1251" s="9" t="s">
        <v>8329</v>
      </c>
      <c r="S1251" s="10">
        <f>(J1251/86400)+25569+(-6/24)</f>
        <v>41067.490868055553</v>
      </c>
      <c r="T1251">
        <f t="shared" si="76"/>
        <v>2012</v>
      </c>
      <c r="U1251" s="15" t="str">
        <f t="shared" si="79"/>
        <v>Jun</v>
      </c>
      <c r="V1251" s="10">
        <f>(I1251/86400)+25569+(-5/24)</f>
        <v>41097.532534722217</v>
      </c>
      <c r="Y1251" s="10"/>
    </row>
    <row r="1252" spans="1:25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7"/>
        <v>200</v>
      </c>
      <c r="P1252">
        <f t="shared" si="78"/>
        <v>118.2007874015748</v>
      </c>
      <c r="Q1252" s="9" t="s">
        <v>8328</v>
      </c>
      <c r="R1252" s="9" t="s">
        <v>8329</v>
      </c>
      <c r="S1252" s="10">
        <f>(J1252/86400)+25569+(-6/24)</f>
        <v>41843.39271990741</v>
      </c>
      <c r="T1252">
        <f t="shared" si="76"/>
        <v>2014</v>
      </c>
      <c r="U1252" s="15" t="str">
        <f t="shared" si="79"/>
        <v>Jul</v>
      </c>
      <c r="V1252" s="10">
        <f>(I1252/86400)+25569+(-5/24)</f>
        <v>41888.434386574074</v>
      </c>
      <c r="Y1252" s="10"/>
    </row>
    <row r="1253" spans="1:25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7"/>
        <v>102</v>
      </c>
      <c r="P1253">
        <f t="shared" si="78"/>
        <v>82.540540540540547</v>
      </c>
      <c r="Q1253" s="9" t="s">
        <v>8328</v>
      </c>
      <c r="R1253" s="9" t="s">
        <v>8329</v>
      </c>
      <c r="S1253" s="10">
        <f>(J1253/86400)+25569+(-6/24)</f>
        <v>40751.564432870371</v>
      </c>
      <c r="T1253">
        <f t="shared" si="76"/>
        <v>2011</v>
      </c>
      <c r="U1253" s="15" t="str">
        <f t="shared" si="79"/>
        <v>Jul</v>
      </c>
      <c r="V1253" s="10">
        <f>(I1253/86400)+25569+(-5/24)</f>
        <v>40811.606099537035</v>
      </c>
      <c r="Y1253" s="10"/>
    </row>
    <row r="1254" spans="1:25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7"/>
        <v>138</v>
      </c>
      <c r="P1254">
        <f t="shared" si="78"/>
        <v>34.170212765957444</v>
      </c>
      <c r="Q1254" s="9" t="s">
        <v>8328</v>
      </c>
      <c r="R1254" s="9" t="s">
        <v>8329</v>
      </c>
      <c r="S1254" s="10">
        <f>(J1254/86400)+25569+(-6/24)</f>
        <v>41543.738067129627</v>
      </c>
      <c r="T1254">
        <f t="shared" si="76"/>
        <v>2013</v>
      </c>
      <c r="U1254" s="15" t="str">
        <f t="shared" si="79"/>
        <v>Sep</v>
      </c>
      <c r="V1254" s="10">
        <f>(I1254/86400)+25569+(-5/24)</f>
        <v>41571.779733796291</v>
      </c>
      <c r="Y1254" s="10"/>
    </row>
    <row r="1255" spans="1:25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7"/>
        <v>303833</v>
      </c>
      <c r="P1255">
        <f t="shared" si="78"/>
        <v>42.73322081575246</v>
      </c>
      <c r="Q1255" s="9" t="s">
        <v>8328</v>
      </c>
      <c r="R1255" s="9" t="s">
        <v>8329</v>
      </c>
      <c r="S1255" s="10">
        <f>(J1255/86400)+25569+(-6/24)</f>
        <v>41855.533645833333</v>
      </c>
      <c r="T1255">
        <f t="shared" si="76"/>
        <v>2014</v>
      </c>
      <c r="U1255" s="15" t="str">
        <f t="shared" si="79"/>
        <v>Aug</v>
      </c>
      <c r="V1255" s="10">
        <f>(I1255/86400)+25569+(-5/24)</f>
        <v>41885.575312499997</v>
      </c>
      <c r="Y1255" s="10"/>
    </row>
    <row r="1256" spans="1:25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7"/>
        <v>199</v>
      </c>
      <c r="P1256">
        <f t="shared" si="78"/>
        <v>94.489361702127653</v>
      </c>
      <c r="Q1256" s="9" t="s">
        <v>8328</v>
      </c>
      <c r="R1256" s="9" t="s">
        <v>8329</v>
      </c>
      <c r="S1256" s="10">
        <f>(J1256/86400)+25569+(-6/24)</f>
        <v>40487.371365740742</v>
      </c>
      <c r="T1256">
        <f t="shared" si="76"/>
        <v>2010</v>
      </c>
      <c r="U1256" s="15" t="str">
        <f t="shared" si="79"/>
        <v>Nov</v>
      </c>
      <c r="V1256" s="10">
        <f>(I1256/86400)+25569+(-5/24)</f>
        <v>40543.999305555553</v>
      </c>
      <c r="Y1256" s="10"/>
    </row>
    <row r="1257" spans="1:25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7"/>
        <v>202</v>
      </c>
      <c r="P1257">
        <f t="shared" si="78"/>
        <v>55.697247706422019</v>
      </c>
      <c r="Q1257" s="9" t="s">
        <v>8328</v>
      </c>
      <c r="R1257" s="9" t="s">
        <v>8329</v>
      </c>
      <c r="S1257" s="10">
        <f>(J1257/86400)+25569+(-6/24)</f>
        <v>41579.595509259263</v>
      </c>
      <c r="T1257">
        <f t="shared" si="76"/>
        <v>2013</v>
      </c>
      <c r="U1257" s="15" t="str">
        <f t="shared" si="79"/>
        <v>Nov</v>
      </c>
      <c r="V1257" s="10">
        <f>(I1257/86400)+25569+(-5/24)</f>
        <v>41609.678842592592</v>
      </c>
      <c r="Y1257" s="10"/>
    </row>
    <row r="1258" spans="1:25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7"/>
        <v>118</v>
      </c>
      <c r="P1258">
        <f t="shared" si="78"/>
        <v>98.030831024930734</v>
      </c>
      <c r="Q1258" s="9" t="s">
        <v>8328</v>
      </c>
      <c r="R1258" s="9" t="s">
        <v>8329</v>
      </c>
      <c r="S1258" s="10">
        <f>(J1258/86400)+25569+(-6/24)</f>
        <v>40921.669340277775</v>
      </c>
      <c r="T1258">
        <f t="shared" si="76"/>
        <v>2012</v>
      </c>
      <c r="U1258" s="15" t="str">
        <f t="shared" si="79"/>
        <v>Jan</v>
      </c>
      <c r="V1258" s="10">
        <f>(I1258/86400)+25569+(-5/24)</f>
        <v>40951.711006944439</v>
      </c>
      <c r="Y1258" s="10"/>
    </row>
    <row r="1259" spans="1:25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7"/>
        <v>295</v>
      </c>
      <c r="P1259">
        <f t="shared" si="78"/>
        <v>92.102272727272734</v>
      </c>
      <c r="Q1259" s="9" t="s">
        <v>8328</v>
      </c>
      <c r="R1259" s="9" t="s">
        <v>8329</v>
      </c>
      <c r="S1259" s="10">
        <f>(J1259/86400)+25569+(-6/24)</f>
        <v>40586.835532407407</v>
      </c>
      <c r="T1259">
        <f t="shared" si="76"/>
        <v>2011</v>
      </c>
      <c r="U1259" s="15" t="str">
        <f t="shared" si="79"/>
        <v>Feb</v>
      </c>
      <c r="V1259" s="10">
        <f>(I1259/86400)+25569+(-5/24)</f>
        <v>40635.835532407407</v>
      </c>
      <c r="Y1259" s="10"/>
    </row>
    <row r="1260" spans="1:25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7"/>
        <v>213</v>
      </c>
      <c r="P1260">
        <f t="shared" si="78"/>
        <v>38.175462686567165</v>
      </c>
      <c r="Q1260" s="9" t="s">
        <v>8328</v>
      </c>
      <c r="R1260" s="9" t="s">
        <v>8329</v>
      </c>
      <c r="S1260" s="10">
        <f>(J1260/86400)+25569+(-6/24)</f>
        <v>41487.361250000002</v>
      </c>
      <c r="T1260">
        <f t="shared" si="76"/>
        <v>2013</v>
      </c>
      <c r="U1260" s="15" t="str">
        <f t="shared" si="79"/>
        <v>Aug</v>
      </c>
      <c r="V1260" s="10">
        <f>(I1260/86400)+25569+(-5/24)</f>
        <v>41517.402916666666</v>
      </c>
      <c r="Y1260" s="10"/>
    </row>
    <row r="1261" spans="1:25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7"/>
        <v>104</v>
      </c>
      <c r="P1261">
        <f t="shared" si="78"/>
        <v>27.145833333333332</v>
      </c>
      <c r="Q1261" s="9" t="s">
        <v>8328</v>
      </c>
      <c r="R1261" s="9" t="s">
        <v>8329</v>
      </c>
      <c r="S1261" s="10">
        <f>(J1261/86400)+25569+(-6/24)</f>
        <v>41766.720648148148</v>
      </c>
      <c r="T1261">
        <f t="shared" si="76"/>
        <v>2014</v>
      </c>
      <c r="U1261" s="15" t="str">
        <f t="shared" si="79"/>
        <v>May</v>
      </c>
      <c r="V1261" s="10">
        <f>(I1261/86400)+25569+(-5/24)</f>
        <v>41798.957638888889</v>
      </c>
      <c r="Y1261" s="10"/>
    </row>
    <row r="1262" spans="1:25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7"/>
        <v>114</v>
      </c>
      <c r="P1262">
        <f t="shared" si="78"/>
        <v>50.689189189189186</v>
      </c>
      <c r="Q1262" s="9" t="s">
        <v>8328</v>
      </c>
      <c r="R1262" s="9" t="s">
        <v>8329</v>
      </c>
      <c r="S1262" s="10">
        <f>(J1262/86400)+25569+(-6/24)</f>
        <v>41666.592824074076</v>
      </c>
      <c r="T1262">
        <f t="shared" si="76"/>
        <v>2014</v>
      </c>
      <c r="U1262" s="15" t="str">
        <f t="shared" si="79"/>
        <v>Jan</v>
      </c>
      <c r="V1262" s="10">
        <f>(I1262/86400)+25569+(-5/24)</f>
        <v>41696.63449074074</v>
      </c>
      <c r="Y1262" s="10"/>
    </row>
    <row r="1263" spans="1:25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7"/>
        <v>101</v>
      </c>
      <c r="P1263">
        <f t="shared" si="78"/>
        <v>38.942307692307693</v>
      </c>
      <c r="Q1263" s="9" t="s">
        <v>8328</v>
      </c>
      <c r="R1263" s="9" t="s">
        <v>8329</v>
      </c>
      <c r="S1263" s="10">
        <f>(J1263/86400)+25569+(-6/24)</f>
        <v>41638.092905092592</v>
      </c>
      <c r="T1263">
        <f t="shared" si="76"/>
        <v>2013</v>
      </c>
      <c r="U1263" s="15" t="str">
        <f t="shared" si="79"/>
        <v>Dec</v>
      </c>
      <c r="V1263" s="10">
        <f>(I1263/86400)+25569+(-5/24)</f>
        <v>41668.134571759256</v>
      </c>
      <c r="Y1263" s="10"/>
    </row>
    <row r="1264" spans="1:25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7"/>
        <v>125</v>
      </c>
      <c r="P1264">
        <f t="shared" si="78"/>
        <v>77.638095238095232</v>
      </c>
      <c r="Q1264" s="9" t="s">
        <v>8328</v>
      </c>
      <c r="R1264" s="9" t="s">
        <v>8329</v>
      </c>
      <c r="S1264" s="10">
        <f>(J1264/86400)+25569+(-6/24)</f>
        <v>41656.512638888889</v>
      </c>
      <c r="T1264">
        <f t="shared" si="76"/>
        <v>2014</v>
      </c>
      <c r="U1264" s="15" t="str">
        <f t="shared" si="79"/>
        <v>Jan</v>
      </c>
      <c r="V1264" s="10">
        <f>(I1264/86400)+25569+(-5/24)</f>
        <v>41686.554305555554</v>
      </c>
      <c r="Y1264" s="10"/>
    </row>
    <row r="1265" spans="1:25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7"/>
        <v>119</v>
      </c>
      <c r="P1265">
        <f t="shared" si="78"/>
        <v>43.536585365853661</v>
      </c>
      <c r="Q1265" s="9" t="s">
        <v>8328</v>
      </c>
      <c r="R1265" s="9" t="s">
        <v>8329</v>
      </c>
      <c r="S1265" s="10">
        <f>(J1265/86400)+25569+(-6/24)</f>
        <v>41691.834143518521</v>
      </c>
      <c r="T1265">
        <f t="shared" si="76"/>
        <v>2014</v>
      </c>
      <c r="U1265" s="15" t="str">
        <f t="shared" si="79"/>
        <v>Feb</v>
      </c>
      <c r="V1265" s="10">
        <f>(I1265/86400)+25569+(-5/24)</f>
        <v>41726.833333333328</v>
      </c>
      <c r="Y1265" s="10"/>
    </row>
    <row r="1266" spans="1:25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7"/>
        <v>166</v>
      </c>
      <c r="P1266">
        <f t="shared" si="78"/>
        <v>31.823529411764707</v>
      </c>
      <c r="Q1266" s="9" t="s">
        <v>8328</v>
      </c>
      <c r="R1266" s="9" t="s">
        <v>8329</v>
      </c>
      <c r="S1266" s="10">
        <f>(J1266/86400)+25569+(-6/24)</f>
        <v>41547.412997685184</v>
      </c>
      <c r="T1266">
        <f t="shared" si="76"/>
        <v>2013</v>
      </c>
      <c r="U1266" s="15" t="str">
        <f t="shared" si="79"/>
        <v>Sep</v>
      </c>
      <c r="V1266" s="10">
        <f>(I1266/86400)+25569+(-5/24)</f>
        <v>41576.454664351848</v>
      </c>
      <c r="Y1266" s="10"/>
    </row>
    <row r="1267" spans="1:25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7"/>
        <v>119</v>
      </c>
      <c r="P1267">
        <f t="shared" si="78"/>
        <v>63.184393939393942</v>
      </c>
      <c r="Q1267" s="9" t="s">
        <v>8328</v>
      </c>
      <c r="R1267" s="9" t="s">
        <v>8329</v>
      </c>
      <c r="S1267" s="10">
        <f>(J1267/86400)+25569+(-6/24)</f>
        <v>40465.405266203699</v>
      </c>
      <c r="T1267">
        <f t="shared" si="76"/>
        <v>2010</v>
      </c>
      <c r="U1267" s="15" t="str">
        <f t="shared" si="79"/>
        <v>Oct</v>
      </c>
      <c r="V1267" s="10">
        <f>(I1267/86400)+25569+(-5/24)</f>
        <v>40512.446932870364</v>
      </c>
      <c r="Y1267" s="10"/>
    </row>
    <row r="1268" spans="1:25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7"/>
        <v>100</v>
      </c>
      <c r="P1268">
        <f t="shared" si="78"/>
        <v>190.9</v>
      </c>
      <c r="Q1268" s="9" t="s">
        <v>8328</v>
      </c>
      <c r="R1268" s="9" t="s">
        <v>8329</v>
      </c>
      <c r="S1268" s="10">
        <f>(J1268/86400)+25569+(-6/24)</f>
        <v>41620.62667824074</v>
      </c>
      <c r="T1268">
        <f t="shared" si="76"/>
        <v>2013</v>
      </c>
      <c r="U1268" s="15" t="str">
        <f t="shared" si="79"/>
        <v>Dec</v>
      </c>
      <c r="V1268" s="10">
        <f>(I1268/86400)+25569+(-5/24)</f>
        <v>41650.668344907404</v>
      </c>
      <c r="Y1268" s="10"/>
    </row>
    <row r="1269" spans="1:25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7"/>
        <v>102</v>
      </c>
      <c r="P1269">
        <f t="shared" si="78"/>
        <v>140.85534591194968</v>
      </c>
      <c r="Q1269" s="9" t="s">
        <v>8328</v>
      </c>
      <c r="R1269" s="9" t="s">
        <v>8329</v>
      </c>
      <c r="S1269" s="10">
        <f>(J1269/86400)+25569+(-6/24)</f>
        <v>41449.335162037038</v>
      </c>
      <c r="T1269">
        <f t="shared" si="76"/>
        <v>2013</v>
      </c>
      <c r="U1269" s="15" t="str">
        <f t="shared" si="79"/>
        <v>Jun</v>
      </c>
      <c r="V1269" s="10">
        <f>(I1269/86400)+25569+(-5/24)</f>
        <v>41479.376828703702</v>
      </c>
      <c r="Y1269" s="10"/>
    </row>
    <row r="1270" spans="1:25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7"/>
        <v>117</v>
      </c>
      <c r="P1270">
        <f t="shared" si="78"/>
        <v>76.92307692307692</v>
      </c>
      <c r="Q1270" s="9" t="s">
        <v>8328</v>
      </c>
      <c r="R1270" s="9" t="s">
        <v>8329</v>
      </c>
      <c r="S1270" s="10">
        <f>(J1270/86400)+25569+(-6/24)</f>
        <v>41507.595451388886</v>
      </c>
      <c r="T1270">
        <f t="shared" si="76"/>
        <v>2013</v>
      </c>
      <c r="U1270" s="15" t="str">
        <f t="shared" si="79"/>
        <v>Aug</v>
      </c>
      <c r="V1270" s="10">
        <f>(I1270/86400)+25569+(-5/24)</f>
        <v>41537.637118055551</v>
      </c>
      <c r="Y1270" s="10"/>
    </row>
    <row r="1271" spans="1:25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7"/>
        <v>109</v>
      </c>
      <c r="P1271">
        <f t="shared" si="78"/>
        <v>99.15533980582525</v>
      </c>
      <c r="Q1271" s="9" t="s">
        <v>8328</v>
      </c>
      <c r="R1271" s="9" t="s">
        <v>8329</v>
      </c>
      <c r="S1271" s="10">
        <f>(J1271/86400)+25569+(-6/24)</f>
        <v>42445.573055555556</v>
      </c>
      <c r="T1271">
        <f t="shared" si="76"/>
        <v>2016</v>
      </c>
      <c r="U1271" s="15" t="str">
        <f t="shared" si="79"/>
        <v>Mar</v>
      </c>
      <c r="V1271" s="10">
        <f>(I1271/86400)+25569+(-5/24)</f>
        <v>42475.791666666664</v>
      </c>
      <c r="Y1271" s="10"/>
    </row>
    <row r="1272" spans="1:25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7"/>
        <v>115</v>
      </c>
      <c r="P1272">
        <f t="shared" si="78"/>
        <v>67.881656804733723</v>
      </c>
      <c r="Q1272" s="9" t="s">
        <v>8328</v>
      </c>
      <c r="R1272" s="9" t="s">
        <v>8329</v>
      </c>
      <c r="S1272" s="10">
        <f>(J1272/86400)+25569+(-6/24)</f>
        <v>40933.60696759259</v>
      </c>
      <c r="T1272">
        <f t="shared" si="76"/>
        <v>2012</v>
      </c>
      <c r="U1272" s="15" t="str">
        <f t="shared" si="79"/>
        <v>Jan</v>
      </c>
      <c r="V1272" s="10">
        <f>(I1272/86400)+25569+(-5/24)</f>
        <v>40993.60696759259</v>
      </c>
      <c r="Y1272" s="10"/>
    </row>
    <row r="1273" spans="1:25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7"/>
        <v>102</v>
      </c>
      <c r="P1273">
        <f t="shared" si="78"/>
        <v>246.29032258064515</v>
      </c>
      <c r="Q1273" s="9" t="s">
        <v>8328</v>
      </c>
      <c r="R1273" s="9" t="s">
        <v>8329</v>
      </c>
      <c r="S1273" s="10">
        <f>(J1273/86400)+25569+(-6/24)</f>
        <v>41561.433553240742</v>
      </c>
      <c r="T1273">
        <f t="shared" si="76"/>
        <v>2013</v>
      </c>
      <c r="U1273" s="15" t="str">
        <f t="shared" si="79"/>
        <v>Oct</v>
      </c>
      <c r="V1273" s="10">
        <f>(I1273/86400)+25569+(-5/24)</f>
        <v>41591.516886574071</v>
      </c>
      <c r="Y1273" s="10"/>
    </row>
    <row r="1274" spans="1:25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7"/>
        <v>106</v>
      </c>
      <c r="P1274">
        <f t="shared" si="78"/>
        <v>189.28571428571428</v>
      </c>
      <c r="Q1274" s="9" t="s">
        <v>8328</v>
      </c>
      <c r="R1274" s="9" t="s">
        <v>8329</v>
      </c>
      <c r="S1274" s="10">
        <f>(J1274/86400)+25569+(-6/24)</f>
        <v>40274.495127314818</v>
      </c>
      <c r="T1274">
        <f t="shared" si="76"/>
        <v>2010</v>
      </c>
      <c r="U1274" s="15" t="str">
        <f t="shared" si="79"/>
        <v>Apr</v>
      </c>
      <c r="V1274" s="10">
        <f>(I1274/86400)+25569+(-5/24)</f>
        <v>40343.958333333328</v>
      </c>
      <c r="Y1274" s="10"/>
    </row>
    <row r="1275" spans="1:25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7"/>
        <v>104</v>
      </c>
      <c r="P1275">
        <f t="shared" si="78"/>
        <v>76.666666666666671</v>
      </c>
      <c r="Q1275" s="9" t="s">
        <v>8328</v>
      </c>
      <c r="R1275" s="9" t="s">
        <v>8329</v>
      </c>
      <c r="S1275" s="10">
        <f>(J1275/86400)+25569+(-6/24)</f>
        <v>41852.480219907404</v>
      </c>
      <c r="T1275">
        <f t="shared" si="76"/>
        <v>2014</v>
      </c>
      <c r="U1275" s="15" t="str">
        <f t="shared" si="79"/>
        <v>Aug</v>
      </c>
      <c r="V1275" s="10">
        <f>(I1275/86400)+25569+(-5/24)</f>
        <v>41882.521886574068</v>
      </c>
      <c r="Y1275" s="10"/>
    </row>
    <row r="1276" spans="1:25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7"/>
        <v>155</v>
      </c>
      <c r="P1276">
        <f t="shared" si="78"/>
        <v>82.963254817987149</v>
      </c>
      <c r="Q1276" s="9" t="s">
        <v>8328</v>
      </c>
      <c r="R1276" s="9" t="s">
        <v>8329</v>
      </c>
      <c r="S1276" s="10">
        <f>(J1276/86400)+25569+(-6/24)</f>
        <v>41116.440104166664</v>
      </c>
      <c r="T1276">
        <f t="shared" si="76"/>
        <v>2012</v>
      </c>
      <c r="U1276" s="15" t="str">
        <f t="shared" si="79"/>
        <v>Jul</v>
      </c>
      <c r="V1276" s="10">
        <f>(I1276/86400)+25569+(-5/24)</f>
        <v>41151.481770833328</v>
      </c>
      <c r="Y1276" s="10"/>
    </row>
    <row r="1277" spans="1:25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7"/>
        <v>162</v>
      </c>
      <c r="P1277">
        <f t="shared" si="78"/>
        <v>62.522107969151669</v>
      </c>
      <c r="Q1277" s="9" t="s">
        <v>8328</v>
      </c>
      <c r="R1277" s="9" t="s">
        <v>8329</v>
      </c>
      <c r="S1277" s="10">
        <f>(J1277/86400)+25569+(-6/24)</f>
        <v>41458.617905092593</v>
      </c>
      <c r="T1277">
        <f t="shared" si="76"/>
        <v>2013</v>
      </c>
      <c r="U1277" s="15" t="str">
        <f t="shared" si="79"/>
        <v>Jul</v>
      </c>
      <c r="V1277" s="10">
        <f>(I1277/86400)+25569+(-5/24)</f>
        <v>41493.659571759257</v>
      </c>
      <c r="Y1277" s="10"/>
    </row>
    <row r="1278" spans="1:25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7"/>
        <v>104</v>
      </c>
      <c r="P1278">
        <f t="shared" si="78"/>
        <v>46.06808823529412</v>
      </c>
      <c r="Q1278" s="9" t="s">
        <v>8328</v>
      </c>
      <c r="R1278" s="9" t="s">
        <v>8329</v>
      </c>
      <c r="S1278" s="10">
        <f>(J1278/86400)+25569+(-6/24)</f>
        <v>40007.454247685186</v>
      </c>
      <c r="T1278">
        <f t="shared" si="76"/>
        <v>2009</v>
      </c>
      <c r="U1278" s="15" t="str">
        <f t="shared" si="79"/>
        <v>Jul</v>
      </c>
      <c r="V1278" s="10">
        <f>(I1278/86400)+25569+(-5/24)</f>
        <v>40056.958333333328</v>
      </c>
      <c r="Y1278" s="10"/>
    </row>
    <row r="1279" spans="1:25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7"/>
        <v>106</v>
      </c>
      <c r="P1279">
        <f t="shared" si="78"/>
        <v>38.543946731234868</v>
      </c>
      <c r="Q1279" s="9" t="s">
        <v>8328</v>
      </c>
      <c r="R1279" s="9" t="s">
        <v>8329</v>
      </c>
      <c r="S1279" s="10">
        <f>(J1279/86400)+25569+(-6/24)</f>
        <v>41121.311886574076</v>
      </c>
      <c r="T1279">
        <f t="shared" si="76"/>
        <v>2012</v>
      </c>
      <c r="U1279" s="15" t="str">
        <f t="shared" si="79"/>
        <v>Jul</v>
      </c>
      <c r="V1279" s="10">
        <f>(I1279/86400)+25569+(-5/24)</f>
        <v>41156.35355324074</v>
      </c>
      <c r="Y1279" s="10"/>
    </row>
    <row r="1280" spans="1:25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7"/>
        <v>155</v>
      </c>
      <c r="P1280">
        <f t="shared" si="78"/>
        <v>53.005263157894738</v>
      </c>
      <c r="Q1280" s="9" t="s">
        <v>8328</v>
      </c>
      <c r="R1280" s="9" t="s">
        <v>8329</v>
      </c>
      <c r="S1280" s="10">
        <f>(J1280/86400)+25569+(-6/24)</f>
        <v>41786.305162037039</v>
      </c>
      <c r="T1280">
        <f t="shared" si="76"/>
        <v>2014</v>
      </c>
      <c r="U1280" s="15" t="str">
        <f t="shared" si="79"/>
        <v>May</v>
      </c>
      <c r="V1280" s="10">
        <f>(I1280/86400)+25569+(-5/24)</f>
        <v>41814.875</v>
      </c>
      <c r="Y1280" s="10"/>
    </row>
    <row r="1281" spans="1:25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7"/>
        <v>111</v>
      </c>
      <c r="P1281">
        <f t="shared" si="78"/>
        <v>73.355396825396824</v>
      </c>
      <c r="Q1281" s="9" t="s">
        <v>8328</v>
      </c>
      <c r="R1281" s="9" t="s">
        <v>8329</v>
      </c>
      <c r="S1281" s="10">
        <f>(J1281/86400)+25569+(-6/24)</f>
        <v>41681.849189814813</v>
      </c>
      <c r="T1281">
        <f t="shared" si="76"/>
        <v>2014</v>
      </c>
      <c r="U1281" s="15" t="str">
        <f t="shared" si="79"/>
        <v>Feb</v>
      </c>
      <c r="V1281" s="10">
        <f>(I1281/86400)+25569+(-5/24)</f>
        <v>41721.849189814813</v>
      </c>
      <c r="Y1281" s="10"/>
    </row>
    <row r="1282" spans="1:25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7"/>
        <v>111</v>
      </c>
      <c r="P1282">
        <f t="shared" si="78"/>
        <v>127.97523076923076</v>
      </c>
      <c r="Q1282" s="9" t="s">
        <v>8328</v>
      </c>
      <c r="R1282" s="9" t="s">
        <v>8329</v>
      </c>
      <c r="S1282" s="10">
        <f>(J1282/86400)+25569+(-6/24)</f>
        <v>40513.507569444446</v>
      </c>
      <c r="T1282">
        <f t="shared" ref="T1282:T1345" si="80">YEAR(S1282)</f>
        <v>2010</v>
      </c>
      <c r="U1282" s="15" t="str">
        <f t="shared" si="79"/>
        <v>Dec</v>
      </c>
      <c r="V1282" s="10">
        <f>(I1282/86400)+25569+(-5/24)</f>
        <v>40603.54923611111</v>
      </c>
      <c r="Y1282" s="10"/>
    </row>
    <row r="1283" spans="1:25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1">ROUND((E1283/D1283)*100,0)</f>
        <v>111</v>
      </c>
      <c r="P1283">
        <f t="shared" ref="P1283:P1346" si="82">AVERAGE(E1283/L1283)</f>
        <v>104.72972972972973</v>
      </c>
      <c r="Q1283" s="9" t="s">
        <v>8328</v>
      </c>
      <c r="R1283" s="9" t="s">
        <v>8329</v>
      </c>
      <c r="S1283" s="10">
        <f>(J1283/86400)+25569+(-6/24)</f>
        <v>41463.493472222224</v>
      </c>
      <c r="T1283">
        <f t="shared" si="80"/>
        <v>2013</v>
      </c>
      <c r="U1283" s="15" t="str">
        <f t="shared" ref="U1283:U1346" si="83">TEXT(S1283,"mmm")</f>
        <v>Jul</v>
      </c>
      <c r="V1283" s="10">
        <f>(I1283/86400)+25569+(-5/24)</f>
        <v>41483.535138888888</v>
      </c>
      <c r="Y1283" s="10"/>
    </row>
    <row r="1284" spans="1:25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1"/>
        <v>124</v>
      </c>
      <c r="P1284">
        <f t="shared" si="82"/>
        <v>67.671532846715323</v>
      </c>
      <c r="Q1284" s="9" t="s">
        <v>8328</v>
      </c>
      <c r="R1284" s="9" t="s">
        <v>8329</v>
      </c>
      <c r="S1284" s="10">
        <f>(J1284/86400)+25569+(-6/24)</f>
        <v>41586.225173611107</v>
      </c>
      <c r="T1284">
        <f t="shared" si="80"/>
        <v>2013</v>
      </c>
      <c r="U1284" s="15" t="str">
        <f t="shared" si="83"/>
        <v>Nov</v>
      </c>
      <c r="V1284" s="10">
        <f>(I1284/86400)+25569+(-5/24)</f>
        <v>41616.999305555553</v>
      </c>
      <c r="Y1284" s="10"/>
    </row>
    <row r="1285" spans="1:25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1"/>
        <v>211</v>
      </c>
      <c r="P1285">
        <f t="shared" si="82"/>
        <v>95.931818181818187</v>
      </c>
      <c r="Q1285" s="9" t="s">
        <v>8328</v>
      </c>
      <c r="R1285" s="9" t="s">
        <v>8329</v>
      </c>
      <c r="S1285" s="10">
        <f>(J1285/86400)+25569+(-6/24)</f>
        <v>41320.467465277776</v>
      </c>
      <c r="T1285">
        <f t="shared" si="80"/>
        <v>2013</v>
      </c>
      <c r="U1285" s="15" t="str">
        <f t="shared" si="83"/>
        <v>Feb</v>
      </c>
      <c r="V1285" s="10">
        <f>(I1285/86400)+25569+(-5/24)</f>
        <v>41343.958333333328</v>
      </c>
      <c r="Y1285" s="10"/>
    </row>
    <row r="1286" spans="1:25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1"/>
        <v>101</v>
      </c>
      <c r="P1286">
        <f t="shared" si="82"/>
        <v>65.161290322580641</v>
      </c>
      <c r="Q1286" s="9" t="s">
        <v>8320</v>
      </c>
      <c r="R1286" s="9" t="s">
        <v>8321</v>
      </c>
      <c r="S1286" s="10">
        <f>(J1286/86400)+25569+(-6/24)</f>
        <v>42711.98474537037</v>
      </c>
      <c r="T1286">
        <f t="shared" si="80"/>
        <v>2016</v>
      </c>
      <c r="U1286" s="15" t="str">
        <f t="shared" si="83"/>
        <v>Dec</v>
      </c>
      <c r="V1286" s="10">
        <f>(I1286/86400)+25569+(-5/24)</f>
        <v>42735.499305555553</v>
      </c>
      <c r="Y1286" s="10"/>
    </row>
    <row r="1287" spans="1:25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1"/>
        <v>102</v>
      </c>
      <c r="P1287">
        <f t="shared" si="82"/>
        <v>32.269841269841272</v>
      </c>
      <c r="Q1287" s="9" t="s">
        <v>8320</v>
      </c>
      <c r="R1287" s="9" t="s">
        <v>8321</v>
      </c>
      <c r="S1287" s="10">
        <f>(J1287/86400)+25569+(-6/24)</f>
        <v>42160.333043981482</v>
      </c>
      <c r="T1287">
        <f t="shared" si="80"/>
        <v>2015</v>
      </c>
      <c r="U1287" s="15" t="str">
        <f t="shared" si="83"/>
        <v>Jun</v>
      </c>
      <c r="V1287" s="10">
        <f>(I1287/86400)+25569+(-5/24)</f>
        <v>42175.374710648146</v>
      </c>
      <c r="Y1287" s="10"/>
    </row>
    <row r="1288" spans="1:25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1"/>
        <v>108</v>
      </c>
      <c r="P1288">
        <f t="shared" si="82"/>
        <v>81.25</v>
      </c>
      <c r="Q1288" s="9" t="s">
        <v>8320</v>
      </c>
      <c r="R1288" s="9" t="s">
        <v>8321</v>
      </c>
      <c r="S1288" s="10">
        <f>(J1288/86400)+25569+(-6/24)</f>
        <v>42039.134571759263</v>
      </c>
      <c r="T1288">
        <f t="shared" si="80"/>
        <v>2015</v>
      </c>
      <c r="U1288" s="15" t="str">
        <f t="shared" si="83"/>
        <v>Feb</v>
      </c>
      <c r="V1288" s="10">
        <f>(I1288/86400)+25569+(-5/24)</f>
        <v>42052.374999999993</v>
      </c>
      <c r="Y1288" s="10"/>
    </row>
    <row r="1289" spans="1:25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1"/>
        <v>242</v>
      </c>
      <c r="P1289">
        <f t="shared" si="82"/>
        <v>24.2</v>
      </c>
      <c r="Q1289" s="9" t="s">
        <v>8320</v>
      </c>
      <c r="R1289" s="9" t="s">
        <v>8321</v>
      </c>
      <c r="S1289" s="10">
        <f>(J1289/86400)+25569+(-6/24)</f>
        <v>42107.371018518519</v>
      </c>
      <c r="T1289">
        <f t="shared" si="80"/>
        <v>2015</v>
      </c>
      <c r="U1289" s="15" t="str">
        <f t="shared" si="83"/>
        <v>Apr</v>
      </c>
      <c r="V1289" s="10">
        <f>(I1289/86400)+25569+(-5/24)</f>
        <v>42167.412685185183</v>
      </c>
      <c r="Y1289" s="10"/>
    </row>
    <row r="1290" spans="1:25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1"/>
        <v>100</v>
      </c>
      <c r="P1290">
        <f t="shared" si="82"/>
        <v>65.868852459016395</v>
      </c>
      <c r="Q1290" s="9" t="s">
        <v>8320</v>
      </c>
      <c r="R1290" s="9" t="s">
        <v>8321</v>
      </c>
      <c r="S1290" s="10">
        <f>(J1290/86400)+25569+(-6/24)</f>
        <v>42560.904664351852</v>
      </c>
      <c r="T1290">
        <f t="shared" si="80"/>
        <v>2016</v>
      </c>
      <c r="U1290" s="15" t="str">
        <f t="shared" si="83"/>
        <v>Jul</v>
      </c>
      <c r="V1290" s="10">
        <f>(I1290/86400)+25569+(-5/24)</f>
        <v>42591.958333333336</v>
      </c>
      <c r="Y1290" s="10"/>
    </row>
    <row r="1291" spans="1:25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1"/>
        <v>125</v>
      </c>
      <c r="P1291">
        <f t="shared" si="82"/>
        <v>36.07692307692308</v>
      </c>
      <c r="Q1291" s="9" t="s">
        <v>8320</v>
      </c>
      <c r="R1291" s="9" t="s">
        <v>8321</v>
      </c>
      <c r="S1291" s="10">
        <f>(J1291/86400)+25569+(-6/24)</f>
        <v>42708.884780092594</v>
      </c>
      <c r="T1291">
        <f t="shared" si="80"/>
        <v>2016</v>
      </c>
      <c r="U1291" s="15" t="str">
        <f t="shared" si="83"/>
        <v>Dec</v>
      </c>
      <c r="V1291" s="10">
        <f>(I1291/86400)+25569+(-5/24)</f>
        <v>42738.926446759258</v>
      </c>
      <c r="Y1291" s="10"/>
    </row>
    <row r="1292" spans="1:25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1"/>
        <v>109</v>
      </c>
      <c r="P1292">
        <f t="shared" si="82"/>
        <v>44.186046511627907</v>
      </c>
      <c r="Q1292" s="9" t="s">
        <v>8320</v>
      </c>
      <c r="R1292" s="9" t="s">
        <v>8321</v>
      </c>
      <c r="S1292" s="10">
        <f>(J1292/86400)+25569+(-6/24)</f>
        <v>42086.364942129629</v>
      </c>
      <c r="T1292">
        <f t="shared" si="80"/>
        <v>2015</v>
      </c>
      <c r="U1292" s="15" t="str">
        <f t="shared" si="83"/>
        <v>Mar</v>
      </c>
      <c r="V1292" s="10">
        <f>(I1292/86400)+25569+(-5/24)</f>
        <v>42117.082638888889</v>
      </c>
      <c r="Y1292" s="10"/>
    </row>
    <row r="1293" spans="1:25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1"/>
        <v>146</v>
      </c>
      <c r="P1293">
        <f t="shared" si="82"/>
        <v>104.07142857142857</v>
      </c>
      <c r="Q1293" s="9" t="s">
        <v>8320</v>
      </c>
      <c r="R1293" s="9" t="s">
        <v>8321</v>
      </c>
      <c r="S1293" s="10">
        <f>(J1293/86400)+25569+(-6/24)</f>
        <v>42064.402673611112</v>
      </c>
      <c r="T1293">
        <f t="shared" si="80"/>
        <v>2015</v>
      </c>
      <c r="U1293" s="15" t="str">
        <f t="shared" si="83"/>
        <v>Mar</v>
      </c>
      <c r="V1293" s="10">
        <f>(I1293/86400)+25569+(-5/24)</f>
        <v>42101.083333333336</v>
      </c>
      <c r="Y1293" s="10"/>
    </row>
    <row r="1294" spans="1:25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1"/>
        <v>110</v>
      </c>
      <c r="P1294">
        <f t="shared" si="82"/>
        <v>35.96153846153846</v>
      </c>
      <c r="Q1294" s="9" t="s">
        <v>8320</v>
      </c>
      <c r="R1294" s="9" t="s">
        <v>8321</v>
      </c>
      <c r="S1294" s="10">
        <f>(J1294/86400)+25569+(-6/24)</f>
        <v>42256.514212962968</v>
      </c>
      <c r="T1294">
        <f t="shared" si="80"/>
        <v>2015</v>
      </c>
      <c r="U1294" s="15" t="str">
        <f t="shared" si="83"/>
        <v>Sep</v>
      </c>
      <c r="V1294" s="10">
        <f>(I1294/86400)+25569+(-5/24)</f>
        <v>42283.749305555553</v>
      </c>
      <c r="Y1294" s="10"/>
    </row>
    <row r="1295" spans="1:25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1"/>
        <v>102</v>
      </c>
      <c r="P1295">
        <f t="shared" si="82"/>
        <v>127.79166666666667</v>
      </c>
      <c r="Q1295" s="9" t="s">
        <v>8320</v>
      </c>
      <c r="R1295" s="9" t="s">
        <v>8321</v>
      </c>
      <c r="S1295" s="10">
        <f>(J1295/86400)+25569+(-6/24)</f>
        <v>42292.451053240744</v>
      </c>
      <c r="T1295">
        <f t="shared" si="80"/>
        <v>2015</v>
      </c>
      <c r="U1295" s="15" t="str">
        <f t="shared" si="83"/>
        <v>Oct</v>
      </c>
      <c r="V1295" s="10">
        <f>(I1295/86400)+25569+(-5/24)</f>
        <v>42322.534386574072</v>
      </c>
      <c r="Y1295" s="10"/>
    </row>
    <row r="1296" spans="1:25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1"/>
        <v>122</v>
      </c>
      <c r="P1296">
        <f t="shared" si="82"/>
        <v>27.727272727272727</v>
      </c>
      <c r="Q1296" s="9" t="s">
        <v>8320</v>
      </c>
      <c r="R1296" s="9" t="s">
        <v>8321</v>
      </c>
      <c r="S1296" s="10">
        <f>(J1296/86400)+25569+(-6/24)</f>
        <v>42278.203668981485</v>
      </c>
      <c r="T1296">
        <f t="shared" si="80"/>
        <v>2015</v>
      </c>
      <c r="U1296" s="15" t="str">
        <f t="shared" si="83"/>
        <v>Oct</v>
      </c>
      <c r="V1296" s="10">
        <f>(I1296/86400)+25569+(-5/24)</f>
        <v>42296.249999999993</v>
      </c>
      <c r="Y1296" s="10"/>
    </row>
    <row r="1297" spans="1:25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1"/>
        <v>102</v>
      </c>
      <c r="P1297">
        <f t="shared" si="82"/>
        <v>39.828125</v>
      </c>
      <c r="Q1297" s="9" t="s">
        <v>8320</v>
      </c>
      <c r="R1297" s="9" t="s">
        <v>8321</v>
      </c>
      <c r="S1297" s="10">
        <f>(J1297/86400)+25569+(-6/24)</f>
        <v>42184.322881944448</v>
      </c>
      <c r="T1297">
        <f t="shared" si="80"/>
        <v>2015</v>
      </c>
      <c r="U1297" s="15" t="str">
        <f t="shared" si="83"/>
        <v>Jun</v>
      </c>
      <c r="V1297" s="10">
        <f>(I1297/86400)+25569+(-5/24)</f>
        <v>42214.499999999993</v>
      </c>
      <c r="Y1297" s="10"/>
    </row>
    <row r="1298" spans="1:25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1"/>
        <v>141</v>
      </c>
      <c r="P1298">
        <f t="shared" si="82"/>
        <v>52.173913043478258</v>
      </c>
      <c r="Q1298" s="9" t="s">
        <v>8320</v>
      </c>
      <c r="R1298" s="9" t="s">
        <v>8321</v>
      </c>
      <c r="S1298" s="10">
        <f>(J1298/86400)+25569+(-6/24)</f>
        <v>42422.800613425927</v>
      </c>
      <c r="T1298">
        <f t="shared" si="80"/>
        <v>2016</v>
      </c>
      <c r="U1298" s="15" t="str">
        <f t="shared" si="83"/>
        <v>Feb</v>
      </c>
      <c r="V1298" s="10">
        <f>(I1298/86400)+25569+(-5/24)</f>
        <v>42442.800613425927</v>
      </c>
      <c r="Y1298" s="10"/>
    </row>
    <row r="1299" spans="1:25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1"/>
        <v>110</v>
      </c>
      <c r="P1299">
        <f t="shared" si="82"/>
        <v>92.037815126050418</v>
      </c>
      <c r="Q1299" s="9" t="s">
        <v>8320</v>
      </c>
      <c r="R1299" s="9" t="s">
        <v>8321</v>
      </c>
      <c r="S1299" s="10">
        <f>(J1299/86400)+25569+(-6/24)</f>
        <v>42461.497199074074</v>
      </c>
      <c r="T1299">
        <f t="shared" si="80"/>
        <v>2016</v>
      </c>
      <c r="U1299" s="15" t="str">
        <f t="shared" si="83"/>
        <v>Apr</v>
      </c>
      <c r="V1299" s="10">
        <f>(I1299/86400)+25569+(-5/24)</f>
        <v>42491.538865740738</v>
      </c>
      <c r="Y1299" s="10"/>
    </row>
    <row r="1300" spans="1:25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1"/>
        <v>105</v>
      </c>
      <c r="P1300">
        <f t="shared" si="82"/>
        <v>63.424242424242422</v>
      </c>
      <c r="Q1300" s="9" t="s">
        <v>8320</v>
      </c>
      <c r="R1300" s="9" t="s">
        <v>8321</v>
      </c>
      <c r="S1300" s="10">
        <f>(J1300/86400)+25569+(-6/24)</f>
        <v>42458.430925925924</v>
      </c>
      <c r="T1300">
        <f t="shared" si="80"/>
        <v>2016</v>
      </c>
      <c r="U1300" s="15" t="str">
        <f t="shared" si="83"/>
        <v>Mar</v>
      </c>
      <c r="V1300" s="10">
        <f>(I1300/86400)+25569+(-5/24)</f>
        <v>42488.472592592589</v>
      </c>
      <c r="Y1300" s="10"/>
    </row>
    <row r="1301" spans="1:25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1"/>
        <v>124</v>
      </c>
      <c r="P1301">
        <f t="shared" si="82"/>
        <v>135.625</v>
      </c>
      <c r="Q1301" s="9" t="s">
        <v>8320</v>
      </c>
      <c r="R1301" s="9" t="s">
        <v>8321</v>
      </c>
      <c r="S1301" s="10">
        <f>(J1301/86400)+25569+(-6/24)</f>
        <v>42169.564340277779</v>
      </c>
      <c r="T1301">
        <f t="shared" si="80"/>
        <v>2015</v>
      </c>
      <c r="U1301" s="15" t="str">
        <f t="shared" si="83"/>
        <v>Jun</v>
      </c>
      <c r="V1301" s="10">
        <f>(I1301/86400)+25569+(-5/24)</f>
        <v>42199.606006944443</v>
      </c>
      <c r="Y1301" s="10"/>
    </row>
    <row r="1302" spans="1:25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1"/>
        <v>135</v>
      </c>
      <c r="P1302">
        <f t="shared" si="82"/>
        <v>168.75</v>
      </c>
      <c r="Q1302" s="9" t="s">
        <v>8320</v>
      </c>
      <c r="R1302" s="9" t="s">
        <v>8321</v>
      </c>
      <c r="S1302" s="10">
        <f>(J1302/86400)+25569+(-6/24)</f>
        <v>42483.425208333334</v>
      </c>
      <c r="T1302">
        <f t="shared" si="80"/>
        <v>2016</v>
      </c>
      <c r="U1302" s="15" t="str">
        <f t="shared" si="83"/>
        <v>Apr</v>
      </c>
      <c r="V1302" s="10">
        <f>(I1302/86400)+25569+(-5/24)</f>
        <v>42522.581249999996</v>
      </c>
      <c r="Y1302" s="10"/>
    </row>
    <row r="1303" spans="1:25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1"/>
        <v>103</v>
      </c>
      <c r="P1303">
        <f t="shared" si="82"/>
        <v>70.862068965517238</v>
      </c>
      <c r="Q1303" s="9" t="s">
        <v>8320</v>
      </c>
      <c r="R1303" s="9" t="s">
        <v>8321</v>
      </c>
      <c r="S1303" s="10">
        <f>(J1303/86400)+25569+(-6/24)</f>
        <v>42195.499745370369</v>
      </c>
      <c r="T1303">
        <f t="shared" si="80"/>
        <v>2015</v>
      </c>
      <c r="U1303" s="15" t="str">
        <f t="shared" si="83"/>
        <v>Jul</v>
      </c>
      <c r="V1303" s="10">
        <f>(I1303/86400)+25569+(-5/24)</f>
        <v>42205.916666666664</v>
      </c>
      <c r="Y1303" s="10"/>
    </row>
    <row r="1304" spans="1:25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1"/>
        <v>100</v>
      </c>
      <c r="P1304">
        <f t="shared" si="82"/>
        <v>50</v>
      </c>
      <c r="Q1304" s="9" t="s">
        <v>8320</v>
      </c>
      <c r="R1304" s="9" t="s">
        <v>8321</v>
      </c>
      <c r="S1304" s="10">
        <f>(J1304/86400)+25569+(-6/24)</f>
        <v>42674.807997685188</v>
      </c>
      <c r="T1304">
        <f t="shared" si="80"/>
        <v>2016</v>
      </c>
      <c r="U1304" s="15" t="str">
        <f t="shared" si="83"/>
        <v>Oct</v>
      </c>
      <c r="V1304" s="10">
        <f>(I1304/86400)+25569+(-5/24)</f>
        <v>42704.891331018516</v>
      </c>
      <c r="Y1304" s="10"/>
    </row>
    <row r="1305" spans="1:25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1"/>
        <v>130</v>
      </c>
      <c r="P1305">
        <f t="shared" si="82"/>
        <v>42.214166666666671</v>
      </c>
      <c r="Q1305" s="9" t="s">
        <v>8320</v>
      </c>
      <c r="R1305" s="9" t="s">
        <v>8321</v>
      </c>
      <c r="S1305" s="10">
        <f>(J1305/86400)+25569+(-6/24)</f>
        <v>42566.191203703704</v>
      </c>
      <c r="T1305">
        <f t="shared" si="80"/>
        <v>2016</v>
      </c>
      <c r="U1305" s="15" t="str">
        <f t="shared" si="83"/>
        <v>Jul</v>
      </c>
      <c r="V1305" s="10">
        <f>(I1305/86400)+25569+(-5/24)</f>
        <v>42582.249999999993</v>
      </c>
      <c r="Y1305" s="10"/>
    </row>
    <row r="1306" spans="1:25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1"/>
        <v>40</v>
      </c>
      <c r="P1306">
        <f t="shared" si="82"/>
        <v>152.41346153846155</v>
      </c>
      <c r="Q1306" s="9" t="s">
        <v>8322</v>
      </c>
      <c r="R1306" s="9" t="s">
        <v>8324</v>
      </c>
      <c r="S1306" s="10">
        <f>(J1306/86400)+25569+(-6/24)</f>
        <v>42746.944502314815</v>
      </c>
      <c r="T1306">
        <f t="shared" si="80"/>
        <v>2017</v>
      </c>
      <c r="U1306" s="15" t="str">
        <f t="shared" si="83"/>
        <v>Jan</v>
      </c>
      <c r="V1306" s="10">
        <f>(I1306/86400)+25569+(-5/24)</f>
        <v>42806.944502314807</v>
      </c>
      <c r="Y1306" s="10"/>
    </row>
    <row r="1307" spans="1:25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1"/>
        <v>26</v>
      </c>
      <c r="P1307">
        <f t="shared" si="82"/>
        <v>90.616279069767444</v>
      </c>
      <c r="Q1307" s="9" t="s">
        <v>8322</v>
      </c>
      <c r="R1307" s="9" t="s">
        <v>8324</v>
      </c>
      <c r="S1307" s="10">
        <f>(J1307/86400)+25569+(-6/24)</f>
        <v>42543.415601851855</v>
      </c>
      <c r="T1307">
        <f t="shared" si="80"/>
        <v>2016</v>
      </c>
      <c r="U1307" s="15" t="str">
        <f t="shared" si="83"/>
        <v>Jun</v>
      </c>
      <c r="V1307" s="10">
        <f>(I1307/86400)+25569+(-5/24)</f>
        <v>42572.520833333336</v>
      </c>
      <c r="Y1307" s="10"/>
    </row>
    <row r="1308" spans="1:25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1"/>
        <v>65</v>
      </c>
      <c r="P1308">
        <f t="shared" si="82"/>
        <v>201.60393258426967</v>
      </c>
      <c r="Q1308" s="9" t="s">
        <v>8322</v>
      </c>
      <c r="R1308" s="9" t="s">
        <v>8324</v>
      </c>
      <c r="S1308" s="10">
        <f>(J1308/86400)+25569+(-6/24)</f>
        <v>41947.207569444443</v>
      </c>
      <c r="T1308">
        <f t="shared" si="80"/>
        <v>2014</v>
      </c>
      <c r="U1308" s="15" t="str">
        <f t="shared" si="83"/>
        <v>Nov</v>
      </c>
      <c r="V1308" s="10">
        <f>(I1308/86400)+25569+(-5/24)</f>
        <v>41977.249236111107</v>
      </c>
      <c r="Y1308" s="10"/>
    </row>
    <row r="1309" spans="1:25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1"/>
        <v>12</v>
      </c>
      <c r="P1309">
        <f t="shared" si="82"/>
        <v>127.93333333333334</v>
      </c>
      <c r="Q1309" s="9" t="s">
        <v>8322</v>
      </c>
      <c r="R1309" s="9" t="s">
        <v>8324</v>
      </c>
      <c r="S1309" s="10">
        <f>(J1309/86400)+25569+(-6/24)</f>
        <v>42387.253229166672</v>
      </c>
      <c r="T1309">
        <f t="shared" si="80"/>
        <v>2016</v>
      </c>
      <c r="U1309" s="15" t="str">
        <f t="shared" si="83"/>
        <v>Jan</v>
      </c>
      <c r="V1309" s="10">
        <f>(I1309/86400)+25569+(-5/24)</f>
        <v>42417.294895833336</v>
      </c>
      <c r="Y1309" s="10"/>
    </row>
    <row r="1310" spans="1:25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1"/>
        <v>11</v>
      </c>
      <c r="P1310">
        <f t="shared" si="82"/>
        <v>29.894736842105264</v>
      </c>
      <c r="Q1310" s="9" t="s">
        <v>8322</v>
      </c>
      <c r="R1310" s="9" t="s">
        <v>8324</v>
      </c>
      <c r="S1310" s="10">
        <f>(J1310/86400)+25569+(-6/24)</f>
        <v>42611.363564814819</v>
      </c>
      <c r="T1310">
        <f t="shared" si="80"/>
        <v>2016</v>
      </c>
      <c r="U1310" s="15" t="str">
        <f t="shared" si="83"/>
        <v>Aug</v>
      </c>
      <c r="V1310" s="10">
        <f>(I1310/86400)+25569+(-5/24)</f>
        <v>42651.405231481483</v>
      </c>
      <c r="Y1310" s="10"/>
    </row>
    <row r="1311" spans="1:25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1"/>
        <v>112</v>
      </c>
      <c r="P1311">
        <f t="shared" si="82"/>
        <v>367.97142857142859</v>
      </c>
      <c r="Q1311" s="9" t="s">
        <v>8322</v>
      </c>
      <c r="R1311" s="9" t="s">
        <v>8324</v>
      </c>
      <c r="S1311" s="10">
        <f>(J1311/86400)+25569+(-6/24)</f>
        <v>42257.632731481484</v>
      </c>
      <c r="T1311">
        <f t="shared" si="80"/>
        <v>2015</v>
      </c>
      <c r="U1311" s="15" t="str">
        <f t="shared" si="83"/>
        <v>Sep</v>
      </c>
      <c r="V1311" s="10">
        <f>(I1311/86400)+25569+(-5/24)</f>
        <v>42292.674398148149</v>
      </c>
      <c r="Y1311" s="10"/>
    </row>
    <row r="1312" spans="1:25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1"/>
        <v>16</v>
      </c>
      <c r="P1312">
        <f t="shared" si="82"/>
        <v>129.16666666666666</v>
      </c>
      <c r="Q1312" s="9" t="s">
        <v>8322</v>
      </c>
      <c r="R1312" s="9" t="s">
        <v>8324</v>
      </c>
      <c r="S1312" s="10">
        <f>(J1312/86400)+25569+(-6/24)</f>
        <v>42556.417245370365</v>
      </c>
      <c r="T1312">
        <f t="shared" si="80"/>
        <v>2016</v>
      </c>
      <c r="U1312" s="15" t="str">
        <f t="shared" si="83"/>
        <v>Jul</v>
      </c>
      <c r="V1312" s="10">
        <f>(I1312/86400)+25569+(-5/24)</f>
        <v>42601.458912037029</v>
      </c>
      <c r="Y1312" s="10"/>
    </row>
    <row r="1313" spans="1:25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1"/>
        <v>32</v>
      </c>
      <c r="P1313">
        <f t="shared" si="82"/>
        <v>800.7</v>
      </c>
      <c r="Q1313" s="9" t="s">
        <v>8322</v>
      </c>
      <c r="R1313" s="9" t="s">
        <v>8324</v>
      </c>
      <c r="S1313" s="10">
        <f>(J1313/86400)+25569+(-6/24)</f>
        <v>42669.552303240736</v>
      </c>
      <c r="T1313">
        <f t="shared" si="80"/>
        <v>2016</v>
      </c>
      <c r="U1313" s="15" t="str">
        <f t="shared" si="83"/>
        <v>Oct</v>
      </c>
      <c r="V1313" s="10">
        <f>(I1313/86400)+25569+(-5/24)</f>
        <v>42704.635636574072</v>
      </c>
      <c r="Y1313" s="10"/>
    </row>
    <row r="1314" spans="1:25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1"/>
        <v>1</v>
      </c>
      <c r="P1314">
        <f t="shared" si="82"/>
        <v>28</v>
      </c>
      <c r="Q1314" s="9" t="s">
        <v>8322</v>
      </c>
      <c r="R1314" s="9" t="s">
        <v>8324</v>
      </c>
      <c r="S1314" s="10">
        <f>(J1314/86400)+25569+(-6/24)</f>
        <v>42082.452800925923</v>
      </c>
      <c r="T1314">
        <f t="shared" si="80"/>
        <v>2015</v>
      </c>
      <c r="U1314" s="15" t="str">
        <f t="shared" si="83"/>
        <v>Mar</v>
      </c>
      <c r="V1314" s="10">
        <f>(I1314/86400)+25569+(-5/24)</f>
        <v>42112.494467592587</v>
      </c>
      <c r="Y1314" s="10"/>
    </row>
    <row r="1315" spans="1:25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1"/>
        <v>31</v>
      </c>
      <c r="P1315">
        <f t="shared" si="82"/>
        <v>102.01639344262296</v>
      </c>
      <c r="Q1315" s="9" t="s">
        <v>8322</v>
      </c>
      <c r="R1315" s="9" t="s">
        <v>8324</v>
      </c>
      <c r="S1315" s="10">
        <f>(J1315/86400)+25569+(-6/24)</f>
        <v>42402.459652777776</v>
      </c>
      <c r="T1315">
        <f t="shared" si="80"/>
        <v>2016</v>
      </c>
      <c r="U1315" s="15" t="str">
        <f t="shared" si="83"/>
        <v>Feb</v>
      </c>
      <c r="V1315" s="10">
        <f>(I1315/86400)+25569+(-5/24)</f>
        <v>42432.50131944444</v>
      </c>
      <c r="Y1315" s="10"/>
    </row>
    <row r="1316" spans="1:25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1"/>
        <v>1</v>
      </c>
      <c r="P1316">
        <f t="shared" si="82"/>
        <v>184.36363636363637</v>
      </c>
      <c r="Q1316" s="9" t="s">
        <v>8322</v>
      </c>
      <c r="R1316" s="9" t="s">
        <v>8324</v>
      </c>
      <c r="S1316" s="10">
        <f>(J1316/86400)+25569+(-6/24)</f>
        <v>42604.419675925921</v>
      </c>
      <c r="T1316">
        <f t="shared" si="80"/>
        <v>2016</v>
      </c>
      <c r="U1316" s="15" t="str">
        <f t="shared" si="83"/>
        <v>Aug</v>
      </c>
      <c r="V1316" s="10">
        <f>(I1316/86400)+25569+(-5/24)</f>
        <v>42664.461342592585</v>
      </c>
      <c r="Y1316" s="10"/>
    </row>
    <row r="1317" spans="1:25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1"/>
        <v>40</v>
      </c>
      <c r="P1317">
        <f t="shared" si="82"/>
        <v>162.91935483870967</v>
      </c>
      <c r="Q1317" s="9" t="s">
        <v>8322</v>
      </c>
      <c r="R1317" s="9" t="s">
        <v>8324</v>
      </c>
      <c r="S1317" s="10">
        <f>(J1317/86400)+25569+(-6/24)</f>
        <v>42278.248240740737</v>
      </c>
      <c r="T1317">
        <f t="shared" si="80"/>
        <v>2015</v>
      </c>
      <c r="U1317" s="15" t="str">
        <f t="shared" si="83"/>
        <v>Oct</v>
      </c>
      <c r="V1317" s="10">
        <f>(I1317/86400)+25569+(-5/24)</f>
        <v>42313.833333333336</v>
      </c>
      <c r="Y1317" s="10"/>
    </row>
    <row r="1318" spans="1:25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1"/>
        <v>0</v>
      </c>
      <c r="P1318">
        <f t="shared" si="82"/>
        <v>1</v>
      </c>
      <c r="Q1318" s="9" t="s">
        <v>8322</v>
      </c>
      <c r="R1318" s="9" t="s">
        <v>8324</v>
      </c>
      <c r="S1318" s="10">
        <f>(J1318/86400)+25569+(-6/24)</f>
        <v>42393.711909722224</v>
      </c>
      <c r="T1318">
        <f t="shared" si="80"/>
        <v>2016</v>
      </c>
      <c r="U1318" s="15" t="str">
        <f t="shared" si="83"/>
        <v>Jan</v>
      </c>
      <c r="V1318" s="10">
        <f>(I1318/86400)+25569+(-5/24)</f>
        <v>42428.753576388888</v>
      </c>
      <c r="Y1318" s="10"/>
    </row>
    <row r="1319" spans="1:25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1"/>
        <v>6</v>
      </c>
      <c r="P1319">
        <f t="shared" si="82"/>
        <v>603.52631578947364</v>
      </c>
      <c r="Q1319" s="9" t="s">
        <v>8322</v>
      </c>
      <c r="R1319" s="9" t="s">
        <v>8324</v>
      </c>
      <c r="S1319" s="10">
        <f>(J1319/86400)+25569+(-6/24)</f>
        <v>42519.985486111109</v>
      </c>
      <c r="T1319">
        <f t="shared" si="80"/>
        <v>2016</v>
      </c>
      <c r="U1319" s="15" t="str">
        <f t="shared" si="83"/>
        <v>May</v>
      </c>
      <c r="V1319" s="10">
        <f>(I1319/86400)+25569+(-5/24)</f>
        <v>42572.374999999993</v>
      </c>
      <c r="Y1319" s="10"/>
    </row>
    <row r="1320" spans="1:25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1"/>
        <v>15</v>
      </c>
      <c r="P1320">
        <f t="shared" si="82"/>
        <v>45.407407407407405</v>
      </c>
      <c r="Q1320" s="9" t="s">
        <v>8322</v>
      </c>
      <c r="R1320" s="9" t="s">
        <v>8324</v>
      </c>
      <c r="S1320" s="10">
        <f>(J1320/86400)+25569+(-6/24)</f>
        <v>41984.793657407412</v>
      </c>
      <c r="T1320">
        <f t="shared" si="80"/>
        <v>2014</v>
      </c>
      <c r="U1320" s="15" t="str">
        <f t="shared" si="83"/>
        <v>Dec</v>
      </c>
      <c r="V1320" s="10">
        <f>(I1320/86400)+25569+(-5/24)</f>
        <v>42014.835324074076</v>
      </c>
      <c r="Y1320" s="10"/>
    </row>
    <row r="1321" spans="1:25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1"/>
        <v>15</v>
      </c>
      <c r="P1321">
        <f t="shared" si="82"/>
        <v>97.333333333333329</v>
      </c>
      <c r="Q1321" s="9" t="s">
        <v>8322</v>
      </c>
      <c r="R1321" s="9" t="s">
        <v>8324</v>
      </c>
      <c r="S1321" s="10">
        <f>(J1321/86400)+25569+(-6/24)</f>
        <v>41816.562094907407</v>
      </c>
      <c r="T1321">
        <f t="shared" si="80"/>
        <v>2014</v>
      </c>
      <c r="U1321" s="15" t="str">
        <f t="shared" si="83"/>
        <v>Jun</v>
      </c>
      <c r="V1321" s="10">
        <f>(I1321/86400)+25569+(-5/24)</f>
        <v>41831.458333333328</v>
      </c>
      <c r="Y1321" s="10"/>
    </row>
    <row r="1322" spans="1:25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1"/>
        <v>1</v>
      </c>
      <c r="P1322">
        <f t="shared" si="82"/>
        <v>167.66666666666666</v>
      </c>
      <c r="Q1322" s="9" t="s">
        <v>8322</v>
      </c>
      <c r="R1322" s="9" t="s">
        <v>8324</v>
      </c>
      <c r="S1322" s="10">
        <f>(J1322/86400)+25569+(-6/24)</f>
        <v>42705.440347222218</v>
      </c>
      <c r="T1322">
        <f t="shared" si="80"/>
        <v>2016</v>
      </c>
      <c r="U1322" s="15" t="str">
        <f t="shared" si="83"/>
        <v>Dec</v>
      </c>
      <c r="V1322" s="10">
        <f>(I1322/86400)+25569+(-5/24)</f>
        <v>42734.749999999993</v>
      </c>
      <c r="Y1322" s="10"/>
    </row>
    <row r="1323" spans="1:25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1"/>
        <v>1</v>
      </c>
      <c r="P1323">
        <f t="shared" si="82"/>
        <v>859.85714285714289</v>
      </c>
      <c r="Q1323" s="9" t="s">
        <v>8322</v>
      </c>
      <c r="R1323" s="9" t="s">
        <v>8324</v>
      </c>
      <c r="S1323" s="10">
        <f>(J1323/86400)+25569+(-6/24)</f>
        <v>42697.49927083333</v>
      </c>
      <c r="T1323">
        <f t="shared" si="80"/>
        <v>2016</v>
      </c>
      <c r="U1323" s="15" t="str">
        <f t="shared" si="83"/>
        <v>Nov</v>
      </c>
      <c r="V1323" s="10">
        <f>(I1323/86400)+25569+(-5/24)</f>
        <v>42727.540937499994</v>
      </c>
      <c r="Y1323" s="10"/>
    </row>
    <row r="1324" spans="1:25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1"/>
        <v>0</v>
      </c>
      <c r="P1324">
        <f t="shared" si="82"/>
        <v>26.5</v>
      </c>
      <c r="Q1324" s="9" t="s">
        <v>8322</v>
      </c>
      <c r="R1324" s="9" t="s">
        <v>8324</v>
      </c>
      <c r="S1324" s="10">
        <f>(J1324/86400)+25569+(-6/24)</f>
        <v>42115.406539351854</v>
      </c>
      <c r="T1324">
        <f t="shared" si="80"/>
        <v>2015</v>
      </c>
      <c r="U1324" s="15" t="str">
        <f t="shared" si="83"/>
        <v>Apr</v>
      </c>
      <c r="V1324" s="10">
        <f>(I1324/86400)+25569+(-5/24)</f>
        <v>42145.448206018518</v>
      </c>
      <c r="Y1324" s="10"/>
    </row>
    <row r="1325" spans="1:25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1"/>
        <v>9</v>
      </c>
      <c r="P1325">
        <f t="shared" si="82"/>
        <v>30.272727272727273</v>
      </c>
      <c r="Q1325" s="9" t="s">
        <v>8322</v>
      </c>
      <c r="R1325" s="9" t="s">
        <v>8324</v>
      </c>
      <c r="S1325" s="10">
        <f>(J1325/86400)+25569+(-6/24)</f>
        <v>42451.448449074072</v>
      </c>
      <c r="T1325">
        <f t="shared" si="80"/>
        <v>2016</v>
      </c>
      <c r="U1325" s="15" t="str">
        <f t="shared" si="83"/>
        <v>Mar</v>
      </c>
      <c r="V1325" s="10">
        <f>(I1325/86400)+25569+(-5/24)</f>
        <v>42486.079861111109</v>
      </c>
      <c r="Y1325" s="10"/>
    </row>
    <row r="1326" spans="1:25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1"/>
        <v>10</v>
      </c>
      <c r="P1326">
        <f t="shared" si="82"/>
        <v>54.666666666666664</v>
      </c>
      <c r="Q1326" s="9" t="s">
        <v>8322</v>
      </c>
      <c r="R1326" s="9" t="s">
        <v>8324</v>
      </c>
      <c r="S1326" s="10">
        <f>(J1326/86400)+25569+(-6/24)</f>
        <v>42626.383703703701</v>
      </c>
      <c r="T1326">
        <f t="shared" si="80"/>
        <v>2016</v>
      </c>
      <c r="U1326" s="15" t="str">
        <f t="shared" si="83"/>
        <v>Sep</v>
      </c>
      <c r="V1326" s="10">
        <f>(I1326/86400)+25569+(-5/24)</f>
        <v>42656.425370370365</v>
      </c>
      <c r="Y1326" s="10"/>
    </row>
    <row r="1327" spans="1:25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1"/>
        <v>2</v>
      </c>
      <c r="P1327">
        <f t="shared" si="82"/>
        <v>60.75</v>
      </c>
      <c r="Q1327" s="9" t="s">
        <v>8322</v>
      </c>
      <c r="R1327" s="9" t="s">
        <v>8324</v>
      </c>
      <c r="S1327" s="10">
        <f>(J1327/86400)+25569+(-6/24)</f>
        <v>42703.836053240739</v>
      </c>
      <c r="T1327">
        <f t="shared" si="80"/>
        <v>2016</v>
      </c>
      <c r="U1327" s="15" t="str">
        <f t="shared" si="83"/>
        <v>Nov</v>
      </c>
      <c r="V1327" s="10">
        <f>(I1327/86400)+25569+(-5/24)</f>
        <v>42733.877719907403</v>
      </c>
      <c r="Y1327" s="10"/>
    </row>
    <row r="1328" spans="1:25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1"/>
        <v>1</v>
      </c>
      <c r="P1328">
        <f t="shared" si="82"/>
        <v>102.72727272727273</v>
      </c>
      <c r="Q1328" s="9" t="s">
        <v>8322</v>
      </c>
      <c r="R1328" s="9" t="s">
        <v>8324</v>
      </c>
      <c r="S1328" s="10">
        <f>(J1328/86400)+25569+(-6/24)</f>
        <v>41974.541990740741</v>
      </c>
      <c r="T1328">
        <f t="shared" si="80"/>
        <v>2014</v>
      </c>
      <c r="U1328" s="15" t="str">
        <f t="shared" si="83"/>
        <v>Dec</v>
      </c>
      <c r="V1328" s="10">
        <f>(I1328/86400)+25569+(-5/24)</f>
        <v>42019.583657407406</v>
      </c>
      <c r="Y1328" s="10"/>
    </row>
    <row r="1329" spans="1:25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1"/>
        <v>4</v>
      </c>
      <c r="P1329">
        <f t="shared" si="82"/>
        <v>41.585365853658537</v>
      </c>
      <c r="Q1329" s="9" t="s">
        <v>8322</v>
      </c>
      <c r="R1329" s="9" t="s">
        <v>8324</v>
      </c>
      <c r="S1329" s="10">
        <f>(J1329/86400)+25569+(-6/24)</f>
        <v>42123.428645833337</v>
      </c>
      <c r="T1329">
        <f t="shared" si="80"/>
        <v>2015</v>
      </c>
      <c r="U1329" s="15" t="str">
        <f t="shared" si="83"/>
        <v>Apr</v>
      </c>
      <c r="V1329" s="10">
        <f>(I1329/86400)+25569+(-5/24)</f>
        <v>42153.470312500001</v>
      </c>
      <c r="Y1329" s="10"/>
    </row>
    <row r="1330" spans="1:25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1"/>
        <v>2</v>
      </c>
      <c r="P1330">
        <f t="shared" si="82"/>
        <v>116.53333333333333</v>
      </c>
      <c r="Q1330" s="9" t="s">
        <v>8322</v>
      </c>
      <c r="R1330" s="9" t="s">
        <v>8324</v>
      </c>
      <c r="S1330" s="10">
        <f>(J1330/86400)+25569+(-6/24)</f>
        <v>42612.392754629633</v>
      </c>
      <c r="T1330">
        <f t="shared" si="80"/>
        <v>2016</v>
      </c>
      <c r="U1330" s="15" t="str">
        <f t="shared" si="83"/>
        <v>Aug</v>
      </c>
      <c r="V1330" s="10">
        <f>(I1330/86400)+25569+(-5/24)</f>
        <v>42657.434421296297</v>
      </c>
      <c r="Y1330" s="10"/>
    </row>
    <row r="1331" spans="1:25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1"/>
        <v>1</v>
      </c>
      <c r="P1331">
        <f t="shared" si="82"/>
        <v>45.333333333333336</v>
      </c>
      <c r="Q1331" s="9" t="s">
        <v>8322</v>
      </c>
      <c r="R1331" s="9" t="s">
        <v>8324</v>
      </c>
      <c r="S1331" s="10">
        <f>(J1331/86400)+25569+(-6/24)</f>
        <v>41934.971585648149</v>
      </c>
      <c r="T1331">
        <f t="shared" si="80"/>
        <v>2014</v>
      </c>
      <c r="U1331" s="15" t="str">
        <f t="shared" si="83"/>
        <v>Oct</v>
      </c>
      <c r="V1331" s="10">
        <f>(I1331/86400)+25569+(-5/24)</f>
        <v>41975.054918981477</v>
      </c>
      <c r="Y1331" s="10"/>
    </row>
    <row r="1332" spans="1:25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1"/>
        <v>22</v>
      </c>
      <c r="P1332">
        <f t="shared" si="82"/>
        <v>157.46</v>
      </c>
      <c r="Q1332" s="9" t="s">
        <v>8322</v>
      </c>
      <c r="R1332" s="9" t="s">
        <v>8324</v>
      </c>
      <c r="S1332" s="10">
        <f>(J1332/86400)+25569+(-6/24)</f>
        <v>42522.026724537034</v>
      </c>
      <c r="T1332">
        <f t="shared" si="80"/>
        <v>2016</v>
      </c>
      <c r="U1332" s="15" t="str">
        <f t="shared" si="83"/>
        <v>Jun</v>
      </c>
      <c r="V1332" s="10">
        <f>(I1332/86400)+25569+(-5/24)</f>
        <v>42552.958333333336</v>
      </c>
      <c r="Y1332" s="10"/>
    </row>
    <row r="1333" spans="1:25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1"/>
        <v>1</v>
      </c>
      <c r="P1333">
        <f t="shared" si="82"/>
        <v>100.5</v>
      </c>
      <c r="Q1333" s="9" t="s">
        <v>8322</v>
      </c>
      <c r="R1333" s="9" t="s">
        <v>8324</v>
      </c>
      <c r="S1333" s="10">
        <f>(J1333/86400)+25569+(-6/24)</f>
        <v>42569.25409722222</v>
      </c>
      <c r="T1333">
        <f t="shared" si="80"/>
        <v>2016</v>
      </c>
      <c r="U1333" s="15" t="str">
        <f t="shared" si="83"/>
        <v>Jul</v>
      </c>
      <c r="V1333" s="10">
        <f>(I1333/86400)+25569+(-5/24)</f>
        <v>42599.295763888884</v>
      </c>
      <c r="Y1333" s="10"/>
    </row>
    <row r="1334" spans="1:25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1"/>
        <v>0</v>
      </c>
      <c r="P1334" t="e">
        <f t="shared" si="82"/>
        <v>#DIV/0!</v>
      </c>
      <c r="Q1334" s="9" t="s">
        <v>8322</v>
      </c>
      <c r="R1334" s="9" t="s">
        <v>8324</v>
      </c>
      <c r="S1334" s="10">
        <f>(J1334/86400)+25569+(-6/24)</f>
        <v>42731.810277777782</v>
      </c>
      <c r="T1334">
        <f t="shared" si="80"/>
        <v>2016</v>
      </c>
      <c r="U1334" s="15" t="str">
        <f t="shared" si="83"/>
        <v>Dec</v>
      </c>
      <c r="V1334" s="10">
        <f>(I1334/86400)+25569+(-5/24)</f>
        <v>42761.851944444446</v>
      </c>
      <c r="Y1334" s="10"/>
    </row>
    <row r="1335" spans="1:25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1"/>
        <v>0</v>
      </c>
      <c r="P1335" t="e">
        <f t="shared" si="82"/>
        <v>#DIV/0!</v>
      </c>
      <c r="Q1335" s="9" t="s">
        <v>8322</v>
      </c>
      <c r="R1335" s="9" t="s">
        <v>8324</v>
      </c>
      <c r="S1335" s="10">
        <f>(J1335/86400)+25569+(-6/24)</f>
        <v>41805.856770833336</v>
      </c>
      <c r="T1335">
        <f t="shared" si="80"/>
        <v>2014</v>
      </c>
      <c r="U1335" s="15" t="str">
        <f t="shared" si="83"/>
        <v>Jun</v>
      </c>
      <c r="V1335" s="10">
        <f>(I1335/86400)+25569+(-5/24)</f>
        <v>41835.8984375</v>
      </c>
      <c r="Y1335" s="10"/>
    </row>
    <row r="1336" spans="1:25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1"/>
        <v>11</v>
      </c>
      <c r="P1336">
        <f t="shared" si="82"/>
        <v>51.822463768115945</v>
      </c>
      <c r="Q1336" s="9" t="s">
        <v>8322</v>
      </c>
      <c r="R1336" s="9" t="s">
        <v>8324</v>
      </c>
      <c r="S1336" s="10">
        <f>(J1336/86400)+25569+(-6/24)</f>
        <v>42410.524155092593</v>
      </c>
      <c r="T1336">
        <f t="shared" si="80"/>
        <v>2016</v>
      </c>
      <c r="U1336" s="15" t="str">
        <f t="shared" si="83"/>
        <v>Feb</v>
      </c>
      <c r="V1336" s="10">
        <f>(I1336/86400)+25569+(-5/24)</f>
        <v>42440.565821759257</v>
      </c>
      <c r="Y1336" s="10"/>
    </row>
    <row r="1337" spans="1:25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1"/>
        <v>20</v>
      </c>
      <c r="P1337">
        <f t="shared" si="82"/>
        <v>308.75</v>
      </c>
      <c r="Q1337" s="9" t="s">
        <v>8322</v>
      </c>
      <c r="R1337" s="9" t="s">
        <v>8324</v>
      </c>
      <c r="S1337" s="10">
        <f>(J1337/86400)+25569+(-6/24)</f>
        <v>42313.686365740738</v>
      </c>
      <c r="T1337">
        <f t="shared" si="80"/>
        <v>2015</v>
      </c>
      <c r="U1337" s="15" t="str">
        <f t="shared" si="83"/>
        <v>Nov</v>
      </c>
      <c r="V1337" s="10">
        <f>(I1337/86400)+25569+(-5/24)</f>
        <v>42343.728032407402</v>
      </c>
      <c r="Y1337" s="10"/>
    </row>
    <row r="1338" spans="1:25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1"/>
        <v>85</v>
      </c>
      <c r="P1338">
        <f t="shared" si="82"/>
        <v>379.22767857142856</v>
      </c>
      <c r="Q1338" s="9" t="s">
        <v>8322</v>
      </c>
      <c r="R1338" s="9" t="s">
        <v>8324</v>
      </c>
      <c r="S1338" s="10">
        <f>(J1338/86400)+25569+(-6/24)</f>
        <v>41955.613750000004</v>
      </c>
      <c r="T1338">
        <f t="shared" si="80"/>
        <v>2014</v>
      </c>
      <c r="U1338" s="15" t="str">
        <f t="shared" si="83"/>
        <v>Nov</v>
      </c>
      <c r="V1338" s="10">
        <f>(I1338/86400)+25569+(-5/24)</f>
        <v>41990.655416666668</v>
      </c>
      <c r="Y1338" s="10"/>
    </row>
    <row r="1339" spans="1:25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1"/>
        <v>49</v>
      </c>
      <c r="P1339">
        <f t="shared" si="82"/>
        <v>176.36428571428573</v>
      </c>
      <c r="Q1339" s="9" t="s">
        <v>8322</v>
      </c>
      <c r="R1339" s="9" t="s">
        <v>8324</v>
      </c>
      <c r="S1339" s="10">
        <f>(J1339/86400)+25569+(-6/24)</f>
        <v>42767.327303240745</v>
      </c>
      <c r="T1339">
        <f t="shared" si="80"/>
        <v>2017</v>
      </c>
      <c r="U1339" s="15" t="str">
        <f t="shared" si="83"/>
        <v>Feb</v>
      </c>
      <c r="V1339" s="10">
        <f>(I1339/86400)+25569+(-5/24)</f>
        <v>42797.368969907409</v>
      </c>
      <c r="Y1339" s="10"/>
    </row>
    <row r="1340" spans="1:25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1"/>
        <v>3</v>
      </c>
      <c r="P1340">
        <f t="shared" si="82"/>
        <v>66.066666666666663</v>
      </c>
      <c r="Q1340" s="9" t="s">
        <v>8322</v>
      </c>
      <c r="R1340" s="9" t="s">
        <v>8324</v>
      </c>
      <c r="S1340" s="10">
        <f>(J1340/86400)+25569+(-6/24)</f>
        <v>42188.553622685184</v>
      </c>
      <c r="T1340">
        <f t="shared" si="80"/>
        <v>2015</v>
      </c>
      <c r="U1340" s="15" t="str">
        <f t="shared" si="83"/>
        <v>Jul</v>
      </c>
      <c r="V1340" s="10">
        <f>(I1340/86400)+25569+(-5/24)</f>
        <v>42218.595289351848</v>
      </c>
      <c r="Y1340" s="10"/>
    </row>
    <row r="1341" spans="1:25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1"/>
        <v>7</v>
      </c>
      <c r="P1341">
        <f t="shared" si="82"/>
        <v>89.648648648648646</v>
      </c>
      <c r="Q1341" s="9" t="s">
        <v>8322</v>
      </c>
      <c r="R1341" s="9" t="s">
        <v>8324</v>
      </c>
      <c r="S1341" s="10">
        <f>(J1341/86400)+25569+(-6/24)</f>
        <v>41936.397164351853</v>
      </c>
      <c r="T1341">
        <f t="shared" si="80"/>
        <v>2014</v>
      </c>
      <c r="U1341" s="15" t="str">
        <f t="shared" si="83"/>
        <v>Oct</v>
      </c>
      <c r="V1341" s="10">
        <f>(I1341/86400)+25569+(-5/24)</f>
        <v>41981.480497685181</v>
      </c>
      <c r="Y1341" s="10"/>
    </row>
    <row r="1342" spans="1:25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1"/>
        <v>0</v>
      </c>
      <c r="P1342" t="e">
        <f t="shared" si="82"/>
        <v>#DIV/0!</v>
      </c>
      <c r="Q1342" s="9" t="s">
        <v>8322</v>
      </c>
      <c r="R1342" s="9" t="s">
        <v>8324</v>
      </c>
      <c r="S1342" s="10">
        <f>(J1342/86400)+25569+(-6/24)</f>
        <v>41836.345520833333</v>
      </c>
      <c r="T1342">
        <f t="shared" si="80"/>
        <v>2014</v>
      </c>
      <c r="U1342" s="15" t="str">
        <f t="shared" si="83"/>
        <v>Jul</v>
      </c>
      <c r="V1342" s="10">
        <f>(I1342/86400)+25569+(-5/24)</f>
        <v>41866.387187499997</v>
      </c>
      <c r="Y1342" s="10"/>
    </row>
    <row r="1343" spans="1:25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1"/>
        <v>70</v>
      </c>
      <c r="P1343">
        <f t="shared" si="82"/>
        <v>382.39130434782606</v>
      </c>
      <c r="Q1343" s="9" t="s">
        <v>8322</v>
      </c>
      <c r="R1343" s="9" t="s">
        <v>8324</v>
      </c>
      <c r="S1343" s="10">
        <f>(J1343/86400)+25569+(-6/24)</f>
        <v>42612.374039351853</v>
      </c>
      <c r="T1343">
        <f t="shared" si="80"/>
        <v>2016</v>
      </c>
      <c r="U1343" s="15" t="str">
        <f t="shared" si="83"/>
        <v>Aug</v>
      </c>
      <c r="V1343" s="10">
        <f>(I1343/86400)+25569+(-5/24)</f>
        <v>42644.415706018517</v>
      </c>
      <c r="Y1343" s="10"/>
    </row>
    <row r="1344" spans="1:25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1"/>
        <v>0</v>
      </c>
      <c r="P1344">
        <f t="shared" si="82"/>
        <v>100</v>
      </c>
      <c r="Q1344" s="9" t="s">
        <v>8322</v>
      </c>
      <c r="R1344" s="9" t="s">
        <v>8324</v>
      </c>
      <c r="S1344" s="10">
        <f>(J1344/86400)+25569+(-6/24)</f>
        <v>42172.566423611112</v>
      </c>
      <c r="T1344">
        <f t="shared" si="80"/>
        <v>2015</v>
      </c>
      <c r="U1344" s="15" t="str">
        <f t="shared" si="83"/>
        <v>Jun</v>
      </c>
      <c r="V1344" s="10">
        <f>(I1344/86400)+25569+(-5/24)</f>
        <v>42202.608090277776</v>
      </c>
      <c r="Y1344" s="10"/>
    </row>
    <row r="1345" spans="1:25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1"/>
        <v>102</v>
      </c>
      <c r="P1345">
        <f t="shared" si="82"/>
        <v>158.35603715170279</v>
      </c>
      <c r="Q1345" s="9" t="s">
        <v>8322</v>
      </c>
      <c r="R1345" s="9" t="s">
        <v>8324</v>
      </c>
      <c r="S1345" s="10">
        <f>(J1345/86400)+25569+(-6/24)</f>
        <v>42542.276423611111</v>
      </c>
      <c r="T1345">
        <f t="shared" si="80"/>
        <v>2016</v>
      </c>
      <c r="U1345" s="15" t="str">
        <f t="shared" si="83"/>
        <v>Jun</v>
      </c>
      <c r="V1345" s="10">
        <f>(I1345/86400)+25569+(-5/24)</f>
        <v>42600.957638888889</v>
      </c>
      <c r="Y1345" s="10"/>
    </row>
    <row r="1346" spans="1:25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1"/>
        <v>378</v>
      </c>
      <c r="P1346">
        <f t="shared" si="82"/>
        <v>40.762589928057551</v>
      </c>
      <c r="Q1346" s="9" t="s">
        <v>8325</v>
      </c>
      <c r="R1346" s="9" t="s">
        <v>8326</v>
      </c>
      <c r="S1346" s="10">
        <f>(J1346/86400)+25569+(-6/24)</f>
        <v>42522.539803240739</v>
      </c>
      <c r="T1346">
        <f t="shared" ref="T1346:T1409" si="84">YEAR(S1346)</f>
        <v>2016</v>
      </c>
      <c r="U1346" s="15" t="str">
        <f t="shared" si="83"/>
        <v>Jun</v>
      </c>
      <c r="V1346" s="10">
        <f>(I1346/86400)+25569+(-5/24)</f>
        <v>42551.581469907404</v>
      </c>
      <c r="Y1346" s="10"/>
    </row>
    <row r="1347" spans="1:25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5">ROUND((E1347/D1347)*100,0)</f>
        <v>125</v>
      </c>
      <c r="P1347">
        <f t="shared" ref="P1347:P1410" si="86">AVERAGE(E1347/L1347)</f>
        <v>53.571428571428569</v>
      </c>
      <c r="Q1347" s="9" t="s">
        <v>8325</v>
      </c>
      <c r="R1347" s="9" t="s">
        <v>8326</v>
      </c>
      <c r="S1347" s="10">
        <f>(J1347/86400)+25569+(-6/24)</f>
        <v>41799.564340277779</v>
      </c>
      <c r="T1347">
        <f t="shared" si="84"/>
        <v>2014</v>
      </c>
      <c r="U1347" s="15" t="str">
        <f t="shared" ref="U1347:U1410" si="87">TEXT(S1347,"mmm")</f>
        <v>Jun</v>
      </c>
      <c r="V1347" s="10">
        <f>(I1347/86400)+25569+(-5/24)</f>
        <v>41834.606006944443</v>
      </c>
      <c r="Y1347" s="10"/>
    </row>
    <row r="1348" spans="1:25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5"/>
        <v>147</v>
      </c>
      <c r="P1348">
        <f t="shared" si="86"/>
        <v>48.449664429530202</v>
      </c>
      <c r="Q1348" s="9" t="s">
        <v>8325</v>
      </c>
      <c r="R1348" s="9" t="s">
        <v>8326</v>
      </c>
      <c r="S1348" s="10">
        <f>(J1348/86400)+25569+(-6/24)</f>
        <v>41421.825821759259</v>
      </c>
      <c r="T1348">
        <f t="shared" si="84"/>
        <v>2013</v>
      </c>
      <c r="U1348" s="15" t="str">
        <f t="shared" si="87"/>
        <v>May</v>
      </c>
      <c r="V1348" s="10">
        <f>(I1348/86400)+25569+(-5/24)</f>
        <v>41451.867488425924</v>
      </c>
      <c r="Y1348" s="10"/>
    </row>
    <row r="1349" spans="1:25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5"/>
        <v>102</v>
      </c>
      <c r="P1349">
        <f t="shared" si="86"/>
        <v>82.41935483870968</v>
      </c>
      <c r="Q1349" s="9" t="s">
        <v>8325</v>
      </c>
      <c r="R1349" s="9" t="s">
        <v>8326</v>
      </c>
      <c r="S1349" s="10">
        <f>(J1349/86400)+25569+(-6/24)</f>
        <v>42040.388020833328</v>
      </c>
      <c r="T1349">
        <f t="shared" si="84"/>
        <v>2015</v>
      </c>
      <c r="U1349" s="15" t="str">
        <f t="shared" si="87"/>
        <v>Feb</v>
      </c>
      <c r="V1349" s="10">
        <f>(I1349/86400)+25569+(-5/24)</f>
        <v>42070.429687499993</v>
      </c>
      <c r="Y1349" s="10"/>
    </row>
    <row r="1350" spans="1:25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5"/>
        <v>102</v>
      </c>
      <c r="P1350">
        <f t="shared" si="86"/>
        <v>230.19230769230768</v>
      </c>
      <c r="Q1350" s="9" t="s">
        <v>8325</v>
      </c>
      <c r="R1350" s="9" t="s">
        <v>8326</v>
      </c>
      <c r="S1350" s="10">
        <f>(J1350/86400)+25569+(-6/24)</f>
        <v>41963.256168981483</v>
      </c>
      <c r="T1350">
        <f t="shared" si="84"/>
        <v>2014</v>
      </c>
      <c r="U1350" s="15" t="str">
        <f t="shared" si="87"/>
        <v>Nov</v>
      </c>
      <c r="V1350" s="10">
        <f>(I1350/86400)+25569+(-5/24)</f>
        <v>41991.297835648147</v>
      </c>
      <c r="Y1350" s="10"/>
    </row>
    <row r="1351" spans="1:25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5"/>
        <v>204</v>
      </c>
      <c r="P1351">
        <f t="shared" si="86"/>
        <v>59.360465116279073</v>
      </c>
      <c r="Q1351" s="9" t="s">
        <v>8325</v>
      </c>
      <c r="R1351" s="9" t="s">
        <v>8326</v>
      </c>
      <c r="S1351" s="10">
        <f>(J1351/86400)+25569+(-6/24)</f>
        <v>42317.08258101852</v>
      </c>
      <c r="T1351">
        <f t="shared" si="84"/>
        <v>2015</v>
      </c>
      <c r="U1351" s="15" t="str">
        <f t="shared" si="87"/>
        <v>Nov</v>
      </c>
      <c r="V1351" s="10">
        <f>(I1351/86400)+25569+(-5/24)</f>
        <v>42354.082638888889</v>
      </c>
      <c r="Y1351" s="10"/>
    </row>
    <row r="1352" spans="1:25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5"/>
        <v>104</v>
      </c>
      <c r="P1352">
        <f t="shared" si="86"/>
        <v>66.698717948717942</v>
      </c>
      <c r="Q1352" s="9" t="s">
        <v>8325</v>
      </c>
      <c r="R1352" s="9" t="s">
        <v>8326</v>
      </c>
      <c r="S1352" s="10">
        <f>(J1352/86400)+25569+(-6/24)</f>
        <v>42333.763124999998</v>
      </c>
      <c r="T1352">
        <f t="shared" si="84"/>
        <v>2015</v>
      </c>
      <c r="U1352" s="15" t="str">
        <f t="shared" si="87"/>
        <v>Nov</v>
      </c>
      <c r="V1352" s="10">
        <f>(I1352/86400)+25569+(-5/24)</f>
        <v>42363.804791666662</v>
      </c>
      <c r="Y1352" s="10"/>
    </row>
    <row r="1353" spans="1:25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5"/>
        <v>101</v>
      </c>
      <c r="P1353">
        <f t="shared" si="86"/>
        <v>168.77500000000001</v>
      </c>
      <c r="Q1353" s="9" t="s">
        <v>8325</v>
      </c>
      <c r="R1353" s="9" t="s">
        <v>8326</v>
      </c>
      <c r="S1353" s="10">
        <f>(J1353/86400)+25569+(-6/24)</f>
        <v>42382.49009259259</v>
      </c>
      <c r="T1353">
        <f t="shared" si="84"/>
        <v>2016</v>
      </c>
      <c r="U1353" s="15" t="str">
        <f t="shared" si="87"/>
        <v>Jan</v>
      </c>
      <c r="V1353" s="10">
        <f>(I1353/86400)+25569+(-5/24)</f>
        <v>42412.531759259255</v>
      </c>
      <c r="Y1353" s="10"/>
    </row>
    <row r="1354" spans="1:25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5"/>
        <v>136</v>
      </c>
      <c r="P1354">
        <f t="shared" si="86"/>
        <v>59.973568281938327</v>
      </c>
      <c r="Q1354" s="9" t="s">
        <v>8325</v>
      </c>
      <c r="R1354" s="9" t="s">
        <v>8326</v>
      </c>
      <c r="S1354" s="10">
        <f>(J1354/86400)+25569+(-6/24)</f>
        <v>42200.328310185185</v>
      </c>
      <c r="T1354">
        <f t="shared" si="84"/>
        <v>2015</v>
      </c>
      <c r="U1354" s="15" t="str">
        <f t="shared" si="87"/>
        <v>Jul</v>
      </c>
      <c r="V1354" s="10">
        <f>(I1354/86400)+25569+(-5/24)</f>
        <v>42251.957638888889</v>
      </c>
      <c r="Y1354" s="10"/>
    </row>
    <row r="1355" spans="1:25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5"/>
        <v>134</v>
      </c>
      <c r="P1355">
        <f t="shared" si="86"/>
        <v>31.80952380952381</v>
      </c>
      <c r="Q1355" s="9" t="s">
        <v>8325</v>
      </c>
      <c r="R1355" s="9" t="s">
        <v>8326</v>
      </c>
      <c r="S1355" s="10">
        <f>(J1355/86400)+25569+(-6/24)</f>
        <v>41308.86791666667</v>
      </c>
      <c r="T1355">
        <f t="shared" si="84"/>
        <v>2013</v>
      </c>
      <c r="U1355" s="15" t="str">
        <f t="shared" si="87"/>
        <v>Feb</v>
      </c>
      <c r="V1355" s="10">
        <f>(I1355/86400)+25569+(-5/24)</f>
        <v>41343.791666666664</v>
      </c>
      <c r="Y1355" s="10"/>
    </row>
    <row r="1356" spans="1:25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5"/>
        <v>130</v>
      </c>
      <c r="P1356">
        <f t="shared" si="86"/>
        <v>24.421875</v>
      </c>
      <c r="Q1356" s="9" t="s">
        <v>8325</v>
      </c>
      <c r="R1356" s="9" t="s">
        <v>8326</v>
      </c>
      <c r="S1356" s="10">
        <f>(J1356/86400)+25569+(-6/24)</f>
        <v>42502.557627314818</v>
      </c>
      <c r="T1356">
        <f t="shared" si="84"/>
        <v>2016</v>
      </c>
      <c r="U1356" s="15" t="str">
        <f t="shared" si="87"/>
        <v>May</v>
      </c>
      <c r="V1356" s="10">
        <f>(I1356/86400)+25569+(-5/24)</f>
        <v>42532.599293981482</v>
      </c>
      <c r="Y1356" s="10"/>
    </row>
    <row r="1357" spans="1:25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5"/>
        <v>123</v>
      </c>
      <c r="P1357">
        <f t="shared" si="86"/>
        <v>25.347107438016529</v>
      </c>
      <c r="Q1357" s="9" t="s">
        <v>8325</v>
      </c>
      <c r="R1357" s="9" t="s">
        <v>8326</v>
      </c>
      <c r="S1357" s="10">
        <f>(J1357/86400)+25569+(-6/24)</f>
        <v>41213.004687499997</v>
      </c>
      <c r="T1357">
        <f t="shared" si="84"/>
        <v>2012</v>
      </c>
      <c r="U1357" s="15" t="str">
        <f t="shared" si="87"/>
        <v>Oct</v>
      </c>
      <c r="V1357" s="10">
        <f>(I1357/86400)+25569+(-5/24)</f>
        <v>41243.208333333328</v>
      </c>
      <c r="Y1357" s="10"/>
    </row>
    <row r="1358" spans="1:25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5"/>
        <v>183</v>
      </c>
      <c r="P1358">
        <f t="shared" si="86"/>
        <v>71.443218390804603</v>
      </c>
      <c r="Q1358" s="9" t="s">
        <v>8325</v>
      </c>
      <c r="R1358" s="9" t="s">
        <v>8326</v>
      </c>
      <c r="S1358" s="10">
        <f>(J1358/86400)+25569+(-6/24)</f>
        <v>41429.788888888885</v>
      </c>
      <c r="T1358">
        <f t="shared" si="84"/>
        <v>2013</v>
      </c>
      <c r="U1358" s="15" t="str">
        <f t="shared" si="87"/>
        <v>Jun</v>
      </c>
      <c r="V1358" s="10">
        <f>(I1358/86400)+25569+(-5/24)</f>
        <v>41459.830555555549</v>
      </c>
      <c r="Y1358" s="10"/>
    </row>
    <row r="1359" spans="1:25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5"/>
        <v>125</v>
      </c>
      <c r="P1359">
        <f t="shared" si="86"/>
        <v>38.553846153846152</v>
      </c>
      <c r="Q1359" s="9" t="s">
        <v>8325</v>
      </c>
      <c r="R1359" s="9" t="s">
        <v>8326</v>
      </c>
      <c r="S1359" s="10">
        <f>(J1359/86400)+25569+(-6/24)</f>
        <v>41304.712233796294</v>
      </c>
      <c r="T1359">
        <f t="shared" si="84"/>
        <v>2013</v>
      </c>
      <c r="U1359" s="15" t="str">
        <f t="shared" si="87"/>
        <v>Jan</v>
      </c>
      <c r="V1359" s="10">
        <f>(I1359/86400)+25569+(-5/24)</f>
        <v>41334.040972222218</v>
      </c>
      <c r="Y1359" s="10"/>
    </row>
    <row r="1360" spans="1:25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5"/>
        <v>112</v>
      </c>
      <c r="P1360">
        <f t="shared" si="86"/>
        <v>68.367346938775512</v>
      </c>
      <c r="Q1360" s="9" t="s">
        <v>8325</v>
      </c>
      <c r="R1360" s="9" t="s">
        <v>8326</v>
      </c>
      <c r="S1360" s="10">
        <f>(J1360/86400)+25569+(-6/24)</f>
        <v>40689.320868055554</v>
      </c>
      <c r="T1360">
        <f t="shared" si="84"/>
        <v>2011</v>
      </c>
      <c r="U1360" s="15" t="str">
        <f t="shared" si="87"/>
        <v>May</v>
      </c>
      <c r="V1360" s="10">
        <f>(I1360/86400)+25569+(-5/24)</f>
        <v>40719.362534722219</v>
      </c>
      <c r="Y1360" s="10"/>
    </row>
    <row r="1361" spans="1:25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5"/>
        <v>116</v>
      </c>
      <c r="P1361">
        <f t="shared" si="86"/>
        <v>40.210526315789473</v>
      </c>
      <c r="Q1361" s="9" t="s">
        <v>8325</v>
      </c>
      <c r="R1361" s="9" t="s">
        <v>8326</v>
      </c>
      <c r="S1361" s="10">
        <f>(J1361/86400)+25569+(-6/24)</f>
        <v>40668.564699074072</v>
      </c>
      <c r="T1361">
        <f t="shared" si="84"/>
        <v>2011</v>
      </c>
      <c r="U1361" s="15" t="str">
        <f t="shared" si="87"/>
        <v>May</v>
      </c>
      <c r="V1361" s="10">
        <f>(I1361/86400)+25569+(-5/24)</f>
        <v>40730.606365740736</v>
      </c>
      <c r="Y1361" s="10"/>
    </row>
    <row r="1362" spans="1:25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5"/>
        <v>173</v>
      </c>
      <c r="P1362">
        <f t="shared" si="86"/>
        <v>32.074074074074076</v>
      </c>
      <c r="Q1362" s="9" t="s">
        <v>8325</v>
      </c>
      <c r="R1362" s="9" t="s">
        <v>8326</v>
      </c>
      <c r="S1362" s="10">
        <f>(J1362/86400)+25569+(-6/24)</f>
        <v>41095.650694444441</v>
      </c>
      <c r="T1362">
        <f t="shared" si="84"/>
        <v>2012</v>
      </c>
      <c r="U1362" s="15" t="str">
        <f t="shared" si="87"/>
        <v>Jul</v>
      </c>
      <c r="V1362" s="10">
        <f>(I1362/86400)+25569+(-5/24)</f>
        <v>41123.692361111105</v>
      </c>
      <c r="Y1362" s="10"/>
    </row>
    <row r="1363" spans="1:25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5"/>
        <v>126</v>
      </c>
      <c r="P1363">
        <f t="shared" si="86"/>
        <v>28.632575757575758</v>
      </c>
      <c r="Q1363" s="9" t="s">
        <v>8325</v>
      </c>
      <c r="R1363" s="9" t="s">
        <v>8326</v>
      </c>
      <c r="S1363" s="10">
        <f>(J1363/86400)+25569+(-6/24)</f>
        <v>41781.467268518521</v>
      </c>
      <c r="T1363">
        <f t="shared" si="84"/>
        <v>2014</v>
      </c>
      <c r="U1363" s="15" t="str">
        <f t="shared" si="87"/>
        <v>May</v>
      </c>
      <c r="V1363" s="10">
        <f>(I1363/86400)+25569+(-5/24)</f>
        <v>41811.508935185186</v>
      </c>
      <c r="Y1363" s="10"/>
    </row>
    <row r="1364" spans="1:25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5"/>
        <v>109</v>
      </c>
      <c r="P1364">
        <f t="shared" si="86"/>
        <v>43.64</v>
      </c>
      <c r="Q1364" s="9" t="s">
        <v>8325</v>
      </c>
      <c r="R1364" s="9" t="s">
        <v>8326</v>
      </c>
      <c r="S1364" s="10">
        <f>(J1364/86400)+25569+(-6/24)</f>
        <v>41464.684386574074</v>
      </c>
      <c r="T1364">
        <f t="shared" si="84"/>
        <v>2013</v>
      </c>
      <c r="U1364" s="15" t="str">
        <f t="shared" si="87"/>
        <v>Jul</v>
      </c>
      <c r="V1364" s="10">
        <f>(I1364/86400)+25569+(-5/24)</f>
        <v>41524.726053240738</v>
      </c>
      <c r="Y1364" s="10"/>
    </row>
    <row r="1365" spans="1:25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5"/>
        <v>100</v>
      </c>
      <c r="P1365">
        <f t="shared" si="86"/>
        <v>40</v>
      </c>
      <c r="Q1365" s="9" t="s">
        <v>8325</v>
      </c>
      <c r="R1365" s="9" t="s">
        <v>8326</v>
      </c>
      <c r="S1365" s="10">
        <f>(J1365/86400)+25569+(-6/24)</f>
        <v>42396.5940625</v>
      </c>
      <c r="T1365">
        <f t="shared" si="84"/>
        <v>2016</v>
      </c>
      <c r="U1365" s="15" t="str">
        <f t="shared" si="87"/>
        <v>Jan</v>
      </c>
      <c r="V1365" s="10">
        <f>(I1365/86400)+25569+(-5/24)</f>
        <v>42415.124305555553</v>
      </c>
      <c r="Y1365" s="10"/>
    </row>
    <row r="1366" spans="1:25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5"/>
        <v>119</v>
      </c>
      <c r="P1366">
        <f t="shared" si="86"/>
        <v>346.04166666666669</v>
      </c>
      <c r="Q1366" s="9" t="s">
        <v>8328</v>
      </c>
      <c r="R1366" s="9" t="s">
        <v>8329</v>
      </c>
      <c r="S1366" s="10">
        <f>(J1366/86400)+25569+(-6/24)</f>
        <v>41951.4456712963</v>
      </c>
      <c r="T1366">
        <f t="shared" si="84"/>
        <v>2014</v>
      </c>
      <c r="U1366" s="15" t="str">
        <f t="shared" si="87"/>
        <v>Nov</v>
      </c>
      <c r="V1366" s="10">
        <f>(I1366/86400)+25569+(-5/24)</f>
        <v>42011.487337962964</v>
      </c>
      <c r="Y1366" s="10"/>
    </row>
    <row r="1367" spans="1:25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5"/>
        <v>100</v>
      </c>
      <c r="P1367">
        <f t="shared" si="86"/>
        <v>81.739130434782609</v>
      </c>
      <c r="Q1367" s="9" t="s">
        <v>8328</v>
      </c>
      <c r="R1367" s="9" t="s">
        <v>8329</v>
      </c>
      <c r="S1367" s="10">
        <f>(J1367/86400)+25569+(-6/24)</f>
        <v>42049.483240740738</v>
      </c>
      <c r="T1367">
        <f t="shared" si="84"/>
        <v>2015</v>
      </c>
      <c r="U1367" s="15" t="str">
        <f t="shared" si="87"/>
        <v>Feb</v>
      </c>
      <c r="V1367" s="10">
        <f>(I1367/86400)+25569+(-5/24)</f>
        <v>42079.483240740738</v>
      </c>
      <c r="Y1367" s="10"/>
    </row>
    <row r="1368" spans="1:25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5"/>
        <v>126</v>
      </c>
      <c r="P1368">
        <f t="shared" si="86"/>
        <v>64.535306122448986</v>
      </c>
      <c r="Q1368" s="9" t="s">
        <v>8328</v>
      </c>
      <c r="R1368" s="9" t="s">
        <v>8329</v>
      </c>
      <c r="S1368" s="10">
        <f>(J1368/86400)+25569+(-6/24)</f>
        <v>41924.746099537035</v>
      </c>
      <c r="T1368">
        <f t="shared" si="84"/>
        <v>2014</v>
      </c>
      <c r="U1368" s="15" t="str">
        <f t="shared" si="87"/>
        <v>Oct</v>
      </c>
      <c r="V1368" s="10">
        <f>(I1368/86400)+25569+(-5/24)</f>
        <v>41969.829432870371</v>
      </c>
      <c r="Y1368" s="10"/>
    </row>
    <row r="1369" spans="1:25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5"/>
        <v>114</v>
      </c>
      <c r="P1369">
        <f t="shared" si="86"/>
        <v>63.477777777777774</v>
      </c>
      <c r="Q1369" s="9" t="s">
        <v>8328</v>
      </c>
      <c r="R1369" s="9" t="s">
        <v>8329</v>
      </c>
      <c r="S1369" s="10">
        <f>(J1369/86400)+25569+(-6/24)</f>
        <v>42291.752893518518</v>
      </c>
      <c r="T1369">
        <f t="shared" si="84"/>
        <v>2015</v>
      </c>
      <c r="U1369" s="15" t="str">
        <f t="shared" si="87"/>
        <v>Oct</v>
      </c>
      <c r="V1369" s="10">
        <f>(I1369/86400)+25569+(-5/24)</f>
        <v>42321.836226851847</v>
      </c>
      <c r="Y1369" s="10"/>
    </row>
    <row r="1370" spans="1:25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5"/>
        <v>111</v>
      </c>
      <c r="P1370">
        <f t="shared" si="86"/>
        <v>63.620689655172413</v>
      </c>
      <c r="Q1370" s="9" t="s">
        <v>8328</v>
      </c>
      <c r="R1370" s="9" t="s">
        <v>8329</v>
      </c>
      <c r="S1370" s="10">
        <f>(J1370/86400)+25569+(-6/24)</f>
        <v>42145.940902777773</v>
      </c>
      <c r="T1370">
        <f t="shared" si="84"/>
        <v>2015</v>
      </c>
      <c r="U1370" s="15" t="str">
        <f t="shared" si="87"/>
        <v>May</v>
      </c>
      <c r="V1370" s="10">
        <f>(I1370/86400)+25569+(-5/24)</f>
        <v>42169.982569444437</v>
      </c>
      <c r="Y1370" s="10"/>
    </row>
    <row r="1371" spans="1:25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5"/>
        <v>105</v>
      </c>
      <c r="P1371">
        <f t="shared" si="86"/>
        <v>83.967068965517228</v>
      </c>
      <c r="Q1371" s="9" t="s">
        <v>8328</v>
      </c>
      <c r="R1371" s="9" t="s">
        <v>8329</v>
      </c>
      <c r="S1371" s="10">
        <f>(J1371/86400)+25569+(-6/24)</f>
        <v>41710.344282407408</v>
      </c>
      <c r="T1371">
        <f t="shared" si="84"/>
        <v>2014</v>
      </c>
      <c r="U1371" s="15" t="str">
        <f t="shared" si="87"/>
        <v>Mar</v>
      </c>
      <c r="V1371" s="10">
        <f>(I1371/86400)+25569+(-5/24)</f>
        <v>41740.385949074072</v>
      </c>
      <c r="Y1371" s="10"/>
    </row>
    <row r="1372" spans="1:25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5"/>
        <v>104</v>
      </c>
      <c r="P1372">
        <f t="shared" si="86"/>
        <v>77.75</v>
      </c>
      <c r="Q1372" s="9" t="s">
        <v>8328</v>
      </c>
      <c r="R1372" s="9" t="s">
        <v>8329</v>
      </c>
      <c r="S1372" s="10">
        <f>(J1372/86400)+25569+(-6/24)</f>
        <v>41547.75335648148</v>
      </c>
      <c r="T1372">
        <f t="shared" si="84"/>
        <v>2013</v>
      </c>
      <c r="U1372" s="15" t="str">
        <f t="shared" si="87"/>
        <v>Sep</v>
      </c>
      <c r="V1372" s="10">
        <f>(I1372/86400)+25569+(-5/24)</f>
        <v>41562.795023148145</v>
      </c>
      <c r="Y1372" s="10"/>
    </row>
    <row r="1373" spans="1:25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5"/>
        <v>107</v>
      </c>
      <c r="P1373">
        <f t="shared" si="86"/>
        <v>107.07142857142857</v>
      </c>
      <c r="Q1373" s="9" t="s">
        <v>8328</v>
      </c>
      <c r="R1373" s="9" t="s">
        <v>8329</v>
      </c>
      <c r="S1373" s="10">
        <f>(J1373/86400)+25569+(-6/24)</f>
        <v>42101.508587962962</v>
      </c>
      <c r="T1373">
        <f t="shared" si="84"/>
        <v>2015</v>
      </c>
      <c r="U1373" s="15" t="str">
        <f t="shared" si="87"/>
        <v>Apr</v>
      </c>
      <c r="V1373" s="10">
        <f>(I1373/86400)+25569+(-5/24)</f>
        <v>42131.550254629627</v>
      </c>
      <c r="Y1373" s="10"/>
    </row>
    <row r="1374" spans="1:25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5"/>
        <v>124</v>
      </c>
      <c r="P1374">
        <f t="shared" si="86"/>
        <v>38.75</v>
      </c>
      <c r="Q1374" s="9" t="s">
        <v>8328</v>
      </c>
      <c r="R1374" s="9" t="s">
        <v>8329</v>
      </c>
      <c r="S1374" s="10">
        <f>(J1374/86400)+25569+(-6/24)</f>
        <v>41072.489953703705</v>
      </c>
      <c r="T1374">
        <f t="shared" si="84"/>
        <v>2012</v>
      </c>
      <c r="U1374" s="15" t="str">
        <f t="shared" si="87"/>
        <v>Jun</v>
      </c>
      <c r="V1374" s="10">
        <f>(I1374/86400)+25569+(-5/24)</f>
        <v>41102.53162037037</v>
      </c>
      <c r="Y1374" s="10"/>
    </row>
    <row r="1375" spans="1:25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5"/>
        <v>105</v>
      </c>
      <c r="P1375">
        <f t="shared" si="86"/>
        <v>201.94230769230768</v>
      </c>
      <c r="Q1375" s="9" t="s">
        <v>8328</v>
      </c>
      <c r="R1375" s="9" t="s">
        <v>8329</v>
      </c>
      <c r="S1375" s="10">
        <f>(J1375/86400)+25569+(-6/24)</f>
        <v>42704.70177083333</v>
      </c>
      <c r="T1375">
        <f t="shared" si="84"/>
        <v>2016</v>
      </c>
      <c r="U1375" s="15" t="str">
        <f t="shared" si="87"/>
        <v>Nov</v>
      </c>
      <c r="V1375" s="10">
        <f>(I1375/86400)+25569+(-5/24)</f>
        <v>42734.743437499994</v>
      </c>
      <c r="Y1375" s="10"/>
    </row>
    <row r="1376" spans="1:25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5"/>
        <v>189</v>
      </c>
      <c r="P1376">
        <f t="shared" si="86"/>
        <v>43.060606060606062</v>
      </c>
      <c r="Q1376" s="9" t="s">
        <v>8328</v>
      </c>
      <c r="R1376" s="9" t="s">
        <v>8329</v>
      </c>
      <c r="S1376" s="10">
        <f>(J1376/86400)+25569+(-6/24)</f>
        <v>42423.911898148144</v>
      </c>
      <c r="T1376">
        <f t="shared" si="84"/>
        <v>2016</v>
      </c>
      <c r="U1376" s="15" t="str">
        <f t="shared" si="87"/>
        <v>Feb</v>
      </c>
      <c r="V1376" s="10">
        <f>(I1376/86400)+25569+(-5/24)</f>
        <v>42453.911898148144</v>
      </c>
      <c r="Y1376" s="10"/>
    </row>
    <row r="1377" spans="1:25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5"/>
        <v>171</v>
      </c>
      <c r="P1377">
        <f t="shared" si="86"/>
        <v>62.871559633027523</v>
      </c>
      <c r="Q1377" s="9" t="s">
        <v>8328</v>
      </c>
      <c r="R1377" s="9" t="s">
        <v>8329</v>
      </c>
      <c r="S1377" s="10">
        <f>(J1377/86400)+25569+(-6/24)</f>
        <v>42719.816192129627</v>
      </c>
      <c r="T1377">
        <f t="shared" si="84"/>
        <v>2016</v>
      </c>
      <c r="U1377" s="15" t="str">
        <f t="shared" si="87"/>
        <v>Dec</v>
      </c>
      <c r="V1377" s="10">
        <f>(I1377/86400)+25569+(-5/24)</f>
        <v>42749.857858796291</v>
      </c>
      <c r="Y1377" s="10"/>
    </row>
    <row r="1378" spans="1:25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5"/>
        <v>252</v>
      </c>
      <c r="P1378">
        <f t="shared" si="86"/>
        <v>55.607142857142854</v>
      </c>
      <c r="Q1378" s="9" t="s">
        <v>8328</v>
      </c>
      <c r="R1378" s="9" t="s">
        <v>8329</v>
      </c>
      <c r="S1378" s="10">
        <f>(J1378/86400)+25569+(-6/24)</f>
        <v>42677.419050925921</v>
      </c>
      <c r="T1378">
        <f t="shared" si="84"/>
        <v>2016</v>
      </c>
      <c r="U1378" s="15" t="str">
        <f t="shared" si="87"/>
        <v>Nov</v>
      </c>
      <c r="V1378" s="10">
        <f>(I1378/86400)+25569+(-5/24)</f>
        <v>42707.502384259256</v>
      </c>
      <c r="Y1378" s="10"/>
    </row>
    <row r="1379" spans="1:25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5"/>
        <v>116</v>
      </c>
      <c r="P1379">
        <f t="shared" si="86"/>
        <v>48.70967741935484</v>
      </c>
      <c r="Q1379" s="9" t="s">
        <v>8328</v>
      </c>
      <c r="R1379" s="9" t="s">
        <v>8329</v>
      </c>
      <c r="S1379" s="10">
        <f>(J1379/86400)+25569+(-6/24)</f>
        <v>42746.969560185185</v>
      </c>
      <c r="T1379">
        <f t="shared" si="84"/>
        <v>2017</v>
      </c>
      <c r="U1379" s="15" t="str">
        <f t="shared" si="87"/>
        <v>Jan</v>
      </c>
      <c r="V1379" s="10">
        <f>(I1379/86400)+25569+(-5/24)</f>
        <v>42768.96597222222</v>
      </c>
      <c r="Y1379" s="10"/>
    </row>
    <row r="1380" spans="1:25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5"/>
        <v>203</v>
      </c>
      <c r="P1380">
        <f t="shared" si="86"/>
        <v>30.578947368421051</v>
      </c>
      <c r="Q1380" s="9" t="s">
        <v>8328</v>
      </c>
      <c r="R1380" s="9" t="s">
        <v>8329</v>
      </c>
      <c r="S1380" s="10">
        <f>(J1380/86400)+25569+(-6/24)</f>
        <v>42568.509375000001</v>
      </c>
      <c r="T1380">
        <f t="shared" si="84"/>
        <v>2016</v>
      </c>
      <c r="U1380" s="15" t="str">
        <f t="shared" si="87"/>
        <v>Jul</v>
      </c>
      <c r="V1380" s="10">
        <f>(I1380/86400)+25569+(-5/24)</f>
        <v>42583.551041666666</v>
      </c>
      <c r="Y1380" s="10"/>
    </row>
    <row r="1381" spans="1:25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5"/>
        <v>112</v>
      </c>
      <c r="P1381">
        <f t="shared" si="86"/>
        <v>73.907284768211923</v>
      </c>
      <c r="Q1381" s="9" t="s">
        <v>8328</v>
      </c>
      <c r="R1381" s="9" t="s">
        <v>8329</v>
      </c>
      <c r="S1381" s="10">
        <f>(J1381/86400)+25569+(-6/24)</f>
        <v>42130.241620370369</v>
      </c>
      <c r="T1381">
        <f t="shared" si="84"/>
        <v>2015</v>
      </c>
      <c r="U1381" s="15" t="str">
        <f t="shared" si="87"/>
        <v>May</v>
      </c>
      <c r="V1381" s="10">
        <f>(I1381/86400)+25569+(-5/24)</f>
        <v>42160.283287037033</v>
      </c>
      <c r="Y1381" s="10"/>
    </row>
    <row r="1382" spans="1:25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5"/>
        <v>424</v>
      </c>
      <c r="P1382">
        <f t="shared" si="86"/>
        <v>21.2</v>
      </c>
      <c r="Q1382" s="9" t="s">
        <v>8328</v>
      </c>
      <c r="R1382" s="9" t="s">
        <v>8329</v>
      </c>
      <c r="S1382" s="10">
        <f>(J1382/86400)+25569+(-6/24)</f>
        <v>42141.512800925921</v>
      </c>
      <c r="T1382">
        <f t="shared" si="84"/>
        <v>2015</v>
      </c>
      <c r="U1382" s="15" t="str">
        <f t="shared" si="87"/>
        <v>May</v>
      </c>
      <c r="V1382" s="10">
        <f>(I1382/86400)+25569+(-5/24)</f>
        <v>42163.874999999993</v>
      </c>
      <c r="Y1382" s="10"/>
    </row>
    <row r="1383" spans="1:25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5"/>
        <v>107</v>
      </c>
      <c r="P1383">
        <f t="shared" si="86"/>
        <v>73.356164383561648</v>
      </c>
      <c r="Q1383" s="9" t="s">
        <v>8328</v>
      </c>
      <c r="R1383" s="9" t="s">
        <v>8329</v>
      </c>
      <c r="S1383" s="10">
        <f>(J1383/86400)+25569+(-6/24)</f>
        <v>42702.964409722219</v>
      </c>
      <c r="T1383">
        <f t="shared" si="84"/>
        <v>2016</v>
      </c>
      <c r="U1383" s="15" t="str">
        <f t="shared" si="87"/>
        <v>Nov</v>
      </c>
      <c r="V1383" s="10">
        <f>(I1383/86400)+25569+(-5/24)</f>
        <v>42733.006076388883</v>
      </c>
      <c r="Y1383" s="10"/>
    </row>
    <row r="1384" spans="1:25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5"/>
        <v>104</v>
      </c>
      <c r="P1384">
        <f t="shared" si="86"/>
        <v>56.412162162162161</v>
      </c>
      <c r="Q1384" s="9" t="s">
        <v>8328</v>
      </c>
      <c r="R1384" s="9" t="s">
        <v>8329</v>
      </c>
      <c r="S1384" s="10">
        <f>(J1384/86400)+25569+(-6/24)</f>
        <v>41370.550185185188</v>
      </c>
      <c r="T1384">
        <f t="shared" si="84"/>
        <v>2013</v>
      </c>
      <c r="U1384" s="15" t="str">
        <f t="shared" si="87"/>
        <v>Apr</v>
      </c>
      <c r="V1384" s="10">
        <f>(I1384/86400)+25569+(-5/24)</f>
        <v>41400.591851851852</v>
      </c>
      <c r="Y1384" s="10"/>
    </row>
    <row r="1385" spans="1:25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5"/>
        <v>212</v>
      </c>
      <c r="P1385">
        <f t="shared" si="86"/>
        <v>50.247311827956992</v>
      </c>
      <c r="Q1385" s="9" t="s">
        <v>8328</v>
      </c>
      <c r="R1385" s="9" t="s">
        <v>8329</v>
      </c>
      <c r="S1385" s="10">
        <f>(J1385/86400)+25569+(-6/24)</f>
        <v>42706.824976851851</v>
      </c>
      <c r="T1385">
        <f t="shared" si="84"/>
        <v>2016</v>
      </c>
      <c r="U1385" s="15" t="str">
        <f t="shared" si="87"/>
        <v>Dec</v>
      </c>
      <c r="V1385" s="10">
        <f>(I1385/86400)+25569+(-5/24)</f>
        <v>42726.866643518515</v>
      </c>
      <c r="Y1385" s="10"/>
    </row>
    <row r="1386" spans="1:25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5"/>
        <v>124</v>
      </c>
      <c r="P1386">
        <f t="shared" si="86"/>
        <v>68.936507936507937</v>
      </c>
      <c r="Q1386" s="9" t="s">
        <v>8328</v>
      </c>
      <c r="R1386" s="9" t="s">
        <v>8329</v>
      </c>
      <c r="S1386" s="10">
        <f>(J1386/86400)+25569+(-6/24)</f>
        <v>42160.485208333332</v>
      </c>
      <c r="T1386">
        <f t="shared" si="84"/>
        <v>2015</v>
      </c>
      <c r="U1386" s="15" t="str">
        <f t="shared" si="87"/>
        <v>Jun</v>
      </c>
      <c r="V1386" s="10">
        <f>(I1386/86400)+25569+(-5/24)</f>
        <v>42190.526874999996</v>
      </c>
      <c r="Y1386" s="10"/>
    </row>
    <row r="1387" spans="1:25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5"/>
        <v>110</v>
      </c>
      <c r="P1387">
        <f t="shared" si="86"/>
        <v>65.914104477611943</v>
      </c>
      <c r="Q1387" s="9" t="s">
        <v>8328</v>
      </c>
      <c r="R1387" s="9" t="s">
        <v>8329</v>
      </c>
      <c r="S1387" s="10">
        <f>(J1387/86400)+25569+(-6/24)</f>
        <v>42433.438900462963</v>
      </c>
      <c r="T1387">
        <f t="shared" si="84"/>
        <v>2016</v>
      </c>
      <c r="U1387" s="15" t="str">
        <f t="shared" si="87"/>
        <v>Mar</v>
      </c>
      <c r="V1387" s="10">
        <f>(I1387/86400)+25569+(-5/24)</f>
        <v>42489.299305555549</v>
      </c>
      <c r="Y1387" s="10"/>
    </row>
    <row r="1388" spans="1:25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5"/>
        <v>219</v>
      </c>
      <c r="P1388">
        <f t="shared" si="86"/>
        <v>62.5</v>
      </c>
      <c r="Q1388" s="9" t="s">
        <v>8328</v>
      </c>
      <c r="R1388" s="9" t="s">
        <v>8329</v>
      </c>
      <c r="S1388" s="10">
        <f>(J1388/86400)+25569+(-6/24)</f>
        <v>42184.396863425922</v>
      </c>
      <c r="T1388">
        <f t="shared" si="84"/>
        <v>2015</v>
      </c>
      <c r="U1388" s="15" t="str">
        <f t="shared" si="87"/>
        <v>Jun</v>
      </c>
      <c r="V1388" s="10">
        <f>(I1388/86400)+25569+(-5/24)</f>
        <v>42214.438530092586</v>
      </c>
      <c r="Y1388" s="10"/>
    </row>
    <row r="1389" spans="1:25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5"/>
        <v>137</v>
      </c>
      <c r="P1389">
        <f t="shared" si="86"/>
        <v>70.064102564102569</v>
      </c>
      <c r="Q1389" s="9" t="s">
        <v>8328</v>
      </c>
      <c r="R1389" s="9" t="s">
        <v>8329</v>
      </c>
      <c r="S1389" s="10">
        <f>(J1389/86400)+25569+(-6/24)</f>
        <v>42126.67123842593</v>
      </c>
      <c r="T1389">
        <f t="shared" si="84"/>
        <v>2015</v>
      </c>
      <c r="U1389" s="15" t="str">
        <f t="shared" si="87"/>
        <v>May</v>
      </c>
      <c r="V1389" s="10">
        <f>(I1389/86400)+25569+(-5/24)</f>
        <v>42157.979166666664</v>
      </c>
      <c r="Y1389" s="10"/>
    </row>
    <row r="1390" spans="1:25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5"/>
        <v>135</v>
      </c>
      <c r="P1390">
        <f t="shared" si="86"/>
        <v>60.181874999999998</v>
      </c>
      <c r="Q1390" s="9" t="s">
        <v>8328</v>
      </c>
      <c r="R1390" s="9" t="s">
        <v>8329</v>
      </c>
      <c r="S1390" s="10">
        <f>(J1390/86400)+25569+(-6/24)</f>
        <v>42634.364780092597</v>
      </c>
      <c r="T1390">
        <f t="shared" si="84"/>
        <v>2016</v>
      </c>
      <c r="U1390" s="15" t="str">
        <f t="shared" si="87"/>
        <v>Sep</v>
      </c>
      <c r="V1390" s="10">
        <f>(I1390/86400)+25569+(-5/24)</f>
        <v>42660.468055555553</v>
      </c>
      <c r="Y1390" s="10"/>
    </row>
    <row r="1391" spans="1:25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5"/>
        <v>145</v>
      </c>
      <c r="P1391">
        <f t="shared" si="86"/>
        <v>21.382352941176471</v>
      </c>
      <c r="Q1391" s="9" t="s">
        <v>8328</v>
      </c>
      <c r="R1391" s="9" t="s">
        <v>8329</v>
      </c>
      <c r="S1391" s="10">
        <f>(J1391/86400)+25569+(-6/24)</f>
        <v>42565.230983796297</v>
      </c>
      <c r="T1391">
        <f t="shared" si="84"/>
        <v>2016</v>
      </c>
      <c r="U1391" s="15" t="str">
        <f t="shared" si="87"/>
        <v>Jul</v>
      </c>
      <c r="V1391" s="10">
        <f>(I1391/86400)+25569+(-5/24)</f>
        <v>42595.272650462961</v>
      </c>
      <c r="Y1391" s="10"/>
    </row>
    <row r="1392" spans="1:25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5"/>
        <v>109</v>
      </c>
      <c r="P1392">
        <f t="shared" si="86"/>
        <v>160.78947368421052</v>
      </c>
      <c r="Q1392" s="9" t="s">
        <v>8328</v>
      </c>
      <c r="R1392" s="9" t="s">
        <v>8329</v>
      </c>
      <c r="S1392" s="10">
        <f>(J1392/86400)+25569+(-6/24)</f>
        <v>42087.553310185191</v>
      </c>
      <c r="T1392">
        <f t="shared" si="84"/>
        <v>2015</v>
      </c>
      <c r="U1392" s="15" t="str">
        <f t="shared" si="87"/>
        <v>Mar</v>
      </c>
      <c r="V1392" s="10">
        <f>(I1392/86400)+25569+(-5/24)</f>
        <v>42121.508333333331</v>
      </c>
      <c r="Y1392" s="10"/>
    </row>
    <row r="1393" spans="1:25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5"/>
        <v>110</v>
      </c>
      <c r="P1393">
        <f t="shared" si="86"/>
        <v>42.384615384615387</v>
      </c>
      <c r="Q1393" s="9" t="s">
        <v>8328</v>
      </c>
      <c r="R1393" s="9" t="s">
        <v>8329</v>
      </c>
      <c r="S1393" s="10">
        <f>(J1393/86400)+25569+(-6/24)</f>
        <v>42193.400671296295</v>
      </c>
      <c r="T1393">
        <f t="shared" si="84"/>
        <v>2015</v>
      </c>
      <c r="U1393" s="15" t="str">
        <f t="shared" si="87"/>
        <v>Jul</v>
      </c>
      <c r="V1393" s="10">
        <f>(I1393/86400)+25569+(-5/24)</f>
        <v>42237.999305555553</v>
      </c>
      <c r="Y1393" s="10"/>
    </row>
    <row r="1394" spans="1:25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5"/>
        <v>114</v>
      </c>
      <c r="P1394">
        <f t="shared" si="86"/>
        <v>27.317307692307693</v>
      </c>
      <c r="Q1394" s="9" t="s">
        <v>8328</v>
      </c>
      <c r="R1394" s="9" t="s">
        <v>8329</v>
      </c>
      <c r="S1394" s="10">
        <f>(J1394/86400)+25569+(-6/24)</f>
        <v>42400.904930555553</v>
      </c>
      <c r="T1394">
        <f t="shared" si="84"/>
        <v>2016</v>
      </c>
      <c r="U1394" s="15" t="str">
        <f t="shared" si="87"/>
        <v>Jan</v>
      </c>
      <c r="V1394" s="10">
        <f>(I1394/86400)+25569+(-5/24)</f>
        <v>42431.946597222217</v>
      </c>
      <c r="Y1394" s="10"/>
    </row>
    <row r="1395" spans="1:25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5"/>
        <v>102</v>
      </c>
      <c r="P1395">
        <f t="shared" si="86"/>
        <v>196.82692307692307</v>
      </c>
      <c r="Q1395" s="9" t="s">
        <v>8328</v>
      </c>
      <c r="R1395" s="9" t="s">
        <v>8329</v>
      </c>
      <c r="S1395" s="10">
        <f>(J1395/86400)+25569+(-6/24)</f>
        <v>42553.431979166664</v>
      </c>
      <c r="T1395">
        <f t="shared" si="84"/>
        <v>2016</v>
      </c>
      <c r="U1395" s="15" t="str">
        <f t="shared" si="87"/>
        <v>Jul</v>
      </c>
      <c r="V1395" s="10">
        <f>(I1395/86400)+25569+(-5/24)</f>
        <v>42583.473645833328</v>
      </c>
      <c r="Y1395" s="10"/>
    </row>
    <row r="1396" spans="1:25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5"/>
        <v>122</v>
      </c>
      <c r="P1396">
        <f t="shared" si="86"/>
        <v>53.882352941176471</v>
      </c>
      <c r="Q1396" s="9" t="s">
        <v>8328</v>
      </c>
      <c r="R1396" s="9" t="s">
        <v>8329</v>
      </c>
      <c r="S1396" s="10">
        <f>(J1396/86400)+25569+(-6/24)</f>
        <v>42751.894976851851</v>
      </c>
      <c r="T1396">
        <f t="shared" si="84"/>
        <v>2017</v>
      </c>
      <c r="U1396" s="15" t="str">
        <f t="shared" si="87"/>
        <v>Jan</v>
      </c>
      <c r="V1396" s="10">
        <f>(I1396/86400)+25569+(-5/24)</f>
        <v>42794.916666666664</v>
      </c>
      <c r="Y1396" s="10"/>
    </row>
    <row r="1397" spans="1:25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5"/>
        <v>112</v>
      </c>
      <c r="P1397">
        <f t="shared" si="86"/>
        <v>47.756097560975611</v>
      </c>
      <c r="Q1397" s="9" t="s">
        <v>8328</v>
      </c>
      <c r="R1397" s="9" t="s">
        <v>8329</v>
      </c>
      <c r="S1397" s="10">
        <f>(J1397/86400)+25569+(-6/24)</f>
        <v>42719.65834490741</v>
      </c>
      <c r="T1397">
        <f t="shared" si="84"/>
        <v>2016</v>
      </c>
      <c r="U1397" s="15" t="str">
        <f t="shared" si="87"/>
        <v>Dec</v>
      </c>
      <c r="V1397" s="10">
        <f>(I1397/86400)+25569+(-5/24)</f>
        <v>42749.700011574074</v>
      </c>
      <c r="Y1397" s="10"/>
    </row>
    <row r="1398" spans="1:25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5"/>
        <v>107</v>
      </c>
      <c r="P1398">
        <f t="shared" si="86"/>
        <v>88.191780821917803</v>
      </c>
      <c r="Q1398" s="9" t="s">
        <v>8328</v>
      </c>
      <c r="R1398" s="9" t="s">
        <v>8329</v>
      </c>
      <c r="S1398" s="10">
        <f>(J1398/86400)+25569+(-6/24)</f>
        <v>42018.74863425926</v>
      </c>
      <c r="T1398">
        <f t="shared" si="84"/>
        <v>2015</v>
      </c>
      <c r="U1398" s="15" t="str">
        <f t="shared" si="87"/>
        <v>Jan</v>
      </c>
      <c r="V1398" s="10">
        <f>(I1398/86400)+25569+(-5/24)</f>
        <v>42048.790300925924</v>
      </c>
      <c r="Y1398" s="10"/>
    </row>
    <row r="1399" spans="1:25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5"/>
        <v>114</v>
      </c>
      <c r="P1399">
        <f t="shared" si="86"/>
        <v>72.056962025316452</v>
      </c>
      <c r="Q1399" s="9" t="s">
        <v>8328</v>
      </c>
      <c r="R1399" s="9" t="s">
        <v>8329</v>
      </c>
      <c r="S1399" s="10">
        <f>(J1399/86400)+25569+(-6/24)</f>
        <v>42640.667939814812</v>
      </c>
      <c r="T1399">
        <f t="shared" si="84"/>
        <v>2016</v>
      </c>
      <c r="U1399" s="15" t="str">
        <f t="shared" si="87"/>
        <v>Sep</v>
      </c>
      <c r="V1399" s="10">
        <f>(I1399/86400)+25569+(-5/24)</f>
        <v>42670.679861111108</v>
      </c>
      <c r="Y1399" s="10"/>
    </row>
    <row r="1400" spans="1:25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5"/>
        <v>110</v>
      </c>
      <c r="P1400">
        <f t="shared" si="86"/>
        <v>74.246153846153845</v>
      </c>
      <c r="Q1400" s="9" t="s">
        <v>8328</v>
      </c>
      <c r="R1400" s="9" t="s">
        <v>8329</v>
      </c>
      <c r="S1400" s="10">
        <f>(J1400/86400)+25569+(-6/24)</f>
        <v>42526.624236111107</v>
      </c>
      <c r="T1400">
        <f t="shared" si="84"/>
        <v>2016</v>
      </c>
      <c r="U1400" s="15" t="str">
        <f t="shared" si="87"/>
        <v>Jun</v>
      </c>
      <c r="V1400" s="10">
        <f>(I1400/86400)+25569+(-5/24)</f>
        <v>42556.665902777771</v>
      </c>
      <c r="Y1400" s="10"/>
    </row>
    <row r="1401" spans="1:25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5"/>
        <v>126</v>
      </c>
      <c r="P1401">
        <f t="shared" si="86"/>
        <v>61.701086956521742</v>
      </c>
      <c r="Q1401" s="9" t="s">
        <v>8328</v>
      </c>
      <c r="R1401" s="9" t="s">
        <v>8329</v>
      </c>
      <c r="S1401" s="10">
        <f>(J1401/86400)+25569+(-6/24)</f>
        <v>41888.754317129627</v>
      </c>
      <c r="T1401">
        <f t="shared" si="84"/>
        <v>2014</v>
      </c>
      <c r="U1401" s="15" t="str">
        <f t="shared" si="87"/>
        <v>Sep</v>
      </c>
      <c r="V1401" s="10">
        <f>(I1401/86400)+25569+(-5/24)</f>
        <v>41918.795983796292</v>
      </c>
      <c r="Y1401" s="10"/>
    </row>
    <row r="1402" spans="1:25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5"/>
        <v>167</v>
      </c>
      <c r="P1402">
        <f t="shared" si="86"/>
        <v>17.235294117647058</v>
      </c>
      <c r="Q1402" s="9" t="s">
        <v>8328</v>
      </c>
      <c r="R1402" s="9" t="s">
        <v>8329</v>
      </c>
      <c r="S1402" s="10">
        <f>(J1402/86400)+25569+(-6/24)</f>
        <v>42498.091122685189</v>
      </c>
      <c r="T1402">
        <f t="shared" si="84"/>
        <v>2016</v>
      </c>
      <c r="U1402" s="15" t="str">
        <f t="shared" si="87"/>
        <v>May</v>
      </c>
      <c r="V1402" s="10">
        <f>(I1402/86400)+25569+(-5/24)</f>
        <v>42533.020833333336</v>
      </c>
      <c r="Y1402" s="10"/>
    </row>
    <row r="1403" spans="1:25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5"/>
        <v>497</v>
      </c>
      <c r="P1403">
        <f t="shared" si="86"/>
        <v>51.720833333333331</v>
      </c>
      <c r="Q1403" s="9" t="s">
        <v>8328</v>
      </c>
      <c r="R1403" s="9" t="s">
        <v>8329</v>
      </c>
      <c r="S1403" s="10">
        <f>(J1403/86400)+25569+(-6/24)</f>
        <v>41399.74622685185</v>
      </c>
      <c r="T1403">
        <f t="shared" si="84"/>
        <v>2013</v>
      </c>
      <c r="U1403" s="15" t="str">
        <f t="shared" si="87"/>
        <v>May</v>
      </c>
      <c r="V1403" s="10">
        <f>(I1403/86400)+25569+(-5/24)</f>
        <v>41420.787893518514</v>
      </c>
      <c r="Y1403" s="10"/>
    </row>
    <row r="1404" spans="1:25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5"/>
        <v>109</v>
      </c>
      <c r="P1404">
        <f t="shared" si="86"/>
        <v>24.150442477876105</v>
      </c>
      <c r="Q1404" s="9" t="s">
        <v>8328</v>
      </c>
      <c r="R1404" s="9" t="s">
        <v>8329</v>
      </c>
      <c r="S1404" s="10">
        <f>(J1404/86400)+25569+(-6/24)</f>
        <v>42064.803368055553</v>
      </c>
      <c r="T1404">
        <f t="shared" si="84"/>
        <v>2015</v>
      </c>
      <c r="U1404" s="15" t="str">
        <f t="shared" si="87"/>
        <v>Mar</v>
      </c>
      <c r="V1404" s="10">
        <f>(I1404/86400)+25569+(-5/24)</f>
        <v>42124.803368055553</v>
      </c>
      <c r="Y1404" s="10"/>
    </row>
    <row r="1405" spans="1:25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5"/>
        <v>103</v>
      </c>
      <c r="P1405">
        <f t="shared" si="86"/>
        <v>62.166666666666664</v>
      </c>
      <c r="Q1405" s="9" t="s">
        <v>8328</v>
      </c>
      <c r="R1405" s="9" t="s">
        <v>8329</v>
      </c>
      <c r="S1405" s="10">
        <f>(J1405/86400)+25569+(-6/24)</f>
        <v>41450.812905092593</v>
      </c>
      <c r="T1405">
        <f t="shared" si="84"/>
        <v>2013</v>
      </c>
      <c r="U1405" s="15" t="str">
        <f t="shared" si="87"/>
        <v>Jun</v>
      </c>
      <c r="V1405" s="10">
        <f>(I1405/86400)+25569+(-5/24)</f>
        <v>41480.854571759257</v>
      </c>
      <c r="Y1405" s="10"/>
    </row>
    <row r="1406" spans="1:25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5"/>
        <v>2</v>
      </c>
      <c r="P1406">
        <f t="shared" si="86"/>
        <v>48.2</v>
      </c>
      <c r="Q1406" s="9" t="s">
        <v>8325</v>
      </c>
      <c r="R1406" s="9" t="s">
        <v>8344</v>
      </c>
      <c r="S1406" s="10">
        <f>(J1406/86400)+25569+(-6/24)</f>
        <v>42032.260243055556</v>
      </c>
      <c r="T1406">
        <f t="shared" si="84"/>
        <v>2015</v>
      </c>
      <c r="U1406" s="15" t="str">
        <f t="shared" si="87"/>
        <v>Jan</v>
      </c>
      <c r="V1406" s="10">
        <f>(I1406/86400)+25569+(-5/24)</f>
        <v>42057.30190972222</v>
      </c>
      <c r="Y1406" s="10"/>
    </row>
    <row r="1407" spans="1:25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5"/>
        <v>0</v>
      </c>
      <c r="P1407">
        <f t="shared" si="86"/>
        <v>6.1764705882352944</v>
      </c>
      <c r="Q1407" s="9" t="s">
        <v>8325</v>
      </c>
      <c r="R1407" s="9" t="s">
        <v>8344</v>
      </c>
      <c r="S1407" s="10">
        <f>(J1407/86400)+25569+(-6/24)</f>
        <v>41941.430567129632</v>
      </c>
      <c r="T1407">
        <f t="shared" si="84"/>
        <v>2014</v>
      </c>
      <c r="U1407" s="15" t="str">
        <f t="shared" si="87"/>
        <v>Oct</v>
      </c>
      <c r="V1407" s="10">
        <f>(I1407/86400)+25569+(-5/24)</f>
        <v>41971.51390046296</v>
      </c>
      <c r="Y1407" s="10"/>
    </row>
    <row r="1408" spans="1:25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5"/>
        <v>0</v>
      </c>
      <c r="P1408">
        <f t="shared" si="86"/>
        <v>5</v>
      </c>
      <c r="Q1408" s="9" t="s">
        <v>8325</v>
      </c>
      <c r="R1408" s="9" t="s">
        <v>8344</v>
      </c>
      <c r="S1408" s="10">
        <f>(J1408/86400)+25569+(-6/24)</f>
        <v>42297.182951388888</v>
      </c>
      <c r="T1408">
        <f t="shared" si="84"/>
        <v>2015</v>
      </c>
      <c r="U1408" s="15" t="str">
        <f t="shared" si="87"/>
        <v>Oct</v>
      </c>
      <c r="V1408" s="10">
        <f>(I1408/86400)+25569+(-5/24)</f>
        <v>42350.208333333336</v>
      </c>
      <c r="Y1408" s="10"/>
    </row>
    <row r="1409" spans="1:25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5"/>
        <v>1</v>
      </c>
      <c r="P1409">
        <f t="shared" si="86"/>
        <v>7.5</v>
      </c>
      <c r="Q1409" s="9" t="s">
        <v>8325</v>
      </c>
      <c r="R1409" s="9" t="s">
        <v>8344</v>
      </c>
      <c r="S1409" s="10">
        <f>(J1409/86400)+25569+(-6/24)</f>
        <v>41838.286782407406</v>
      </c>
      <c r="T1409">
        <f t="shared" si="84"/>
        <v>2014</v>
      </c>
      <c r="U1409" s="15" t="str">
        <f t="shared" si="87"/>
        <v>Jul</v>
      </c>
      <c r="V1409" s="10">
        <f>(I1409/86400)+25569+(-5/24)</f>
        <v>41863.32844907407</v>
      </c>
      <c r="Y1409" s="10"/>
    </row>
    <row r="1410" spans="1:25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5"/>
        <v>7</v>
      </c>
      <c r="P1410">
        <f t="shared" si="86"/>
        <v>12</v>
      </c>
      <c r="Q1410" s="9" t="s">
        <v>8325</v>
      </c>
      <c r="R1410" s="9" t="s">
        <v>8344</v>
      </c>
      <c r="S1410" s="10">
        <f>(J1410/86400)+25569+(-6/24)</f>
        <v>42291.622175925921</v>
      </c>
      <c r="T1410">
        <f t="shared" ref="T1410:T1473" si="88">YEAR(S1410)</f>
        <v>2015</v>
      </c>
      <c r="U1410" s="15" t="str">
        <f t="shared" si="87"/>
        <v>Oct</v>
      </c>
      <c r="V1410" s="10">
        <f>(I1410/86400)+25569+(-5/24)</f>
        <v>42321.705509259256</v>
      </c>
      <c r="Y1410" s="10"/>
    </row>
    <row r="1411" spans="1:25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9">ROUND((E1411/D1411)*100,0)</f>
        <v>0</v>
      </c>
      <c r="P1411" t="e">
        <f t="shared" ref="P1411:P1474" si="90">AVERAGE(E1411/L1411)</f>
        <v>#DIV/0!</v>
      </c>
      <c r="Q1411" s="9" t="s">
        <v>8325</v>
      </c>
      <c r="R1411" s="9" t="s">
        <v>8344</v>
      </c>
      <c r="S1411" s="10">
        <f>(J1411/86400)+25569+(-6/24)</f>
        <v>41944.883506944447</v>
      </c>
      <c r="T1411">
        <f t="shared" si="88"/>
        <v>2014</v>
      </c>
      <c r="U1411" s="15" t="str">
        <f t="shared" ref="U1411:U1474" si="91">TEXT(S1411,"mmm")</f>
        <v>Nov</v>
      </c>
      <c r="V1411" s="10">
        <f>(I1411/86400)+25569+(-5/24)</f>
        <v>42004.966840277775</v>
      </c>
      <c r="Y1411" s="10"/>
    </row>
    <row r="1412" spans="1:25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9"/>
        <v>0</v>
      </c>
      <c r="P1412">
        <f t="shared" si="90"/>
        <v>1</v>
      </c>
      <c r="Q1412" s="9" t="s">
        <v>8325</v>
      </c>
      <c r="R1412" s="9" t="s">
        <v>8344</v>
      </c>
      <c r="S1412" s="10">
        <f>(J1412/86400)+25569+(-6/24)</f>
        <v>42479.068518518514</v>
      </c>
      <c r="T1412">
        <f t="shared" si="88"/>
        <v>2016</v>
      </c>
      <c r="U1412" s="15" t="str">
        <f t="shared" si="91"/>
        <v>Apr</v>
      </c>
      <c r="V1412" s="10">
        <f>(I1412/86400)+25569+(-5/24)</f>
        <v>42524.110185185178</v>
      </c>
      <c r="Y1412" s="10"/>
    </row>
    <row r="1413" spans="1:25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9"/>
        <v>0</v>
      </c>
      <c r="P1413">
        <f t="shared" si="90"/>
        <v>2.3333333333333335</v>
      </c>
      <c r="Q1413" s="9" t="s">
        <v>8325</v>
      </c>
      <c r="R1413" s="9" t="s">
        <v>8344</v>
      </c>
      <c r="S1413" s="10">
        <f>(J1413/86400)+25569+(-6/24)</f>
        <v>42012.809027777781</v>
      </c>
      <c r="T1413">
        <f t="shared" si="88"/>
        <v>2015</v>
      </c>
      <c r="U1413" s="15" t="str">
        <f t="shared" si="91"/>
        <v>Jan</v>
      </c>
      <c r="V1413" s="10">
        <f>(I1413/86400)+25569+(-5/24)</f>
        <v>42040.850694444445</v>
      </c>
      <c r="Y1413" s="10"/>
    </row>
    <row r="1414" spans="1:25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9"/>
        <v>5</v>
      </c>
      <c r="P1414">
        <f t="shared" si="90"/>
        <v>24.615384615384617</v>
      </c>
      <c r="Q1414" s="9" t="s">
        <v>8325</v>
      </c>
      <c r="R1414" s="9" t="s">
        <v>8344</v>
      </c>
      <c r="S1414" s="10">
        <f>(J1414/86400)+25569+(-6/24)</f>
        <v>41946.813645833332</v>
      </c>
      <c r="T1414">
        <f t="shared" si="88"/>
        <v>2014</v>
      </c>
      <c r="U1414" s="15" t="str">
        <f t="shared" si="91"/>
        <v>Nov</v>
      </c>
      <c r="V1414" s="10">
        <f>(I1414/86400)+25569+(-5/24)</f>
        <v>41976.855312499996</v>
      </c>
      <c r="Y1414" s="10"/>
    </row>
    <row r="1415" spans="1:25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9"/>
        <v>5</v>
      </c>
      <c r="P1415">
        <f t="shared" si="90"/>
        <v>100</v>
      </c>
      <c r="Q1415" s="9" t="s">
        <v>8325</v>
      </c>
      <c r="R1415" s="9" t="s">
        <v>8344</v>
      </c>
      <c r="S1415" s="10">
        <f>(J1415/86400)+25569+(-6/24)</f>
        <v>42360.187152777777</v>
      </c>
      <c r="T1415">
        <f t="shared" si="88"/>
        <v>2015</v>
      </c>
      <c r="U1415" s="15" t="str">
        <f t="shared" si="91"/>
        <v>Dec</v>
      </c>
      <c r="V1415" s="10">
        <f>(I1415/86400)+25569+(-5/24)</f>
        <v>42420.228819444441</v>
      </c>
      <c r="Y1415" s="10"/>
    </row>
    <row r="1416" spans="1:25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9"/>
        <v>0</v>
      </c>
      <c r="P1416">
        <f t="shared" si="90"/>
        <v>1</v>
      </c>
      <c r="Q1416" s="9" t="s">
        <v>8325</v>
      </c>
      <c r="R1416" s="9" t="s">
        <v>8344</v>
      </c>
      <c r="S1416" s="10">
        <f>(J1416/86400)+25569+(-6/24)</f>
        <v>42708.00309027778</v>
      </c>
      <c r="T1416">
        <f t="shared" si="88"/>
        <v>2016</v>
      </c>
      <c r="U1416" s="15" t="str">
        <f t="shared" si="91"/>
        <v>Dec</v>
      </c>
      <c r="V1416" s="10">
        <f>(I1416/86400)+25569+(-5/24)</f>
        <v>42738.044756944444</v>
      </c>
      <c r="Y1416" s="10"/>
    </row>
    <row r="1417" spans="1:25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9"/>
        <v>18</v>
      </c>
      <c r="P1417">
        <f t="shared" si="90"/>
        <v>88.888888888888886</v>
      </c>
      <c r="Q1417" s="9" t="s">
        <v>8325</v>
      </c>
      <c r="R1417" s="9" t="s">
        <v>8344</v>
      </c>
      <c r="S1417" s="10">
        <f>(J1417/86400)+25569+(-6/24)</f>
        <v>42192.425821759258</v>
      </c>
      <c r="T1417">
        <f t="shared" si="88"/>
        <v>2015</v>
      </c>
      <c r="U1417" s="15" t="str">
        <f t="shared" si="91"/>
        <v>Jul</v>
      </c>
      <c r="V1417" s="10">
        <f>(I1417/86400)+25569+(-5/24)</f>
        <v>42232.467488425922</v>
      </c>
      <c r="Y1417" s="10"/>
    </row>
    <row r="1418" spans="1:25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9"/>
        <v>0</v>
      </c>
      <c r="P1418" t="e">
        <f t="shared" si="90"/>
        <v>#DIV/0!</v>
      </c>
      <c r="Q1418" s="9" t="s">
        <v>8325</v>
      </c>
      <c r="R1418" s="9" t="s">
        <v>8344</v>
      </c>
      <c r="S1418" s="10">
        <f>(J1418/86400)+25569+(-6/24)</f>
        <v>42299.676145833335</v>
      </c>
      <c r="T1418">
        <f t="shared" si="88"/>
        <v>2015</v>
      </c>
      <c r="U1418" s="15" t="str">
        <f t="shared" si="91"/>
        <v>Oct</v>
      </c>
      <c r="V1418" s="10">
        <f>(I1418/86400)+25569+(-5/24)</f>
        <v>42329.759479166663</v>
      </c>
      <c r="Y1418" s="10"/>
    </row>
    <row r="1419" spans="1:25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9"/>
        <v>1</v>
      </c>
      <c r="P1419">
        <f t="shared" si="90"/>
        <v>27.5</v>
      </c>
      <c r="Q1419" s="9" t="s">
        <v>8325</v>
      </c>
      <c r="R1419" s="9" t="s">
        <v>8344</v>
      </c>
      <c r="S1419" s="10">
        <f>(J1419/86400)+25569+(-6/24)</f>
        <v>42231.90016203704</v>
      </c>
      <c r="T1419">
        <f t="shared" si="88"/>
        <v>2015</v>
      </c>
      <c r="U1419" s="15" t="str">
        <f t="shared" si="91"/>
        <v>Aug</v>
      </c>
      <c r="V1419" s="10">
        <f>(I1419/86400)+25569+(-5/24)</f>
        <v>42262.257638888885</v>
      </c>
      <c r="Y1419" s="10"/>
    </row>
    <row r="1420" spans="1:25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9"/>
        <v>0</v>
      </c>
      <c r="P1420">
        <f t="shared" si="90"/>
        <v>6</v>
      </c>
      <c r="Q1420" s="9" t="s">
        <v>8325</v>
      </c>
      <c r="R1420" s="9" t="s">
        <v>8344</v>
      </c>
      <c r="S1420" s="10">
        <f>(J1420/86400)+25569+(-6/24)</f>
        <v>42395.206412037034</v>
      </c>
      <c r="T1420">
        <f t="shared" si="88"/>
        <v>2016</v>
      </c>
      <c r="U1420" s="15" t="str">
        <f t="shared" si="91"/>
        <v>Jan</v>
      </c>
      <c r="V1420" s="10">
        <f>(I1420/86400)+25569+(-5/24)</f>
        <v>42425.248078703698</v>
      </c>
      <c r="Y1420" s="10"/>
    </row>
    <row r="1421" spans="1:25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9"/>
        <v>7</v>
      </c>
      <c r="P1421">
        <f t="shared" si="90"/>
        <v>44.5</v>
      </c>
      <c r="Q1421" s="9" t="s">
        <v>8325</v>
      </c>
      <c r="R1421" s="9" t="s">
        <v>8344</v>
      </c>
      <c r="S1421" s="10">
        <f>(J1421/86400)+25569+(-6/24)</f>
        <v>42622.206238425926</v>
      </c>
      <c r="T1421">
        <f t="shared" si="88"/>
        <v>2016</v>
      </c>
      <c r="U1421" s="15" t="str">
        <f t="shared" si="91"/>
        <v>Sep</v>
      </c>
      <c r="V1421" s="10">
        <f>(I1421/86400)+25569+(-5/24)</f>
        <v>42652.24790509259</v>
      </c>
      <c r="Y1421" s="10"/>
    </row>
    <row r="1422" spans="1:25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9"/>
        <v>3</v>
      </c>
      <c r="P1422">
        <f t="shared" si="90"/>
        <v>1</v>
      </c>
      <c r="Q1422" s="9" t="s">
        <v>8325</v>
      </c>
      <c r="R1422" s="9" t="s">
        <v>8344</v>
      </c>
      <c r="S1422" s="10">
        <f>(J1422/86400)+25569+(-6/24)</f>
        <v>42524.417662037042</v>
      </c>
      <c r="T1422">
        <f t="shared" si="88"/>
        <v>2016</v>
      </c>
      <c r="U1422" s="15" t="str">
        <f t="shared" si="91"/>
        <v>Jun</v>
      </c>
      <c r="V1422" s="10">
        <f>(I1422/86400)+25569+(-5/24)</f>
        <v>42549.459328703706</v>
      </c>
      <c r="Y1422" s="10"/>
    </row>
    <row r="1423" spans="1:25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9"/>
        <v>0</v>
      </c>
      <c r="P1423">
        <f t="shared" si="90"/>
        <v>100</v>
      </c>
      <c r="Q1423" s="9" t="s">
        <v>8325</v>
      </c>
      <c r="R1423" s="9" t="s">
        <v>8344</v>
      </c>
      <c r="S1423" s="10">
        <f>(J1423/86400)+25569+(-6/24)</f>
        <v>42013.665613425925</v>
      </c>
      <c r="T1423">
        <f t="shared" si="88"/>
        <v>2015</v>
      </c>
      <c r="U1423" s="15" t="str">
        <f t="shared" si="91"/>
        <v>Jan</v>
      </c>
      <c r="V1423" s="10">
        <f>(I1423/86400)+25569+(-5/24)</f>
        <v>42043.707280092589</v>
      </c>
      <c r="Y1423" s="10"/>
    </row>
    <row r="1424" spans="1:25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9"/>
        <v>0</v>
      </c>
      <c r="P1424">
        <f t="shared" si="90"/>
        <v>13</v>
      </c>
      <c r="Q1424" s="9" t="s">
        <v>8325</v>
      </c>
      <c r="R1424" s="9" t="s">
        <v>8344</v>
      </c>
      <c r="S1424" s="10">
        <f>(J1424/86400)+25569+(-6/24)</f>
        <v>42603.989629629628</v>
      </c>
      <c r="T1424">
        <f t="shared" si="88"/>
        <v>2016</v>
      </c>
      <c r="U1424" s="15" t="str">
        <f t="shared" si="91"/>
        <v>Aug</v>
      </c>
      <c r="V1424" s="10">
        <f>(I1424/86400)+25569+(-5/24)</f>
        <v>42634.031296296293</v>
      </c>
      <c r="Y1424" s="10"/>
    </row>
    <row r="1425" spans="1:25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9"/>
        <v>0</v>
      </c>
      <c r="P1425">
        <f t="shared" si="90"/>
        <v>100</v>
      </c>
      <c r="Q1425" s="9" t="s">
        <v>8325</v>
      </c>
      <c r="R1425" s="9" t="s">
        <v>8344</v>
      </c>
      <c r="S1425" s="10">
        <f>(J1425/86400)+25569+(-6/24)</f>
        <v>42340.110312500001</v>
      </c>
      <c r="T1425">
        <f t="shared" si="88"/>
        <v>2015</v>
      </c>
      <c r="U1425" s="15" t="str">
        <f t="shared" si="91"/>
        <v>Dec</v>
      </c>
      <c r="V1425" s="10">
        <f>(I1425/86400)+25569+(-5/24)</f>
        <v>42370.151979166665</v>
      </c>
      <c r="Y1425" s="10"/>
    </row>
    <row r="1426" spans="1:25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9"/>
        <v>20</v>
      </c>
      <c r="P1426">
        <f t="shared" si="90"/>
        <v>109.07142857142857</v>
      </c>
      <c r="Q1426" s="9" t="s">
        <v>8325</v>
      </c>
      <c r="R1426" s="9" t="s">
        <v>8344</v>
      </c>
      <c r="S1426" s="10">
        <f>(J1426/86400)+25569+(-6/24)</f>
        <v>42676.467615740738</v>
      </c>
      <c r="T1426">
        <f t="shared" si="88"/>
        <v>2016</v>
      </c>
      <c r="U1426" s="15" t="str">
        <f t="shared" si="91"/>
        <v>Nov</v>
      </c>
      <c r="V1426" s="10">
        <f>(I1426/86400)+25569+(-5/24)</f>
        <v>42689.550949074073</v>
      </c>
      <c r="Y1426" s="10"/>
    </row>
    <row r="1427" spans="1:25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9"/>
        <v>0</v>
      </c>
      <c r="P1427" t="e">
        <f t="shared" si="90"/>
        <v>#DIV/0!</v>
      </c>
      <c r="Q1427" s="9" t="s">
        <v>8325</v>
      </c>
      <c r="R1427" s="9" t="s">
        <v>8344</v>
      </c>
      <c r="S1427" s="10">
        <f>(J1427/86400)+25569+(-6/24)</f>
        <v>42092.881469907406</v>
      </c>
      <c r="T1427">
        <f t="shared" si="88"/>
        <v>2015</v>
      </c>
      <c r="U1427" s="15" t="str">
        <f t="shared" si="91"/>
        <v>Mar</v>
      </c>
      <c r="V1427" s="10">
        <f>(I1427/86400)+25569+(-5/24)</f>
        <v>42122.923136574071</v>
      </c>
      <c r="Y1427" s="10"/>
    </row>
    <row r="1428" spans="1:25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9"/>
        <v>0</v>
      </c>
      <c r="P1428" t="e">
        <f t="shared" si="90"/>
        <v>#DIV/0!</v>
      </c>
      <c r="Q1428" s="9" t="s">
        <v>8325</v>
      </c>
      <c r="R1428" s="9" t="s">
        <v>8344</v>
      </c>
      <c r="S1428" s="10">
        <f>(J1428/86400)+25569+(-6/24)</f>
        <v>42180.140277777777</v>
      </c>
      <c r="T1428">
        <f t="shared" si="88"/>
        <v>2015</v>
      </c>
      <c r="U1428" s="15" t="str">
        <f t="shared" si="91"/>
        <v>Jun</v>
      </c>
      <c r="V1428" s="10">
        <f>(I1428/86400)+25569+(-5/24)</f>
        <v>42240.181944444441</v>
      </c>
      <c r="Y1428" s="10"/>
    </row>
    <row r="1429" spans="1:25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9"/>
        <v>8</v>
      </c>
      <c r="P1429">
        <f t="shared" si="90"/>
        <v>104.75</v>
      </c>
      <c r="Q1429" s="9" t="s">
        <v>8325</v>
      </c>
      <c r="R1429" s="9" t="s">
        <v>8344</v>
      </c>
      <c r="S1429" s="10">
        <f>(J1429/86400)+25569+(-6/24)</f>
        <v>42601.601678240739</v>
      </c>
      <c r="T1429">
        <f t="shared" si="88"/>
        <v>2016</v>
      </c>
      <c r="U1429" s="15" t="str">
        <f t="shared" si="91"/>
        <v>Aug</v>
      </c>
      <c r="V1429" s="10">
        <f>(I1429/86400)+25569+(-5/24)</f>
        <v>42631.643344907403</v>
      </c>
      <c r="Y1429" s="10"/>
    </row>
    <row r="1430" spans="1:25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9"/>
        <v>5</v>
      </c>
      <c r="P1430">
        <f t="shared" si="90"/>
        <v>15</v>
      </c>
      <c r="Q1430" s="9" t="s">
        <v>8325</v>
      </c>
      <c r="R1430" s="9" t="s">
        <v>8344</v>
      </c>
      <c r="S1430" s="10">
        <f>(J1430/86400)+25569+(-6/24)</f>
        <v>42432.129826388889</v>
      </c>
      <c r="T1430">
        <f t="shared" si="88"/>
        <v>2016</v>
      </c>
      <c r="U1430" s="15" t="str">
        <f t="shared" si="91"/>
        <v>Mar</v>
      </c>
      <c r="V1430" s="10">
        <f>(I1430/86400)+25569+(-5/24)</f>
        <v>42462.129826388882</v>
      </c>
      <c r="Y1430" s="10"/>
    </row>
    <row r="1431" spans="1:25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9"/>
        <v>0</v>
      </c>
      <c r="P1431" t="e">
        <f t="shared" si="90"/>
        <v>#DIV/0!</v>
      </c>
      <c r="Q1431" s="9" t="s">
        <v>8325</v>
      </c>
      <c r="R1431" s="9" t="s">
        <v>8344</v>
      </c>
      <c r="S1431" s="10">
        <f>(J1431/86400)+25569+(-6/24)</f>
        <v>42073.810671296298</v>
      </c>
      <c r="T1431">
        <f t="shared" si="88"/>
        <v>2015</v>
      </c>
      <c r="U1431" s="15" t="str">
        <f t="shared" si="91"/>
        <v>Mar</v>
      </c>
      <c r="V1431" s="10">
        <f>(I1431/86400)+25569+(-5/24)</f>
        <v>42103.852337962962</v>
      </c>
      <c r="Y1431" s="10"/>
    </row>
    <row r="1432" spans="1:25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9"/>
        <v>8</v>
      </c>
      <c r="P1432">
        <f t="shared" si="90"/>
        <v>80.599999999999994</v>
      </c>
      <c r="Q1432" s="9" t="s">
        <v>8325</v>
      </c>
      <c r="R1432" s="9" t="s">
        <v>8344</v>
      </c>
      <c r="S1432" s="10">
        <f>(J1432/86400)+25569+(-6/24)</f>
        <v>41961.563518518524</v>
      </c>
      <c r="T1432">
        <f t="shared" si="88"/>
        <v>2014</v>
      </c>
      <c r="U1432" s="15" t="str">
        <f t="shared" si="91"/>
        <v>Nov</v>
      </c>
      <c r="V1432" s="10">
        <f>(I1432/86400)+25569+(-5/24)</f>
        <v>41992.605185185188</v>
      </c>
      <c r="Y1432" s="10"/>
    </row>
    <row r="1433" spans="1:25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9"/>
        <v>32</v>
      </c>
      <c r="P1433">
        <f t="shared" si="90"/>
        <v>115.55319148936171</v>
      </c>
      <c r="Q1433" s="9" t="s">
        <v>8325</v>
      </c>
      <c r="R1433" s="9" t="s">
        <v>8344</v>
      </c>
      <c r="S1433" s="10">
        <f>(J1433/86400)+25569+(-6/24)</f>
        <v>42303.960833333331</v>
      </c>
      <c r="T1433">
        <f t="shared" si="88"/>
        <v>2015</v>
      </c>
      <c r="U1433" s="15" t="str">
        <f t="shared" si="91"/>
        <v>Oct</v>
      </c>
      <c r="V1433" s="10">
        <f>(I1433/86400)+25569+(-5/24)</f>
        <v>42334.044166666667</v>
      </c>
      <c r="Y1433" s="10"/>
    </row>
    <row r="1434" spans="1:25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9"/>
        <v>0</v>
      </c>
      <c r="P1434" t="e">
        <f t="shared" si="90"/>
        <v>#DIV/0!</v>
      </c>
      <c r="Q1434" s="9" t="s">
        <v>8325</v>
      </c>
      <c r="R1434" s="9" t="s">
        <v>8344</v>
      </c>
      <c r="S1434" s="10">
        <f>(J1434/86400)+25569+(-6/24)</f>
        <v>42175.530416666668</v>
      </c>
      <c r="T1434">
        <f t="shared" si="88"/>
        <v>2015</v>
      </c>
      <c r="U1434" s="15" t="str">
        <f t="shared" si="91"/>
        <v>Jun</v>
      </c>
      <c r="V1434" s="10">
        <f>(I1434/86400)+25569+(-5/24)</f>
        <v>42205.572083333333</v>
      </c>
      <c r="Y1434" s="10"/>
    </row>
    <row r="1435" spans="1:25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9"/>
        <v>7</v>
      </c>
      <c r="P1435">
        <f t="shared" si="90"/>
        <v>80.5</v>
      </c>
      <c r="Q1435" s="9" t="s">
        <v>8325</v>
      </c>
      <c r="R1435" s="9" t="s">
        <v>8344</v>
      </c>
      <c r="S1435" s="10">
        <f>(J1435/86400)+25569+(-6/24)</f>
        <v>42673.375868055555</v>
      </c>
      <c r="T1435">
        <f t="shared" si="88"/>
        <v>2016</v>
      </c>
      <c r="U1435" s="15" t="str">
        <f t="shared" si="91"/>
        <v>Oct</v>
      </c>
      <c r="V1435" s="10">
        <f>(I1435/86400)+25569+(-5/24)</f>
        <v>42714.249999999993</v>
      </c>
      <c r="Y1435" s="10"/>
    </row>
    <row r="1436" spans="1:25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9"/>
        <v>10</v>
      </c>
      <c r="P1436">
        <f t="shared" si="90"/>
        <v>744.5454545454545</v>
      </c>
      <c r="Q1436" s="9" t="s">
        <v>8325</v>
      </c>
      <c r="R1436" s="9" t="s">
        <v>8344</v>
      </c>
      <c r="S1436" s="10">
        <f>(J1436/86400)+25569+(-6/24)</f>
        <v>42142.517106481479</v>
      </c>
      <c r="T1436">
        <f t="shared" si="88"/>
        <v>2015</v>
      </c>
      <c r="U1436" s="15" t="str">
        <f t="shared" si="91"/>
        <v>May</v>
      </c>
      <c r="V1436" s="10">
        <f>(I1436/86400)+25569+(-5/24)</f>
        <v>42163.416666666664</v>
      </c>
      <c r="Y1436" s="10"/>
    </row>
    <row r="1437" spans="1:25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9"/>
        <v>0</v>
      </c>
      <c r="P1437">
        <f t="shared" si="90"/>
        <v>7.5</v>
      </c>
      <c r="Q1437" s="9" t="s">
        <v>8325</v>
      </c>
      <c r="R1437" s="9" t="s">
        <v>8344</v>
      </c>
      <c r="S1437" s="10">
        <f>(J1437/86400)+25569+(-6/24)</f>
        <v>42258.530324074076</v>
      </c>
      <c r="T1437">
        <f t="shared" si="88"/>
        <v>2015</v>
      </c>
      <c r="U1437" s="15" t="str">
        <f t="shared" si="91"/>
        <v>Sep</v>
      </c>
      <c r="V1437" s="10">
        <f>(I1437/86400)+25569+(-5/24)</f>
        <v>42288.57199074074</v>
      </c>
      <c r="Y1437" s="10"/>
    </row>
    <row r="1438" spans="1:25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9"/>
        <v>1</v>
      </c>
      <c r="P1438">
        <f t="shared" si="90"/>
        <v>38.5</v>
      </c>
      <c r="Q1438" s="9" t="s">
        <v>8325</v>
      </c>
      <c r="R1438" s="9" t="s">
        <v>8344</v>
      </c>
      <c r="S1438" s="10">
        <f>(J1438/86400)+25569+(-6/24)</f>
        <v>42391.10019675926</v>
      </c>
      <c r="T1438">
        <f t="shared" si="88"/>
        <v>2016</v>
      </c>
      <c r="U1438" s="15" t="str">
        <f t="shared" si="91"/>
        <v>Jan</v>
      </c>
      <c r="V1438" s="10">
        <f>(I1438/86400)+25569+(-5/24)</f>
        <v>42421.141863425924</v>
      </c>
      <c r="Y1438" s="10"/>
    </row>
    <row r="1439" spans="1:25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9"/>
        <v>27</v>
      </c>
      <c r="P1439">
        <f t="shared" si="90"/>
        <v>36.68181818181818</v>
      </c>
      <c r="Q1439" s="9" t="s">
        <v>8325</v>
      </c>
      <c r="R1439" s="9" t="s">
        <v>8344</v>
      </c>
      <c r="S1439" s="10">
        <f>(J1439/86400)+25569+(-6/24)</f>
        <v>41796.281701388885</v>
      </c>
      <c r="T1439">
        <f t="shared" si="88"/>
        <v>2014</v>
      </c>
      <c r="U1439" s="15" t="str">
        <f t="shared" si="91"/>
        <v>Jun</v>
      </c>
      <c r="V1439" s="10">
        <f>(I1439/86400)+25569+(-5/24)</f>
        <v>41832.999305555553</v>
      </c>
      <c r="Y1439" s="10"/>
    </row>
    <row r="1440" spans="1:25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9"/>
        <v>3</v>
      </c>
      <c r="P1440">
        <f t="shared" si="90"/>
        <v>75</v>
      </c>
      <c r="Q1440" s="9" t="s">
        <v>8325</v>
      </c>
      <c r="R1440" s="9" t="s">
        <v>8344</v>
      </c>
      <c r="S1440" s="10">
        <f>(J1440/86400)+25569+(-6/24)</f>
        <v>42457.621516203704</v>
      </c>
      <c r="T1440">
        <f t="shared" si="88"/>
        <v>2016</v>
      </c>
      <c r="U1440" s="15" t="str">
        <f t="shared" si="91"/>
        <v>Mar</v>
      </c>
      <c r="V1440" s="10">
        <f>(I1440/86400)+25569+(-5/24)</f>
        <v>42487.371527777774</v>
      </c>
      <c r="Y1440" s="10"/>
    </row>
    <row r="1441" spans="1:25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9"/>
        <v>7</v>
      </c>
      <c r="P1441">
        <f t="shared" si="90"/>
        <v>30</v>
      </c>
      <c r="Q1441" s="9" t="s">
        <v>8325</v>
      </c>
      <c r="R1441" s="9" t="s">
        <v>8344</v>
      </c>
      <c r="S1441" s="10">
        <f>(J1441/86400)+25569+(-6/24)</f>
        <v>42040.579872685186</v>
      </c>
      <c r="T1441">
        <f t="shared" si="88"/>
        <v>2015</v>
      </c>
      <c r="U1441" s="15" t="str">
        <f t="shared" si="91"/>
        <v>Feb</v>
      </c>
      <c r="V1441" s="10">
        <f>(I1441/86400)+25569+(-5/24)</f>
        <v>42070.621539351851</v>
      </c>
      <c r="Y1441" s="10"/>
    </row>
    <row r="1442" spans="1:25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9"/>
        <v>0</v>
      </c>
      <c r="P1442">
        <f t="shared" si="90"/>
        <v>1</v>
      </c>
      <c r="Q1442" s="9" t="s">
        <v>8325</v>
      </c>
      <c r="R1442" s="9" t="s">
        <v>8344</v>
      </c>
      <c r="S1442" s="10">
        <f>(J1442/86400)+25569+(-6/24)</f>
        <v>42486.498414351852</v>
      </c>
      <c r="T1442">
        <f t="shared" si="88"/>
        <v>2016</v>
      </c>
      <c r="U1442" s="15" t="str">
        <f t="shared" si="91"/>
        <v>Apr</v>
      </c>
      <c r="V1442" s="10">
        <f>(I1442/86400)+25569+(-5/24)</f>
        <v>42516.540081018517</v>
      </c>
      <c r="Y1442" s="10"/>
    </row>
    <row r="1443" spans="1:25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9"/>
        <v>1</v>
      </c>
      <c r="P1443">
        <f t="shared" si="90"/>
        <v>673.33333333333337</v>
      </c>
      <c r="Q1443" s="9" t="s">
        <v>8325</v>
      </c>
      <c r="R1443" s="9" t="s">
        <v>8344</v>
      </c>
      <c r="S1443" s="10">
        <f>(J1443/86400)+25569+(-6/24)</f>
        <v>42198.515844907408</v>
      </c>
      <c r="T1443">
        <f t="shared" si="88"/>
        <v>2015</v>
      </c>
      <c r="U1443" s="15" t="str">
        <f t="shared" si="91"/>
        <v>Jul</v>
      </c>
      <c r="V1443" s="10">
        <f>(I1443/86400)+25569+(-5/24)</f>
        <v>42258.557511574072</v>
      </c>
      <c r="Y1443" s="10"/>
    </row>
    <row r="1444" spans="1:25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9"/>
        <v>0</v>
      </c>
      <c r="P1444" t="e">
        <f t="shared" si="90"/>
        <v>#DIV/0!</v>
      </c>
      <c r="Q1444" s="9" t="s">
        <v>8325</v>
      </c>
      <c r="R1444" s="9" t="s">
        <v>8344</v>
      </c>
      <c r="S1444" s="10">
        <f>(J1444/86400)+25569+(-6/24)</f>
        <v>42485.39534722222</v>
      </c>
      <c r="T1444">
        <f t="shared" si="88"/>
        <v>2016</v>
      </c>
      <c r="U1444" s="15" t="str">
        <f t="shared" si="91"/>
        <v>Apr</v>
      </c>
      <c r="V1444" s="10">
        <f>(I1444/86400)+25569+(-5/24)</f>
        <v>42515.437013888884</v>
      </c>
      <c r="Y1444" s="10"/>
    </row>
    <row r="1445" spans="1:25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9"/>
        <v>0</v>
      </c>
      <c r="P1445" t="e">
        <f t="shared" si="90"/>
        <v>#DIV/0!</v>
      </c>
      <c r="Q1445" s="9" t="s">
        <v>8325</v>
      </c>
      <c r="R1445" s="9" t="s">
        <v>8344</v>
      </c>
      <c r="S1445" s="10">
        <f>(J1445/86400)+25569+(-6/24)</f>
        <v>42707.676030092596</v>
      </c>
      <c r="T1445">
        <f t="shared" si="88"/>
        <v>2016</v>
      </c>
      <c r="U1445" s="15" t="str">
        <f t="shared" si="91"/>
        <v>Dec</v>
      </c>
      <c r="V1445" s="10">
        <f>(I1445/86400)+25569+(-5/24)</f>
        <v>42737.71769675926</v>
      </c>
      <c r="Y1445" s="10"/>
    </row>
    <row r="1446" spans="1:25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9"/>
        <v>0</v>
      </c>
      <c r="P1446" t="e">
        <f t="shared" si="90"/>
        <v>#DIV/0!</v>
      </c>
      <c r="Q1446" s="9" t="s">
        <v>8325</v>
      </c>
      <c r="R1446" s="9" t="s">
        <v>8344</v>
      </c>
      <c r="S1446" s="10">
        <f>(J1446/86400)+25569+(-6/24)</f>
        <v>42199.623402777783</v>
      </c>
      <c r="T1446">
        <f t="shared" si="88"/>
        <v>2015</v>
      </c>
      <c r="U1446" s="15" t="str">
        <f t="shared" si="91"/>
        <v>Jul</v>
      </c>
      <c r="V1446" s="10">
        <f>(I1446/86400)+25569+(-5/24)</f>
        <v>42259.665069444447</v>
      </c>
      <c r="Y1446" s="10"/>
    </row>
    <row r="1447" spans="1:25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9"/>
        <v>0</v>
      </c>
      <c r="P1447" t="e">
        <f t="shared" si="90"/>
        <v>#DIV/0!</v>
      </c>
      <c r="Q1447" s="9" t="s">
        <v>8325</v>
      </c>
      <c r="R1447" s="9" t="s">
        <v>8344</v>
      </c>
      <c r="S1447" s="10">
        <f>(J1447/86400)+25569+(-6/24)</f>
        <v>42139.292303240742</v>
      </c>
      <c r="T1447">
        <f t="shared" si="88"/>
        <v>2015</v>
      </c>
      <c r="U1447" s="15" t="str">
        <f t="shared" si="91"/>
        <v>May</v>
      </c>
      <c r="V1447" s="10">
        <f>(I1447/86400)+25569+(-5/24)</f>
        <v>42169.333969907406</v>
      </c>
      <c r="Y1447" s="10"/>
    </row>
    <row r="1448" spans="1:25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9"/>
        <v>0</v>
      </c>
      <c r="P1448" t="e">
        <f t="shared" si="90"/>
        <v>#DIV/0!</v>
      </c>
      <c r="Q1448" s="9" t="s">
        <v>8325</v>
      </c>
      <c r="R1448" s="9" t="s">
        <v>8344</v>
      </c>
      <c r="S1448" s="10">
        <f>(J1448/86400)+25569+(-6/24)</f>
        <v>42461.197662037041</v>
      </c>
      <c r="T1448">
        <f t="shared" si="88"/>
        <v>2016</v>
      </c>
      <c r="U1448" s="15" t="str">
        <f t="shared" si="91"/>
        <v>Apr</v>
      </c>
      <c r="V1448" s="10">
        <f>(I1448/86400)+25569+(-5/24)</f>
        <v>42481.239328703705</v>
      </c>
      <c r="Y1448" s="10"/>
    </row>
    <row r="1449" spans="1:25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9"/>
        <v>0</v>
      </c>
      <c r="P1449">
        <f t="shared" si="90"/>
        <v>25</v>
      </c>
      <c r="Q1449" s="9" t="s">
        <v>8325</v>
      </c>
      <c r="R1449" s="9" t="s">
        <v>8344</v>
      </c>
      <c r="S1449" s="10">
        <f>(J1449/86400)+25569+(-6/24)</f>
        <v>42529.480717592596</v>
      </c>
      <c r="T1449">
        <f t="shared" si="88"/>
        <v>2016</v>
      </c>
      <c r="U1449" s="15" t="str">
        <f t="shared" si="91"/>
        <v>Jun</v>
      </c>
      <c r="V1449" s="10">
        <f>(I1449/86400)+25569+(-5/24)</f>
        <v>42559.52238425926</v>
      </c>
      <c r="Y1449" s="10"/>
    </row>
    <row r="1450" spans="1:25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9"/>
        <v>0</v>
      </c>
      <c r="P1450" t="e">
        <f t="shared" si="90"/>
        <v>#DIV/0!</v>
      </c>
      <c r="Q1450" s="9" t="s">
        <v>8325</v>
      </c>
      <c r="R1450" s="9" t="s">
        <v>8344</v>
      </c>
      <c r="S1450" s="10">
        <f>(J1450/86400)+25569+(-6/24)</f>
        <v>42115.686550925922</v>
      </c>
      <c r="T1450">
        <f t="shared" si="88"/>
        <v>2015</v>
      </c>
      <c r="U1450" s="15" t="str">
        <f t="shared" si="91"/>
        <v>Apr</v>
      </c>
      <c r="V1450" s="10">
        <f>(I1450/86400)+25569+(-5/24)</f>
        <v>42146.017361111109</v>
      </c>
      <c r="Y1450" s="10"/>
    </row>
    <row r="1451" spans="1:25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9"/>
        <v>0</v>
      </c>
      <c r="P1451" t="e">
        <f t="shared" si="90"/>
        <v>#DIV/0!</v>
      </c>
      <c r="Q1451" s="9" t="s">
        <v>8325</v>
      </c>
      <c r="R1451" s="9" t="s">
        <v>8344</v>
      </c>
      <c r="S1451" s="10">
        <f>(J1451/86400)+25569+(-6/24)</f>
        <v>42086.561400462961</v>
      </c>
      <c r="T1451">
        <f t="shared" si="88"/>
        <v>2015</v>
      </c>
      <c r="U1451" s="15" t="str">
        <f t="shared" si="91"/>
        <v>Mar</v>
      </c>
      <c r="V1451" s="10">
        <f>(I1451/86400)+25569+(-5/24)</f>
        <v>42134.603067129625</v>
      </c>
      <c r="Y1451" s="10"/>
    </row>
    <row r="1452" spans="1:25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9"/>
        <v>0</v>
      </c>
      <c r="P1452">
        <f t="shared" si="90"/>
        <v>1</v>
      </c>
      <c r="Q1452" s="9" t="s">
        <v>8325</v>
      </c>
      <c r="R1452" s="9" t="s">
        <v>8344</v>
      </c>
      <c r="S1452" s="10">
        <f>(J1452/86400)+25569+(-6/24)</f>
        <v>42389.921261574069</v>
      </c>
      <c r="T1452">
        <f t="shared" si="88"/>
        <v>2016</v>
      </c>
      <c r="U1452" s="15" t="str">
        <f t="shared" si="91"/>
        <v>Jan</v>
      </c>
      <c r="V1452" s="10">
        <f>(I1452/86400)+25569+(-5/24)</f>
        <v>42419.962928240733</v>
      </c>
      <c r="Y1452" s="10"/>
    </row>
    <row r="1453" spans="1:25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9"/>
        <v>0</v>
      </c>
      <c r="P1453">
        <f t="shared" si="90"/>
        <v>1</v>
      </c>
      <c r="Q1453" s="9" t="s">
        <v>8325</v>
      </c>
      <c r="R1453" s="9" t="s">
        <v>8344</v>
      </c>
      <c r="S1453" s="10">
        <f>(J1453/86400)+25569+(-6/24)</f>
        <v>41931.709016203706</v>
      </c>
      <c r="T1453">
        <f t="shared" si="88"/>
        <v>2014</v>
      </c>
      <c r="U1453" s="15" t="str">
        <f t="shared" si="91"/>
        <v>Oct</v>
      </c>
      <c r="V1453" s="10">
        <f>(I1453/86400)+25569+(-5/24)</f>
        <v>41961.792349537034</v>
      </c>
      <c r="Y1453" s="10"/>
    </row>
    <row r="1454" spans="1:25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9"/>
        <v>0</v>
      </c>
      <c r="P1454" t="e">
        <f t="shared" si="90"/>
        <v>#DIV/0!</v>
      </c>
      <c r="Q1454" s="9" t="s">
        <v>8325</v>
      </c>
      <c r="R1454" s="9" t="s">
        <v>8344</v>
      </c>
      <c r="S1454" s="10">
        <f>(J1454/86400)+25569+(-6/24)</f>
        <v>41818.453275462962</v>
      </c>
      <c r="T1454">
        <f t="shared" si="88"/>
        <v>2014</v>
      </c>
      <c r="U1454" s="15" t="str">
        <f t="shared" si="91"/>
        <v>Jun</v>
      </c>
      <c r="V1454" s="10">
        <f>(I1454/86400)+25569+(-5/24)</f>
        <v>41848.494942129626</v>
      </c>
      <c r="Y1454" s="10"/>
    </row>
    <row r="1455" spans="1:25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9"/>
        <v>0</v>
      </c>
      <c r="P1455" t="e">
        <f t="shared" si="90"/>
        <v>#DIV/0!</v>
      </c>
      <c r="Q1455" s="9" t="s">
        <v>8325</v>
      </c>
      <c r="R1455" s="9" t="s">
        <v>8344</v>
      </c>
      <c r="S1455" s="10">
        <f>(J1455/86400)+25569+(-6/24)</f>
        <v>42795.446145833332</v>
      </c>
      <c r="T1455">
        <f t="shared" si="88"/>
        <v>2017</v>
      </c>
      <c r="U1455" s="15" t="str">
        <f t="shared" si="91"/>
        <v>Mar</v>
      </c>
      <c r="V1455" s="10">
        <f>(I1455/86400)+25569+(-5/24)</f>
        <v>42840.446145833332</v>
      </c>
      <c r="Y1455" s="10"/>
    </row>
    <row r="1456" spans="1:25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9"/>
        <v>1</v>
      </c>
      <c r="P1456">
        <f t="shared" si="90"/>
        <v>15</v>
      </c>
      <c r="Q1456" s="9" t="s">
        <v>8325</v>
      </c>
      <c r="R1456" s="9" t="s">
        <v>8344</v>
      </c>
      <c r="S1456" s="10">
        <f>(J1456/86400)+25569+(-6/24)</f>
        <v>42463.616666666669</v>
      </c>
      <c r="T1456">
        <f t="shared" si="88"/>
        <v>2016</v>
      </c>
      <c r="U1456" s="15" t="str">
        <f t="shared" si="91"/>
        <v>Apr</v>
      </c>
      <c r="V1456" s="10">
        <f>(I1456/86400)+25569+(-5/24)</f>
        <v>42484.707638888889</v>
      </c>
      <c r="Y1456" s="10"/>
    </row>
    <row r="1457" spans="1:25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9"/>
        <v>11</v>
      </c>
      <c r="P1457">
        <f t="shared" si="90"/>
        <v>225</v>
      </c>
      <c r="Q1457" s="9" t="s">
        <v>8325</v>
      </c>
      <c r="R1457" s="9" t="s">
        <v>8344</v>
      </c>
      <c r="S1457" s="10">
        <f>(J1457/86400)+25569+(-6/24)</f>
        <v>41832.422685185185</v>
      </c>
      <c r="T1457">
        <f t="shared" si="88"/>
        <v>2014</v>
      </c>
      <c r="U1457" s="15" t="str">
        <f t="shared" si="91"/>
        <v>Jul</v>
      </c>
      <c r="V1457" s="10">
        <f>(I1457/86400)+25569+(-5/24)</f>
        <v>41887.360416666663</v>
      </c>
      <c r="Y1457" s="10"/>
    </row>
    <row r="1458" spans="1:25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9"/>
        <v>3</v>
      </c>
      <c r="P1458">
        <f t="shared" si="90"/>
        <v>48.333333333333336</v>
      </c>
      <c r="Q1458" s="9" t="s">
        <v>8325</v>
      </c>
      <c r="R1458" s="9" t="s">
        <v>8344</v>
      </c>
      <c r="S1458" s="10">
        <f>(J1458/86400)+25569+(-6/24)</f>
        <v>42708.418576388889</v>
      </c>
      <c r="T1458">
        <f t="shared" si="88"/>
        <v>2016</v>
      </c>
      <c r="U1458" s="15" t="str">
        <f t="shared" si="91"/>
        <v>Dec</v>
      </c>
      <c r="V1458" s="10">
        <f>(I1458/86400)+25569+(-5/24)</f>
        <v>42738.460243055553</v>
      </c>
      <c r="Y1458" s="10"/>
    </row>
    <row r="1459" spans="1:25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9"/>
        <v>0</v>
      </c>
      <c r="P1459" t="e">
        <f t="shared" si="90"/>
        <v>#DIV/0!</v>
      </c>
      <c r="Q1459" s="9" t="s">
        <v>8325</v>
      </c>
      <c r="R1459" s="9" t="s">
        <v>8344</v>
      </c>
      <c r="S1459" s="10">
        <f>(J1459/86400)+25569+(-6/24)</f>
        <v>42289.64634259259</v>
      </c>
      <c r="T1459">
        <f t="shared" si="88"/>
        <v>2015</v>
      </c>
      <c r="U1459" s="15" t="str">
        <f t="shared" si="91"/>
        <v>Oct</v>
      </c>
      <c r="V1459" s="10">
        <f>(I1459/86400)+25569+(-5/24)</f>
        <v>42319.729675925926</v>
      </c>
      <c r="Y1459" s="10"/>
    </row>
    <row r="1460" spans="1:25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9"/>
        <v>0</v>
      </c>
      <c r="P1460" t="e">
        <f t="shared" si="90"/>
        <v>#DIV/0!</v>
      </c>
      <c r="Q1460" s="9" t="s">
        <v>8325</v>
      </c>
      <c r="R1460" s="9" t="s">
        <v>8344</v>
      </c>
      <c r="S1460" s="10">
        <f>(J1460/86400)+25569+(-6/24)</f>
        <v>41831.455555555556</v>
      </c>
      <c r="T1460">
        <f t="shared" si="88"/>
        <v>2014</v>
      </c>
      <c r="U1460" s="15" t="str">
        <f t="shared" si="91"/>
        <v>Jul</v>
      </c>
      <c r="V1460" s="10">
        <f>(I1460/86400)+25569+(-5/24)</f>
        <v>41861.958333333328</v>
      </c>
      <c r="Y1460" s="10"/>
    </row>
    <row r="1461" spans="1:25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9"/>
        <v>0</v>
      </c>
      <c r="P1461" t="e">
        <f t="shared" si="90"/>
        <v>#DIV/0!</v>
      </c>
      <c r="Q1461" s="9" t="s">
        <v>8325</v>
      </c>
      <c r="R1461" s="9" t="s">
        <v>8344</v>
      </c>
      <c r="S1461" s="10">
        <f>(J1461/86400)+25569+(-6/24)</f>
        <v>42311.954814814817</v>
      </c>
      <c r="T1461">
        <f t="shared" si="88"/>
        <v>2015</v>
      </c>
      <c r="U1461" s="15" t="str">
        <f t="shared" si="91"/>
        <v>Nov</v>
      </c>
      <c r="V1461" s="10">
        <f>(I1461/86400)+25569+(-5/24)</f>
        <v>42340.517361111109</v>
      </c>
      <c r="Y1461" s="10"/>
    </row>
    <row r="1462" spans="1:25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9"/>
        <v>0</v>
      </c>
      <c r="P1462" t="e">
        <f t="shared" si="90"/>
        <v>#DIV/0!</v>
      </c>
      <c r="Q1462" s="9" t="s">
        <v>8325</v>
      </c>
      <c r="R1462" s="9" t="s">
        <v>8344</v>
      </c>
      <c r="S1462" s="10">
        <f>(J1462/86400)+25569+(-6/24)</f>
        <v>41915.646967592591</v>
      </c>
      <c r="T1462">
        <f t="shared" si="88"/>
        <v>2014</v>
      </c>
      <c r="U1462" s="15" t="str">
        <f t="shared" si="91"/>
        <v>Oct</v>
      </c>
      <c r="V1462" s="10">
        <f>(I1462/86400)+25569+(-5/24)</f>
        <v>41973.781249999993</v>
      </c>
      <c r="Y1462" s="10"/>
    </row>
    <row r="1463" spans="1:25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9"/>
        <v>101</v>
      </c>
      <c r="P1463">
        <f t="shared" si="90"/>
        <v>44.66673529411765</v>
      </c>
      <c r="Q1463" s="9" t="s">
        <v>8325</v>
      </c>
      <c r="R1463" s="9" t="s">
        <v>8345</v>
      </c>
      <c r="S1463" s="10">
        <f>(J1463/86400)+25569+(-6/24)</f>
        <v>41899.395300925928</v>
      </c>
      <c r="T1463">
        <f t="shared" si="88"/>
        <v>2014</v>
      </c>
      <c r="U1463" s="15" t="str">
        <f t="shared" si="91"/>
        <v>Sep</v>
      </c>
      <c r="V1463" s="10">
        <f>(I1463/86400)+25569+(-5/24)</f>
        <v>41932.791666666664</v>
      </c>
      <c r="Y1463" s="10"/>
    </row>
    <row r="1464" spans="1:25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9"/>
        <v>109</v>
      </c>
      <c r="P1464">
        <f t="shared" si="90"/>
        <v>28.937999999999999</v>
      </c>
      <c r="Q1464" s="9" t="s">
        <v>8325</v>
      </c>
      <c r="R1464" s="9" t="s">
        <v>8345</v>
      </c>
      <c r="S1464" s="10">
        <f>(J1464/86400)+25569+(-6/24)</f>
        <v>41344.412858796299</v>
      </c>
      <c r="T1464">
        <f t="shared" si="88"/>
        <v>2013</v>
      </c>
      <c r="U1464" s="15" t="str">
        <f t="shared" si="91"/>
        <v>Mar</v>
      </c>
      <c r="V1464" s="10">
        <f>(I1464/86400)+25569+(-5/24)</f>
        <v>41374.454525462963</v>
      </c>
      <c r="Y1464" s="10"/>
    </row>
    <row r="1465" spans="1:25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9"/>
        <v>148</v>
      </c>
      <c r="P1465">
        <f t="shared" si="90"/>
        <v>35.44</v>
      </c>
      <c r="Q1465" s="9" t="s">
        <v>8325</v>
      </c>
      <c r="R1465" s="9" t="s">
        <v>8345</v>
      </c>
      <c r="S1465" s="10">
        <f>(J1465/86400)+25569+(-6/24)</f>
        <v>41326.661319444444</v>
      </c>
      <c r="T1465">
        <f t="shared" si="88"/>
        <v>2013</v>
      </c>
      <c r="U1465" s="15" t="str">
        <f t="shared" si="91"/>
        <v>Feb</v>
      </c>
      <c r="V1465" s="10">
        <f>(I1465/86400)+25569+(-5/24)</f>
        <v>41371.661319444444</v>
      </c>
      <c r="Y1465" s="10"/>
    </row>
    <row r="1466" spans="1:25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9"/>
        <v>163</v>
      </c>
      <c r="P1466">
        <f t="shared" si="90"/>
        <v>34.871794871794869</v>
      </c>
      <c r="Q1466" s="9" t="s">
        <v>8325</v>
      </c>
      <c r="R1466" s="9" t="s">
        <v>8345</v>
      </c>
      <c r="S1466" s="10">
        <f>(J1466/86400)+25569+(-6/24)</f>
        <v>41291.411550925928</v>
      </c>
      <c r="T1466">
        <f t="shared" si="88"/>
        <v>2013</v>
      </c>
      <c r="U1466" s="15" t="str">
        <f t="shared" si="91"/>
        <v>Jan</v>
      </c>
      <c r="V1466" s="10">
        <f>(I1466/86400)+25569+(-5/24)</f>
        <v>41321.453217592592</v>
      </c>
      <c r="Y1466" s="10"/>
    </row>
    <row r="1467" spans="1:25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9"/>
        <v>456</v>
      </c>
      <c r="P1467">
        <f t="shared" si="90"/>
        <v>52.622732513451197</v>
      </c>
      <c r="Q1467" s="9" t="s">
        <v>8325</v>
      </c>
      <c r="R1467" s="9" t="s">
        <v>8345</v>
      </c>
      <c r="S1467" s="10">
        <f>(J1467/86400)+25569+(-6/24)</f>
        <v>40959.484398148146</v>
      </c>
      <c r="T1467">
        <f t="shared" si="88"/>
        <v>2012</v>
      </c>
      <c r="U1467" s="15" t="str">
        <f t="shared" si="91"/>
        <v>Feb</v>
      </c>
      <c r="V1467" s="10">
        <f>(I1467/86400)+25569+(-5/24)</f>
        <v>40989.916666666664</v>
      </c>
      <c r="Y1467" s="10"/>
    </row>
    <row r="1468" spans="1:25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9"/>
        <v>108</v>
      </c>
      <c r="P1468">
        <f t="shared" si="90"/>
        <v>69.598266129032254</v>
      </c>
      <c r="Q1468" s="9" t="s">
        <v>8325</v>
      </c>
      <c r="R1468" s="9" t="s">
        <v>8345</v>
      </c>
      <c r="S1468" s="10">
        <f>(J1468/86400)+25569+(-6/24)</f>
        <v>42339.922060185185</v>
      </c>
      <c r="T1468">
        <f t="shared" si="88"/>
        <v>2015</v>
      </c>
      <c r="U1468" s="15" t="str">
        <f t="shared" si="91"/>
        <v>Dec</v>
      </c>
      <c r="V1468" s="10">
        <f>(I1468/86400)+25569+(-5/24)</f>
        <v>42380.999999999993</v>
      </c>
      <c r="Y1468" s="10"/>
    </row>
    <row r="1469" spans="1:25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9"/>
        <v>115</v>
      </c>
      <c r="P1469">
        <f t="shared" si="90"/>
        <v>76.72</v>
      </c>
      <c r="Q1469" s="9" t="s">
        <v>8325</v>
      </c>
      <c r="R1469" s="9" t="s">
        <v>8345</v>
      </c>
      <c r="S1469" s="10">
        <f>(J1469/86400)+25569+(-6/24)</f>
        <v>40933.55190972222</v>
      </c>
      <c r="T1469">
        <f t="shared" si="88"/>
        <v>2012</v>
      </c>
      <c r="U1469" s="15" t="str">
        <f t="shared" si="91"/>
        <v>Jan</v>
      </c>
      <c r="V1469" s="10">
        <f>(I1469/86400)+25569+(-5/24)</f>
        <v>40993.55190972222</v>
      </c>
      <c r="Y1469" s="10"/>
    </row>
    <row r="1470" spans="1:25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9"/>
        <v>102</v>
      </c>
      <c r="P1470">
        <f t="shared" si="90"/>
        <v>33.191126279863482</v>
      </c>
      <c r="Q1470" s="9" t="s">
        <v>8325</v>
      </c>
      <c r="R1470" s="9" t="s">
        <v>8345</v>
      </c>
      <c r="S1470" s="10">
        <f>(J1470/86400)+25569+(-6/24)</f>
        <v>40645.764456018514</v>
      </c>
      <c r="T1470">
        <f t="shared" si="88"/>
        <v>2011</v>
      </c>
      <c r="U1470" s="15" t="str">
        <f t="shared" si="91"/>
        <v>Apr</v>
      </c>
      <c r="V1470" s="10">
        <f>(I1470/86400)+25569+(-5/24)</f>
        <v>40705.806122685179</v>
      </c>
      <c r="Y1470" s="10"/>
    </row>
    <row r="1471" spans="1:25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9"/>
        <v>108</v>
      </c>
      <c r="P1471">
        <f t="shared" si="90"/>
        <v>149.46417445482865</v>
      </c>
      <c r="Q1471" s="9" t="s">
        <v>8325</v>
      </c>
      <c r="R1471" s="9" t="s">
        <v>8345</v>
      </c>
      <c r="S1471" s="10">
        <f>(J1471/86400)+25569+(-6/24)</f>
        <v>41290.348483796297</v>
      </c>
      <c r="T1471">
        <f t="shared" si="88"/>
        <v>2013</v>
      </c>
      <c r="U1471" s="15" t="str">
        <f t="shared" si="91"/>
        <v>Jan</v>
      </c>
      <c r="V1471" s="10">
        <f>(I1471/86400)+25569+(-5/24)</f>
        <v>41320.390150462961</v>
      </c>
      <c r="Y1471" s="10"/>
    </row>
    <row r="1472" spans="1:25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9"/>
        <v>125</v>
      </c>
      <c r="P1472">
        <f t="shared" si="90"/>
        <v>23.172839506172838</v>
      </c>
      <c r="Q1472" s="9" t="s">
        <v>8325</v>
      </c>
      <c r="R1472" s="9" t="s">
        <v>8345</v>
      </c>
      <c r="S1472" s="10">
        <f>(J1472/86400)+25569+(-6/24)</f>
        <v>41250.577118055553</v>
      </c>
      <c r="T1472">
        <f t="shared" si="88"/>
        <v>2012</v>
      </c>
      <c r="U1472" s="15" t="str">
        <f t="shared" si="91"/>
        <v>Dec</v>
      </c>
      <c r="V1472" s="10">
        <f>(I1472/86400)+25569+(-5/24)</f>
        <v>41271.618784722217</v>
      </c>
      <c r="Y1472" s="10"/>
    </row>
    <row r="1473" spans="1:25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9"/>
        <v>104</v>
      </c>
      <c r="P1473">
        <f t="shared" si="90"/>
        <v>96.877551020408163</v>
      </c>
      <c r="Q1473" s="9" t="s">
        <v>8325</v>
      </c>
      <c r="R1473" s="9" t="s">
        <v>8345</v>
      </c>
      <c r="S1473" s="10">
        <f>(J1473/86400)+25569+(-6/24)</f>
        <v>42073.707569444443</v>
      </c>
      <c r="T1473">
        <f t="shared" si="88"/>
        <v>2015</v>
      </c>
      <c r="U1473" s="15" t="str">
        <f t="shared" si="91"/>
        <v>Mar</v>
      </c>
      <c r="V1473" s="10">
        <f>(I1473/86400)+25569+(-5/24)</f>
        <v>42103.749236111107</v>
      </c>
      <c r="Y1473" s="10"/>
    </row>
    <row r="1474" spans="1:25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9"/>
        <v>139</v>
      </c>
      <c r="P1474">
        <f t="shared" si="90"/>
        <v>103.20238095238095</v>
      </c>
      <c r="Q1474" s="9" t="s">
        <v>8325</v>
      </c>
      <c r="R1474" s="9" t="s">
        <v>8345</v>
      </c>
      <c r="S1474" s="10">
        <f>(J1474/86400)+25569+(-6/24)</f>
        <v>41533.292858796296</v>
      </c>
      <c r="T1474">
        <f t="shared" ref="T1474:T1537" si="92">YEAR(S1474)</f>
        <v>2013</v>
      </c>
      <c r="U1474" s="15" t="str">
        <f t="shared" si="91"/>
        <v>Sep</v>
      </c>
      <c r="V1474" s="10">
        <f>(I1474/86400)+25569+(-5/24)</f>
        <v>41563.33452546296</v>
      </c>
      <c r="Y1474" s="10"/>
    </row>
    <row r="1475" spans="1:25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3">ROUND((E1475/D1475)*100,0)</f>
        <v>121</v>
      </c>
      <c r="P1475">
        <f t="shared" ref="P1475:P1538" si="94">AVERAGE(E1475/L1475)</f>
        <v>38.462553191489363</v>
      </c>
      <c r="Q1475" s="9" t="s">
        <v>8325</v>
      </c>
      <c r="R1475" s="9" t="s">
        <v>8345</v>
      </c>
      <c r="S1475" s="10">
        <f>(J1475/86400)+25569+(-6/24)</f>
        <v>40939.729618055557</v>
      </c>
      <c r="T1475">
        <f t="shared" si="92"/>
        <v>2012</v>
      </c>
      <c r="U1475" s="15" t="str">
        <f t="shared" ref="U1475:U1538" si="95">TEXT(S1475,"mmm")</f>
        <v>Jan</v>
      </c>
      <c r="V1475" s="10">
        <f>(I1475/86400)+25569+(-5/24)</f>
        <v>40969.771284722221</v>
      </c>
      <c r="Y1475" s="10"/>
    </row>
    <row r="1476" spans="1:25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3"/>
        <v>112</v>
      </c>
      <c r="P1476">
        <f t="shared" si="94"/>
        <v>44.315789473684212</v>
      </c>
      <c r="Q1476" s="9" t="s">
        <v>8325</v>
      </c>
      <c r="R1476" s="9" t="s">
        <v>8345</v>
      </c>
      <c r="S1476" s="10">
        <f>(J1476/86400)+25569+(-6/24)</f>
        <v>41500.47791666667</v>
      </c>
      <c r="T1476">
        <f t="shared" si="92"/>
        <v>2013</v>
      </c>
      <c r="U1476" s="15" t="str">
        <f t="shared" si="95"/>
        <v>Aug</v>
      </c>
      <c r="V1476" s="10">
        <f>(I1476/86400)+25569+(-5/24)</f>
        <v>41530.519583333335</v>
      </c>
      <c r="Y1476" s="10"/>
    </row>
    <row r="1477" spans="1:25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3"/>
        <v>189</v>
      </c>
      <c r="P1477">
        <f t="shared" si="94"/>
        <v>64.173356009070289</v>
      </c>
      <c r="Q1477" s="9" t="s">
        <v>8325</v>
      </c>
      <c r="R1477" s="9" t="s">
        <v>8345</v>
      </c>
      <c r="S1477" s="10">
        <f>(J1477/86400)+25569+(-6/24)</f>
        <v>41960.472951388889</v>
      </c>
      <c r="T1477">
        <f t="shared" si="92"/>
        <v>2014</v>
      </c>
      <c r="U1477" s="15" t="str">
        <f t="shared" si="95"/>
        <v>Nov</v>
      </c>
      <c r="V1477" s="10">
        <f>(I1477/86400)+25569+(-5/24)</f>
        <v>41992.999305555553</v>
      </c>
      <c r="Y1477" s="10"/>
    </row>
    <row r="1478" spans="1:25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3"/>
        <v>662</v>
      </c>
      <c r="P1478">
        <f t="shared" si="94"/>
        <v>43.333275109170302</v>
      </c>
      <c r="Q1478" s="9" t="s">
        <v>8325</v>
      </c>
      <c r="R1478" s="9" t="s">
        <v>8345</v>
      </c>
      <c r="S1478" s="10">
        <f>(J1478/86400)+25569+(-6/24)</f>
        <v>40765.791921296295</v>
      </c>
      <c r="T1478">
        <f t="shared" si="92"/>
        <v>2011</v>
      </c>
      <c r="U1478" s="15" t="str">
        <f t="shared" si="95"/>
        <v>Aug</v>
      </c>
      <c r="V1478" s="10">
        <f>(I1478/86400)+25569+(-5/24)</f>
        <v>40795.833587962959</v>
      </c>
      <c r="Y1478" s="10"/>
    </row>
    <row r="1479" spans="1:25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3"/>
        <v>111</v>
      </c>
      <c r="P1479">
        <f t="shared" si="94"/>
        <v>90.495934959349597</v>
      </c>
      <c r="Q1479" s="9" t="s">
        <v>8325</v>
      </c>
      <c r="R1479" s="9" t="s">
        <v>8345</v>
      </c>
      <c r="S1479" s="10">
        <f>(J1479/86400)+25569+(-6/24)</f>
        <v>40840.365787037037</v>
      </c>
      <c r="T1479">
        <f t="shared" si="92"/>
        <v>2011</v>
      </c>
      <c r="U1479" s="15" t="str">
        <f t="shared" si="95"/>
        <v>Oct</v>
      </c>
      <c r="V1479" s="10">
        <f>(I1479/86400)+25569+(-5/24)</f>
        <v>40899.916666666664</v>
      </c>
      <c r="Y1479" s="10"/>
    </row>
    <row r="1480" spans="1:25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3"/>
        <v>1182</v>
      </c>
      <c r="P1480">
        <f t="shared" si="94"/>
        <v>29.187190495010373</v>
      </c>
      <c r="Q1480" s="9" t="s">
        <v>8325</v>
      </c>
      <c r="R1480" s="9" t="s">
        <v>8345</v>
      </c>
      <c r="S1480" s="10">
        <f>(J1480/86400)+25569+(-6/24)</f>
        <v>41394.621678240743</v>
      </c>
      <c r="T1480">
        <f t="shared" si="92"/>
        <v>2013</v>
      </c>
      <c r="U1480" s="15" t="str">
        <f t="shared" si="95"/>
        <v>Apr</v>
      </c>
      <c r="V1480" s="10">
        <f>(I1480/86400)+25569+(-5/24)</f>
        <v>41408.663344907407</v>
      </c>
      <c r="Y1480" s="10"/>
    </row>
    <row r="1481" spans="1:25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3"/>
        <v>137</v>
      </c>
      <c r="P1481">
        <f t="shared" si="94"/>
        <v>30.95774647887324</v>
      </c>
      <c r="Q1481" s="9" t="s">
        <v>8325</v>
      </c>
      <c r="R1481" s="9" t="s">
        <v>8345</v>
      </c>
      <c r="S1481" s="10">
        <f>(J1481/86400)+25569+(-6/24)</f>
        <v>41754.495243055557</v>
      </c>
      <c r="T1481">
        <f t="shared" si="92"/>
        <v>2014</v>
      </c>
      <c r="U1481" s="15" t="str">
        <f t="shared" si="95"/>
        <v>Apr</v>
      </c>
      <c r="V1481" s="10">
        <f>(I1481/86400)+25569+(-5/24)</f>
        <v>41768.957638888889</v>
      </c>
      <c r="Y1481" s="10"/>
    </row>
    <row r="1482" spans="1:25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3"/>
        <v>117</v>
      </c>
      <c r="P1482">
        <f t="shared" si="94"/>
        <v>92.157795275590544</v>
      </c>
      <c r="Q1482" s="9" t="s">
        <v>8325</v>
      </c>
      <c r="R1482" s="9" t="s">
        <v>8345</v>
      </c>
      <c r="S1482" s="10">
        <f>(J1482/86400)+25569+(-6/24)</f>
        <v>41464.684016203704</v>
      </c>
      <c r="T1482">
        <f t="shared" si="92"/>
        <v>2013</v>
      </c>
      <c r="U1482" s="15" t="str">
        <f t="shared" si="95"/>
        <v>Jul</v>
      </c>
      <c r="V1482" s="10">
        <f>(I1482/86400)+25569+(-5/24)</f>
        <v>41481.5</v>
      </c>
      <c r="Y1482" s="10"/>
    </row>
    <row r="1483" spans="1:25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3"/>
        <v>2</v>
      </c>
      <c r="P1483">
        <f t="shared" si="94"/>
        <v>17.5</v>
      </c>
      <c r="Q1483" s="9" t="s">
        <v>8325</v>
      </c>
      <c r="R1483" s="9" t="s">
        <v>8327</v>
      </c>
      <c r="S1483" s="10">
        <f>(J1483/86400)+25569+(-6/24)</f>
        <v>41550.672974537039</v>
      </c>
      <c r="T1483">
        <f t="shared" si="92"/>
        <v>2013</v>
      </c>
      <c r="U1483" s="15" t="str">
        <f t="shared" si="95"/>
        <v>Oct</v>
      </c>
      <c r="V1483" s="10">
        <f>(I1483/86400)+25569+(-5/24)</f>
        <v>41580.714641203704</v>
      </c>
      <c r="Y1483" s="10"/>
    </row>
    <row r="1484" spans="1:25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3"/>
        <v>0</v>
      </c>
      <c r="P1484">
        <f t="shared" si="94"/>
        <v>5</v>
      </c>
      <c r="Q1484" s="9" t="s">
        <v>8325</v>
      </c>
      <c r="R1484" s="9" t="s">
        <v>8327</v>
      </c>
      <c r="S1484" s="10">
        <f>(J1484/86400)+25569+(-6/24)</f>
        <v>41136.608055555553</v>
      </c>
      <c r="T1484">
        <f t="shared" si="92"/>
        <v>2012</v>
      </c>
      <c r="U1484" s="15" t="str">
        <f t="shared" si="95"/>
        <v>Aug</v>
      </c>
      <c r="V1484" s="10">
        <f>(I1484/86400)+25569+(-5/24)</f>
        <v>41159.118750000001</v>
      </c>
      <c r="Y1484" s="10"/>
    </row>
    <row r="1485" spans="1:25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3"/>
        <v>1</v>
      </c>
      <c r="P1485">
        <f t="shared" si="94"/>
        <v>25</v>
      </c>
      <c r="Q1485" s="9" t="s">
        <v>8325</v>
      </c>
      <c r="R1485" s="9" t="s">
        <v>8327</v>
      </c>
      <c r="S1485" s="10">
        <f>(J1485/86400)+25569+(-6/24)</f>
        <v>42547.942997685182</v>
      </c>
      <c r="T1485">
        <f t="shared" si="92"/>
        <v>2016</v>
      </c>
      <c r="U1485" s="15" t="str">
        <f t="shared" si="95"/>
        <v>Jun</v>
      </c>
      <c r="V1485" s="10">
        <f>(I1485/86400)+25569+(-5/24)</f>
        <v>42572.984664351847</v>
      </c>
      <c r="Y1485" s="10"/>
    </row>
    <row r="1486" spans="1:25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3"/>
        <v>0</v>
      </c>
      <c r="P1486" t="e">
        <f t="shared" si="94"/>
        <v>#DIV/0!</v>
      </c>
      <c r="Q1486" s="9" t="s">
        <v>8325</v>
      </c>
      <c r="R1486" s="9" t="s">
        <v>8327</v>
      </c>
      <c r="S1486" s="10">
        <f>(J1486/86400)+25569+(-6/24)</f>
        <v>41052.950960648144</v>
      </c>
      <c r="T1486">
        <f t="shared" si="92"/>
        <v>2012</v>
      </c>
      <c r="U1486" s="15" t="str">
        <f t="shared" si="95"/>
        <v>May</v>
      </c>
      <c r="V1486" s="10">
        <f>(I1486/86400)+25569+(-5/24)</f>
        <v>41111.410416666666</v>
      </c>
      <c r="Y1486" s="10"/>
    </row>
    <row r="1487" spans="1:25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3"/>
        <v>2</v>
      </c>
      <c r="P1487">
        <f t="shared" si="94"/>
        <v>50</v>
      </c>
      <c r="Q1487" s="9" t="s">
        <v>8325</v>
      </c>
      <c r="R1487" s="9" t="s">
        <v>8327</v>
      </c>
      <c r="S1487" s="10">
        <f>(J1487/86400)+25569+(-6/24)</f>
        <v>42130.545983796299</v>
      </c>
      <c r="T1487">
        <f t="shared" si="92"/>
        <v>2015</v>
      </c>
      <c r="U1487" s="15" t="str">
        <f t="shared" si="95"/>
        <v>May</v>
      </c>
      <c r="V1487" s="10">
        <f>(I1487/86400)+25569+(-5/24)</f>
        <v>42175.587650462963</v>
      </c>
      <c r="Y1487" s="10"/>
    </row>
    <row r="1488" spans="1:25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3"/>
        <v>0</v>
      </c>
      <c r="P1488">
        <f t="shared" si="94"/>
        <v>16</v>
      </c>
      <c r="Q1488" s="9" t="s">
        <v>8325</v>
      </c>
      <c r="R1488" s="9" t="s">
        <v>8327</v>
      </c>
      <c r="S1488" s="10">
        <f>(J1488/86400)+25569+(-6/24)</f>
        <v>42031.918530092589</v>
      </c>
      <c r="T1488">
        <f t="shared" si="92"/>
        <v>2015</v>
      </c>
      <c r="U1488" s="15" t="str">
        <f t="shared" si="95"/>
        <v>Jan</v>
      </c>
      <c r="V1488" s="10">
        <f>(I1488/86400)+25569+(-5/24)</f>
        <v>42061.960196759253</v>
      </c>
      <c r="Y1488" s="10"/>
    </row>
    <row r="1489" spans="1:25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3"/>
        <v>0</v>
      </c>
      <c r="P1489" t="e">
        <f t="shared" si="94"/>
        <v>#DIV/0!</v>
      </c>
      <c r="Q1489" s="9" t="s">
        <v>8325</v>
      </c>
      <c r="R1489" s="9" t="s">
        <v>8327</v>
      </c>
      <c r="S1489" s="10">
        <f>(J1489/86400)+25569+(-6/24)</f>
        <v>42554.667488425926</v>
      </c>
      <c r="T1489">
        <f t="shared" si="92"/>
        <v>2016</v>
      </c>
      <c r="U1489" s="15" t="str">
        <f t="shared" si="95"/>
        <v>Jul</v>
      </c>
      <c r="V1489" s="10">
        <f>(I1489/86400)+25569+(-5/24)</f>
        <v>42584.709155092591</v>
      </c>
      <c r="Y1489" s="10"/>
    </row>
    <row r="1490" spans="1:25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3"/>
        <v>2</v>
      </c>
      <c r="P1490">
        <f t="shared" si="94"/>
        <v>60</v>
      </c>
      <c r="Q1490" s="9" t="s">
        <v>8325</v>
      </c>
      <c r="R1490" s="9" t="s">
        <v>8327</v>
      </c>
      <c r="S1490" s="10">
        <f>(J1490/86400)+25569+(-6/24)</f>
        <v>41614.313194444447</v>
      </c>
      <c r="T1490">
        <f t="shared" si="92"/>
        <v>2013</v>
      </c>
      <c r="U1490" s="15" t="str">
        <f t="shared" si="95"/>
        <v>Dec</v>
      </c>
      <c r="V1490" s="10">
        <f>(I1490/86400)+25569+(-5/24)</f>
        <v>41644.354861111111</v>
      </c>
      <c r="Y1490" s="10"/>
    </row>
    <row r="1491" spans="1:25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3"/>
        <v>0</v>
      </c>
      <c r="P1491" t="e">
        <f t="shared" si="94"/>
        <v>#DIV/0!</v>
      </c>
      <c r="Q1491" s="9" t="s">
        <v>8325</v>
      </c>
      <c r="R1491" s="9" t="s">
        <v>8327</v>
      </c>
      <c r="S1491" s="10">
        <f>(J1491/86400)+25569+(-6/24)</f>
        <v>41198.361712962964</v>
      </c>
      <c r="T1491">
        <f t="shared" si="92"/>
        <v>2012</v>
      </c>
      <c r="U1491" s="15" t="str">
        <f t="shared" si="95"/>
        <v>Oct</v>
      </c>
      <c r="V1491" s="10">
        <f>(I1491/86400)+25569+(-5/24)</f>
        <v>41228.445046296292</v>
      </c>
      <c r="Y1491" s="10"/>
    </row>
    <row r="1492" spans="1:25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3"/>
        <v>31</v>
      </c>
      <c r="P1492">
        <f t="shared" si="94"/>
        <v>47.10526315789474</v>
      </c>
      <c r="Q1492" s="9" t="s">
        <v>8325</v>
      </c>
      <c r="R1492" s="9" t="s">
        <v>8327</v>
      </c>
      <c r="S1492" s="10">
        <f>(J1492/86400)+25569+(-6/24)</f>
        <v>41520.311041666668</v>
      </c>
      <c r="T1492">
        <f t="shared" si="92"/>
        <v>2013</v>
      </c>
      <c r="U1492" s="15" t="str">
        <f t="shared" si="95"/>
        <v>Sep</v>
      </c>
      <c r="V1492" s="10">
        <f>(I1492/86400)+25569+(-5/24)</f>
        <v>41549.352708333332</v>
      </c>
      <c r="Y1492" s="10"/>
    </row>
    <row r="1493" spans="1:25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3"/>
        <v>8</v>
      </c>
      <c r="P1493">
        <f t="shared" si="94"/>
        <v>100</v>
      </c>
      <c r="Q1493" s="9" t="s">
        <v>8325</v>
      </c>
      <c r="R1493" s="9" t="s">
        <v>8327</v>
      </c>
      <c r="S1493" s="10">
        <f>(J1493/86400)+25569+(-6/24)</f>
        <v>41991.463460648149</v>
      </c>
      <c r="T1493">
        <f t="shared" si="92"/>
        <v>2014</v>
      </c>
      <c r="U1493" s="15" t="str">
        <f t="shared" si="95"/>
        <v>Dec</v>
      </c>
      <c r="V1493" s="10">
        <f>(I1493/86400)+25569+(-5/24)</f>
        <v>42050.443055555552</v>
      </c>
      <c r="Y1493" s="10"/>
    </row>
    <row r="1494" spans="1:25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3"/>
        <v>1</v>
      </c>
      <c r="P1494">
        <f t="shared" si="94"/>
        <v>15</v>
      </c>
      <c r="Q1494" s="9" t="s">
        <v>8325</v>
      </c>
      <c r="R1494" s="9" t="s">
        <v>8327</v>
      </c>
      <c r="S1494" s="10">
        <f>(J1494/86400)+25569+(-6/24)</f>
        <v>40682.634791666671</v>
      </c>
      <c r="T1494">
        <f t="shared" si="92"/>
        <v>2011</v>
      </c>
      <c r="U1494" s="15" t="str">
        <f t="shared" si="95"/>
        <v>May</v>
      </c>
      <c r="V1494" s="10">
        <f>(I1494/86400)+25569+(-5/24)</f>
        <v>40712.676458333335</v>
      </c>
      <c r="Y1494" s="10"/>
    </row>
    <row r="1495" spans="1:25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3"/>
        <v>0</v>
      </c>
      <c r="P1495" t="e">
        <f t="shared" si="94"/>
        <v>#DIV/0!</v>
      </c>
      <c r="Q1495" s="9" t="s">
        <v>8325</v>
      </c>
      <c r="R1495" s="9" t="s">
        <v>8327</v>
      </c>
      <c r="S1495" s="10">
        <f>(J1495/86400)+25569+(-6/24)</f>
        <v>41411.616608796292</v>
      </c>
      <c r="T1495">
        <f t="shared" si="92"/>
        <v>2013</v>
      </c>
      <c r="U1495" s="15" t="str">
        <f t="shared" si="95"/>
        <v>May</v>
      </c>
      <c r="V1495" s="10">
        <f>(I1495/86400)+25569+(-5/24)</f>
        <v>41441.658275462956</v>
      </c>
      <c r="Y1495" s="10"/>
    </row>
    <row r="1496" spans="1:25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3"/>
        <v>9</v>
      </c>
      <c r="P1496">
        <f t="shared" si="94"/>
        <v>40.454545454545453</v>
      </c>
      <c r="Q1496" s="9" t="s">
        <v>8325</v>
      </c>
      <c r="R1496" s="9" t="s">
        <v>8327</v>
      </c>
      <c r="S1496" s="10">
        <f>(J1496/86400)+25569+(-6/24)</f>
        <v>42067.472372685181</v>
      </c>
      <c r="T1496">
        <f t="shared" si="92"/>
        <v>2015</v>
      </c>
      <c r="U1496" s="15" t="str">
        <f t="shared" si="95"/>
        <v>Mar</v>
      </c>
      <c r="V1496" s="10">
        <f>(I1496/86400)+25569+(-5/24)</f>
        <v>42097.443055555552</v>
      </c>
      <c r="Y1496" s="10"/>
    </row>
    <row r="1497" spans="1:25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3"/>
        <v>0</v>
      </c>
      <c r="P1497" t="e">
        <f t="shared" si="94"/>
        <v>#DIV/0!</v>
      </c>
      <c r="Q1497" s="9" t="s">
        <v>8325</v>
      </c>
      <c r="R1497" s="9" t="s">
        <v>8327</v>
      </c>
      <c r="S1497" s="10">
        <f>(J1497/86400)+25569+(-6/24)</f>
        <v>40752.539710648147</v>
      </c>
      <c r="T1497">
        <f t="shared" si="92"/>
        <v>2011</v>
      </c>
      <c r="U1497" s="15" t="str">
        <f t="shared" si="95"/>
        <v>Jul</v>
      </c>
      <c r="V1497" s="10">
        <f>(I1497/86400)+25569+(-5/24)</f>
        <v>40782.581377314811</v>
      </c>
      <c r="Y1497" s="10"/>
    </row>
    <row r="1498" spans="1:25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3"/>
        <v>0</v>
      </c>
      <c r="P1498" t="e">
        <f t="shared" si="94"/>
        <v>#DIV/0!</v>
      </c>
      <c r="Q1498" s="9" t="s">
        <v>8325</v>
      </c>
      <c r="R1498" s="9" t="s">
        <v>8327</v>
      </c>
      <c r="S1498" s="10">
        <f>(J1498/86400)+25569+(-6/24)</f>
        <v>41838.225219907406</v>
      </c>
      <c r="T1498">
        <f t="shared" si="92"/>
        <v>2014</v>
      </c>
      <c r="U1498" s="15" t="str">
        <f t="shared" si="95"/>
        <v>Jul</v>
      </c>
      <c r="V1498" s="10">
        <f>(I1498/86400)+25569+(-5/24)</f>
        <v>41898.266886574071</v>
      </c>
      <c r="Y1498" s="10"/>
    </row>
    <row r="1499" spans="1:25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3"/>
        <v>0</v>
      </c>
      <c r="P1499">
        <f t="shared" si="94"/>
        <v>1</v>
      </c>
      <c r="Q1499" s="9" t="s">
        <v>8325</v>
      </c>
      <c r="R1499" s="9" t="s">
        <v>8327</v>
      </c>
      <c r="S1499" s="10">
        <f>(J1499/86400)+25569+(-6/24)</f>
        <v>41444.39261574074</v>
      </c>
      <c r="T1499">
        <f t="shared" si="92"/>
        <v>2013</v>
      </c>
      <c r="U1499" s="15" t="str">
        <f t="shared" si="95"/>
        <v>Jun</v>
      </c>
      <c r="V1499" s="10">
        <f>(I1499/86400)+25569+(-5/24)</f>
        <v>41486.613194444442</v>
      </c>
      <c r="Y1499" s="10"/>
    </row>
    <row r="1500" spans="1:25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3"/>
        <v>2</v>
      </c>
      <c r="P1500">
        <f t="shared" si="94"/>
        <v>19</v>
      </c>
      <c r="Q1500" s="9" t="s">
        <v>8325</v>
      </c>
      <c r="R1500" s="9" t="s">
        <v>8327</v>
      </c>
      <c r="S1500" s="10">
        <f>(J1500/86400)+25569+(-6/24)</f>
        <v>41840.733541666668</v>
      </c>
      <c r="T1500">
        <f t="shared" si="92"/>
        <v>2014</v>
      </c>
      <c r="U1500" s="15" t="str">
        <f t="shared" si="95"/>
        <v>Jul</v>
      </c>
      <c r="V1500" s="10">
        <f>(I1500/86400)+25569+(-5/24)</f>
        <v>41885.775208333333</v>
      </c>
      <c r="Y1500" s="10"/>
    </row>
    <row r="1501" spans="1:25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3"/>
        <v>0</v>
      </c>
      <c r="P1501">
        <f t="shared" si="94"/>
        <v>5</v>
      </c>
      <c r="Q1501" s="9" t="s">
        <v>8325</v>
      </c>
      <c r="R1501" s="9" t="s">
        <v>8327</v>
      </c>
      <c r="S1501" s="10">
        <f>(J1501/86400)+25569+(-6/24)</f>
        <v>42526.757326388892</v>
      </c>
      <c r="T1501">
        <f t="shared" si="92"/>
        <v>2016</v>
      </c>
      <c r="U1501" s="15" t="str">
        <f t="shared" si="95"/>
        <v>Jun</v>
      </c>
      <c r="V1501" s="10">
        <f>(I1501/86400)+25569+(-5/24)</f>
        <v>42586.798993055556</v>
      </c>
      <c r="Y1501" s="10"/>
    </row>
    <row r="1502" spans="1:25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3"/>
        <v>25</v>
      </c>
      <c r="P1502">
        <f t="shared" si="94"/>
        <v>46.733333333333334</v>
      </c>
      <c r="Q1502" s="9" t="s">
        <v>8325</v>
      </c>
      <c r="R1502" s="9" t="s">
        <v>8327</v>
      </c>
      <c r="S1502" s="10">
        <f>(J1502/86400)+25569+(-6/24)</f>
        <v>41365.654594907406</v>
      </c>
      <c r="T1502">
        <f t="shared" si="92"/>
        <v>2013</v>
      </c>
      <c r="U1502" s="15" t="str">
        <f t="shared" si="95"/>
        <v>Apr</v>
      </c>
      <c r="V1502" s="10">
        <f>(I1502/86400)+25569+(-5/24)</f>
        <v>41395.69626157407</v>
      </c>
      <c r="Y1502" s="10"/>
    </row>
    <row r="1503" spans="1:25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3"/>
        <v>166</v>
      </c>
      <c r="P1503">
        <f t="shared" si="94"/>
        <v>97.731073446327684</v>
      </c>
      <c r="Q1503" s="9" t="s">
        <v>8341</v>
      </c>
      <c r="R1503" s="9" t="s">
        <v>8342</v>
      </c>
      <c r="S1503" s="10">
        <f>(J1503/86400)+25569+(-6/24)</f>
        <v>42163.333599537036</v>
      </c>
      <c r="T1503">
        <f t="shared" si="92"/>
        <v>2015</v>
      </c>
      <c r="U1503" s="15" t="str">
        <f t="shared" si="95"/>
        <v>Jun</v>
      </c>
      <c r="V1503" s="10">
        <f>(I1503/86400)+25569+(-5/24)</f>
        <v>42193.3752662037</v>
      </c>
      <c r="Y1503" s="10"/>
    </row>
    <row r="1504" spans="1:25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3"/>
        <v>101</v>
      </c>
      <c r="P1504">
        <f t="shared" si="94"/>
        <v>67.835866261398181</v>
      </c>
      <c r="Q1504" s="9" t="s">
        <v>8341</v>
      </c>
      <c r="R1504" s="9" t="s">
        <v>8342</v>
      </c>
      <c r="S1504" s="10">
        <f>(J1504/86400)+25569+(-6/24)</f>
        <v>42426.292592592596</v>
      </c>
      <c r="T1504">
        <f t="shared" si="92"/>
        <v>2016</v>
      </c>
      <c r="U1504" s="15" t="str">
        <f t="shared" si="95"/>
        <v>Feb</v>
      </c>
      <c r="V1504" s="10">
        <f>(I1504/86400)+25569+(-5/24)</f>
        <v>42454.708333333336</v>
      </c>
      <c r="Y1504" s="10"/>
    </row>
    <row r="1505" spans="1:25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3"/>
        <v>108</v>
      </c>
      <c r="P1505">
        <f t="shared" si="94"/>
        <v>56.98492957746479</v>
      </c>
      <c r="Q1505" s="9" t="s">
        <v>8341</v>
      </c>
      <c r="R1505" s="9" t="s">
        <v>8342</v>
      </c>
      <c r="S1505" s="10">
        <f>(J1505/86400)+25569+(-6/24)</f>
        <v>42606.097233796296</v>
      </c>
      <c r="T1505">
        <f t="shared" si="92"/>
        <v>2016</v>
      </c>
      <c r="U1505" s="15" t="str">
        <f t="shared" si="95"/>
        <v>Aug</v>
      </c>
      <c r="V1505" s="10">
        <f>(I1505/86400)+25569+(-5/24)</f>
        <v>42666.13890046296</v>
      </c>
      <c r="Y1505" s="10"/>
    </row>
    <row r="1506" spans="1:25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3"/>
        <v>278</v>
      </c>
      <c r="P1506">
        <f t="shared" si="94"/>
        <v>67.159851301115239</v>
      </c>
      <c r="Q1506" s="9" t="s">
        <v>8341</v>
      </c>
      <c r="R1506" s="9" t="s">
        <v>8342</v>
      </c>
      <c r="S1506" s="10">
        <f>(J1506/86400)+25569+(-6/24)</f>
        <v>41772.407685185186</v>
      </c>
      <c r="T1506">
        <f t="shared" si="92"/>
        <v>2014</v>
      </c>
      <c r="U1506" s="15" t="str">
        <f t="shared" si="95"/>
        <v>May</v>
      </c>
      <c r="V1506" s="10">
        <f>(I1506/86400)+25569+(-5/24)</f>
        <v>41800.147916666661</v>
      </c>
      <c r="Y1506" s="10"/>
    </row>
    <row r="1507" spans="1:25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3"/>
        <v>104</v>
      </c>
      <c r="P1507">
        <f t="shared" si="94"/>
        <v>48.037681159420288</v>
      </c>
      <c r="Q1507" s="9" t="s">
        <v>8341</v>
      </c>
      <c r="R1507" s="9" t="s">
        <v>8342</v>
      </c>
      <c r="S1507" s="10">
        <f>(J1507/86400)+25569+(-6/24)</f>
        <v>42414.19332175926</v>
      </c>
      <c r="T1507">
        <f t="shared" si="92"/>
        <v>2016</v>
      </c>
      <c r="U1507" s="15" t="str">
        <f t="shared" si="95"/>
        <v>Feb</v>
      </c>
      <c r="V1507" s="10">
        <f>(I1507/86400)+25569+(-5/24)</f>
        <v>42451.625694444439</v>
      </c>
      <c r="Y1507" s="10"/>
    </row>
    <row r="1508" spans="1:25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3"/>
        <v>111</v>
      </c>
      <c r="P1508">
        <f t="shared" si="94"/>
        <v>38.860465116279073</v>
      </c>
      <c r="Q1508" s="9" t="s">
        <v>8341</v>
      </c>
      <c r="R1508" s="9" t="s">
        <v>8342</v>
      </c>
      <c r="S1508" s="10">
        <f>(J1508/86400)+25569+(-6/24)</f>
        <v>41814.535925925928</v>
      </c>
      <c r="T1508">
        <f t="shared" si="92"/>
        <v>2014</v>
      </c>
      <c r="U1508" s="15" t="str">
        <f t="shared" si="95"/>
        <v>Jun</v>
      </c>
      <c r="V1508" s="10">
        <f>(I1508/86400)+25569+(-5/24)</f>
        <v>41844.577592592592</v>
      </c>
      <c r="Y1508" s="10"/>
    </row>
    <row r="1509" spans="1:25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3"/>
        <v>215</v>
      </c>
      <c r="P1509">
        <f t="shared" si="94"/>
        <v>78.181818181818187</v>
      </c>
      <c r="Q1509" s="9" t="s">
        <v>8341</v>
      </c>
      <c r="R1509" s="9" t="s">
        <v>8342</v>
      </c>
      <c r="S1509" s="10">
        <f>(J1509/86400)+25569+(-6/24)</f>
        <v>40254.200335648144</v>
      </c>
      <c r="T1509">
        <f t="shared" si="92"/>
        <v>2010</v>
      </c>
      <c r="U1509" s="15" t="str">
        <f t="shared" si="95"/>
        <v>Mar</v>
      </c>
      <c r="V1509" s="10">
        <f>(I1509/86400)+25569+(-5/24)</f>
        <v>40313.131944444445</v>
      </c>
      <c r="Y1509" s="10"/>
    </row>
    <row r="1510" spans="1:25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3"/>
        <v>111</v>
      </c>
      <c r="P1510">
        <f t="shared" si="94"/>
        <v>97.113744075829388</v>
      </c>
      <c r="Q1510" s="9" t="s">
        <v>8341</v>
      </c>
      <c r="R1510" s="9" t="s">
        <v>8342</v>
      </c>
      <c r="S1510" s="10">
        <f>(J1510/86400)+25569+(-6/24)</f>
        <v>41786.364363425928</v>
      </c>
      <c r="T1510">
        <f t="shared" si="92"/>
        <v>2014</v>
      </c>
      <c r="U1510" s="15" t="str">
        <f t="shared" si="95"/>
        <v>May</v>
      </c>
      <c r="V1510" s="10">
        <f>(I1510/86400)+25569+(-5/24)</f>
        <v>41817.406030092592</v>
      </c>
      <c r="Y1510" s="10"/>
    </row>
    <row r="1511" spans="1:25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3"/>
        <v>124</v>
      </c>
      <c r="P1511">
        <f t="shared" si="94"/>
        <v>110.39397959183674</v>
      </c>
      <c r="Q1511" s="9" t="s">
        <v>8341</v>
      </c>
      <c r="R1511" s="9" t="s">
        <v>8342</v>
      </c>
      <c r="S1511" s="10">
        <f>(J1511/86400)+25569+(-6/24)</f>
        <v>42751.283391203702</v>
      </c>
      <c r="T1511">
        <f t="shared" si="92"/>
        <v>2017</v>
      </c>
      <c r="U1511" s="15" t="str">
        <f t="shared" si="95"/>
        <v>Jan</v>
      </c>
      <c r="V1511" s="10">
        <f>(I1511/86400)+25569+(-5/24)</f>
        <v>42780.749305555553</v>
      </c>
      <c r="Y1511" s="10"/>
    </row>
    <row r="1512" spans="1:25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3"/>
        <v>101</v>
      </c>
      <c r="P1512">
        <f t="shared" si="94"/>
        <v>39.91506172839506</v>
      </c>
      <c r="Q1512" s="9" t="s">
        <v>8341</v>
      </c>
      <c r="R1512" s="9" t="s">
        <v>8342</v>
      </c>
      <c r="S1512" s="10">
        <f>(J1512/86400)+25569+(-6/24)</f>
        <v>41809.135162037041</v>
      </c>
      <c r="T1512">
        <f t="shared" si="92"/>
        <v>2014</v>
      </c>
      <c r="U1512" s="15" t="str">
        <f t="shared" si="95"/>
        <v>Jun</v>
      </c>
      <c r="V1512" s="10">
        <f>(I1512/86400)+25569+(-5/24)</f>
        <v>41839.176828703705</v>
      </c>
      <c r="Y1512" s="10"/>
    </row>
    <row r="1513" spans="1:25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3"/>
        <v>112</v>
      </c>
      <c r="P1513">
        <f t="shared" si="94"/>
        <v>75.975728155339809</v>
      </c>
      <c r="Q1513" s="9" t="s">
        <v>8341</v>
      </c>
      <c r="R1513" s="9" t="s">
        <v>8342</v>
      </c>
      <c r="S1513" s="10">
        <f>(J1513/86400)+25569+(-6/24)</f>
        <v>42296.333379629628</v>
      </c>
      <c r="T1513">
        <f t="shared" si="92"/>
        <v>2015</v>
      </c>
      <c r="U1513" s="15" t="str">
        <f t="shared" si="95"/>
        <v>Oct</v>
      </c>
      <c r="V1513" s="10">
        <f>(I1513/86400)+25569+(-5/24)</f>
        <v>42326.416712962957</v>
      </c>
      <c r="Y1513" s="10"/>
    </row>
    <row r="1514" spans="1:25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3"/>
        <v>559</v>
      </c>
      <c r="P1514">
        <f t="shared" si="94"/>
        <v>58.379104477611939</v>
      </c>
      <c r="Q1514" s="9" t="s">
        <v>8341</v>
      </c>
      <c r="R1514" s="9" t="s">
        <v>8342</v>
      </c>
      <c r="S1514" s="10">
        <f>(J1514/86400)+25569+(-6/24)</f>
        <v>42741.434479166666</v>
      </c>
      <c r="T1514">
        <f t="shared" si="92"/>
        <v>2017</v>
      </c>
      <c r="U1514" s="15" t="str">
        <f t="shared" si="95"/>
        <v>Jan</v>
      </c>
      <c r="V1514" s="10">
        <f>(I1514/86400)+25569+(-5/24)</f>
        <v>42771.476145833331</v>
      </c>
      <c r="Y1514" s="10"/>
    </row>
    <row r="1515" spans="1:25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3"/>
        <v>150</v>
      </c>
      <c r="P1515">
        <f t="shared" si="94"/>
        <v>55.82093023255814</v>
      </c>
      <c r="Q1515" s="9" t="s">
        <v>8341</v>
      </c>
      <c r="R1515" s="9" t="s">
        <v>8342</v>
      </c>
      <c r="S1515" s="10">
        <f>(J1515/86400)+25569+(-6/24)</f>
        <v>41806.387337962966</v>
      </c>
      <c r="T1515">
        <f t="shared" si="92"/>
        <v>2014</v>
      </c>
      <c r="U1515" s="15" t="str">
        <f t="shared" si="95"/>
        <v>Jun</v>
      </c>
      <c r="V1515" s="10">
        <f>(I1515/86400)+25569+(-5/24)</f>
        <v>41836.42900462963</v>
      </c>
      <c r="Y1515" s="10"/>
    </row>
    <row r="1516" spans="1:25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3"/>
        <v>106</v>
      </c>
      <c r="P1516">
        <f t="shared" si="94"/>
        <v>151.24431818181819</v>
      </c>
      <c r="Q1516" s="9" t="s">
        <v>8341</v>
      </c>
      <c r="R1516" s="9" t="s">
        <v>8342</v>
      </c>
      <c r="S1516" s="10">
        <f>(J1516/86400)+25569+(-6/24)</f>
        <v>42234.347685185188</v>
      </c>
      <c r="T1516">
        <f t="shared" si="92"/>
        <v>2015</v>
      </c>
      <c r="U1516" s="15" t="str">
        <f t="shared" si="95"/>
        <v>Aug</v>
      </c>
      <c r="V1516" s="10">
        <f>(I1516/86400)+25569+(-5/24)</f>
        <v>42274.389351851853</v>
      </c>
      <c r="Y1516" s="10"/>
    </row>
    <row r="1517" spans="1:25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3"/>
        <v>157</v>
      </c>
      <c r="P1517">
        <f t="shared" si="94"/>
        <v>849.67027027027029</v>
      </c>
      <c r="Q1517" s="9" t="s">
        <v>8341</v>
      </c>
      <c r="R1517" s="9" t="s">
        <v>8342</v>
      </c>
      <c r="S1517" s="10">
        <f>(J1517/86400)+25569+(-6/24)</f>
        <v>42415.003437499996</v>
      </c>
      <c r="T1517">
        <f t="shared" si="92"/>
        <v>2016</v>
      </c>
      <c r="U1517" s="15" t="str">
        <f t="shared" si="95"/>
        <v>Feb</v>
      </c>
      <c r="V1517" s="10">
        <f>(I1517/86400)+25569+(-5/24)</f>
        <v>42445.003437499996</v>
      </c>
      <c r="Y1517" s="10"/>
    </row>
    <row r="1518" spans="1:25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3"/>
        <v>109</v>
      </c>
      <c r="P1518">
        <f t="shared" si="94"/>
        <v>159.24137931034483</v>
      </c>
      <c r="Q1518" s="9" t="s">
        <v>8341</v>
      </c>
      <c r="R1518" s="9" t="s">
        <v>8342</v>
      </c>
      <c r="S1518" s="10">
        <f>(J1518/86400)+25569+(-6/24)</f>
        <v>42619.216342592597</v>
      </c>
      <c r="T1518">
        <f t="shared" si="92"/>
        <v>2016</v>
      </c>
      <c r="U1518" s="15" t="str">
        <f t="shared" si="95"/>
        <v>Sep</v>
      </c>
      <c r="V1518" s="10">
        <f>(I1518/86400)+25569+(-5/24)</f>
        <v>42649.374999999993</v>
      </c>
      <c r="Y1518" s="10"/>
    </row>
    <row r="1519" spans="1:25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3"/>
        <v>162</v>
      </c>
      <c r="P1519">
        <f t="shared" si="94"/>
        <v>39.507317073170732</v>
      </c>
      <c r="Q1519" s="9" t="s">
        <v>8341</v>
      </c>
      <c r="R1519" s="9" t="s">
        <v>8342</v>
      </c>
      <c r="S1519" s="10">
        <f>(J1519/86400)+25569+(-6/24)</f>
        <v>41948.31658564815</v>
      </c>
      <c r="T1519">
        <f t="shared" si="92"/>
        <v>2014</v>
      </c>
      <c r="U1519" s="15" t="str">
        <f t="shared" si="95"/>
        <v>Nov</v>
      </c>
      <c r="V1519" s="10">
        <f>(I1519/86400)+25569+(-5/24)</f>
        <v>41979.041666666664</v>
      </c>
      <c r="Y1519" s="10"/>
    </row>
    <row r="1520" spans="1:25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3"/>
        <v>205</v>
      </c>
      <c r="P1520">
        <f t="shared" si="94"/>
        <v>130.52966101694915</v>
      </c>
      <c r="Q1520" s="9" t="s">
        <v>8341</v>
      </c>
      <c r="R1520" s="9" t="s">
        <v>8342</v>
      </c>
      <c r="S1520" s="10">
        <f>(J1520/86400)+25569+(-6/24)</f>
        <v>41760.5700462963</v>
      </c>
      <c r="T1520">
        <f t="shared" si="92"/>
        <v>2014</v>
      </c>
      <c r="U1520" s="15" t="str">
        <f t="shared" si="95"/>
        <v>May</v>
      </c>
      <c r="V1520" s="10">
        <f>(I1520/86400)+25569+(-5/24)</f>
        <v>41790.611712962964</v>
      </c>
      <c r="Y1520" s="10"/>
    </row>
    <row r="1521" spans="1:25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3"/>
        <v>103</v>
      </c>
      <c r="P1521">
        <f t="shared" si="94"/>
        <v>64.156896551724131</v>
      </c>
      <c r="Q1521" s="9" t="s">
        <v>8341</v>
      </c>
      <c r="R1521" s="9" t="s">
        <v>8342</v>
      </c>
      <c r="S1521" s="10">
        <f>(J1521/86400)+25569+(-6/24)</f>
        <v>41782.491701388892</v>
      </c>
      <c r="T1521">
        <f t="shared" si="92"/>
        <v>2014</v>
      </c>
      <c r="U1521" s="15" t="str">
        <f t="shared" si="95"/>
        <v>May</v>
      </c>
      <c r="V1521" s="10">
        <f>(I1521/86400)+25569+(-5/24)</f>
        <v>41810.707638888889</v>
      </c>
      <c r="Y1521" s="10"/>
    </row>
    <row r="1522" spans="1:25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3"/>
        <v>103</v>
      </c>
      <c r="P1522">
        <f t="shared" si="94"/>
        <v>111.52694610778443</v>
      </c>
      <c r="Q1522" s="9" t="s">
        <v>8341</v>
      </c>
      <c r="R1522" s="9" t="s">
        <v>8342</v>
      </c>
      <c r="S1522" s="10">
        <f>(J1522/86400)+25569+(-6/24)</f>
        <v>41955.607789351852</v>
      </c>
      <c r="T1522">
        <f t="shared" si="92"/>
        <v>2014</v>
      </c>
      <c r="U1522" s="15" t="str">
        <f t="shared" si="95"/>
        <v>Nov</v>
      </c>
      <c r="V1522" s="10">
        <f>(I1522/86400)+25569+(-5/24)</f>
        <v>41991.958333333336</v>
      </c>
      <c r="Y1522" s="10"/>
    </row>
    <row r="1523" spans="1:25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3"/>
        <v>107</v>
      </c>
      <c r="P1523">
        <f t="shared" si="94"/>
        <v>170.44680851063831</v>
      </c>
      <c r="Q1523" s="9" t="s">
        <v>8341</v>
      </c>
      <c r="R1523" s="9" t="s">
        <v>8342</v>
      </c>
      <c r="S1523" s="10">
        <f>(J1523/86400)+25569+(-6/24)</f>
        <v>42492.917719907404</v>
      </c>
      <c r="T1523">
        <f t="shared" si="92"/>
        <v>2016</v>
      </c>
      <c r="U1523" s="15" t="str">
        <f t="shared" si="95"/>
        <v>May</v>
      </c>
      <c r="V1523" s="10">
        <f>(I1523/86400)+25569+(-5/24)</f>
        <v>42527.959386574068</v>
      </c>
      <c r="Y1523" s="10"/>
    </row>
    <row r="1524" spans="1:25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3"/>
        <v>139</v>
      </c>
      <c r="P1524">
        <f t="shared" si="94"/>
        <v>133.7391592920354</v>
      </c>
      <c r="Q1524" s="9" t="s">
        <v>8341</v>
      </c>
      <c r="R1524" s="9" t="s">
        <v>8342</v>
      </c>
      <c r="S1524" s="10">
        <f>(J1524/86400)+25569+(-6/24)</f>
        <v>41899.580312500002</v>
      </c>
      <c r="T1524">
        <f t="shared" si="92"/>
        <v>2014</v>
      </c>
      <c r="U1524" s="15" t="str">
        <f t="shared" si="95"/>
        <v>Sep</v>
      </c>
      <c r="V1524" s="10">
        <f>(I1524/86400)+25569+(-5/24)</f>
        <v>41929.621979166666</v>
      </c>
      <c r="Y1524" s="10"/>
    </row>
    <row r="1525" spans="1:25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3"/>
        <v>125</v>
      </c>
      <c r="P1525">
        <f t="shared" si="94"/>
        <v>95.834024896265561</v>
      </c>
      <c r="Q1525" s="9" t="s">
        <v>8341</v>
      </c>
      <c r="R1525" s="9" t="s">
        <v>8342</v>
      </c>
      <c r="S1525" s="10">
        <f>(J1525/86400)+25569+(-6/24)</f>
        <v>41964.501342592594</v>
      </c>
      <c r="T1525">
        <f t="shared" si="92"/>
        <v>2014</v>
      </c>
      <c r="U1525" s="15" t="str">
        <f t="shared" si="95"/>
        <v>Nov</v>
      </c>
      <c r="V1525" s="10">
        <f>(I1525/86400)+25569+(-5/24)</f>
        <v>41995.791666666664</v>
      </c>
      <c r="Y1525" s="10"/>
    </row>
    <row r="1526" spans="1:25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3"/>
        <v>207</v>
      </c>
      <c r="P1526">
        <f t="shared" si="94"/>
        <v>221.78571428571428</v>
      </c>
      <c r="Q1526" s="9" t="s">
        <v>8341</v>
      </c>
      <c r="R1526" s="9" t="s">
        <v>8342</v>
      </c>
      <c r="S1526" s="10">
        <f>(J1526/86400)+25569+(-6/24)</f>
        <v>42756.251041666663</v>
      </c>
      <c r="T1526">
        <f t="shared" si="92"/>
        <v>2017</v>
      </c>
      <c r="U1526" s="15" t="str">
        <f t="shared" si="95"/>
        <v>Jan</v>
      </c>
      <c r="V1526" s="10">
        <f>(I1526/86400)+25569+(-5/24)</f>
        <v>42786.292708333327</v>
      </c>
      <c r="Y1526" s="10"/>
    </row>
    <row r="1527" spans="1:25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3"/>
        <v>174</v>
      </c>
      <c r="P1527">
        <f t="shared" si="94"/>
        <v>32.315357142857138</v>
      </c>
      <c r="Q1527" s="9" t="s">
        <v>8341</v>
      </c>
      <c r="R1527" s="9" t="s">
        <v>8342</v>
      </c>
      <c r="S1527" s="10">
        <f>(J1527/86400)+25569+(-6/24)</f>
        <v>42570.452986111108</v>
      </c>
      <c r="T1527">
        <f t="shared" si="92"/>
        <v>2016</v>
      </c>
      <c r="U1527" s="15" t="str">
        <f t="shared" si="95"/>
        <v>Jul</v>
      </c>
      <c r="V1527" s="10">
        <f>(I1527/86400)+25569+(-5/24)</f>
        <v>42600.494652777772</v>
      </c>
      <c r="Y1527" s="10"/>
    </row>
    <row r="1528" spans="1:25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3"/>
        <v>120</v>
      </c>
      <c r="P1528">
        <f t="shared" si="94"/>
        <v>98.839285714285708</v>
      </c>
      <c r="Q1528" s="9" t="s">
        <v>8341</v>
      </c>
      <c r="R1528" s="9" t="s">
        <v>8342</v>
      </c>
      <c r="S1528" s="10">
        <f>(J1528/86400)+25569+(-6/24)</f>
        <v>42339.026006944448</v>
      </c>
      <c r="T1528">
        <f t="shared" si="92"/>
        <v>2015</v>
      </c>
      <c r="U1528" s="15" t="str">
        <f t="shared" si="95"/>
        <v>Dec</v>
      </c>
      <c r="V1528" s="10">
        <f>(I1528/86400)+25569+(-5/24)</f>
        <v>42388.067673611113</v>
      </c>
      <c r="Y1528" s="10"/>
    </row>
    <row r="1529" spans="1:25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3"/>
        <v>110</v>
      </c>
      <c r="P1529">
        <f t="shared" si="94"/>
        <v>55.222142857142863</v>
      </c>
      <c r="Q1529" s="9" t="s">
        <v>8341</v>
      </c>
      <c r="R1529" s="9" t="s">
        <v>8342</v>
      </c>
      <c r="S1529" s="10">
        <f>(J1529/86400)+25569+(-6/24)</f>
        <v>42780.350532407407</v>
      </c>
      <c r="T1529">
        <f t="shared" si="92"/>
        <v>2017</v>
      </c>
      <c r="U1529" s="15" t="str">
        <f t="shared" si="95"/>
        <v>Feb</v>
      </c>
      <c r="V1529" s="10">
        <f>(I1529/86400)+25569+(-5/24)</f>
        <v>42808.350532407407</v>
      </c>
      <c r="Y1529" s="10"/>
    </row>
    <row r="1530" spans="1:25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3"/>
        <v>282</v>
      </c>
      <c r="P1530">
        <f t="shared" si="94"/>
        <v>52.793750000000003</v>
      </c>
      <c r="Q1530" s="9" t="s">
        <v>8341</v>
      </c>
      <c r="R1530" s="9" t="s">
        <v>8342</v>
      </c>
      <c r="S1530" s="10">
        <f>(J1530/86400)+25569+(-6/24)</f>
        <v>42736.482893518521</v>
      </c>
      <c r="T1530">
        <f t="shared" si="92"/>
        <v>2017</v>
      </c>
      <c r="U1530" s="15" t="str">
        <f t="shared" si="95"/>
        <v>Jan</v>
      </c>
      <c r="V1530" s="10">
        <f>(I1530/86400)+25569+(-5/24)</f>
        <v>42766.791666666664</v>
      </c>
      <c r="Y1530" s="10"/>
    </row>
    <row r="1531" spans="1:25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3"/>
        <v>101</v>
      </c>
      <c r="P1531">
        <f t="shared" si="94"/>
        <v>135.66666666666666</v>
      </c>
      <c r="Q1531" s="9" t="s">
        <v>8341</v>
      </c>
      <c r="R1531" s="9" t="s">
        <v>8342</v>
      </c>
      <c r="S1531" s="10">
        <f>(J1531/86400)+25569+(-6/24)</f>
        <v>42052.378703703704</v>
      </c>
      <c r="T1531">
        <f t="shared" si="92"/>
        <v>2015</v>
      </c>
      <c r="U1531" s="15" t="str">
        <f t="shared" si="95"/>
        <v>Feb</v>
      </c>
      <c r="V1531" s="10">
        <f>(I1531/86400)+25569+(-5/24)</f>
        <v>42082.378703703704</v>
      </c>
      <c r="Y1531" s="10"/>
    </row>
    <row r="1532" spans="1:25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3"/>
        <v>135</v>
      </c>
      <c r="P1532">
        <f t="shared" si="94"/>
        <v>53.991990846681922</v>
      </c>
      <c r="Q1532" s="9" t="s">
        <v>8341</v>
      </c>
      <c r="R1532" s="9" t="s">
        <v>8342</v>
      </c>
      <c r="S1532" s="10">
        <f>(J1532/86400)+25569+(-6/24)</f>
        <v>42275.51730324074</v>
      </c>
      <c r="T1532">
        <f t="shared" si="92"/>
        <v>2015</v>
      </c>
      <c r="U1532" s="15" t="str">
        <f t="shared" si="95"/>
        <v>Sep</v>
      </c>
      <c r="V1532" s="10">
        <f>(I1532/86400)+25569+(-5/24)</f>
        <v>42300.558969907404</v>
      </c>
      <c r="Y1532" s="10"/>
    </row>
    <row r="1533" spans="1:25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3"/>
        <v>176</v>
      </c>
      <c r="P1533">
        <f t="shared" si="94"/>
        <v>56.643835616438359</v>
      </c>
      <c r="Q1533" s="9" t="s">
        <v>8341</v>
      </c>
      <c r="R1533" s="9" t="s">
        <v>8342</v>
      </c>
      <c r="S1533" s="10">
        <f>(J1533/86400)+25569+(-6/24)</f>
        <v>41941.552384259259</v>
      </c>
      <c r="T1533">
        <f t="shared" si="92"/>
        <v>2014</v>
      </c>
      <c r="U1533" s="15" t="str">
        <f t="shared" si="95"/>
        <v>Oct</v>
      </c>
      <c r="V1533" s="10">
        <f>(I1533/86400)+25569+(-5/24)</f>
        <v>41973.916666666664</v>
      </c>
      <c r="Y1533" s="10"/>
    </row>
    <row r="1534" spans="1:25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3"/>
        <v>484</v>
      </c>
      <c r="P1534">
        <f t="shared" si="94"/>
        <v>82.316326530612244</v>
      </c>
      <c r="Q1534" s="9" t="s">
        <v>8341</v>
      </c>
      <c r="R1534" s="9" t="s">
        <v>8342</v>
      </c>
      <c r="S1534" s="10">
        <f>(J1534/86400)+25569+(-6/24)</f>
        <v>42391.225289351853</v>
      </c>
      <c r="T1534">
        <f t="shared" si="92"/>
        <v>2016</v>
      </c>
      <c r="U1534" s="15" t="str">
        <f t="shared" si="95"/>
        <v>Jan</v>
      </c>
      <c r="V1534" s="10">
        <f>(I1534/86400)+25569+(-5/24)</f>
        <v>42415.416666666664</v>
      </c>
      <c r="Y1534" s="10"/>
    </row>
    <row r="1535" spans="1:25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3"/>
        <v>145</v>
      </c>
      <c r="P1535">
        <f t="shared" si="94"/>
        <v>88.26081081081081</v>
      </c>
      <c r="Q1535" s="9" t="s">
        <v>8341</v>
      </c>
      <c r="R1535" s="9" t="s">
        <v>8342</v>
      </c>
      <c r="S1535" s="10">
        <f>(J1535/86400)+25569+(-6/24)</f>
        <v>42442.75204861111</v>
      </c>
      <c r="T1535">
        <f t="shared" si="92"/>
        <v>2016</v>
      </c>
      <c r="U1535" s="15" t="str">
        <f t="shared" si="95"/>
        <v>Mar</v>
      </c>
      <c r="V1535" s="10">
        <f>(I1535/86400)+25569+(-5/24)</f>
        <v>42491.957638888889</v>
      </c>
      <c r="Y1535" s="10"/>
    </row>
    <row r="1536" spans="1:25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3"/>
        <v>418</v>
      </c>
      <c r="P1536">
        <f t="shared" si="94"/>
        <v>84.905149051490511</v>
      </c>
      <c r="Q1536" s="9" t="s">
        <v>8341</v>
      </c>
      <c r="R1536" s="9" t="s">
        <v>8342</v>
      </c>
      <c r="S1536" s="10">
        <f>(J1536/86400)+25569+(-6/24)</f>
        <v>42221.424328703702</v>
      </c>
      <c r="T1536">
        <f t="shared" si="92"/>
        <v>2015</v>
      </c>
      <c r="U1536" s="15" t="str">
        <f t="shared" si="95"/>
        <v>Aug</v>
      </c>
      <c r="V1536" s="10">
        <f>(I1536/86400)+25569+(-5/24)</f>
        <v>42251.465995370367</v>
      </c>
      <c r="Y1536" s="10"/>
    </row>
    <row r="1537" spans="1:25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3"/>
        <v>132</v>
      </c>
      <c r="P1537">
        <f t="shared" si="94"/>
        <v>48.154545454545456</v>
      </c>
      <c r="Q1537" s="9" t="s">
        <v>8341</v>
      </c>
      <c r="R1537" s="9" t="s">
        <v>8342</v>
      </c>
      <c r="S1537" s="10">
        <f>(J1537/86400)+25569+(-6/24)</f>
        <v>42484.579062500001</v>
      </c>
      <c r="T1537">
        <f t="shared" si="92"/>
        <v>2016</v>
      </c>
      <c r="U1537" s="15" t="str">
        <f t="shared" si="95"/>
        <v>Apr</v>
      </c>
      <c r="V1537" s="10">
        <f>(I1537/86400)+25569+(-5/24)</f>
        <v>42513.708333333336</v>
      </c>
      <c r="Y1537" s="10"/>
    </row>
    <row r="1538" spans="1:25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3"/>
        <v>250</v>
      </c>
      <c r="P1538">
        <f t="shared" si="94"/>
        <v>66.015406593406595</v>
      </c>
      <c r="Q1538" s="9" t="s">
        <v>8341</v>
      </c>
      <c r="R1538" s="9" t="s">
        <v>8342</v>
      </c>
      <c r="S1538" s="10">
        <f>(J1538/86400)+25569+(-6/24)</f>
        <v>42213.552199074074</v>
      </c>
      <c r="T1538">
        <f t="shared" ref="T1538:T1601" si="96">YEAR(S1538)</f>
        <v>2015</v>
      </c>
      <c r="U1538" s="15" t="str">
        <f t="shared" si="95"/>
        <v>Jul</v>
      </c>
      <c r="V1538" s="10">
        <f>(I1538/86400)+25569+(-5/24)</f>
        <v>42243.593865740739</v>
      </c>
      <c r="Y1538" s="10"/>
    </row>
    <row r="1539" spans="1:25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7">ROUND((E1539/D1539)*100,0)</f>
        <v>180</v>
      </c>
      <c r="P1539">
        <f t="shared" ref="P1539:P1602" si="98">AVERAGE(E1539/L1539)</f>
        <v>96.375</v>
      </c>
      <c r="Q1539" s="9" t="s">
        <v>8341</v>
      </c>
      <c r="R1539" s="9" t="s">
        <v>8342</v>
      </c>
      <c r="S1539" s="10">
        <f>(J1539/86400)+25569+(-6/24)</f>
        <v>42552.065127314811</v>
      </c>
      <c r="T1539">
        <f t="shared" si="96"/>
        <v>2016</v>
      </c>
      <c r="U1539" s="15" t="str">
        <f t="shared" ref="U1539:U1602" si="99">TEXT(S1539,"mmm")</f>
        <v>Jul</v>
      </c>
      <c r="V1539" s="10">
        <f>(I1539/86400)+25569+(-5/24)</f>
        <v>42588.541666666664</v>
      </c>
      <c r="Y1539" s="10"/>
    </row>
    <row r="1540" spans="1:25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7"/>
        <v>103</v>
      </c>
      <c r="P1540">
        <f t="shared" si="98"/>
        <v>156.17391304347825</v>
      </c>
      <c r="Q1540" s="9" t="s">
        <v>8341</v>
      </c>
      <c r="R1540" s="9" t="s">
        <v>8342</v>
      </c>
      <c r="S1540" s="10">
        <f>(J1540/86400)+25569+(-6/24)</f>
        <v>41981.532060185185</v>
      </c>
      <c r="T1540">
        <f t="shared" si="96"/>
        <v>2014</v>
      </c>
      <c r="U1540" s="15" t="str">
        <f t="shared" si="99"/>
        <v>Dec</v>
      </c>
      <c r="V1540" s="10">
        <f>(I1540/86400)+25569+(-5/24)</f>
        <v>42026.57372685185</v>
      </c>
      <c r="Y1540" s="10"/>
    </row>
    <row r="1541" spans="1:25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7"/>
        <v>136</v>
      </c>
      <c r="P1541">
        <f t="shared" si="98"/>
        <v>95.764859154929582</v>
      </c>
      <c r="Q1541" s="9" t="s">
        <v>8341</v>
      </c>
      <c r="R1541" s="9" t="s">
        <v>8342</v>
      </c>
      <c r="S1541" s="10">
        <f>(J1541/86400)+25569+(-6/24)</f>
        <v>42705.66920138889</v>
      </c>
      <c r="T1541">
        <f t="shared" si="96"/>
        <v>2016</v>
      </c>
      <c r="U1541" s="15" t="str">
        <f t="shared" si="99"/>
        <v>Dec</v>
      </c>
      <c r="V1541" s="10">
        <f>(I1541/86400)+25569+(-5/24)</f>
        <v>42738.710868055554</v>
      </c>
      <c r="Y1541" s="10"/>
    </row>
    <row r="1542" spans="1:25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7"/>
        <v>118</v>
      </c>
      <c r="P1542">
        <f t="shared" si="98"/>
        <v>180.40816326530611</v>
      </c>
      <c r="Q1542" s="9" t="s">
        <v>8341</v>
      </c>
      <c r="R1542" s="9" t="s">
        <v>8342</v>
      </c>
      <c r="S1542" s="10">
        <f>(J1542/86400)+25569+(-6/24)</f>
        <v>41938.75712962963</v>
      </c>
      <c r="T1542">
        <f t="shared" si="96"/>
        <v>2014</v>
      </c>
      <c r="U1542" s="15" t="str">
        <f t="shared" si="99"/>
        <v>Oct</v>
      </c>
      <c r="V1542" s="10">
        <f>(I1542/86400)+25569+(-5/24)</f>
        <v>41968.843749999993</v>
      </c>
      <c r="Y1542" s="10"/>
    </row>
    <row r="1543" spans="1:25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7"/>
        <v>0</v>
      </c>
      <c r="P1543">
        <f t="shared" si="98"/>
        <v>3</v>
      </c>
      <c r="Q1543" s="9" t="s">
        <v>8341</v>
      </c>
      <c r="R1543" s="9" t="s">
        <v>8346</v>
      </c>
      <c r="S1543" s="10">
        <f>(J1543/86400)+25569+(-6/24)</f>
        <v>41974.462245370371</v>
      </c>
      <c r="T1543">
        <f t="shared" si="96"/>
        <v>2014</v>
      </c>
      <c r="U1543" s="15" t="str">
        <f t="shared" si="99"/>
        <v>Dec</v>
      </c>
      <c r="V1543" s="10">
        <f>(I1543/86400)+25569+(-5/24)</f>
        <v>42004.503912037035</v>
      </c>
      <c r="Y1543" s="10"/>
    </row>
    <row r="1544" spans="1:25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7"/>
        <v>4</v>
      </c>
      <c r="P1544">
        <f t="shared" si="98"/>
        <v>20</v>
      </c>
      <c r="Q1544" s="9" t="s">
        <v>8341</v>
      </c>
      <c r="R1544" s="9" t="s">
        <v>8346</v>
      </c>
      <c r="S1544" s="10">
        <f>(J1544/86400)+25569+(-6/24)</f>
        <v>42170.746527777781</v>
      </c>
      <c r="T1544">
        <f t="shared" si="96"/>
        <v>2015</v>
      </c>
      <c r="U1544" s="15" t="str">
        <f t="shared" si="99"/>
        <v>Jun</v>
      </c>
      <c r="V1544" s="10">
        <f>(I1544/86400)+25569+(-5/24)</f>
        <v>42185.788194444445</v>
      </c>
      <c r="Y1544" s="10"/>
    </row>
    <row r="1545" spans="1:25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7"/>
        <v>0</v>
      </c>
      <c r="P1545">
        <f t="shared" si="98"/>
        <v>10</v>
      </c>
      <c r="Q1545" s="9" t="s">
        <v>8341</v>
      </c>
      <c r="R1545" s="9" t="s">
        <v>8346</v>
      </c>
      <c r="S1545" s="10">
        <f>(J1545/86400)+25569+(-6/24)</f>
        <v>41935.259652777779</v>
      </c>
      <c r="T1545">
        <f t="shared" si="96"/>
        <v>2014</v>
      </c>
      <c r="U1545" s="15" t="str">
        <f t="shared" si="99"/>
        <v>Oct</v>
      </c>
      <c r="V1545" s="10">
        <f>(I1545/86400)+25569+(-5/24)</f>
        <v>41965.342986111107</v>
      </c>
      <c r="Y1545" s="10"/>
    </row>
    <row r="1546" spans="1:25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7"/>
        <v>0</v>
      </c>
      <c r="P1546" t="e">
        <f t="shared" si="98"/>
        <v>#DIV/0!</v>
      </c>
      <c r="Q1546" s="9" t="s">
        <v>8341</v>
      </c>
      <c r="R1546" s="9" t="s">
        <v>8346</v>
      </c>
      <c r="S1546" s="10">
        <f>(J1546/86400)+25569+(-6/24)</f>
        <v>42052.801203703704</v>
      </c>
      <c r="T1546">
        <f t="shared" si="96"/>
        <v>2015</v>
      </c>
      <c r="U1546" s="15" t="str">
        <f t="shared" si="99"/>
        <v>Feb</v>
      </c>
      <c r="V1546" s="10">
        <f>(I1546/86400)+25569+(-5/24)</f>
        <v>42094.804166666661</v>
      </c>
      <c r="Y1546" s="10"/>
    </row>
    <row r="1547" spans="1:25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7"/>
        <v>0</v>
      </c>
      <c r="P1547">
        <f t="shared" si="98"/>
        <v>1</v>
      </c>
      <c r="Q1547" s="9" t="s">
        <v>8341</v>
      </c>
      <c r="R1547" s="9" t="s">
        <v>8346</v>
      </c>
      <c r="S1547" s="10">
        <f>(J1547/86400)+25569+(-6/24)</f>
        <v>42031.634652777779</v>
      </c>
      <c r="T1547">
        <f t="shared" si="96"/>
        <v>2015</v>
      </c>
      <c r="U1547" s="15" t="str">
        <f t="shared" si="99"/>
        <v>Jan</v>
      </c>
      <c r="V1547" s="10">
        <f>(I1547/86400)+25569+(-5/24)</f>
        <v>42065.677777777775</v>
      </c>
      <c r="Y1547" s="10"/>
    </row>
    <row r="1548" spans="1:25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7"/>
        <v>29</v>
      </c>
      <c r="P1548">
        <f t="shared" si="98"/>
        <v>26.272727272727273</v>
      </c>
      <c r="Q1548" s="9" t="s">
        <v>8341</v>
      </c>
      <c r="R1548" s="9" t="s">
        <v>8346</v>
      </c>
      <c r="S1548" s="10">
        <f>(J1548/86400)+25569+(-6/24)</f>
        <v>41838.962951388887</v>
      </c>
      <c r="T1548">
        <f t="shared" si="96"/>
        <v>2014</v>
      </c>
      <c r="U1548" s="15" t="str">
        <f t="shared" si="99"/>
        <v>Jul</v>
      </c>
      <c r="V1548" s="10">
        <f>(I1548/86400)+25569+(-5/24)</f>
        <v>41899.004618055551</v>
      </c>
      <c r="Y1548" s="10"/>
    </row>
    <row r="1549" spans="1:25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7"/>
        <v>0</v>
      </c>
      <c r="P1549" t="e">
        <f t="shared" si="98"/>
        <v>#DIV/0!</v>
      </c>
      <c r="Q1549" s="9" t="s">
        <v>8341</v>
      </c>
      <c r="R1549" s="9" t="s">
        <v>8346</v>
      </c>
      <c r="S1549" s="10">
        <f>(J1549/86400)+25569+(-6/24)</f>
        <v>42782.176875000005</v>
      </c>
      <c r="T1549">
        <f t="shared" si="96"/>
        <v>2017</v>
      </c>
      <c r="U1549" s="15" t="str">
        <f t="shared" si="99"/>
        <v>Feb</v>
      </c>
      <c r="V1549" s="10">
        <f>(I1549/86400)+25569+(-5/24)</f>
        <v>42789.218541666669</v>
      </c>
      <c r="Y1549" s="10"/>
    </row>
    <row r="1550" spans="1:25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7"/>
        <v>9</v>
      </c>
      <c r="P1550">
        <f t="shared" si="98"/>
        <v>60</v>
      </c>
      <c r="Q1550" s="9" t="s">
        <v>8341</v>
      </c>
      <c r="R1550" s="9" t="s">
        <v>8346</v>
      </c>
      <c r="S1550" s="10">
        <f>(J1550/86400)+25569+(-6/24)</f>
        <v>42286.63217592593</v>
      </c>
      <c r="T1550">
        <f t="shared" si="96"/>
        <v>2015</v>
      </c>
      <c r="U1550" s="15" t="str">
        <f t="shared" si="99"/>
        <v>Oct</v>
      </c>
      <c r="V1550" s="10">
        <f>(I1550/86400)+25569+(-5/24)</f>
        <v>42316.715509259258</v>
      </c>
      <c r="Y1550" s="10"/>
    </row>
    <row r="1551" spans="1:25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7"/>
        <v>34</v>
      </c>
      <c r="P1551">
        <f t="shared" si="98"/>
        <v>28.333333333333332</v>
      </c>
      <c r="Q1551" s="9" t="s">
        <v>8341</v>
      </c>
      <c r="R1551" s="9" t="s">
        <v>8346</v>
      </c>
      <c r="S1551" s="10">
        <f>(J1551/86400)+25569+(-6/24)</f>
        <v>42280.886099537034</v>
      </c>
      <c r="T1551">
        <f t="shared" si="96"/>
        <v>2015</v>
      </c>
      <c r="U1551" s="15" t="str">
        <f t="shared" si="99"/>
        <v>Oct</v>
      </c>
      <c r="V1551" s="10">
        <f>(I1551/86400)+25569+(-5/24)</f>
        <v>42310.96943287037</v>
      </c>
      <c r="Y1551" s="10"/>
    </row>
    <row r="1552" spans="1:25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7"/>
        <v>13</v>
      </c>
      <c r="P1552">
        <f t="shared" si="98"/>
        <v>14.428571428571429</v>
      </c>
      <c r="Q1552" s="9" t="s">
        <v>8341</v>
      </c>
      <c r="R1552" s="9" t="s">
        <v>8346</v>
      </c>
      <c r="S1552" s="10">
        <f>(J1552/86400)+25569+(-6/24)</f>
        <v>42472.199467592596</v>
      </c>
      <c r="T1552">
        <f t="shared" si="96"/>
        <v>2016</v>
      </c>
      <c r="U1552" s="15" t="str">
        <f t="shared" si="99"/>
        <v>Apr</v>
      </c>
      <c r="V1552" s="10">
        <f>(I1552/86400)+25569+(-5/24)</f>
        <v>42502.24113425926</v>
      </c>
      <c r="Y1552" s="10"/>
    </row>
    <row r="1553" spans="1:25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7"/>
        <v>0</v>
      </c>
      <c r="P1553" t="e">
        <f t="shared" si="98"/>
        <v>#DIV/0!</v>
      </c>
      <c r="Q1553" s="9" t="s">
        <v>8341</v>
      </c>
      <c r="R1553" s="9" t="s">
        <v>8346</v>
      </c>
      <c r="S1553" s="10">
        <f>(J1553/86400)+25569+(-6/24)</f>
        <v>42121.574525462958</v>
      </c>
      <c r="T1553">
        <f t="shared" si="96"/>
        <v>2015</v>
      </c>
      <c r="U1553" s="15" t="str">
        <f t="shared" si="99"/>
        <v>Apr</v>
      </c>
      <c r="V1553" s="10">
        <f>(I1553/86400)+25569+(-5/24)</f>
        <v>42151.616192129623</v>
      </c>
      <c r="Y1553" s="10"/>
    </row>
    <row r="1554" spans="1:25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7"/>
        <v>49</v>
      </c>
      <c r="P1554">
        <f t="shared" si="98"/>
        <v>132.1875</v>
      </c>
      <c r="Q1554" s="9" t="s">
        <v>8341</v>
      </c>
      <c r="R1554" s="9" t="s">
        <v>8346</v>
      </c>
      <c r="S1554" s="10">
        <f>(J1554/86400)+25569+(-6/24)</f>
        <v>41892.438750000001</v>
      </c>
      <c r="T1554">
        <f t="shared" si="96"/>
        <v>2014</v>
      </c>
      <c r="U1554" s="15" t="str">
        <f t="shared" si="99"/>
        <v>Sep</v>
      </c>
      <c r="V1554" s="10">
        <f>(I1554/86400)+25569+(-5/24)</f>
        <v>41912.957638888889</v>
      </c>
      <c r="Y1554" s="10"/>
    </row>
    <row r="1555" spans="1:25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7"/>
        <v>0</v>
      </c>
      <c r="P1555" t="e">
        <f t="shared" si="98"/>
        <v>#DIV/0!</v>
      </c>
      <c r="Q1555" s="9" t="s">
        <v>8341</v>
      </c>
      <c r="R1555" s="9" t="s">
        <v>8346</v>
      </c>
      <c r="S1555" s="10">
        <f>(J1555/86400)+25569+(-6/24)</f>
        <v>42219.032951388886</v>
      </c>
      <c r="T1555">
        <f t="shared" si="96"/>
        <v>2015</v>
      </c>
      <c r="U1555" s="15" t="str">
        <f t="shared" si="99"/>
        <v>Aug</v>
      </c>
      <c r="V1555" s="10">
        <f>(I1555/86400)+25569+(-5/24)</f>
        <v>42249.074618055551</v>
      </c>
      <c r="Y1555" s="10"/>
    </row>
    <row r="1556" spans="1:25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7"/>
        <v>0</v>
      </c>
      <c r="P1556" t="e">
        <f t="shared" si="98"/>
        <v>#DIV/0!</v>
      </c>
      <c r="Q1556" s="9" t="s">
        <v>8341</v>
      </c>
      <c r="R1556" s="9" t="s">
        <v>8346</v>
      </c>
      <c r="S1556" s="10">
        <f>(J1556/86400)+25569+(-6/24)</f>
        <v>42188.002199074079</v>
      </c>
      <c r="T1556">
        <f t="shared" si="96"/>
        <v>2015</v>
      </c>
      <c r="U1556" s="15" t="str">
        <f t="shared" si="99"/>
        <v>Jul</v>
      </c>
      <c r="V1556" s="10">
        <f>(I1556/86400)+25569+(-5/24)</f>
        <v>42218.043865740743</v>
      </c>
      <c r="Y1556" s="10"/>
    </row>
    <row r="1557" spans="1:25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7"/>
        <v>0</v>
      </c>
      <c r="P1557" t="e">
        <f t="shared" si="98"/>
        <v>#DIV/0!</v>
      </c>
      <c r="Q1557" s="9" t="s">
        <v>8341</v>
      </c>
      <c r="R1557" s="9" t="s">
        <v>8346</v>
      </c>
      <c r="S1557" s="10">
        <f>(J1557/86400)+25569+(-6/24)</f>
        <v>42241.363796296297</v>
      </c>
      <c r="T1557">
        <f t="shared" si="96"/>
        <v>2015</v>
      </c>
      <c r="U1557" s="15" t="str">
        <f t="shared" si="99"/>
        <v>Aug</v>
      </c>
      <c r="V1557" s="10">
        <f>(I1557/86400)+25569+(-5/24)</f>
        <v>42264.499999999993</v>
      </c>
      <c r="Y1557" s="10"/>
    </row>
    <row r="1558" spans="1:25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7"/>
        <v>45</v>
      </c>
      <c r="P1558">
        <f t="shared" si="98"/>
        <v>56.416666666666664</v>
      </c>
      <c r="Q1558" s="9" t="s">
        <v>8341</v>
      </c>
      <c r="R1558" s="9" t="s">
        <v>8346</v>
      </c>
      <c r="S1558" s="10">
        <f>(J1558/86400)+25569+(-6/24)</f>
        <v>42524.903055555551</v>
      </c>
      <c r="T1558">
        <f t="shared" si="96"/>
        <v>2016</v>
      </c>
      <c r="U1558" s="15" t="str">
        <f t="shared" si="99"/>
        <v>Jun</v>
      </c>
      <c r="V1558" s="10">
        <f>(I1558/86400)+25569+(-5/24)</f>
        <v>42554.944722222215</v>
      </c>
      <c r="Y1558" s="10"/>
    </row>
    <row r="1559" spans="1:25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7"/>
        <v>4</v>
      </c>
      <c r="P1559">
        <f t="shared" si="98"/>
        <v>100</v>
      </c>
      <c r="Q1559" s="9" t="s">
        <v>8341</v>
      </c>
      <c r="R1559" s="9" t="s">
        <v>8346</v>
      </c>
      <c r="S1559" s="10">
        <f>(J1559/86400)+25569+(-6/24)</f>
        <v>41871.40315972222</v>
      </c>
      <c r="T1559">
        <f t="shared" si="96"/>
        <v>2014</v>
      </c>
      <c r="U1559" s="15" t="str">
        <f t="shared" si="99"/>
        <v>Aug</v>
      </c>
      <c r="V1559" s="10">
        <f>(I1559/86400)+25569+(-5/24)</f>
        <v>41902.444826388884</v>
      </c>
      <c r="Y1559" s="10"/>
    </row>
    <row r="1560" spans="1:25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7"/>
        <v>5</v>
      </c>
      <c r="P1560">
        <f t="shared" si="98"/>
        <v>11.666666666666666</v>
      </c>
      <c r="Q1560" s="9" t="s">
        <v>8341</v>
      </c>
      <c r="R1560" s="9" t="s">
        <v>8346</v>
      </c>
      <c r="S1560" s="10">
        <f>(J1560/86400)+25569+(-6/24)</f>
        <v>42185.147673611107</v>
      </c>
      <c r="T1560">
        <f t="shared" si="96"/>
        <v>2015</v>
      </c>
      <c r="U1560" s="15" t="str">
        <f t="shared" si="99"/>
        <v>Jun</v>
      </c>
      <c r="V1560" s="10">
        <f>(I1560/86400)+25569+(-5/24)</f>
        <v>42244.299999999996</v>
      </c>
      <c r="Y1560" s="10"/>
    </row>
    <row r="1561" spans="1:25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7"/>
        <v>0</v>
      </c>
      <c r="P1561">
        <f t="shared" si="98"/>
        <v>50</v>
      </c>
      <c r="Q1561" s="9" t="s">
        <v>8341</v>
      </c>
      <c r="R1561" s="9" t="s">
        <v>8346</v>
      </c>
      <c r="S1561" s="10">
        <f>(J1561/86400)+25569+(-6/24)</f>
        <v>42107.803229166668</v>
      </c>
      <c r="T1561">
        <f t="shared" si="96"/>
        <v>2015</v>
      </c>
      <c r="U1561" s="15" t="str">
        <f t="shared" si="99"/>
        <v>Apr</v>
      </c>
      <c r="V1561" s="10">
        <f>(I1561/86400)+25569+(-5/24)</f>
        <v>42122.844895833332</v>
      </c>
      <c r="Y1561" s="10"/>
    </row>
    <row r="1562" spans="1:25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7"/>
        <v>4</v>
      </c>
      <c r="P1562">
        <f t="shared" si="98"/>
        <v>23.5</v>
      </c>
      <c r="Q1562" s="9" t="s">
        <v>8341</v>
      </c>
      <c r="R1562" s="9" t="s">
        <v>8346</v>
      </c>
      <c r="S1562" s="10">
        <f>(J1562/86400)+25569+(-6/24)</f>
        <v>41935.770752314813</v>
      </c>
      <c r="T1562">
        <f t="shared" si="96"/>
        <v>2014</v>
      </c>
      <c r="U1562" s="15" t="str">
        <f t="shared" si="99"/>
        <v>Oct</v>
      </c>
      <c r="V1562" s="10">
        <f>(I1562/86400)+25569+(-5/24)</f>
        <v>41955.854085648149</v>
      </c>
      <c r="Y1562" s="10"/>
    </row>
    <row r="1563" spans="1:25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7"/>
        <v>1</v>
      </c>
      <c r="P1563">
        <f t="shared" si="98"/>
        <v>67</v>
      </c>
      <c r="Q1563" s="9" t="s">
        <v>8325</v>
      </c>
      <c r="R1563" s="9" t="s">
        <v>8347</v>
      </c>
      <c r="S1563" s="10">
        <f>(J1563/86400)+25569+(-6/24)</f>
        <v>41554.791701388887</v>
      </c>
      <c r="T1563">
        <f t="shared" si="96"/>
        <v>2013</v>
      </c>
      <c r="U1563" s="15" t="str">
        <f t="shared" si="99"/>
        <v>Oct</v>
      </c>
      <c r="V1563" s="10">
        <f>(I1563/86400)+25569+(-5/24)</f>
        <v>41584.875034722216</v>
      </c>
      <c r="Y1563" s="10"/>
    </row>
    <row r="1564" spans="1:25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7"/>
        <v>0</v>
      </c>
      <c r="P1564" t="e">
        <f t="shared" si="98"/>
        <v>#DIV/0!</v>
      </c>
      <c r="Q1564" s="9" t="s">
        <v>8325</v>
      </c>
      <c r="R1564" s="9" t="s">
        <v>8347</v>
      </c>
      <c r="S1564" s="10">
        <f>(J1564/86400)+25569+(-6/24)</f>
        <v>40079.316157407404</v>
      </c>
      <c r="T1564">
        <f t="shared" si="96"/>
        <v>2009</v>
      </c>
      <c r="U1564" s="15" t="str">
        <f t="shared" si="99"/>
        <v>Sep</v>
      </c>
      <c r="V1564" s="10">
        <f>(I1564/86400)+25569+(-5/24)</f>
        <v>40148.826388888883</v>
      </c>
      <c r="Y1564" s="10"/>
    </row>
    <row r="1565" spans="1:25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7"/>
        <v>1</v>
      </c>
      <c r="P1565">
        <f t="shared" si="98"/>
        <v>42.5</v>
      </c>
      <c r="Q1565" s="9" t="s">
        <v>8325</v>
      </c>
      <c r="R1565" s="9" t="s">
        <v>8347</v>
      </c>
      <c r="S1565" s="10">
        <f>(J1565/86400)+25569+(-6/24)</f>
        <v>41652.492488425924</v>
      </c>
      <c r="T1565">
        <f t="shared" si="96"/>
        <v>2014</v>
      </c>
      <c r="U1565" s="15" t="str">
        <f t="shared" si="99"/>
        <v>Jan</v>
      </c>
      <c r="V1565" s="10">
        <f>(I1565/86400)+25569+(-5/24)</f>
        <v>41712.492488425924</v>
      </c>
      <c r="Y1565" s="10"/>
    </row>
    <row r="1566" spans="1:25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7"/>
        <v>0</v>
      </c>
      <c r="P1566">
        <f t="shared" si="98"/>
        <v>10</v>
      </c>
      <c r="Q1566" s="9" t="s">
        <v>8325</v>
      </c>
      <c r="R1566" s="9" t="s">
        <v>8347</v>
      </c>
      <c r="S1566" s="10">
        <f>(J1566/86400)+25569+(-6/24)</f>
        <v>42121.117002314815</v>
      </c>
      <c r="T1566">
        <f t="shared" si="96"/>
        <v>2015</v>
      </c>
      <c r="U1566" s="15" t="str">
        <f t="shared" si="99"/>
        <v>Apr</v>
      </c>
      <c r="V1566" s="10">
        <f>(I1566/86400)+25569+(-5/24)</f>
        <v>42152.628472222219</v>
      </c>
      <c r="Y1566" s="10"/>
    </row>
    <row r="1567" spans="1:25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7"/>
        <v>3</v>
      </c>
      <c r="P1567">
        <f t="shared" si="98"/>
        <v>100</v>
      </c>
      <c r="Q1567" s="9" t="s">
        <v>8325</v>
      </c>
      <c r="R1567" s="9" t="s">
        <v>8347</v>
      </c>
      <c r="S1567" s="10">
        <f>(J1567/86400)+25569+(-6/24)</f>
        <v>40672.479872685188</v>
      </c>
      <c r="T1567">
        <f t="shared" si="96"/>
        <v>2011</v>
      </c>
      <c r="U1567" s="15" t="str">
        <f t="shared" si="99"/>
        <v>May</v>
      </c>
      <c r="V1567" s="10">
        <f>(I1567/86400)+25569+(-5/24)</f>
        <v>40702.521539351852</v>
      </c>
      <c r="Y1567" s="10"/>
    </row>
    <row r="1568" spans="1:25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7"/>
        <v>21</v>
      </c>
      <c r="P1568">
        <f t="shared" si="98"/>
        <v>108.05084745762711</v>
      </c>
      <c r="Q1568" s="9" t="s">
        <v>8325</v>
      </c>
      <c r="R1568" s="9" t="s">
        <v>8347</v>
      </c>
      <c r="S1568" s="10">
        <f>(J1568/86400)+25569+(-6/24)</f>
        <v>42549.666712962964</v>
      </c>
      <c r="T1568">
        <f t="shared" si="96"/>
        <v>2016</v>
      </c>
      <c r="U1568" s="15" t="str">
        <f t="shared" si="99"/>
        <v>Jun</v>
      </c>
      <c r="V1568" s="10">
        <f>(I1568/86400)+25569+(-5/24)</f>
        <v>42578.708333333336</v>
      </c>
      <c r="Y1568" s="10"/>
    </row>
    <row r="1569" spans="1:25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7"/>
        <v>4</v>
      </c>
      <c r="P1569">
        <f t="shared" si="98"/>
        <v>26.923076923076923</v>
      </c>
      <c r="Q1569" s="9" t="s">
        <v>8325</v>
      </c>
      <c r="R1569" s="9" t="s">
        <v>8347</v>
      </c>
      <c r="S1569" s="10">
        <f>(J1569/86400)+25569+(-6/24)</f>
        <v>41671.68686342593</v>
      </c>
      <c r="T1569">
        <f t="shared" si="96"/>
        <v>2014</v>
      </c>
      <c r="U1569" s="15" t="str">
        <f t="shared" si="99"/>
        <v>Feb</v>
      </c>
      <c r="V1569" s="10">
        <f>(I1569/86400)+25569+(-5/24)</f>
        <v>41686.791666666664</v>
      </c>
      <c r="Y1569" s="10"/>
    </row>
    <row r="1570" spans="1:25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7"/>
        <v>14</v>
      </c>
      <c r="P1570">
        <f t="shared" si="98"/>
        <v>155</v>
      </c>
      <c r="Q1570" s="9" t="s">
        <v>8325</v>
      </c>
      <c r="R1570" s="9" t="s">
        <v>8347</v>
      </c>
      <c r="S1570" s="10">
        <f>(J1570/86400)+25569+(-6/24)</f>
        <v>41961.812326388885</v>
      </c>
      <c r="T1570">
        <f t="shared" si="96"/>
        <v>2014</v>
      </c>
      <c r="U1570" s="15" t="str">
        <f t="shared" si="99"/>
        <v>Nov</v>
      </c>
      <c r="V1570" s="10">
        <f>(I1570/86400)+25569+(-5/24)</f>
        <v>41996.853993055549</v>
      </c>
      <c r="Y1570" s="10"/>
    </row>
    <row r="1571" spans="1:25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7"/>
        <v>0</v>
      </c>
      <c r="P1571" t="e">
        <f t="shared" si="98"/>
        <v>#DIV/0!</v>
      </c>
      <c r="Q1571" s="9" t="s">
        <v>8325</v>
      </c>
      <c r="R1571" s="9" t="s">
        <v>8347</v>
      </c>
      <c r="S1571" s="10">
        <f>(J1571/86400)+25569+(-6/24)</f>
        <v>41389.429560185185</v>
      </c>
      <c r="T1571">
        <f t="shared" si="96"/>
        <v>2013</v>
      </c>
      <c r="U1571" s="15" t="str">
        <f t="shared" si="99"/>
        <v>Apr</v>
      </c>
      <c r="V1571" s="10">
        <f>(I1571/86400)+25569+(-5/24)</f>
        <v>41419.471226851849</v>
      </c>
      <c r="Y1571" s="10"/>
    </row>
    <row r="1572" spans="1:25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7"/>
        <v>41</v>
      </c>
      <c r="P1572">
        <f t="shared" si="98"/>
        <v>47.769230769230766</v>
      </c>
      <c r="Q1572" s="9" t="s">
        <v>8325</v>
      </c>
      <c r="R1572" s="9" t="s">
        <v>8347</v>
      </c>
      <c r="S1572" s="10">
        <f>(J1572/86400)+25569+(-6/24)</f>
        <v>42438.563449074078</v>
      </c>
      <c r="T1572">
        <f t="shared" si="96"/>
        <v>2016</v>
      </c>
      <c r="U1572" s="15" t="str">
        <f t="shared" si="99"/>
        <v>Mar</v>
      </c>
      <c r="V1572" s="10">
        <f>(I1572/86400)+25569+(-5/24)</f>
        <v>42468.56344907407</v>
      </c>
      <c r="Y1572" s="10"/>
    </row>
    <row r="1573" spans="1:25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7"/>
        <v>1</v>
      </c>
      <c r="P1573">
        <f t="shared" si="98"/>
        <v>20</v>
      </c>
      <c r="Q1573" s="9" t="s">
        <v>8325</v>
      </c>
      <c r="R1573" s="9" t="s">
        <v>8347</v>
      </c>
      <c r="S1573" s="10">
        <f>(J1573/86400)+25569+(-6/24)</f>
        <v>42144.519479166665</v>
      </c>
      <c r="T1573">
        <f t="shared" si="96"/>
        <v>2015</v>
      </c>
      <c r="U1573" s="15" t="str">
        <f t="shared" si="99"/>
        <v>May</v>
      </c>
      <c r="V1573" s="10">
        <f>(I1573/86400)+25569+(-5/24)</f>
        <v>42174.56114583333</v>
      </c>
      <c r="Y1573" s="10"/>
    </row>
    <row r="1574" spans="1:25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7"/>
        <v>5</v>
      </c>
      <c r="P1574">
        <f t="shared" si="98"/>
        <v>41.666666666666664</v>
      </c>
      <c r="Q1574" s="9" t="s">
        <v>8325</v>
      </c>
      <c r="R1574" s="9" t="s">
        <v>8347</v>
      </c>
      <c r="S1574" s="10">
        <f>(J1574/86400)+25569+(-6/24)</f>
        <v>42403.783090277779</v>
      </c>
      <c r="T1574">
        <f t="shared" si="96"/>
        <v>2016</v>
      </c>
      <c r="U1574" s="15" t="str">
        <f t="shared" si="99"/>
        <v>Feb</v>
      </c>
      <c r="V1574" s="10">
        <f>(I1574/86400)+25569+(-5/24)</f>
        <v>42428.790972222218</v>
      </c>
      <c r="Y1574" s="10"/>
    </row>
    <row r="1575" spans="1:25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7"/>
        <v>2</v>
      </c>
      <c r="P1575">
        <f t="shared" si="98"/>
        <v>74.333333333333329</v>
      </c>
      <c r="Q1575" s="9" t="s">
        <v>8325</v>
      </c>
      <c r="R1575" s="9" t="s">
        <v>8347</v>
      </c>
      <c r="S1575" s="10">
        <f>(J1575/86400)+25569+(-6/24)</f>
        <v>42785.750023148154</v>
      </c>
      <c r="T1575">
        <f t="shared" si="96"/>
        <v>2017</v>
      </c>
      <c r="U1575" s="15" t="str">
        <f t="shared" si="99"/>
        <v>Feb</v>
      </c>
      <c r="V1575" s="10">
        <f>(I1575/86400)+25569+(-5/24)</f>
        <v>42825.957638888889</v>
      </c>
      <c r="Y1575" s="10"/>
    </row>
    <row r="1576" spans="1:25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7"/>
        <v>5</v>
      </c>
      <c r="P1576">
        <f t="shared" si="98"/>
        <v>84.333333333333329</v>
      </c>
      <c r="Q1576" s="9" t="s">
        <v>8325</v>
      </c>
      <c r="R1576" s="9" t="s">
        <v>8347</v>
      </c>
      <c r="S1576" s="10">
        <f>(J1576/86400)+25569+(-6/24)</f>
        <v>42017.677418981482</v>
      </c>
      <c r="T1576">
        <f t="shared" si="96"/>
        <v>2015</v>
      </c>
      <c r="U1576" s="15" t="str">
        <f t="shared" si="99"/>
        <v>Jan</v>
      </c>
      <c r="V1576" s="10">
        <f>(I1576/86400)+25569+(-5/24)</f>
        <v>42052.719085648147</v>
      </c>
      <c r="Y1576" s="10"/>
    </row>
    <row r="1577" spans="1:25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7"/>
        <v>23</v>
      </c>
      <c r="P1577">
        <f t="shared" si="98"/>
        <v>65.457142857142856</v>
      </c>
      <c r="Q1577" s="9" t="s">
        <v>8325</v>
      </c>
      <c r="R1577" s="9" t="s">
        <v>8347</v>
      </c>
      <c r="S1577" s="10">
        <f>(J1577/86400)+25569+(-6/24)</f>
        <v>41799.274259259255</v>
      </c>
      <c r="T1577">
        <f t="shared" si="96"/>
        <v>2014</v>
      </c>
      <c r="U1577" s="15" t="str">
        <f t="shared" si="99"/>
        <v>Jun</v>
      </c>
      <c r="V1577" s="10">
        <f>(I1577/86400)+25569+(-5/24)</f>
        <v>41829.315925925919</v>
      </c>
      <c r="Y1577" s="10"/>
    </row>
    <row r="1578" spans="1:25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7"/>
        <v>13</v>
      </c>
      <c r="P1578">
        <f t="shared" si="98"/>
        <v>65</v>
      </c>
      <c r="Q1578" s="9" t="s">
        <v>8325</v>
      </c>
      <c r="R1578" s="9" t="s">
        <v>8347</v>
      </c>
      <c r="S1578" s="10">
        <f>(J1578/86400)+25569+(-6/24)</f>
        <v>42140.629259259258</v>
      </c>
      <c r="T1578">
        <f t="shared" si="96"/>
        <v>2015</v>
      </c>
      <c r="U1578" s="15" t="str">
        <f t="shared" si="99"/>
        <v>May</v>
      </c>
      <c r="V1578" s="10">
        <f>(I1578/86400)+25569+(-5/24)</f>
        <v>42185.670925925922</v>
      </c>
      <c r="Y1578" s="10"/>
    </row>
    <row r="1579" spans="1:25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7"/>
        <v>1</v>
      </c>
      <c r="P1579">
        <f t="shared" si="98"/>
        <v>27.5</v>
      </c>
      <c r="Q1579" s="9" t="s">
        <v>8325</v>
      </c>
      <c r="R1579" s="9" t="s">
        <v>8347</v>
      </c>
      <c r="S1579" s="10">
        <f>(J1579/86400)+25569+(-6/24)</f>
        <v>41054.597777777773</v>
      </c>
      <c r="T1579">
        <f t="shared" si="96"/>
        <v>2012</v>
      </c>
      <c r="U1579" s="15" t="str">
        <f t="shared" si="99"/>
        <v>May</v>
      </c>
      <c r="V1579" s="10">
        <f>(I1579/86400)+25569+(-5/24)</f>
        <v>41114.639444444438</v>
      </c>
      <c r="Y1579" s="10"/>
    </row>
    <row r="1580" spans="1:25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7"/>
        <v>11</v>
      </c>
      <c r="P1580">
        <f t="shared" si="98"/>
        <v>51.25</v>
      </c>
      <c r="Q1580" s="9" t="s">
        <v>8325</v>
      </c>
      <c r="R1580" s="9" t="s">
        <v>8347</v>
      </c>
      <c r="S1580" s="10">
        <f>(J1580/86400)+25569+(-6/24)</f>
        <v>40398.815868055557</v>
      </c>
      <c r="T1580">
        <f t="shared" si="96"/>
        <v>2010</v>
      </c>
      <c r="U1580" s="15" t="str">
        <f t="shared" si="99"/>
        <v>Aug</v>
      </c>
      <c r="V1580" s="10">
        <f>(I1580/86400)+25569+(-5/24)</f>
        <v>40422.875</v>
      </c>
      <c r="Y1580" s="10"/>
    </row>
    <row r="1581" spans="1:25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7"/>
        <v>1</v>
      </c>
      <c r="P1581">
        <f t="shared" si="98"/>
        <v>14</v>
      </c>
      <c r="Q1581" s="9" t="s">
        <v>8325</v>
      </c>
      <c r="R1581" s="9" t="s">
        <v>8347</v>
      </c>
      <c r="S1581" s="10">
        <f>(J1581/86400)+25569+(-6/24)</f>
        <v>41481.746423611112</v>
      </c>
      <c r="T1581">
        <f t="shared" si="96"/>
        <v>2013</v>
      </c>
      <c r="U1581" s="15" t="str">
        <f t="shared" si="99"/>
        <v>Jul</v>
      </c>
      <c r="V1581" s="10">
        <f>(I1581/86400)+25569+(-5/24)</f>
        <v>41514.788090277776</v>
      </c>
      <c r="Y1581" s="10"/>
    </row>
    <row r="1582" spans="1:25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7"/>
        <v>0</v>
      </c>
      <c r="P1582" t="e">
        <f t="shared" si="98"/>
        <v>#DIV/0!</v>
      </c>
      <c r="Q1582" s="9" t="s">
        <v>8325</v>
      </c>
      <c r="R1582" s="9" t="s">
        <v>8347</v>
      </c>
      <c r="S1582" s="10">
        <f>(J1582/86400)+25569+(-6/24)</f>
        <v>40989.800069444442</v>
      </c>
      <c r="T1582">
        <f t="shared" si="96"/>
        <v>2012</v>
      </c>
      <c r="U1582" s="15" t="str">
        <f t="shared" si="99"/>
        <v>Mar</v>
      </c>
      <c r="V1582" s="10">
        <f>(I1582/86400)+25569+(-5/24)</f>
        <v>41049.841736111106</v>
      </c>
      <c r="Y1582" s="10"/>
    </row>
    <row r="1583" spans="1:25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7"/>
        <v>1</v>
      </c>
      <c r="P1583">
        <f t="shared" si="98"/>
        <v>5</v>
      </c>
      <c r="Q1583" s="9" t="s">
        <v>8341</v>
      </c>
      <c r="R1583" s="9" t="s">
        <v>8348</v>
      </c>
      <c r="S1583" s="10">
        <f>(J1583/86400)+25569+(-6/24)</f>
        <v>42325.198958333334</v>
      </c>
      <c r="T1583">
        <f t="shared" si="96"/>
        <v>2015</v>
      </c>
      <c r="U1583" s="15" t="str">
        <f t="shared" si="99"/>
        <v>Nov</v>
      </c>
      <c r="V1583" s="10">
        <f>(I1583/86400)+25569+(-5/24)</f>
        <v>42357.240624999999</v>
      </c>
      <c r="Y1583" s="10"/>
    </row>
    <row r="1584" spans="1:25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7"/>
        <v>9</v>
      </c>
      <c r="P1584">
        <f t="shared" si="98"/>
        <v>31</v>
      </c>
      <c r="Q1584" s="9" t="s">
        <v>8341</v>
      </c>
      <c r="R1584" s="9" t="s">
        <v>8348</v>
      </c>
      <c r="S1584" s="10">
        <f>(J1584/86400)+25569+(-6/24)</f>
        <v>42246.539965277778</v>
      </c>
      <c r="T1584">
        <f t="shared" si="96"/>
        <v>2015</v>
      </c>
      <c r="U1584" s="15" t="str">
        <f t="shared" si="99"/>
        <v>Aug</v>
      </c>
      <c r="V1584" s="10">
        <f>(I1584/86400)+25569+(-5/24)</f>
        <v>42303.680555555555</v>
      </c>
      <c r="Y1584" s="10"/>
    </row>
    <row r="1585" spans="1:25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7"/>
        <v>0</v>
      </c>
      <c r="P1585">
        <f t="shared" si="98"/>
        <v>15</v>
      </c>
      <c r="Q1585" s="9" t="s">
        <v>8341</v>
      </c>
      <c r="R1585" s="9" t="s">
        <v>8348</v>
      </c>
      <c r="S1585" s="10">
        <f>(J1585/86400)+25569+(-6/24)</f>
        <v>41877.654988425929</v>
      </c>
      <c r="T1585">
        <f t="shared" si="96"/>
        <v>2014</v>
      </c>
      <c r="U1585" s="15" t="str">
        <f t="shared" si="99"/>
        <v>Aug</v>
      </c>
      <c r="V1585" s="10">
        <f>(I1585/86400)+25569+(-5/24)</f>
        <v>41907.696655092594</v>
      </c>
      <c r="Y1585" s="10"/>
    </row>
    <row r="1586" spans="1:25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7"/>
        <v>0</v>
      </c>
      <c r="P1586" t="e">
        <f t="shared" si="98"/>
        <v>#DIV/0!</v>
      </c>
      <c r="Q1586" s="9" t="s">
        <v>8341</v>
      </c>
      <c r="R1586" s="9" t="s">
        <v>8348</v>
      </c>
      <c r="S1586" s="10">
        <f>(J1586/86400)+25569+(-6/24)</f>
        <v>41779.399317129632</v>
      </c>
      <c r="T1586">
        <f t="shared" si="96"/>
        <v>2014</v>
      </c>
      <c r="U1586" s="15" t="str">
        <f t="shared" si="99"/>
        <v>May</v>
      </c>
      <c r="V1586" s="10">
        <f>(I1586/86400)+25569+(-5/24)</f>
        <v>41789.440983796296</v>
      </c>
      <c r="Y1586" s="10"/>
    </row>
    <row r="1587" spans="1:25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7"/>
        <v>79</v>
      </c>
      <c r="P1587">
        <f t="shared" si="98"/>
        <v>131.66666666666666</v>
      </c>
      <c r="Q1587" s="9" t="s">
        <v>8341</v>
      </c>
      <c r="R1587" s="9" t="s">
        <v>8348</v>
      </c>
      <c r="S1587" s="10">
        <f>(J1587/86400)+25569+(-6/24)</f>
        <v>42707.645462962959</v>
      </c>
      <c r="T1587">
        <f t="shared" si="96"/>
        <v>2016</v>
      </c>
      <c r="U1587" s="15" t="str">
        <f t="shared" si="99"/>
        <v>Dec</v>
      </c>
      <c r="V1587" s="10">
        <f>(I1587/86400)+25569+(-5/24)</f>
        <v>42729.249999999993</v>
      </c>
      <c r="Y1587" s="10"/>
    </row>
    <row r="1588" spans="1:25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7"/>
        <v>0</v>
      </c>
      <c r="P1588" t="e">
        <f t="shared" si="98"/>
        <v>#DIV/0!</v>
      </c>
      <c r="Q1588" s="9" t="s">
        <v>8341</v>
      </c>
      <c r="R1588" s="9" t="s">
        <v>8348</v>
      </c>
      <c r="S1588" s="10">
        <f>(J1588/86400)+25569+(-6/24)</f>
        <v>42068.854421296295</v>
      </c>
      <c r="T1588">
        <f t="shared" si="96"/>
        <v>2015</v>
      </c>
      <c r="U1588" s="15" t="str">
        <f t="shared" si="99"/>
        <v>Mar</v>
      </c>
      <c r="V1588" s="10">
        <f>(I1588/86400)+25569+(-5/24)</f>
        <v>42098.854421296295</v>
      </c>
      <c r="Y1588" s="10"/>
    </row>
    <row r="1589" spans="1:25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7"/>
        <v>0</v>
      </c>
      <c r="P1589">
        <f t="shared" si="98"/>
        <v>1</v>
      </c>
      <c r="Q1589" s="9" t="s">
        <v>8341</v>
      </c>
      <c r="R1589" s="9" t="s">
        <v>8348</v>
      </c>
      <c r="S1589" s="10">
        <f>(J1589/86400)+25569+(-6/24)</f>
        <v>41956.700983796298</v>
      </c>
      <c r="T1589">
        <f t="shared" si="96"/>
        <v>2014</v>
      </c>
      <c r="U1589" s="15" t="str">
        <f t="shared" si="99"/>
        <v>Nov</v>
      </c>
      <c r="V1589" s="10">
        <f>(I1589/86400)+25569+(-5/24)</f>
        <v>41986.742650462962</v>
      </c>
      <c r="Y1589" s="10"/>
    </row>
    <row r="1590" spans="1:25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7"/>
        <v>0</v>
      </c>
      <c r="P1590" t="e">
        <f t="shared" si="98"/>
        <v>#DIV/0!</v>
      </c>
      <c r="Q1590" s="9" t="s">
        <v>8341</v>
      </c>
      <c r="R1590" s="9" t="s">
        <v>8348</v>
      </c>
      <c r="S1590" s="10">
        <f>(J1590/86400)+25569+(-6/24)</f>
        <v>42004.99998842593</v>
      </c>
      <c r="T1590">
        <f t="shared" si="96"/>
        <v>2014</v>
      </c>
      <c r="U1590" s="15" t="str">
        <f t="shared" si="99"/>
        <v>Dec</v>
      </c>
      <c r="V1590" s="10">
        <f>(I1590/86400)+25569+(-5/24)</f>
        <v>42035.633333333331</v>
      </c>
      <c r="Y1590" s="10"/>
    </row>
    <row r="1591" spans="1:25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7"/>
        <v>0</v>
      </c>
      <c r="P1591" t="e">
        <f t="shared" si="98"/>
        <v>#DIV/0!</v>
      </c>
      <c r="Q1591" s="9" t="s">
        <v>8341</v>
      </c>
      <c r="R1591" s="9" t="s">
        <v>8348</v>
      </c>
      <c r="S1591" s="10">
        <f>(J1591/86400)+25569+(-6/24)</f>
        <v>42256.734791666662</v>
      </c>
      <c r="T1591">
        <f t="shared" si="96"/>
        <v>2015</v>
      </c>
      <c r="U1591" s="15" t="str">
        <f t="shared" si="99"/>
        <v>Sep</v>
      </c>
      <c r="V1591" s="10">
        <f>(I1591/86400)+25569+(-5/24)</f>
        <v>42286.776458333326</v>
      </c>
      <c r="Y1591" s="10"/>
    </row>
    <row r="1592" spans="1:25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7"/>
        <v>2</v>
      </c>
      <c r="P1592">
        <f t="shared" si="98"/>
        <v>510</v>
      </c>
      <c r="Q1592" s="9" t="s">
        <v>8341</v>
      </c>
      <c r="R1592" s="9" t="s">
        <v>8348</v>
      </c>
      <c r="S1592" s="10">
        <f>(J1592/86400)+25569+(-6/24)</f>
        <v>42240.607222222221</v>
      </c>
      <c r="T1592">
        <f t="shared" si="96"/>
        <v>2015</v>
      </c>
      <c r="U1592" s="15" t="str">
        <f t="shared" si="99"/>
        <v>Aug</v>
      </c>
      <c r="V1592" s="10">
        <f>(I1592/86400)+25569+(-5/24)</f>
        <v>42270.648888888885</v>
      </c>
      <c r="Y1592" s="10"/>
    </row>
    <row r="1593" spans="1:25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7"/>
        <v>29</v>
      </c>
      <c r="P1593">
        <f t="shared" si="98"/>
        <v>44.478260869565219</v>
      </c>
      <c r="Q1593" s="9" t="s">
        <v>8341</v>
      </c>
      <c r="R1593" s="9" t="s">
        <v>8348</v>
      </c>
      <c r="S1593" s="10">
        <f>(J1593/86400)+25569+(-6/24)</f>
        <v>42433.476168981477</v>
      </c>
      <c r="T1593">
        <f t="shared" si="96"/>
        <v>2016</v>
      </c>
      <c r="U1593" s="15" t="str">
        <f t="shared" si="99"/>
        <v>Mar</v>
      </c>
      <c r="V1593" s="10">
        <f>(I1593/86400)+25569+(-5/24)</f>
        <v>42463.476168981484</v>
      </c>
      <c r="Y1593" s="10"/>
    </row>
    <row r="1594" spans="1:25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7"/>
        <v>0</v>
      </c>
      <c r="P1594" t="e">
        <f t="shared" si="98"/>
        <v>#DIV/0!</v>
      </c>
      <c r="Q1594" s="9" t="s">
        <v>8341</v>
      </c>
      <c r="R1594" s="9" t="s">
        <v>8348</v>
      </c>
      <c r="S1594" s="10">
        <f>(J1594/86400)+25569+(-6/24)</f>
        <v>42045.822743055556</v>
      </c>
      <c r="T1594">
        <f t="shared" si="96"/>
        <v>2015</v>
      </c>
      <c r="U1594" s="15" t="str">
        <f t="shared" si="99"/>
        <v>Feb</v>
      </c>
      <c r="V1594" s="10">
        <f>(I1594/86400)+25569+(-5/24)</f>
        <v>42090.822743055549</v>
      </c>
      <c r="Y1594" s="10"/>
    </row>
    <row r="1595" spans="1:25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7"/>
        <v>0</v>
      </c>
      <c r="P1595">
        <f t="shared" si="98"/>
        <v>1</v>
      </c>
      <c r="Q1595" s="9" t="s">
        <v>8341</v>
      </c>
      <c r="R1595" s="9" t="s">
        <v>8348</v>
      </c>
      <c r="S1595" s="10">
        <f>(J1595/86400)+25569+(-6/24)</f>
        <v>42033.595543981486</v>
      </c>
      <c r="T1595">
        <f t="shared" si="96"/>
        <v>2015</v>
      </c>
      <c r="U1595" s="15" t="str">
        <f t="shared" si="99"/>
        <v>Jan</v>
      </c>
      <c r="V1595" s="10">
        <f>(I1595/86400)+25569+(-5/24)</f>
        <v>42063.63721064815</v>
      </c>
      <c r="Y1595" s="10"/>
    </row>
    <row r="1596" spans="1:25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7"/>
        <v>21</v>
      </c>
      <c r="P1596">
        <f t="shared" si="98"/>
        <v>20.5</v>
      </c>
      <c r="Q1596" s="9" t="s">
        <v>8341</v>
      </c>
      <c r="R1596" s="9" t="s">
        <v>8348</v>
      </c>
      <c r="S1596" s="10">
        <f>(J1596/86400)+25569+(-6/24)</f>
        <v>42445.462754629625</v>
      </c>
      <c r="T1596">
        <f t="shared" si="96"/>
        <v>2016</v>
      </c>
      <c r="U1596" s="15" t="str">
        <f t="shared" si="99"/>
        <v>Mar</v>
      </c>
      <c r="V1596" s="10">
        <f>(I1596/86400)+25569+(-5/24)</f>
        <v>42505.472916666666</v>
      </c>
      <c r="Y1596" s="10"/>
    </row>
    <row r="1597" spans="1:25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7"/>
        <v>0</v>
      </c>
      <c r="P1597">
        <f t="shared" si="98"/>
        <v>40</v>
      </c>
      <c r="Q1597" s="9" t="s">
        <v>8341</v>
      </c>
      <c r="R1597" s="9" t="s">
        <v>8348</v>
      </c>
      <c r="S1597" s="10">
        <f>(J1597/86400)+25569+(-6/24)</f>
        <v>41779.800092592595</v>
      </c>
      <c r="T1597">
        <f t="shared" si="96"/>
        <v>2014</v>
      </c>
      <c r="U1597" s="15" t="str">
        <f t="shared" si="99"/>
        <v>May</v>
      </c>
      <c r="V1597" s="10">
        <f>(I1597/86400)+25569+(-5/24)</f>
        <v>41808.634027777771</v>
      </c>
      <c r="Y1597" s="10"/>
    </row>
    <row r="1598" spans="1:25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7"/>
        <v>2</v>
      </c>
      <c r="P1598">
        <f t="shared" si="98"/>
        <v>25</v>
      </c>
      <c r="Q1598" s="9" t="s">
        <v>8341</v>
      </c>
      <c r="R1598" s="9" t="s">
        <v>8348</v>
      </c>
      <c r="S1598" s="10">
        <f>(J1598/86400)+25569+(-6/24)</f>
        <v>41941.180196759262</v>
      </c>
      <c r="T1598">
        <f t="shared" si="96"/>
        <v>2014</v>
      </c>
      <c r="U1598" s="15" t="str">
        <f t="shared" si="99"/>
        <v>Oct</v>
      </c>
      <c r="V1598" s="10">
        <f>(I1598/86400)+25569+(-5/24)</f>
        <v>41986.26353009259</v>
      </c>
      <c r="Y1598" s="10"/>
    </row>
    <row r="1599" spans="1:25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7"/>
        <v>0</v>
      </c>
      <c r="P1599" t="e">
        <f t="shared" si="98"/>
        <v>#DIV/0!</v>
      </c>
      <c r="Q1599" s="9" t="s">
        <v>8341</v>
      </c>
      <c r="R1599" s="9" t="s">
        <v>8348</v>
      </c>
      <c r="S1599" s="10">
        <f>(J1599/86400)+25569+(-6/24)</f>
        <v>42603.104131944448</v>
      </c>
      <c r="T1599">
        <f t="shared" si="96"/>
        <v>2016</v>
      </c>
      <c r="U1599" s="15" t="str">
        <f t="shared" si="99"/>
        <v>Aug</v>
      </c>
      <c r="V1599" s="10">
        <f>(I1599/86400)+25569+(-5/24)</f>
        <v>42633.145798611113</v>
      </c>
      <c r="Y1599" s="10"/>
    </row>
    <row r="1600" spans="1:25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7"/>
        <v>0</v>
      </c>
      <c r="P1600">
        <f t="shared" si="98"/>
        <v>1</v>
      </c>
      <c r="Q1600" s="9" t="s">
        <v>8341</v>
      </c>
      <c r="R1600" s="9" t="s">
        <v>8348</v>
      </c>
      <c r="S1600" s="10">
        <f>(J1600/86400)+25569+(-6/24)</f>
        <v>42151.417337962965</v>
      </c>
      <c r="T1600">
        <f t="shared" si="96"/>
        <v>2015</v>
      </c>
      <c r="U1600" s="15" t="str">
        <f t="shared" si="99"/>
        <v>May</v>
      </c>
      <c r="V1600" s="10">
        <f>(I1600/86400)+25569+(-5/24)</f>
        <v>42211.459004629629</v>
      </c>
      <c r="Y1600" s="10"/>
    </row>
    <row r="1601" spans="1:25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7"/>
        <v>0</v>
      </c>
      <c r="P1601" t="e">
        <f t="shared" si="98"/>
        <v>#DIV/0!</v>
      </c>
      <c r="Q1601" s="9" t="s">
        <v>8341</v>
      </c>
      <c r="R1601" s="9" t="s">
        <v>8348</v>
      </c>
      <c r="S1601" s="10">
        <f>(J1601/86400)+25569+(-6/24)</f>
        <v>42438.28907407407</v>
      </c>
      <c r="T1601">
        <f t="shared" si="96"/>
        <v>2016</v>
      </c>
      <c r="U1601" s="15" t="str">
        <f t="shared" si="99"/>
        <v>Mar</v>
      </c>
      <c r="V1601" s="10">
        <f>(I1601/86400)+25569+(-5/24)</f>
        <v>42468.289074074077</v>
      </c>
      <c r="Y1601" s="10"/>
    </row>
    <row r="1602" spans="1:25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7"/>
        <v>7</v>
      </c>
      <c r="P1602">
        <f t="shared" si="98"/>
        <v>40.777777777777779</v>
      </c>
      <c r="Q1602" s="9" t="s">
        <v>8341</v>
      </c>
      <c r="R1602" s="9" t="s">
        <v>8348</v>
      </c>
      <c r="S1602" s="10">
        <f>(J1602/86400)+25569+(-6/24)</f>
        <v>41790.807314814811</v>
      </c>
      <c r="T1602">
        <f t="shared" ref="T1602:T1665" si="100">YEAR(S1602)</f>
        <v>2014</v>
      </c>
      <c r="U1602" s="15" t="str">
        <f t="shared" si="99"/>
        <v>May</v>
      </c>
      <c r="V1602" s="10">
        <f>(I1602/86400)+25569+(-5/24)</f>
        <v>41835.007638888885</v>
      </c>
      <c r="Y1602" s="10"/>
    </row>
    <row r="1603" spans="1:25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1">ROUND((E1603/D1603)*100,0)</f>
        <v>108</v>
      </c>
      <c r="P1603">
        <f t="shared" ref="P1603:P1666" si="102">AVERAGE(E1603/L1603)</f>
        <v>48.325535714285714</v>
      </c>
      <c r="Q1603" s="9" t="s">
        <v>8328</v>
      </c>
      <c r="R1603" s="9" t="s">
        <v>8329</v>
      </c>
      <c r="S1603" s="10">
        <f>(J1603/86400)+25569+(-6/24)</f>
        <v>40637.842974537038</v>
      </c>
      <c r="T1603">
        <f t="shared" si="100"/>
        <v>2011</v>
      </c>
      <c r="U1603" s="15" t="str">
        <f t="shared" ref="U1603:U1666" si="103">TEXT(S1603,"mmm")</f>
        <v>Apr</v>
      </c>
      <c r="V1603" s="10">
        <f>(I1603/86400)+25569+(-5/24)</f>
        <v>40667.884641203702</v>
      </c>
      <c r="Y1603" s="10"/>
    </row>
    <row r="1604" spans="1:25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1"/>
        <v>100</v>
      </c>
      <c r="P1604">
        <f t="shared" si="102"/>
        <v>46.953125</v>
      </c>
      <c r="Q1604" s="9" t="s">
        <v>8328</v>
      </c>
      <c r="R1604" s="9" t="s">
        <v>8329</v>
      </c>
      <c r="S1604" s="10">
        <f>(J1604/86400)+25569+(-6/24)</f>
        <v>40788.047650462962</v>
      </c>
      <c r="T1604">
        <f t="shared" si="100"/>
        <v>2011</v>
      </c>
      <c r="U1604" s="15" t="str">
        <f t="shared" si="103"/>
        <v>Sep</v>
      </c>
      <c r="V1604" s="10">
        <f>(I1604/86400)+25569+(-5/24)</f>
        <v>40830.75</v>
      </c>
      <c r="Y1604" s="10"/>
    </row>
    <row r="1605" spans="1:25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1"/>
        <v>100</v>
      </c>
      <c r="P1605">
        <f t="shared" si="102"/>
        <v>66.688666666666663</v>
      </c>
      <c r="Q1605" s="9" t="s">
        <v>8328</v>
      </c>
      <c r="R1605" s="9" t="s">
        <v>8329</v>
      </c>
      <c r="S1605" s="10">
        <f>(J1605/86400)+25569+(-6/24)</f>
        <v>40875.919664351852</v>
      </c>
      <c r="T1605">
        <f t="shared" si="100"/>
        <v>2011</v>
      </c>
      <c r="U1605" s="15" t="str">
        <f t="shared" si="103"/>
        <v>Nov</v>
      </c>
      <c r="V1605" s="10">
        <f>(I1605/86400)+25569+(-5/24)</f>
        <v>40935.961331018516</v>
      </c>
      <c r="Y1605" s="10"/>
    </row>
    <row r="1606" spans="1:25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1"/>
        <v>122</v>
      </c>
      <c r="P1606">
        <f t="shared" si="102"/>
        <v>48.842857142857142</v>
      </c>
      <c r="Q1606" s="9" t="s">
        <v>8328</v>
      </c>
      <c r="R1606" s="9" t="s">
        <v>8329</v>
      </c>
      <c r="S1606" s="10">
        <f>(J1606/86400)+25569+(-6/24)</f>
        <v>40945.595312500001</v>
      </c>
      <c r="T1606">
        <f t="shared" si="100"/>
        <v>2012</v>
      </c>
      <c r="U1606" s="15" t="str">
        <f t="shared" si="103"/>
        <v>Feb</v>
      </c>
      <c r="V1606" s="10">
        <f>(I1606/86400)+25569+(-5/24)</f>
        <v>40985.595312500001</v>
      </c>
      <c r="Y1606" s="10"/>
    </row>
    <row r="1607" spans="1:25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1"/>
        <v>101</v>
      </c>
      <c r="P1607">
        <f t="shared" si="102"/>
        <v>137.30909090909091</v>
      </c>
      <c r="Q1607" s="9" t="s">
        <v>8328</v>
      </c>
      <c r="R1607" s="9" t="s">
        <v>8329</v>
      </c>
      <c r="S1607" s="10">
        <f>(J1607/86400)+25569+(-6/24)</f>
        <v>40746.762881944444</v>
      </c>
      <c r="T1607">
        <f t="shared" si="100"/>
        <v>2011</v>
      </c>
      <c r="U1607" s="15" t="str">
        <f t="shared" si="103"/>
        <v>Jul</v>
      </c>
      <c r="V1607" s="10">
        <f>(I1607/86400)+25569+(-5/24)</f>
        <v>40756.083333333328</v>
      </c>
      <c r="Y1607" s="10"/>
    </row>
    <row r="1608" spans="1:25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1"/>
        <v>101</v>
      </c>
      <c r="P1608">
        <f t="shared" si="102"/>
        <v>87.829673913043479</v>
      </c>
      <c r="Q1608" s="9" t="s">
        <v>8328</v>
      </c>
      <c r="R1608" s="9" t="s">
        <v>8329</v>
      </c>
      <c r="S1608" s="10">
        <f>(J1608/86400)+25569+(-6/24)</f>
        <v>40535.861550925925</v>
      </c>
      <c r="T1608">
        <f t="shared" si="100"/>
        <v>2010</v>
      </c>
      <c r="U1608" s="15" t="str">
        <f t="shared" si="103"/>
        <v>Dec</v>
      </c>
      <c r="V1608" s="10">
        <f>(I1608/86400)+25569+(-5/24)</f>
        <v>40625.861550925925</v>
      </c>
      <c r="Y1608" s="10"/>
    </row>
    <row r="1609" spans="1:25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1"/>
        <v>145</v>
      </c>
      <c r="P1609">
        <f t="shared" si="102"/>
        <v>70.785365853658533</v>
      </c>
      <c r="Q1609" s="9" t="s">
        <v>8328</v>
      </c>
      <c r="R1609" s="9" t="s">
        <v>8329</v>
      </c>
      <c r="S1609" s="10">
        <f>(J1609/86400)+25569+(-6/24)</f>
        <v>41053.55846064815</v>
      </c>
      <c r="T1609">
        <f t="shared" si="100"/>
        <v>2012</v>
      </c>
      <c r="U1609" s="15" t="str">
        <f t="shared" si="103"/>
        <v>May</v>
      </c>
      <c r="V1609" s="10">
        <f>(I1609/86400)+25569+(-5/24)</f>
        <v>41074.600127314814</v>
      </c>
      <c r="Y1609" s="10"/>
    </row>
    <row r="1610" spans="1:25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1"/>
        <v>101</v>
      </c>
      <c r="P1610">
        <f t="shared" si="102"/>
        <v>52.826086956521742</v>
      </c>
      <c r="Q1610" s="9" t="s">
        <v>8328</v>
      </c>
      <c r="R1610" s="9" t="s">
        <v>8329</v>
      </c>
      <c r="S1610" s="10">
        <f>(J1610/86400)+25569+(-6/24)</f>
        <v>41607.58085648148</v>
      </c>
      <c r="T1610">
        <f t="shared" si="100"/>
        <v>2013</v>
      </c>
      <c r="U1610" s="15" t="str">
        <f t="shared" si="103"/>
        <v>Nov</v>
      </c>
      <c r="V1610" s="10">
        <f>(I1610/86400)+25569+(-5/24)</f>
        <v>41640.018055555549</v>
      </c>
      <c r="Y1610" s="10"/>
    </row>
    <row r="1611" spans="1:25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1"/>
        <v>118</v>
      </c>
      <c r="P1611">
        <f t="shared" si="102"/>
        <v>443.75</v>
      </c>
      <c r="Q1611" s="9" t="s">
        <v>8328</v>
      </c>
      <c r="R1611" s="9" t="s">
        <v>8329</v>
      </c>
      <c r="S1611" s="10">
        <f>(J1611/86400)+25569+(-6/24)</f>
        <v>40795.751261574071</v>
      </c>
      <c r="T1611">
        <f t="shared" si="100"/>
        <v>2011</v>
      </c>
      <c r="U1611" s="15" t="str">
        <f t="shared" si="103"/>
        <v>Sep</v>
      </c>
      <c r="V1611" s="10">
        <f>(I1611/86400)+25569+(-5/24)</f>
        <v>40849.125</v>
      </c>
      <c r="Y1611" s="10"/>
    </row>
    <row r="1612" spans="1:25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1"/>
        <v>272</v>
      </c>
      <c r="P1612">
        <f t="shared" si="102"/>
        <v>48.544642857142854</v>
      </c>
      <c r="Q1612" s="9" t="s">
        <v>8328</v>
      </c>
      <c r="R1612" s="9" t="s">
        <v>8329</v>
      </c>
      <c r="S1612" s="10">
        <f>(J1612/86400)+25569+(-6/24)</f>
        <v>41228.674884259257</v>
      </c>
      <c r="T1612">
        <f t="shared" si="100"/>
        <v>2012</v>
      </c>
      <c r="U1612" s="15" t="str">
        <f t="shared" si="103"/>
        <v>Nov</v>
      </c>
      <c r="V1612" s="10">
        <f>(I1612/86400)+25569+(-5/24)</f>
        <v>41258.716550925921</v>
      </c>
      <c r="Y1612" s="10"/>
    </row>
    <row r="1613" spans="1:25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1"/>
        <v>125</v>
      </c>
      <c r="P1613">
        <f t="shared" si="102"/>
        <v>37.074074074074076</v>
      </c>
      <c r="Q1613" s="9" t="s">
        <v>8328</v>
      </c>
      <c r="R1613" s="9" t="s">
        <v>8329</v>
      </c>
      <c r="S1613" s="10">
        <f>(J1613/86400)+25569+(-6/24)</f>
        <v>41408.75037037037</v>
      </c>
      <c r="T1613">
        <f t="shared" si="100"/>
        <v>2013</v>
      </c>
      <c r="U1613" s="15" t="str">
        <f t="shared" si="103"/>
        <v>May</v>
      </c>
      <c r="V1613" s="10">
        <f>(I1613/86400)+25569+(-5/24)</f>
        <v>41429.792037037034</v>
      </c>
      <c r="Y1613" s="10"/>
    </row>
    <row r="1614" spans="1:25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1"/>
        <v>110</v>
      </c>
      <c r="P1614">
        <f t="shared" si="102"/>
        <v>50</v>
      </c>
      <c r="Q1614" s="9" t="s">
        <v>8328</v>
      </c>
      <c r="R1614" s="9" t="s">
        <v>8329</v>
      </c>
      <c r="S1614" s="10">
        <f>(J1614/86400)+25569+(-6/24)</f>
        <v>41246.624814814815</v>
      </c>
      <c r="T1614">
        <f t="shared" si="100"/>
        <v>2012</v>
      </c>
      <c r="U1614" s="15" t="str">
        <f t="shared" si="103"/>
        <v>Dec</v>
      </c>
      <c r="V1614" s="10">
        <f>(I1614/86400)+25569+(-5/24)</f>
        <v>41276.666481481479</v>
      </c>
      <c r="Y1614" s="10"/>
    </row>
    <row r="1615" spans="1:25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1"/>
        <v>102</v>
      </c>
      <c r="P1615">
        <f t="shared" si="102"/>
        <v>39.03846153846154</v>
      </c>
      <c r="Q1615" s="9" t="s">
        <v>8328</v>
      </c>
      <c r="R1615" s="9" t="s">
        <v>8329</v>
      </c>
      <c r="S1615" s="10">
        <f>(J1615/86400)+25569+(-6/24)</f>
        <v>41081.819467592592</v>
      </c>
      <c r="T1615">
        <f t="shared" si="100"/>
        <v>2012</v>
      </c>
      <c r="U1615" s="15" t="str">
        <f t="shared" si="103"/>
        <v>Jun</v>
      </c>
      <c r="V1615" s="10">
        <f>(I1615/86400)+25569+(-5/24)</f>
        <v>41111.861134259256</v>
      </c>
      <c r="Y1615" s="10"/>
    </row>
    <row r="1616" spans="1:25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1"/>
        <v>103</v>
      </c>
      <c r="P1616">
        <f t="shared" si="102"/>
        <v>66.688311688311686</v>
      </c>
      <c r="Q1616" s="9" t="s">
        <v>8328</v>
      </c>
      <c r="R1616" s="9" t="s">
        <v>8329</v>
      </c>
      <c r="S1616" s="10">
        <f>(J1616/86400)+25569+(-6/24)</f>
        <v>41794.731122685189</v>
      </c>
      <c r="T1616">
        <f t="shared" si="100"/>
        <v>2014</v>
      </c>
      <c r="U1616" s="15" t="str">
        <f t="shared" si="103"/>
        <v>Jun</v>
      </c>
      <c r="V1616" s="10">
        <f>(I1616/86400)+25569+(-5/24)</f>
        <v>41854.5</v>
      </c>
      <c r="Y1616" s="10"/>
    </row>
    <row r="1617" spans="1:25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1"/>
        <v>114</v>
      </c>
      <c r="P1617">
        <f t="shared" si="102"/>
        <v>67.132352941176464</v>
      </c>
      <c r="Q1617" s="9" t="s">
        <v>8328</v>
      </c>
      <c r="R1617" s="9" t="s">
        <v>8329</v>
      </c>
      <c r="S1617" s="10">
        <f>(J1617/86400)+25569+(-6/24)</f>
        <v>40844.800879629627</v>
      </c>
      <c r="T1617">
        <f t="shared" si="100"/>
        <v>2011</v>
      </c>
      <c r="U1617" s="15" t="str">
        <f t="shared" si="103"/>
        <v>Oct</v>
      </c>
      <c r="V1617" s="10">
        <f>(I1617/86400)+25569+(-5/24)</f>
        <v>40889.884212962963</v>
      </c>
      <c r="Y1617" s="10"/>
    </row>
    <row r="1618" spans="1:25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1"/>
        <v>104</v>
      </c>
      <c r="P1618">
        <f t="shared" si="102"/>
        <v>66.369426751592357</v>
      </c>
      <c r="Q1618" s="9" t="s">
        <v>8328</v>
      </c>
      <c r="R1618" s="9" t="s">
        <v>8329</v>
      </c>
      <c r="S1618" s="10">
        <f>(J1618/86400)+25569+(-6/24)</f>
        <v>41194.465520833335</v>
      </c>
      <c r="T1618">
        <f t="shared" si="100"/>
        <v>2012</v>
      </c>
      <c r="U1618" s="15" t="str">
        <f t="shared" si="103"/>
        <v>Oct</v>
      </c>
      <c r="V1618" s="10">
        <f>(I1618/86400)+25569+(-5/24)</f>
        <v>41235.708333333328</v>
      </c>
      <c r="Y1618" s="10"/>
    </row>
    <row r="1619" spans="1:25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1"/>
        <v>146</v>
      </c>
      <c r="P1619">
        <f t="shared" si="102"/>
        <v>64.620253164556956</v>
      </c>
      <c r="Q1619" s="9" t="s">
        <v>8328</v>
      </c>
      <c r="R1619" s="9" t="s">
        <v>8329</v>
      </c>
      <c r="S1619" s="10">
        <f>(J1619/86400)+25569+(-6/24)</f>
        <v>41546.414212962962</v>
      </c>
      <c r="T1619">
        <f t="shared" si="100"/>
        <v>2013</v>
      </c>
      <c r="U1619" s="15" t="str">
        <f t="shared" si="103"/>
        <v>Sep</v>
      </c>
      <c r="V1619" s="10">
        <f>(I1619/86400)+25569+(-5/24)</f>
        <v>41579.583333333328</v>
      </c>
      <c r="Y1619" s="10"/>
    </row>
    <row r="1620" spans="1:25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1"/>
        <v>105</v>
      </c>
      <c r="P1620">
        <f t="shared" si="102"/>
        <v>58.370370370370374</v>
      </c>
      <c r="Q1620" s="9" t="s">
        <v>8328</v>
      </c>
      <c r="R1620" s="9" t="s">
        <v>8329</v>
      </c>
      <c r="S1620" s="10">
        <f>(J1620/86400)+25569+(-6/24)</f>
        <v>41301.404340277775</v>
      </c>
      <c r="T1620">
        <f t="shared" si="100"/>
        <v>2013</v>
      </c>
      <c r="U1620" s="15" t="str">
        <f t="shared" si="103"/>
        <v>Jan</v>
      </c>
      <c r="V1620" s="10">
        <f>(I1620/86400)+25569+(-5/24)</f>
        <v>41341.446006944439</v>
      </c>
      <c r="Y1620" s="10"/>
    </row>
    <row r="1621" spans="1:25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1"/>
        <v>133</v>
      </c>
      <c r="P1621">
        <f t="shared" si="102"/>
        <v>86.956521739130437</v>
      </c>
      <c r="Q1621" s="9" t="s">
        <v>8328</v>
      </c>
      <c r="R1621" s="9" t="s">
        <v>8329</v>
      </c>
      <c r="S1621" s="10">
        <f>(J1621/86400)+25569+(-6/24)</f>
        <v>41875.936180555553</v>
      </c>
      <c r="T1621">
        <f t="shared" si="100"/>
        <v>2014</v>
      </c>
      <c r="U1621" s="15" t="str">
        <f t="shared" si="103"/>
        <v>Aug</v>
      </c>
      <c r="V1621" s="10">
        <f>(I1621/86400)+25569+(-5/24)</f>
        <v>41896.977847222217</v>
      </c>
      <c r="Y1621" s="10"/>
    </row>
    <row r="1622" spans="1:25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1"/>
        <v>113</v>
      </c>
      <c r="P1622">
        <f t="shared" si="102"/>
        <v>66.470588235294116</v>
      </c>
      <c r="Q1622" s="9" t="s">
        <v>8328</v>
      </c>
      <c r="R1622" s="9" t="s">
        <v>8329</v>
      </c>
      <c r="S1622" s="10">
        <f>(J1622/86400)+25569+(-6/24)</f>
        <v>41321.089583333334</v>
      </c>
      <c r="T1622">
        <f t="shared" si="100"/>
        <v>2013</v>
      </c>
      <c r="U1622" s="15" t="str">
        <f t="shared" si="103"/>
        <v>Feb</v>
      </c>
      <c r="V1622" s="10">
        <f>(I1622/86400)+25569+(-5/24)</f>
        <v>41328.131249999999</v>
      </c>
      <c r="Y1622" s="10"/>
    </row>
    <row r="1623" spans="1:25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1"/>
        <v>121</v>
      </c>
      <c r="P1623">
        <f t="shared" si="102"/>
        <v>163.78378378378378</v>
      </c>
      <c r="Q1623" s="9" t="s">
        <v>8328</v>
      </c>
      <c r="R1623" s="9" t="s">
        <v>8329</v>
      </c>
      <c r="S1623" s="10">
        <f>(J1623/86400)+25569+(-6/24)</f>
        <v>41003.35665509259</v>
      </c>
      <c r="T1623">
        <f t="shared" si="100"/>
        <v>2012</v>
      </c>
      <c r="U1623" s="15" t="str">
        <f t="shared" si="103"/>
        <v>Apr</v>
      </c>
      <c r="V1623" s="10">
        <f>(I1623/86400)+25569+(-5/24)</f>
        <v>41056.957638888889</v>
      </c>
      <c r="Y1623" s="10"/>
    </row>
    <row r="1624" spans="1:25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1"/>
        <v>102</v>
      </c>
      <c r="P1624">
        <f t="shared" si="102"/>
        <v>107.98461538461538</v>
      </c>
      <c r="Q1624" s="9" t="s">
        <v>8328</v>
      </c>
      <c r="R1624" s="9" t="s">
        <v>8329</v>
      </c>
      <c r="S1624" s="10">
        <f>(J1624/86400)+25569+(-6/24)</f>
        <v>41950.044837962967</v>
      </c>
      <c r="T1624">
        <f t="shared" si="100"/>
        <v>2014</v>
      </c>
      <c r="U1624" s="15" t="str">
        <f t="shared" si="103"/>
        <v>Nov</v>
      </c>
      <c r="V1624" s="10">
        <f>(I1624/86400)+25569+(-5/24)</f>
        <v>41990.124305555553</v>
      </c>
      <c r="Y1624" s="10"/>
    </row>
    <row r="1625" spans="1:25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1"/>
        <v>101</v>
      </c>
      <c r="P1625">
        <f t="shared" si="102"/>
        <v>42.111111111111114</v>
      </c>
      <c r="Q1625" s="9" t="s">
        <v>8328</v>
      </c>
      <c r="R1625" s="9" t="s">
        <v>8329</v>
      </c>
      <c r="S1625" s="10">
        <f>(J1625/86400)+25569+(-6/24)</f>
        <v>41453.438530092593</v>
      </c>
      <c r="T1625">
        <f t="shared" si="100"/>
        <v>2013</v>
      </c>
      <c r="U1625" s="15" t="str">
        <f t="shared" si="103"/>
        <v>Jun</v>
      </c>
      <c r="V1625" s="10">
        <f>(I1625/86400)+25569+(-5/24)</f>
        <v>41513.480196759258</v>
      </c>
      <c r="Y1625" s="10"/>
    </row>
    <row r="1626" spans="1:25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1"/>
        <v>118</v>
      </c>
      <c r="P1626">
        <f t="shared" si="102"/>
        <v>47.2</v>
      </c>
      <c r="Q1626" s="9" t="s">
        <v>8328</v>
      </c>
      <c r="R1626" s="9" t="s">
        <v>8329</v>
      </c>
      <c r="S1626" s="10">
        <f>(J1626/86400)+25569+(-6/24)</f>
        <v>41243.117303240739</v>
      </c>
      <c r="T1626">
        <f t="shared" si="100"/>
        <v>2012</v>
      </c>
      <c r="U1626" s="15" t="str">
        <f t="shared" si="103"/>
        <v>Nov</v>
      </c>
      <c r="V1626" s="10">
        <f>(I1626/86400)+25569+(-5/24)</f>
        <v>41283.158969907403</v>
      </c>
      <c r="Y1626" s="10"/>
    </row>
    <row r="1627" spans="1:25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1"/>
        <v>155</v>
      </c>
      <c r="P1627">
        <f t="shared" si="102"/>
        <v>112.01923076923077</v>
      </c>
      <c r="Q1627" s="9" t="s">
        <v>8328</v>
      </c>
      <c r="R1627" s="9" t="s">
        <v>8329</v>
      </c>
      <c r="S1627" s="10">
        <f>(J1627/86400)+25569+(-6/24)</f>
        <v>41135.449687500004</v>
      </c>
      <c r="T1627">
        <f t="shared" si="100"/>
        <v>2012</v>
      </c>
      <c r="U1627" s="15" t="str">
        <f t="shared" si="103"/>
        <v>Aug</v>
      </c>
      <c r="V1627" s="10">
        <f>(I1627/86400)+25569+(-5/24)</f>
        <v>41163.491354166668</v>
      </c>
      <c r="Y1627" s="10"/>
    </row>
    <row r="1628" spans="1:25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1"/>
        <v>101</v>
      </c>
      <c r="P1628">
        <f t="shared" si="102"/>
        <v>74.953703703703709</v>
      </c>
      <c r="Q1628" s="9" t="s">
        <v>8328</v>
      </c>
      <c r="R1628" s="9" t="s">
        <v>8329</v>
      </c>
      <c r="S1628" s="10">
        <f>(J1628/86400)+25569+(-6/24)</f>
        <v>41579.597997685181</v>
      </c>
      <c r="T1628">
        <f t="shared" si="100"/>
        <v>2013</v>
      </c>
      <c r="U1628" s="15" t="str">
        <f t="shared" si="103"/>
        <v>Nov</v>
      </c>
      <c r="V1628" s="10">
        <f>(I1628/86400)+25569+(-5/24)</f>
        <v>41609.681331018517</v>
      </c>
      <c r="Y1628" s="10"/>
    </row>
    <row r="1629" spans="1:25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1"/>
        <v>117</v>
      </c>
      <c r="P1629">
        <f t="shared" si="102"/>
        <v>61.578947368421055</v>
      </c>
      <c r="Q1629" s="9" t="s">
        <v>8328</v>
      </c>
      <c r="R1629" s="9" t="s">
        <v>8329</v>
      </c>
      <c r="S1629" s="10">
        <f>(J1629/86400)+25569+(-6/24)</f>
        <v>41205.457048611112</v>
      </c>
      <c r="T1629">
        <f t="shared" si="100"/>
        <v>2012</v>
      </c>
      <c r="U1629" s="15" t="str">
        <f t="shared" si="103"/>
        <v>Oct</v>
      </c>
      <c r="V1629" s="10">
        <f>(I1629/86400)+25569+(-5/24)</f>
        <v>41238.999305555553</v>
      </c>
      <c r="Y1629" s="10"/>
    </row>
    <row r="1630" spans="1:25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1"/>
        <v>101</v>
      </c>
      <c r="P1630">
        <f t="shared" si="102"/>
        <v>45.875</v>
      </c>
      <c r="Q1630" s="9" t="s">
        <v>8328</v>
      </c>
      <c r="R1630" s="9" t="s">
        <v>8329</v>
      </c>
      <c r="S1630" s="10">
        <f>(J1630/86400)+25569+(-6/24)</f>
        <v>41774.487060185187</v>
      </c>
      <c r="T1630">
        <f t="shared" si="100"/>
        <v>2014</v>
      </c>
      <c r="U1630" s="15" t="str">
        <f t="shared" si="103"/>
        <v>May</v>
      </c>
      <c r="V1630" s="10">
        <f>(I1630/86400)+25569+(-5/24)</f>
        <v>41807.528726851851</v>
      </c>
      <c r="Y1630" s="10"/>
    </row>
    <row r="1631" spans="1:25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1"/>
        <v>104</v>
      </c>
      <c r="P1631">
        <f t="shared" si="102"/>
        <v>75.853658536585371</v>
      </c>
      <c r="Q1631" s="9" t="s">
        <v>8328</v>
      </c>
      <c r="R1631" s="9" t="s">
        <v>8329</v>
      </c>
      <c r="S1631" s="10">
        <f>(J1631/86400)+25569+(-6/24)</f>
        <v>41645.617280092592</v>
      </c>
      <c r="T1631">
        <f t="shared" si="100"/>
        <v>2014</v>
      </c>
      <c r="U1631" s="15" t="str">
        <f t="shared" si="103"/>
        <v>Jan</v>
      </c>
      <c r="V1631" s="10">
        <f>(I1631/86400)+25569+(-5/24)</f>
        <v>41690.658946759257</v>
      </c>
      <c r="Y1631" s="10"/>
    </row>
    <row r="1632" spans="1:25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1"/>
        <v>265</v>
      </c>
      <c r="P1632">
        <f t="shared" si="102"/>
        <v>84.206349206349202</v>
      </c>
      <c r="Q1632" s="9" t="s">
        <v>8328</v>
      </c>
      <c r="R1632" s="9" t="s">
        <v>8329</v>
      </c>
      <c r="S1632" s="10">
        <f>(J1632/86400)+25569+(-6/24)</f>
        <v>40939.587673611109</v>
      </c>
      <c r="T1632">
        <f t="shared" si="100"/>
        <v>2012</v>
      </c>
      <c r="U1632" s="15" t="str">
        <f t="shared" si="103"/>
        <v>Jan</v>
      </c>
      <c r="V1632" s="10">
        <f>(I1632/86400)+25569+(-5/24)</f>
        <v>40970.082638888889</v>
      </c>
      <c r="Y1632" s="10"/>
    </row>
    <row r="1633" spans="1:25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1"/>
        <v>156</v>
      </c>
      <c r="P1633">
        <f t="shared" si="102"/>
        <v>117.22556390977444</v>
      </c>
      <c r="Q1633" s="9" t="s">
        <v>8328</v>
      </c>
      <c r="R1633" s="9" t="s">
        <v>8329</v>
      </c>
      <c r="S1633" s="10">
        <f>(J1633/86400)+25569+(-6/24)</f>
        <v>41164.609502314815</v>
      </c>
      <c r="T1633">
        <f t="shared" si="100"/>
        <v>2012</v>
      </c>
      <c r="U1633" s="15" t="str">
        <f t="shared" si="103"/>
        <v>Sep</v>
      </c>
      <c r="V1633" s="10">
        <f>(I1633/86400)+25569+(-5/24)</f>
        <v>41194.65116898148</v>
      </c>
      <c r="Y1633" s="10"/>
    </row>
    <row r="1634" spans="1:25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1"/>
        <v>102</v>
      </c>
      <c r="P1634">
        <f t="shared" si="102"/>
        <v>86.489361702127653</v>
      </c>
      <c r="Q1634" s="9" t="s">
        <v>8328</v>
      </c>
      <c r="R1634" s="9" t="s">
        <v>8329</v>
      </c>
      <c r="S1634" s="10">
        <f>(J1634/86400)+25569+(-6/24)</f>
        <v>40750.090902777782</v>
      </c>
      <c r="T1634">
        <f t="shared" si="100"/>
        <v>2011</v>
      </c>
      <c r="U1634" s="15" t="str">
        <f t="shared" si="103"/>
        <v>Jul</v>
      </c>
      <c r="V1634" s="10">
        <f>(I1634/86400)+25569+(-5/24)</f>
        <v>40810.132569444446</v>
      </c>
      <c r="Y1634" s="10"/>
    </row>
    <row r="1635" spans="1:25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1"/>
        <v>100</v>
      </c>
      <c r="P1635">
        <f t="shared" si="102"/>
        <v>172.41379310344828</v>
      </c>
      <c r="Q1635" s="9" t="s">
        <v>8328</v>
      </c>
      <c r="R1635" s="9" t="s">
        <v>8329</v>
      </c>
      <c r="S1635" s="10">
        <f>(J1635/86400)+25569+(-6/24)</f>
        <v>40896.633750000001</v>
      </c>
      <c r="T1635">
        <f t="shared" si="100"/>
        <v>2011</v>
      </c>
      <c r="U1635" s="15" t="str">
        <f t="shared" si="103"/>
        <v>Dec</v>
      </c>
      <c r="V1635" s="10">
        <f>(I1635/86400)+25569+(-5/24)</f>
        <v>40924</v>
      </c>
      <c r="Y1635" s="10"/>
    </row>
    <row r="1636" spans="1:25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1"/>
        <v>101</v>
      </c>
      <c r="P1636">
        <f t="shared" si="102"/>
        <v>62.8125</v>
      </c>
      <c r="Q1636" s="9" t="s">
        <v>8328</v>
      </c>
      <c r="R1636" s="9" t="s">
        <v>8329</v>
      </c>
      <c r="S1636" s="10">
        <f>(J1636/86400)+25569+(-6/24)</f>
        <v>40657.939826388887</v>
      </c>
      <c r="T1636">
        <f t="shared" si="100"/>
        <v>2011</v>
      </c>
      <c r="U1636" s="15" t="str">
        <f t="shared" si="103"/>
        <v>Apr</v>
      </c>
      <c r="V1636" s="10">
        <f>(I1636/86400)+25569+(-5/24)</f>
        <v>40696.040972222218</v>
      </c>
      <c r="Y1636" s="10"/>
    </row>
    <row r="1637" spans="1:25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1"/>
        <v>125</v>
      </c>
      <c r="P1637">
        <f t="shared" si="102"/>
        <v>67.729729729729726</v>
      </c>
      <c r="Q1637" s="9" t="s">
        <v>8328</v>
      </c>
      <c r="R1637" s="9" t="s">
        <v>8329</v>
      </c>
      <c r="S1637" s="10">
        <f>(J1637/86400)+25569+(-6/24)</f>
        <v>42502.618761574078</v>
      </c>
      <c r="T1637">
        <f t="shared" si="100"/>
        <v>2016</v>
      </c>
      <c r="U1637" s="15" t="str">
        <f t="shared" si="103"/>
        <v>May</v>
      </c>
      <c r="V1637" s="10">
        <f>(I1637/86400)+25569+(-5/24)</f>
        <v>42562.660428240742</v>
      </c>
      <c r="Y1637" s="10"/>
    </row>
    <row r="1638" spans="1:25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1"/>
        <v>104</v>
      </c>
      <c r="P1638">
        <f t="shared" si="102"/>
        <v>53.5632183908046</v>
      </c>
      <c r="Q1638" s="9" t="s">
        <v>8328</v>
      </c>
      <c r="R1638" s="9" t="s">
        <v>8329</v>
      </c>
      <c r="S1638" s="10">
        <f>(J1638/86400)+25569+(-6/24)</f>
        <v>40662.83666666667</v>
      </c>
      <c r="T1638">
        <f t="shared" si="100"/>
        <v>2011</v>
      </c>
      <c r="U1638" s="15" t="str">
        <f t="shared" si="103"/>
        <v>Apr</v>
      </c>
      <c r="V1638" s="10">
        <f>(I1638/86400)+25569+(-5/24)</f>
        <v>40705.958333333328</v>
      </c>
      <c r="Y1638" s="10"/>
    </row>
    <row r="1639" spans="1:25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1"/>
        <v>104</v>
      </c>
      <c r="P1639">
        <f t="shared" si="102"/>
        <v>34.6</v>
      </c>
      <c r="Q1639" s="9" t="s">
        <v>8328</v>
      </c>
      <c r="R1639" s="9" t="s">
        <v>8329</v>
      </c>
      <c r="S1639" s="10">
        <f>(J1639/86400)+25569+(-6/24)</f>
        <v>40122.501620370371</v>
      </c>
      <c r="T1639">
        <f t="shared" si="100"/>
        <v>2009</v>
      </c>
      <c r="U1639" s="15" t="str">
        <f t="shared" si="103"/>
        <v>Nov</v>
      </c>
      <c r="V1639" s="10">
        <f>(I1639/86400)+25569+(-5/24)</f>
        <v>40178.777083333327</v>
      </c>
      <c r="Y1639" s="10"/>
    </row>
    <row r="1640" spans="1:25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1"/>
        <v>105</v>
      </c>
      <c r="P1640">
        <f t="shared" si="102"/>
        <v>38.888888888888886</v>
      </c>
      <c r="Q1640" s="9" t="s">
        <v>8328</v>
      </c>
      <c r="R1640" s="9" t="s">
        <v>8329</v>
      </c>
      <c r="S1640" s="10">
        <f>(J1640/86400)+25569+(-6/24)</f>
        <v>41288.43712962963</v>
      </c>
      <c r="T1640">
        <f t="shared" si="100"/>
        <v>2013</v>
      </c>
      <c r="U1640" s="15" t="str">
        <f t="shared" si="103"/>
        <v>Jan</v>
      </c>
      <c r="V1640" s="10">
        <f>(I1640/86400)+25569+(-5/24)</f>
        <v>41333.684027777774</v>
      </c>
      <c r="Y1640" s="10"/>
    </row>
    <row r="1641" spans="1:25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1"/>
        <v>100</v>
      </c>
      <c r="P1641">
        <f t="shared" si="102"/>
        <v>94.736842105263165</v>
      </c>
      <c r="Q1641" s="9" t="s">
        <v>8328</v>
      </c>
      <c r="R1641" s="9" t="s">
        <v>8329</v>
      </c>
      <c r="S1641" s="10">
        <f>(J1641/86400)+25569+(-6/24)</f>
        <v>40941.402372685188</v>
      </c>
      <c r="T1641">
        <f t="shared" si="100"/>
        <v>2012</v>
      </c>
      <c r="U1641" s="15" t="str">
        <f t="shared" si="103"/>
        <v>Feb</v>
      </c>
      <c r="V1641" s="10">
        <f>(I1641/86400)+25569+(-5/24)</f>
        <v>40971.444039351853</v>
      </c>
      <c r="Y1641" s="10"/>
    </row>
    <row r="1642" spans="1:25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1"/>
        <v>170</v>
      </c>
      <c r="P1642">
        <f t="shared" si="102"/>
        <v>39.967058823529413</v>
      </c>
      <c r="Q1642" s="9" t="s">
        <v>8328</v>
      </c>
      <c r="R1642" s="9" t="s">
        <v>8329</v>
      </c>
      <c r="S1642" s="10">
        <f>(J1642/86400)+25569+(-6/24)</f>
        <v>40378.98096064815</v>
      </c>
      <c r="T1642">
        <f t="shared" si="100"/>
        <v>2010</v>
      </c>
      <c r="U1642" s="15" t="str">
        <f t="shared" si="103"/>
        <v>Jul</v>
      </c>
      <c r="V1642" s="10">
        <f>(I1642/86400)+25569+(-5/24)</f>
        <v>40392.874305555553</v>
      </c>
      <c r="Y1642" s="10"/>
    </row>
    <row r="1643" spans="1:25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1"/>
        <v>101</v>
      </c>
      <c r="P1643">
        <f t="shared" si="102"/>
        <v>97.5</v>
      </c>
      <c r="Q1643" s="9" t="s">
        <v>8328</v>
      </c>
      <c r="R1643" s="9" t="s">
        <v>8349</v>
      </c>
      <c r="S1643" s="10">
        <f>(J1643/86400)+25569+(-6/24)</f>
        <v>41962.346574074079</v>
      </c>
      <c r="T1643">
        <f t="shared" si="100"/>
        <v>2014</v>
      </c>
      <c r="U1643" s="15" t="str">
        <f t="shared" si="103"/>
        <v>Nov</v>
      </c>
      <c r="V1643" s="10">
        <f>(I1643/86400)+25569+(-5/24)</f>
        <v>41992.388240740744</v>
      </c>
      <c r="Y1643" s="10"/>
    </row>
    <row r="1644" spans="1:25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1"/>
        <v>100</v>
      </c>
      <c r="P1644">
        <f t="shared" si="102"/>
        <v>42.857142857142854</v>
      </c>
      <c r="Q1644" s="9" t="s">
        <v>8328</v>
      </c>
      <c r="R1644" s="9" t="s">
        <v>8349</v>
      </c>
      <c r="S1644" s="10">
        <f>(J1644/86400)+25569+(-6/24)</f>
        <v>40687.774618055555</v>
      </c>
      <c r="T1644">
        <f t="shared" si="100"/>
        <v>2011</v>
      </c>
      <c r="U1644" s="15" t="str">
        <f t="shared" si="103"/>
        <v>May</v>
      </c>
      <c r="V1644" s="10">
        <f>(I1644/86400)+25569+(-5/24)</f>
        <v>40707.816284722219</v>
      </c>
      <c r="Y1644" s="10"/>
    </row>
    <row r="1645" spans="1:25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1"/>
        <v>125</v>
      </c>
      <c r="P1645">
        <f t="shared" si="102"/>
        <v>168.51351351351352</v>
      </c>
      <c r="Q1645" s="9" t="s">
        <v>8328</v>
      </c>
      <c r="R1645" s="9" t="s">
        <v>8349</v>
      </c>
      <c r="S1645" s="10">
        <f>(J1645/86400)+25569+(-6/24)</f>
        <v>41146.574212962965</v>
      </c>
      <c r="T1645">
        <f t="shared" si="100"/>
        <v>2012</v>
      </c>
      <c r="U1645" s="15" t="str">
        <f t="shared" si="103"/>
        <v>Aug</v>
      </c>
      <c r="V1645" s="10">
        <f>(I1645/86400)+25569+(-5/24)</f>
        <v>41176.615879629629</v>
      </c>
      <c r="Y1645" s="10"/>
    </row>
    <row r="1646" spans="1:25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1"/>
        <v>110</v>
      </c>
      <c r="P1646">
        <f t="shared" si="102"/>
        <v>85.546875</v>
      </c>
      <c r="Q1646" s="9" t="s">
        <v>8328</v>
      </c>
      <c r="R1646" s="9" t="s">
        <v>8349</v>
      </c>
      <c r="S1646" s="10">
        <f>(J1646/86400)+25569+(-6/24)</f>
        <v>41174.80972222222</v>
      </c>
      <c r="T1646">
        <f t="shared" si="100"/>
        <v>2012</v>
      </c>
      <c r="U1646" s="15" t="str">
        <f t="shared" si="103"/>
        <v>Sep</v>
      </c>
      <c r="V1646" s="10">
        <f>(I1646/86400)+25569+(-5/24)</f>
        <v>41234.893055555549</v>
      </c>
      <c r="Y1646" s="10"/>
    </row>
    <row r="1647" spans="1:25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1"/>
        <v>111</v>
      </c>
      <c r="P1647">
        <f t="shared" si="102"/>
        <v>554</v>
      </c>
      <c r="Q1647" s="9" t="s">
        <v>8328</v>
      </c>
      <c r="R1647" s="9" t="s">
        <v>8349</v>
      </c>
      <c r="S1647" s="10">
        <f>(J1647/86400)+25569+(-6/24)</f>
        <v>41521.367361111115</v>
      </c>
      <c r="T1647">
        <f t="shared" si="100"/>
        <v>2013</v>
      </c>
      <c r="U1647" s="15" t="str">
        <f t="shared" si="103"/>
        <v>Sep</v>
      </c>
      <c r="V1647" s="10">
        <f>(I1647/86400)+25569+(-5/24)</f>
        <v>41535.40902777778</v>
      </c>
      <c r="Y1647" s="10"/>
    </row>
    <row r="1648" spans="1:25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1"/>
        <v>110</v>
      </c>
      <c r="P1648">
        <f t="shared" si="102"/>
        <v>26.554216867469879</v>
      </c>
      <c r="Q1648" s="9" t="s">
        <v>8328</v>
      </c>
      <c r="R1648" s="9" t="s">
        <v>8349</v>
      </c>
      <c r="S1648" s="10">
        <f>(J1648/86400)+25569+(-6/24)</f>
        <v>41833.200266203705</v>
      </c>
      <c r="T1648">
        <f t="shared" si="100"/>
        <v>2014</v>
      </c>
      <c r="U1648" s="15" t="str">
        <f t="shared" si="103"/>
        <v>Jul</v>
      </c>
      <c r="V1648" s="10">
        <f>(I1648/86400)+25569+(-5/24)</f>
        <v>41865.549305555549</v>
      </c>
      <c r="Y1648" s="10"/>
    </row>
    <row r="1649" spans="1:25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1"/>
        <v>105</v>
      </c>
      <c r="P1649">
        <f t="shared" si="102"/>
        <v>113.82608695652173</v>
      </c>
      <c r="Q1649" s="9" t="s">
        <v>8328</v>
      </c>
      <c r="R1649" s="9" t="s">
        <v>8349</v>
      </c>
      <c r="S1649" s="10">
        <f>(J1649/86400)+25569+(-6/24)</f>
        <v>41039.159456018519</v>
      </c>
      <c r="T1649">
        <f t="shared" si="100"/>
        <v>2012</v>
      </c>
      <c r="U1649" s="15" t="str">
        <f t="shared" si="103"/>
        <v>May</v>
      </c>
      <c r="V1649" s="10">
        <f>(I1649/86400)+25569+(-5/24)</f>
        <v>41069.201122685183</v>
      </c>
      <c r="Y1649" s="10"/>
    </row>
    <row r="1650" spans="1:25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1"/>
        <v>125</v>
      </c>
      <c r="P1650">
        <f t="shared" si="102"/>
        <v>32.011111111111113</v>
      </c>
      <c r="Q1650" s="9" t="s">
        <v>8328</v>
      </c>
      <c r="R1650" s="9" t="s">
        <v>8349</v>
      </c>
      <c r="S1650" s="10">
        <f>(J1650/86400)+25569+(-6/24)</f>
        <v>40592.454652777778</v>
      </c>
      <c r="T1650">
        <f t="shared" si="100"/>
        <v>2011</v>
      </c>
      <c r="U1650" s="15" t="str">
        <f t="shared" si="103"/>
        <v>Feb</v>
      </c>
      <c r="V1650" s="10">
        <f>(I1650/86400)+25569+(-5/24)</f>
        <v>40622.454652777778</v>
      </c>
      <c r="Y1650" s="10"/>
    </row>
    <row r="1651" spans="1:25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1"/>
        <v>101</v>
      </c>
      <c r="P1651">
        <f t="shared" si="102"/>
        <v>47.189259259259259</v>
      </c>
      <c r="Q1651" s="9" t="s">
        <v>8328</v>
      </c>
      <c r="R1651" s="9" t="s">
        <v>8349</v>
      </c>
      <c r="S1651" s="10">
        <f>(J1651/86400)+25569+(-6/24)</f>
        <v>41737.434664351851</v>
      </c>
      <c r="T1651">
        <f t="shared" si="100"/>
        <v>2014</v>
      </c>
      <c r="U1651" s="15" t="str">
        <f t="shared" si="103"/>
        <v>Apr</v>
      </c>
      <c r="V1651" s="10">
        <f>(I1651/86400)+25569+(-5/24)</f>
        <v>41782.476331018515</v>
      </c>
      <c r="Y1651" s="10"/>
    </row>
    <row r="1652" spans="1:25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1"/>
        <v>142</v>
      </c>
      <c r="P1652">
        <f t="shared" si="102"/>
        <v>88.46875</v>
      </c>
      <c r="Q1652" s="9" t="s">
        <v>8328</v>
      </c>
      <c r="R1652" s="9" t="s">
        <v>8349</v>
      </c>
      <c r="S1652" s="10">
        <f>(J1652/86400)+25569+(-6/24)</f>
        <v>41526.185613425929</v>
      </c>
      <c r="T1652">
        <f t="shared" si="100"/>
        <v>2013</v>
      </c>
      <c r="U1652" s="15" t="str">
        <f t="shared" si="103"/>
        <v>Sep</v>
      </c>
      <c r="V1652" s="10">
        <f>(I1652/86400)+25569+(-5/24)</f>
        <v>41556.227280092593</v>
      </c>
      <c r="Y1652" s="10"/>
    </row>
    <row r="1653" spans="1:25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1"/>
        <v>101</v>
      </c>
      <c r="P1653">
        <f t="shared" si="102"/>
        <v>100.75</v>
      </c>
      <c r="Q1653" s="9" t="s">
        <v>8328</v>
      </c>
      <c r="R1653" s="9" t="s">
        <v>8349</v>
      </c>
      <c r="S1653" s="10">
        <f>(J1653/86400)+25569+(-6/24)</f>
        <v>40625.650694444441</v>
      </c>
      <c r="T1653">
        <f t="shared" si="100"/>
        <v>2011</v>
      </c>
      <c r="U1653" s="15" t="str">
        <f t="shared" si="103"/>
        <v>Mar</v>
      </c>
      <c r="V1653" s="10">
        <f>(I1653/86400)+25569+(-5/24)</f>
        <v>40659.082638888889</v>
      </c>
      <c r="Y1653" s="10"/>
    </row>
    <row r="1654" spans="1:25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1"/>
        <v>101</v>
      </c>
      <c r="P1654">
        <f t="shared" si="102"/>
        <v>64.714285714285708</v>
      </c>
      <c r="Q1654" s="9" t="s">
        <v>8328</v>
      </c>
      <c r="R1654" s="9" t="s">
        <v>8349</v>
      </c>
      <c r="S1654" s="10">
        <f>(J1654/86400)+25569+(-6/24)</f>
        <v>41572.242974537039</v>
      </c>
      <c r="T1654">
        <f t="shared" si="100"/>
        <v>2013</v>
      </c>
      <c r="U1654" s="15" t="str">
        <f t="shared" si="103"/>
        <v>Oct</v>
      </c>
      <c r="V1654" s="10">
        <f>(I1654/86400)+25569+(-5/24)</f>
        <v>41602.326307870368</v>
      </c>
      <c r="Y1654" s="10"/>
    </row>
    <row r="1655" spans="1:25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1"/>
        <v>174</v>
      </c>
      <c r="P1655">
        <f t="shared" si="102"/>
        <v>51.854285714285716</v>
      </c>
      <c r="Q1655" s="9" t="s">
        <v>8328</v>
      </c>
      <c r="R1655" s="9" t="s">
        <v>8349</v>
      </c>
      <c r="S1655" s="10">
        <f>(J1655/86400)+25569+(-6/24)</f>
        <v>40626.584444444445</v>
      </c>
      <c r="T1655">
        <f t="shared" si="100"/>
        <v>2011</v>
      </c>
      <c r="U1655" s="15" t="str">
        <f t="shared" si="103"/>
        <v>Mar</v>
      </c>
      <c r="V1655" s="10">
        <f>(I1655/86400)+25569+(-5/24)</f>
        <v>40657.626111111109</v>
      </c>
      <c r="Y1655" s="10"/>
    </row>
    <row r="1656" spans="1:25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1"/>
        <v>120</v>
      </c>
      <c r="P1656">
        <f t="shared" si="102"/>
        <v>38.794117647058826</v>
      </c>
      <c r="Q1656" s="9" t="s">
        <v>8328</v>
      </c>
      <c r="R1656" s="9" t="s">
        <v>8349</v>
      </c>
      <c r="S1656" s="10">
        <f>(J1656/86400)+25569+(-6/24)</f>
        <v>40987.640740740739</v>
      </c>
      <c r="T1656">
        <f t="shared" si="100"/>
        <v>2012</v>
      </c>
      <c r="U1656" s="15" t="str">
        <f t="shared" si="103"/>
        <v>Mar</v>
      </c>
      <c r="V1656" s="10">
        <f>(I1656/86400)+25569+(-5/24)</f>
        <v>41017.682407407403</v>
      </c>
      <c r="Y1656" s="10"/>
    </row>
    <row r="1657" spans="1:25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1"/>
        <v>143</v>
      </c>
      <c r="P1657">
        <f t="shared" si="102"/>
        <v>44.645833333333336</v>
      </c>
      <c r="Q1657" s="9" t="s">
        <v>8328</v>
      </c>
      <c r="R1657" s="9" t="s">
        <v>8349</v>
      </c>
      <c r="S1657" s="10">
        <f>(J1657/86400)+25569+(-6/24)</f>
        <v>40974.541898148149</v>
      </c>
      <c r="T1657">
        <f t="shared" si="100"/>
        <v>2012</v>
      </c>
      <c r="U1657" s="15" t="str">
        <f t="shared" si="103"/>
        <v>Mar</v>
      </c>
      <c r="V1657" s="10">
        <f>(I1657/86400)+25569+(-5/24)</f>
        <v>41004.541898148142</v>
      </c>
      <c r="Y1657" s="10"/>
    </row>
    <row r="1658" spans="1:25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1"/>
        <v>100</v>
      </c>
      <c r="P1658">
        <f t="shared" si="102"/>
        <v>156.77333333333334</v>
      </c>
      <c r="Q1658" s="9" t="s">
        <v>8328</v>
      </c>
      <c r="R1658" s="9" t="s">
        <v>8349</v>
      </c>
      <c r="S1658" s="10">
        <f>(J1658/86400)+25569+(-6/24)</f>
        <v>41226.678842592592</v>
      </c>
      <c r="T1658">
        <f t="shared" si="100"/>
        <v>2012</v>
      </c>
      <c r="U1658" s="15" t="str">
        <f t="shared" si="103"/>
        <v>Nov</v>
      </c>
      <c r="V1658" s="10">
        <f>(I1658/86400)+25569+(-5/24)</f>
        <v>41256.720509259256</v>
      </c>
      <c r="Y1658" s="10"/>
    </row>
    <row r="1659" spans="1:25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1"/>
        <v>105</v>
      </c>
      <c r="P1659">
        <f t="shared" si="102"/>
        <v>118.70339366515837</v>
      </c>
      <c r="Q1659" s="9" t="s">
        <v>8328</v>
      </c>
      <c r="R1659" s="9" t="s">
        <v>8349</v>
      </c>
      <c r="S1659" s="10">
        <f>(J1659/86400)+25569+(-6/24)</f>
        <v>41023.532037037039</v>
      </c>
      <c r="T1659">
        <f t="shared" si="100"/>
        <v>2012</v>
      </c>
      <c r="U1659" s="15" t="str">
        <f t="shared" si="103"/>
        <v>Apr</v>
      </c>
      <c r="V1659" s="10">
        <f>(I1659/86400)+25569+(-5/24)</f>
        <v>41053.573703703703</v>
      </c>
      <c r="Y1659" s="10"/>
    </row>
    <row r="1660" spans="1:25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1"/>
        <v>132</v>
      </c>
      <c r="P1660">
        <f t="shared" si="102"/>
        <v>74.149532710280369</v>
      </c>
      <c r="Q1660" s="9" t="s">
        <v>8328</v>
      </c>
      <c r="R1660" s="9" t="s">
        <v>8349</v>
      </c>
      <c r="S1660" s="10">
        <f>(J1660/86400)+25569+(-6/24)</f>
        <v>41222.97184027778</v>
      </c>
      <c r="T1660">
        <f t="shared" si="100"/>
        <v>2012</v>
      </c>
      <c r="U1660" s="15" t="str">
        <f t="shared" si="103"/>
        <v>Nov</v>
      </c>
      <c r="V1660" s="10">
        <f>(I1660/86400)+25569+(-5/24)</f>
        <v>41261.388888888883</v>
      </c>
      <c r="Y1660" s="10"/>
    </row>
    <row r="1661" spans="1:25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1"/>
        <v>113</v>
      </c>
      <c r="P1661">
        <f t="shared" si="102"/>
        <v>12.533333333333333</v>
      </c>
      <c r="Q1661" s="9" t="s">
        <v>8328</v>
      </c>
      <c r="R1661" s="9" t="s">
        <v>8349</v>
      </c>
      <c r="S1661" s="10">
        <f>(J1661/86400)+25569+(-6/24)</f>
        <v>41596.663437499999</v>
      </c>
      <c r="T1661">
        <f t="shared" si="100"/>
        <v>2013</v>
      </c>
      <c r="U1661" s="15" t="str">
        <f t="shared" si="103"/>
        <v>Nov</v>
      </c>
      <c r="V1661" s="10">
        <f>(I1661/86400)+25569+(-5/24)</f>
        <v>41625.291666666664</v>
      </c>
      <c r="Y1661" s="10"/>
    </row>
    <row r="1662" spans="1:25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1"/>
        <v>1254</v>
      </c>
      <c r="P1662">
        <f t="shared" si="102"/>
        <v>27.861111111111111</v>
      </c>
      <c r="Q1662" s="9" t="s">
        <v>8328</v>
      </c>
      <c r="R1662" s="9" t="s">
        <v>8349</v>
      </c>
      <c r="S1662" s="10">
        <f>(J1662/86400)+25569+(-6/24)</f>
        <v>42459.443865740745</v>
      </c>
      <c r="T1662">
        <f t="shared" si="100"/>
        <v>2016</v>
      </c>
      <c r="U1662" s="15" t="str">
        <f t="shared" si="103"/>
        <v>Mar</v>
      </c>
      <c r="V1662" s="10">
        <f>(I1662/86400)+25569+(-5/24)</f>
        <v>42490.707638888889</v>
      </c>
      <c r="Y1662" s="10"/>
    </row>
    <row r="1663" spans="1:25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1"/>
        <v>103</v>
      </c>
      <c r="P1663">
        <f t="shared" si="102"/>
        <v>80.178217821782184</v>
      </c>
      <c r="Q1663" s="9" t="s">
        <v>8328</v>
      </c>
      <c r="R1663" s="9" t="s">
        <v>8349</v>
      </c>
      <c r="S1663" s="10">
        <f>(J1663/86400)+25569+(-6/24)</f>
        <v>42343.748043981483</v>
      </c>
      <c r="T1663">
        <f t="shared" si="100"/>
        <v>2015</v>
      </c>
      <c r="U1663" s="15" t="str">
        <f t="shared" si="103"/>
        <v>Dec</v>
      </c>
      <c r="V1663" s="10">
        <f>(I1663/86400)+25569+(-5/24)</f>
        <v>42386.666666666664</v>
      </c>
      <c r="Y1663" s="10"/>
    </row>
    <row r="1664" spans="1:25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1"/>
        <v>103</v>
      </c>
      <c r="P1664">
        <f t="shared" si="102"/>
        <v>132.43548387096774</v>
      </c>
      <c r="Q1664" s="9" t="s">
        <v>8328</v>
      </c>
      <c r="R1664" s="9" t="s">
        <v>8349</v>
      </c>
      <c r="S1664" s="10">
        <f>(J1664/86400)+25569+(-6/24)</f>
        <v>40847.948333333334</v>
      </c>
      <c r="T1664">
        <f t="shared" si="100"/>
        <v>2011</v>
      </c>
      <c r="U1664" s="15" t="str">
        <f t="shared" si="103"/>
        <v>Oct</v>
      </c>
      <c r="V1664" s="10">
        <f>(I1664/86400)+25569+(-5/24)</f>
        <v>40908.031666666662</v>
      </c>
      <c r="Y1664" s="10"/>
    </row>
    <row r="1665" spans="1:25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1"/>
        <v>108</v>
      </c>
      <c r="P1665">
        <f t="shared" si="102"/>
        <v>33.75</v>
      </c>
      <c r="Q1665" s="9" t="s">
        <v>8328</v>
      </c>
      <c r="R1665" s="9" t="s">
        <v>8349</v>
      </c>
      <c r="S1665" s="10">
        <f>(J1665/86400)+25569+(-6/24)</f>
        <v>42005.77207175926</v>
      </c>
      <c r="T1665">
        <f t="shared" si="100"/>
        <v>2015</v>
      </c>
      <c r="U1665" s="15" t="str">
        <f t="shared" si="103"/>
        <v>Jan</v>
      </c>
      <c r="V1665" s="10">
        <f>(I1665/86400)+25569+(-5/24)</f>
        <v>42035.813738425924</v>
      </c>
      <c r="Y1665" s="10"/>
    </row>
    <row r="1666" spans="1:25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1"/>
        <v>122</v>
      </c>
      <c r="P1666">
        <f t="shared" si="102"/>
        <v>34.384494382022467</v>
      </c>
      <c r="Q1666" s="9" t="s">
        <v>8328</v>
      </c>
      <c r="R1666" s="9" t="s">
        <v>8349</v>
      </c>
      <c r="S1666" s="10">
        <f>(J1666/86400)+25569+(-6/24)</f>
        <v>40939.511782407411</v>
      </c>
      <c r="T1666">
        <f t="shared" ref="T1666:T1729" si="104">YEAR(S1666)</f>
        <v>2012</v>
      </c>
      <c r="U1666" s="15" t="str">
        <f t="shared" si="103"/>
        <v>Jan</v>
      </c>
      <c r="V1666" s="10">
        <f>(I1666/86400)+25569+(-5/24)</f>
        <v>40983.957638888889</v>
      </c>
      <c r="Y1666" s="10"/>
    </row>
    <row r="1667" spans="1:25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5">ROUND((E1667/D1667)*100,0)</f>
        <v>119</v>
      </c>
      <c r="P1667">
        <f t="shared" ref="P1667:P1730" si="106">AVERAGE(E1667/L1667)</f>
        <v>44.956989247311824</v>
      </c>
      <c r="Q1667" s="9" t="s">
        <v>8328</v>
      </c>
      <c r="R1667" s="9" t="s">
        <v>8349</v>
      </c>
      <c r="S1667" s="10">
        <f>(J1667/86400)+25569+(-6/24)</f>
        <v>40564.399456018517</v>
      </c>
      <c r="T1667">
        <f t="shared" si="104"/>
        <v>2011</v>
      </c>
      <c r="U1667" s="15" t="str">
        <f t="shared" ref="U1667:U1730" si="107">TEXT(S1667,"mmm")</f>
        <v>Jan</v>
      </c>
      <c r="V1667" s="10">
        <f>(I1667/86400)+25569+(-5/24)</f>
        <v>40595.916666666664</v>
      </c>
      <c r="Y1667" s="10"/>
    </row>
    <row r="1668" spans="1:25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5"/>
        <v>161</v>
      </c>
      <c r="P1668">
        <f t="shared" si="106"/>
        <v>41.04081632653061</v>
      </c>
      <c r="Q1668" s="9" t="s">
        <v>8328</v>
      </c>
      <c r="R1668" s="9" t="s">
        <v>8349</v>
      </c>
      <c r="S1668" s="10">
        <f>(J1668/86400)+25569+(-6/24)</f>
        <v>41331.003159722226</v>
      </c>
      <c r="T1668">
        <f t="shared" si="104"/>
        <v>2013</v>
      </c>
      <c r="U1668" s="15" t="str">
        <f t="shared" si="107"/>
        <v>Feb</v>
      </c>
      <c r="V1668" s="10">
        <f>(I1668/86400)+25569+(-5/24)</f>
        <v>41361.003159722219</v>
      </c>
      <c r="Y1668" s="10"/>
    </row>
    <row r="1669" spans="1:25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5"/>
        <v>127</v>
      </c>
      <c r="P1669">
        <f t="shared" si="106"/>
        <v>52.597560975609753</v>
      </c>
      <c r="Q1669" s="9" t="s">
        <v>8328</v>
      </c>
      <c r="R1669" s="9" t="s">
        <v>8349</v>
      </c>
      <c r="S1669" s="10">
        <f>(J1669/86400)+25569+(-6/24)</f>
        <v>41681.8205787037</v>
      </c>
      <c r="T1669">
        <f t="shared" si="104"/>
        <v>2014</v>
      </c>
      <c r="U1669" s="15" t="str">
        <f t="shared" si="107"/>
        <v>Feb</v>
      </c>
      <c r="V1669" s="10">
        <f>(I1669/86400)+25569+(-5/24)</f>
        <v>41709.082638888889</v>
      </c>
      <c r="Y1669" s="10"/>
    </row>
    <row r="1670" spans="1:25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5"/>
        <v>103</v>
      </c>
      <c r="P1670">
        <f t="shared" si="106"/>
        <v>70.784482758620683</v>
      </c>
      <c r="Q1670" s="9" t="s">
        <v>8328</v>
      </c>
      <c r="R1670" s="9" t="s">
        <v>8349</v>
      </c>
      <c r="S1670" s="10">
        <f>(J1670/86400)+25569+(-6/24)</f>
        <v>40844.899756944447</v>
      </c>
      <c r="T1670">
        <f t="shared" si="104"/>
        <v>2011</v>
      </c>
      <c r="U1670" s="15" t="str">
        <f t="shared" si="107"/>
        <v>Oct</v>
      </c>
      <c r="V1670" s="10">
        <f>(I1670/86400)+25569+(-5/24)</f>
        <v>40874.983090277776</v>
      </c>
      <c r="Y1670" s="10"/>
    </row>
    <row r="1671" spans="1:25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5"/>
        <v>140</v>
      </c>
      <c r="P1671">
        <f t="shared" si="106"/>
        <v>53.75</v>
      </c>
      <c r="Q1671" s="9" t="s">
        <v>8328</v>
      </c>
      <c r="R1671" s="9" t="s">
        <v>8349</v>
      </c>
      <c r="S1671" s="10">
        <f>(J1671/86400)+25569+(-6/24)</f>
        <v>42461.635138888887</v>
      </c>
      <c r="T1671">
        <f t="shared" si="104"/>
        <v>2016</v>
      </c>
      <c r="U1671" s="15" t="str">
        <f t="shared" si="107"/>
        <v>Apr</v>
      </c>
      <c r="V1671" s="10">
        <f>(I1671/86400)+25569+(-5/24)</f>
        <v>42521.676805555551</v>
      </c>
      <c r="Y1671" s="10"/>
    </row>
    <row r="1672" spans="1:25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5"/>
        <v>103</v>
      </c>
      <c r="P1672">
        <f t="shared" si="106"/>
        <v>44.608695652173914</v>
      </c>
      <c r="Q1672" s="9" t="s">
        <v>8328</v>
      </c>
      <c r="R1672" s="9" t="s">
        <v>8349</v>
      </c>
      <c r="S1672" s="10">
        <f>(J1672/86400)+25569+(-6/24)</f>
        <v>40313.680543981478</v>
      </c>
      <c r="T1672">
        <f t="shared" si="104"/>
        <v>2010</v>
      </c>
      <c r="U1672" s="15" t="str">
        <f t="shared" si="107"/>
        <v>May</v>
      </c>
      <c r="V1672" s="10">
        <f>(I1672/86400)+25569+(-5/24)</f>
        <v>40363.958333333328</v>
      </c>
      <c r="Y1672" s="10"/>
    </row>
    <row r="1673" spans="1:25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5"/>
        <v>101</v>
      </c>
      <c r="P1673">
        <f t="shared" si="106"/>
        <v>26.148961038961041</v>
      </c>
      <c r="Q1673" s="9" t="s">
        <v>8328</v>
      </c>
      <c r="R1673" s="9" t="s">
        <v>8349</v>
      </c>
      <c r="S1673" s="10">
        <f>(J1673/86400)+25569+(-6/24)</f>
        <v>42553.29414351852</v>
      </c>
      <c r="T1673">
        <f t="shared" si="104"/>
        <v>2016</v>
      </c>
      <c r="U1673" s="15" t="str">
        <f t="shared" si="107"/>
        <v>Jul</v>
      </c>
      <c r="V1673" s="10">
        <f>(I1673/86400)+25569+(-5/24)</f>
        <v>42583.335810185185</v>
      </c>
      <c r="Y1673" s="10"/>
    </row>
    <row r="1674" spans="1:25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5"/>
        <v>113</v>
      </c>
      <c r="P1674">
        <f t="shared" si="106"/>
        <v>39.183673469387756</v>
      </c>
      <c r="Q1674" s="9" t="s">
        <v>8328</v>
      </c>
      <c r="R1674" s="9" t="s">
        <v>8349</v>
      </c>
      <c r="S1674" s="10">
        <f>(J1674/86400)+25569+(-6/24)</f>
        <v>41034.406597222223</v>
      </c>
      <c r="T1674">
        <f t="shared" si="104"/>
        <v>2012</v>
      </c>
      <c r="U1674" s="15" t="str">
        <f t="shared" si="107"/>
        <v>May</v>
      </c>
      <c r="V1674" s="10">
        <f>(I1674/86400)+25569+(-5/24)</f>
        <v>41064.448263888888</v>
      </c>
      <c r="Y1674" s="10"/>
    </row>
    <row r="1675" spans="1:25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5"/>
        <v>128</v>
      </c>
      <c r="P1675">
        <f t="shared" si="106"/>
        <v>45.593220338983052</v>
      </c>
      <c r="Q1675" s="9" t="s">
        <v>8328</v>
      </c>
      <c r="R1675" s="9" t="s">
        <v>8349</v>
      </c>
      <c r="S1675" s="10">
        <f>(J1675/86400)+25569+(-6/24)</f>
        <v>42039.628379629634</v>
      </c>
      <c r="T1675">
        <f t="shared" si="104"/>
        <v>2015</v>
      </c>
      <c r="U1675" s="15" t="str">
        <f t="shared" si="107"/>
        <v>Feb</v>
      </c>
      <c r="V1675" s="10">
        <f>(I1675/86400)+25569+(-5/24)</f>
        <v>42069.670046296298</v>
      </c>
      <c r="Y1675" s="10"/>
    </row>
    <row r="1676" spans="1:25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5"/>
        <v>202</v>
      </c>
      <c r="P1676">
        <f t="shared" si="106"/>
        <v>89.247787610619469</v>
      </c>
      <c r="Q1676" s="9" t="s">
        <v>8328</v>
      </c>
      <c r="R1676" s="9" t="s">
        <v>8349</v>
      </c>
      <c r="S1676" s="10">
        <f>(J1676/86400)+25569+(-6/24)</f>
        <v>42569.355393518519</v>
      </c>
      <c r="T1676">
        <f t="shared" si="104"/>
        <v>2016</v>
      </c>
      <c r="U1676" s="15" t="str">
        <f t="shared" si="107"/>
        <v>Jul</v>
      </c>
      <c r="V1676" s="10">
        <f>(I1676/86400)+25569+(-5/24)</f>
        <v>42600.082638888889</v>
      </c>
      <c r="Y1676" s="10"/>
    </row>
    <row r="1677" spans="1:25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5"/>
        <v>137</v>
      </c>
      <c r="P1677">
        <f t="shared" si="106"/>
        <v>40.416470588235299</v>
      </c>
      <c r="Q1677" s="9" t="s">
        <v>8328</v>
      </c>
      <c r="R1677" s="9" t="s">
        <v>8349</v>
      </c>
      <c r="S1677" s="10">
        <f>(J1677/86400)+25569+(-6/24)</f>
        <v>40802.483101851853</v>
      </c>
      <c r="T1677">
        <f t="shared" si="104"/>
        <v>2011</v>
      </c>
      <c r="U1677" s="15" t="str">
        <f t="shared" si="107"/>
        <v>Sep</v>
      </c>
      <c r="V1677" s="10">
        <f>(I1677/86400)+25569+(-5/24)</f>
        <v>40832.710416666661</v>
      </c>
      <c r="Y1677" s="10"/>
    </row>
    <row r="1678" spans="1:25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5"/>
        <v>115</v>
      </c>
      <c r="P1678">
        <f t="shared" si="106"/>
        <v>82.38095238095238</v>
      </c>
      <c r="Q1678" s="9" t="s">
        <v>8328</v>
      </c>
      <c r="R1678" s="9" t="s">
        <v>8349</v>
      </c>
      <c r="S1678" s="10">
        <f>(J1678/86400)+25569+(-6/24)</f>
        <v>40973.476238425923</v>
      </c>
      <c r="T1678">
        <f t="shared" si="104"/>
        <v>2012</v>
      </c>
      <c r="U1678" s="15" t="str">
        <f t="shared" si="107"/>
        <v>Mar</v>
      </c>
      <c r="V1678" s="10">
        <f>(I1678/86400)+25569+(-5/24)</f>
        <v>41019.957638888889</v>
      </c>
      <c r="Y1678" s="10"/>
    </row>
    <row r="1679" spans="1:25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5"/>
        <v>112</v>
      </c>
      <c r="P1679">
        <f t="shared" si="106"/>
        <v>159.52380952380952</v>
      </c>
      <c r="Q1679" s="9" t="s">
        <v>8328</v>
      </c>
      <c r="R1679" s="9" t="s">
        <v>8349</v>
      </c>
      <c r="S1679" s="10">
        <f>(J1679/86400)+25569+(-6/24)</f>
        <v>42416.157129629632</v>
      </c>
      <c r="T1679">
        <f t="shared" si="104"/>
        <v>2016</v>
      </c>
      <c r="U1679" s="15" t="str">
        <f t="shared" si="107"/>
        <v>Feb</v>
      </c>
      <c r="V1679" s="10">
        <f>(I1679/86400)+25569+(-5/24)</f>
        <v>42476.040972222218</v>
      </c>
      <c r="Y1679" s="10"/>
    </row>
    <row r="1680" spans="1:25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5"/>
        <v>118</v>
      </c>
      <c r="P1680">
        <f t="shared" si="106"/>
        <v>36.244897959183675</v>
      </c>
      <c r="Q1680" s="9" t="s">
        <v>8328</v>
      </c>
      <c r="R1680" s="9" t="s">
        <v>8349</v>
      </c>
      <c r="S1680" s="10">
        <f>(J1680/86400)+25569+(-6/24)</f>
        <v>41662.604988425926</v>
      </c>
      <c r="T1680">
        <f t="shared" si="104"/>
        <v>2014</v>
      </c>
      <c r="U1680" s="15" t="str">
        <f t="shared" si="107"/>
        <v>Jan</v>
      </c>
      <c r="V1680" s="10">
        <f>(I1680/86400)+25569+(-5/24)</f>
        <v>41676.646655092591</v>
      </c>
      <c r="Y1680" s="10"/>
    </row>
    <row r="1681" spans="1:25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5"/>
        <v>175</v>
      </c>
      <c r="P1681">
        <f t="shared" si="106"/>
        <v>62.5</v>
      </c>
      <c r="Q1681" s="9" t="s">
        <v>8328</v>
      </c>
      <c r="R1681" s="9" t="s">
        <v>8349</v>
      </c>
      <c r="S1681" s="10">
        <f>(J1681/86400)+25569+(-6/24)</f>
        <v>40722.818807870368</v>
      </c>
      <c r="T1681">
        <f t="shared" si="104"/>
        <v>2011</v>
      </c>
      <c r="U1681" s="15" t="str">
        <f t="shared" si="107"/>
        <v>Jun</v>
      </c>
      <c r="V1681" s="10">
        <f>(I1681/86400)+25569+(-5/24)</f>
        <v>40745.860474537032</v>
      </c>
      <c r="Y1681" s="10"/>
    </row>
    <row r="1682" spans="1:25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5"/>
        <v>118</v>
      </c>
      <c r="P1682">
        <f t="shared" si="106"/>
        <v>47</v>
      </c>
      <c r="Q1682" s="9" t="s">
        <v>8328</v>
      </c>
      <c r="R1682" s="9" t="s">
        <v>8349</v>
      </c>
      <c r="S1682" s="10">
        <f>(J1682/86400)+25569+(-6/24)</f>
        <v>41802.507719907408</v>
      </c>
      <c r="T1682">
        <f t="shared" si="104"/>
        <v>2014</v>
      </c>
      <c r="U1682" s="15" t="str">
        <f t="shared" si="107"/>
        <v>Jun</v>
      </c>
      <c r="V1682" s="10">
        <f>(I1682/86400)+25569+(-5/24)</f>
        <v>41832.549386574072</v>
      </c>
      <c r="Y1682" s="10"/>
    </row>
    <row r="1683" spans="1:25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5"/>
        <v>101</v>
      </c>
      <c r="P1683">
        <f t="shared" si="106"/>
        <v>74.575090497737563</v>
      </c>
      <c r="Q1683" s="9" t="s">
        <v>8328</v>
      </c>
      <c r="R1683" s="9" t="s">
        <v>8350</v>
      </c>
      <c r="S1683" s="10">
        <f>(J1683/86400)+25569+(-6/24)</f>
        <v>42773.871342592596</v>
      </c>
      <c r="T1683">
        <f t="shared" si="104"/>
        <v>2017</v>
      </c>
      <c r="U1683" s="15" t="str">
        <f t="shared" si="107"/>
        <v>Feb</v>
      </c>
      <c r="V1683" s="10">
        <f>(I1683/86400)+25569+(-5/24)</f>
        <v>42822.874999999993</v>
      </c>
      <c r="Y1683" s="10"/>
    </row>
    <row r="1684" spans="1:25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5"/>
        <v>0</v>
      </c>
      <c r="P1684" t="e">
        <f t="shared" si="106"/>
        <v>#DIV/0!</v>
      </c>
      <c r="Q1684" s="9" t="s">
        <v>8328</v>
      </c>
      <c r="R1684" s="9" t="s">
        <v>8350</v>
      </c>
      <c r="S1684" s="10">
        <f>(J1684/86400)+25569+(-6/24)</f>
        <v>42778.96365740741</v>
      </c>
      <c r="T1684">
        <f t="shared" si="104"/>
        <v>2017</v>
      </c>
      <c r="U1684" s="15" t="str">
        <f t="shared" si="107"/>
        <v>Feb</v>
      </c>
      <c r="V1684" s="10">
        <f>(I1684/86400)+25569+(-5/24)</f>
        <v>42838.963657407403</v>
      </c>
      <c r="Y1684" s="10"/>
    </row>
    <row r="1685" spans="1:25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5"/>
        <v>22</v>
      </c>
      <c r="P1685">
        <f t="shared" si="106"/>
        <v>76</v>
      </c>
      <c r="Q1685" s="9" t="s">
        <v>8328</v>
      </c>
      <c r="R1685" s="9" t="s">
        <v>8350</v>
      </c>
      <c r="S1685" s="10">
        <f>(J1685/86400)+25569+(-6/24)</f>
        <v>42808.531689814816</v>
      </c>
      <c r="T1685">
        <f t="shared" si="104"/>
        <v>2017</v>
      </c>
      <c r="U1685" s="15" t="str">
        <f t="shared" si="107"/>
        <v>Mar</v>
      </c>
      <c r="V1685" s="10">
        <f>(I1685/86400)+25569+(-5/24)</f>
        <v>42832.57335648148</v>
      </c>
      <c r="Y1685" s="10"/>
    </row>
    <row r="1686" spans="1:25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5"/>
        <v>109</v>
      </c>
      <c r="P1686">
        <f t="shared" si="106"/>
        <v>86.43564356435644</v>
      </c>
      <c r="Q1686" s="9" t="s">
        <v>8328</v>
      </c>
      <c r="R1686" s="9" t="s">
        <v>8350</v>
      </c>
      <c r="S1686" s="10">
        <f>(J1686/86400)+25569+(-6/24)</f>
        <v>42783.565289351856</v>
      </c>
      <c r="T1686">
        <f t="shared" si="104"/>
        <v>2017</v>
      </c>
      <c r="U1686" s="15" t="str">
        <f t="shared" si="107"/>
        <v>Feb</v>
      </c>
      <c r="V1686" s="10">
        <f>(I1686/86400)+25569+(-5/24)</f>
        <v>42811.565289351849</v>
      </c>
      <c r="Y1686" s="10"/>
    </row>
    <row r="1687" spans="1:25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5"/>
        <v>103</v>
      </c>
      <c r="P1687">
        <f t="shared" si="106"/>
        <v>24</v>
      </c>
      <c r="Q1687" s="9" t="s">
        <v>8328</v>
      </c>
      <c r="R1687" s="9" t="s">
        <v>8350</v>
      </c>
      <c r="S1687" s="10">
        <f>(J1687/86400)+25569+(-6/24)</f>
        <v>42788.0002662037</v>
      </c>
      <c r="T1687">
        <f t="shared" si="104"/>
        <v>2017</v>
      </c>
      <c r="U1687" s="15" t="str">
        <f t="shared" si="107"/>
        <v>Feb</v>
      </c>
      <c r="V1687" s="10">
        <f>(I1687/86400)+25569+(-5/24)</f>
        <v>42818.0002662037</v>
      </c>
      <c r="Y1687" s="10"/>
    </row>
    <row r="1688" spans="1:25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5"/>
        <v>0</v>
      </c>
      <c r="P1688">
        <f t="shared" si="106"/>
        <v>18</v>
      </c>
      <c r="Q1688" s="9" t="s">
        <v>8328</v>
      </c>
      <c r="R1688" s="9" t="s">
        <v>8350</v>
      </c>
      <c r="S1688" s="10">
        <f>(J1688/86400)+25569+(-6/24)</f>
        <v>42792.593969907408</v>
      </c>
      <c r="T1688">
        <f t="shared" si="104"/>
        <v>2017</v>
      </c>
      <c r="U1688" s="15" t="str">
        <f t="shared" si="107"/>
        <v>Feb</v>
      </c>
      <c r="V1688" s="10">
        <f>(I1688/86400)+25569+(-5/24)</f>
        <v>42852.593969907401</v>
      </c>
      <c r="Y1688" s="10"/>
    </row>
    <row r="1689" spans="1:25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5"/>
        <v>31</v>
      </c>
      <c r="P1689">
        <f t="shared" si="106"/>
        <v>80.128205128205124</v>
      </c>
      <c r="Q1689" s="9" t="s">
        <v>8328</v>
      </c>
      <c r="R1689" s="9" t="s">
        <v>8350</v>
      </c>
      <c r="S1689" s="10">
        <f>(J1689/86400)+25569+(-6/24)</f>
        <v>42801.796817129631</v>
      </c>
      <c r="T1689">
        <f t="shared" si="104"/>
        <v>2017</v>
      </c>
      <c r="U1689" s="15" t="str">
        <f t="shared" si="107"/>
        <v>Mar</v>
      </c>
      <c r="V1689" s="10">
        <f>(I1689/86400)+25569+(-5/24)</f>
        <v>42835.635416666664</v>
      </c>
      <c r="Y1689" s="10"/>
    </row>
    <row r="1690" spans="1:25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5"/>
        <v>44</v>
      </c>
      <c r="P1690">
        <f t="shared" si="106"/>
        <v>253.14285714285714</v>
      </c>
      <c r="Q1690" s="9" t="s">
        <v>8328</v>
      </c>
      <c r="R1690" s="9" t="s">
        <v>8350</v>
      </c>
      <c r="S1690" s="10">
        <f>(J1690/86400)+25569+(-6/24)</f>
        <v>42804.284652777773</v>
      </c>
      <c r="T1690">
        <f t="shared" si="104"/>
        <v>2017</v>
      </c>
      <c r="U1690" s="15" t="str">
        <f t="shared" si="107"/>
        <v>Mar</v>
      </c>
      <c r="V1690" s="10">
        <f>(I1690/86400)+25569+(-5/24)</f>
        <v>42834.28465277778</v>
      </c>
      <c r="Y1690" s="10"/>
    </row>
    <row r="1691" spans="1:25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5"/>
        <v>100</v>
      </c>
      <c r="P1691">
        <f t="shared" si="106"/>
        <v>171.42857142857142</v>
      </c>
      <c r="Q1691" s="9" t="s">
        <v>8328</v>
      </c>
      <c r="R1691" s="9" t="s">
        <v>8350</v>
      </c>
      <c r="S1691" s="10">
        <f>(J1691/86400)+25569+(-6/24)</f>
        <v>42780.692476851851</v>
      </c>
      <c r="T1691">
        <f t="shared" si="104"/>
        <v>2017</v>
      </c>
      <c r="U1691" s="15" t="str">
        <f t="shared" si="107"/>
        <v>Feb</v>
      </c>
      <c r="V1691" s="10">
        <f>(I1691/86400)+25569+(-5/24)</f>
        <v>42810.692476851851</v>
      </c>
      <c r="Y1691" s="10"/>
    </row>
    <row r="1692" spans="1:25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5"/>
        <v>25</v>
      </c>
      <c r="P1692">
        <f t="shared" si="106"/>
        <v>57.727272727272727</v>
      </c>
      <c r="Q1692" s="9" t="s">
        <v>8328</v>
      </c>
      <c r="R1692" s="9" t="s">
        <v>8350</v>
      </c>
      <c r="S1692" s="10">
        <f>(J1692/86400)+25569+(-6/24)</f>
        <v>42801.18104166667</v>
      </c>
      <c r="T1692">
        <f t="shared" si="104"/>
        <v>2017</v>
      </c>
      <c r="U1692" s="15" t="str">
        <f t="shared" si="107"/>
        <v>Mar</v>
      </c>
      <c r="V1692" s="10">
        <f>(I1692/86400)+25569+(-5/24)</f>
        <v>42831.181041666663</v>
      </c>
      <c r="Y1692" s="10"/>
    </row>
    <row r="1693" spans="1:25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5"/>
        <v>33</v>
      </c>
      <c r="P1693">
        <f t="shared" si="106"/>
        <v>264.26315789473682</v>
      </c>
      <c r="Q1693" s="9" t="s">
        <v>8328</v>
      </c>
      <c r="R1693" s="9" t="s">
        <v>8350</v>
      </c>
      <c r="S1693" s="10">
        <f>(J1693/86400)+25569+(-6/24)</f>
        <v>42795.451481481483</v>
      </c>
      <c r="T1693">
        <f t="shared" si="104"/>
        <v>2017</v>
      </c>
      <c r="U1693" s="15" t="str">
        <f t="shared" si="107"/>
        <v>Mar</v>
      </c>
      <c r="V1693" s="10">
        <f>(I1693/86400)+25569+(-5/24)</f>
        <v>42827.833333333336</v>
      </c>
      <c r="Y1693" s="10"/>
    </row>
    <row r="1694" spans="1:25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5"/>
        <v>48</v>
      </c>
      <c r="P1694">
        <f t="shared" si="106"/>
        <v>159.33333333333334</v>
      </c>
      <c r="Q1694" s="9" t="s">
        <v>8328</v>
      </c>
      <c r="R1694" s="9" t="s">
        <v>8350</v>
      </c>
      <c r="S1694" s="10">
        <f>(J1694/86400)+25569+(-6/24)</f>
        <v>42787.901238425926</v>
      </c>
      <c r="T1694">
        <f t="shared" si="104"/>
        <v>2017</v>
      </c>
      <c r="U1694" s="15" t="str">
        <f t="shared" si="107"/>
        <v>Feb</v>
      </c>
      <c r="V1694" s="10">
        <f>(I1694/86400)+25569+(-5/24)</f>
        <v>42820.790972222218</v>
      </c>
      <c r="Y1694" s="10"/>
    </row>
    <row r="1695" spans="1:25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5"/>
        <v>9</v>
      </c>
      <c r="P1695">
        <f t="shared" si="106"/>
        <v>35</v>
      </c>
      <c r="Q1695" s="9" t="s">
        <v>8328</v>
      </c>
      <c r="R1695" s="9" t="s">
        <v>8350</v>
      </c>
      <c r="S1695" s="10">
        <f>(J1695/86400)+25569+(-6/24)</f>
        <v>42803.670277777783</v>
      </c>
      <c r="T1695">
        <f t="shared" si="104"/>
        <v>2017</v>
      </c>
      <c r="U1695" s="15" t="str">
        <f t="shared" si="107"/>
        <v>Mar</v>
      </c>
      <c r="V1695" s="10">
        <f>(I1695/86400)+25569+(-5/24)</f>
        <v>42834.624999999993</v>
      </c>
      <c r="Y1695" s="10"/>
    </row>
    <row r="1696" spans="1:25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5"/>
        <v>0</v>
      </c>
      <c r="P1696">
        <f t="shared" si="106"/>
        <v>5</v>
      </c>
      <c r="Q1696" s="9" t="s">
        <v>8328</v>
      </c>
      <c r="R1696" s="9" t="s">
        <v>8350</v>
      </c>
      <c r="S1696" s="10">
        <f>(J1696/86400)+25569+(-6/24)</f>
        <v>42791.419837962967</v>
      </c>
      <c r="T1696">
        <f t="shared" si="104"/>
        <v>2017</v>
      </c>
      <c r="U1696" s="15" t="str">
        <f t="shared" si="107"/>
        <v>Feb</v>
      </c>
      <c r="V1696" s="10">
        <f>(I1696/86400)+25569+(-5/24)</f>
        <v>42820.98333333333</v>
      </c>
      <c r="Y1696" s="10"/>
    </row>
    <row r="1697" spans="1:25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5"/>
        <v>12</v>
      </c>
      <c r="P1697">
        <f t="shared" si="106"/>
        <v>61.086956521739133</v>
      </c>
      <c r="Q1697" s="9" t="s">
        <v>8328</v>
      </c>
      <c r="R1697" s="9" t="s">
        <v>8350</v>
      </c>
      <c r="S1697" s="10">
        <f>(J1697/86400)+25569+(-6/24)</f>
        <v>42800.781412037039</v>
      </c>
      <c r="T1697">
        <f t="shared" si="104"/>
        <v>2017</v>
      </c>
      <c r="U1697" s="15" t="str">
        <f t="shared" si="107"/>
        <v>Mar</v>
      </c>
      <c r="V1697" s="10">
        <f>(I1697/86400)+25569+(-5/24)</f>
        <v>42834.833333333336</v>
      </c>
      <c r="Y1697" s="10"/>
    </row>
    <row r="1698" spans="1:25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5"/>
        <v>0</v>
      </c>
      <c r="P1698" t="e">
        <f t="shared" si="106"/>
        <v>#DIV/0!</v>
      </c>
      <c r="Q1698" s="9" t="s">
        <v>8328</v>
      </c>
      <c r="R1698" s="9" t="s">
        <v>8350</v>
      </c>
      <c r="S1698" s="10">
        <f>(J1698/86400)+25569+(-6/24)</f>
        <v>42795.819571759261</v>
      </c>
      <c r="T1698">
        <f t="shared" si="104"/>
        <v>2017</v>
      </c>
      <c r="U1698" s="15" t="str">
        <f t="shared" si="107"/>
        <v>Mar</v>
      </c>
      <c r="V1698" s="10">
        <f>(I1698/86400)+25569+(-5/24)</f>
        <v>42825.819571759253</v>
      </c>
      <c r="Y1698" s="10"/>
    </row>
    <row r="1699" spans="1:25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5"/>
        <v>20</v>
      </c>
      <c r="P1699">
        <f t="shared" si="106"/>
        <v>114.81818181818181</v>
      </c>
      <c r="Q1699" s="9" t="s">
        <v>8328</v>
      </c>
      <c r="R1699" s="9" t="s">
        <v>8350</v>
      </c>
      <c r="S1699" s="10">
        <f>(J1699/86400)+25569+(-6/24)</f>
        <v>42804.782962962963</v>
      </c>
      <c r="T1699">
        <f t="shared" si="104"/>
        <v>2017</v>
      </c>
      <c r="U1699" s="15" t="str">
        <f t="shared" si="107"/>
        <v>Mar</v>
      </c>
      <c r="V1699" s="10">
        <f>(I1699/86400)+25569+(-5/24)</f>
        <v>42834.782962962963</v>
      </c>
      <c r="Y1699" s="10"/>
    </row>
    <row r="1700" spans="1:25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5"/>
        <v>0</v>
      </c>
      <c r="P1700" t="e">
        <f t="shared" si="106"/>
        <v>#DIV/0!</v>
      </c>
      <c r="Q1700" s="9" t="s">
        <v>8328</v>
      </c>
      <c r="R1700" s="9" t="s">
        <v>8350</v>
      </c>
      <c r="S1700" s="10">
        <f>(J1700/86400)+25569+(-6/24)</f>
        <v>42795.957870370374</v>
      </c>
      <c r="T1700">
        <f t="shared" si="104"/>
        <v>2017</v>
      </c>
      <c r="U1700" s="15" t="str">
        <f t="shared" si="107"/>
        <v>Mar</v>
      </c>
      <c r="V1700" s="10">
        <f>(I1700/86400)+25569+(-5/24)</f>
        <v>42819.939583333333</v>
      </c>
      <c r="Y1700" s="10"/>
    </row>
    <row r="1701" spans="1:25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5"/>
        <v>4</v>
      </c>
      <c r="P1701">
        <f t="shared" si="106"/>
        <v>54</v>
      </c>
      <c r="Q1701" s="9" t="s">
        <v>8328</v>
      </c>
      <c r="R1701" s="9" t="s">
        <v>8350</v>
      </c>
      <c r="S1701" s="10">
        <f>(J1701/86400)+25569+(-6/24)</f>
        <v>42806.613946759258</v>
      </c>
      <c r="T1701">
        <f t="shared" si="104"/>
        <v>2017</v>
      </c>
      <c r="U1701" s="15" t="str">
        <f t="shared" si="107"/>
        <v>Mar</v>
      </c>
      <c r="V1701" s="10">
        <f>(I1701/86400)+25569+(-5/24)</f>
        <v>42836.655613425923</v>
      </c>
      <c r="Y1701" s="10"/>
    </row>
    <row r="1702" spans="1:25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5"/>
        <v>26</v>
      </c>
      <c r="P1702">
        <f t="shared" si="106"/>
        <v>65.974683544303801</v>
      </c>
      <c r="Q1702" s="9" t="s">
        <v>8328</v>
      </c>
      <c r="R1702" s="9" t="s">
        <v>8350</v>
      </c>
      <c r="S1702" s="10">
        <f>(J1702/86400)+25569+(-6/24)</f>
        <v>42795.821643518517</v>
      </c>
      <c r="T1702">
        <f t="shared" si="104"/>
        <v>2017</v>
      </c>
      <c r="U1702" s="15" t="str">
        <f t="shared" si="107"/>
        <v>Mar</v>
      </c>
      <c r="V1702" s="10">
        <f>(I1702/86400)+25569+(-5/24)</f>
        <v>42825.958333333336</v>
      </c>
      <c r="Y1702" s="10"/>
    </row>
    <row r="1703" spans="1:25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5"/>
        <v>0</v>
      </c>
      <c r="P1703">
        <f t="shared" si="106"/>
        <v>5</v>
      </c>
      <c r="Q1703" s="9" t="s">
        <v>8328</v>
      </c>
      <c r="R1703" s="9" t="s">
        <v>8350</v>
      </c>
      <c r="S1703" s="10">
        <f>(J1703/86400)+25569+(-6/24)</f>
        <v>41989.414409722223</v>
      </c>
      <c r="T1703">
        <f t="shared" si="104"/>
        <v>2014</v>
      </c>
      <c r="U1703" s="15" t="str">
        <f t="shared" si="107"/>
        <v>Dec</v>
      </c>
      <c r="V1703" s="10">
        <f>(I1703/86400)+25569+(-5/24)</f>
        <v>42019.456076388888</v>
      </c>
      <c r="Y1703" s="10"/>
    </row>
    <row r="1704" spans="1:25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5"/>
        <v>0</v>
      </c>
      <c r="P1704">
        <f t="shared" si="106"/>
        <v>1</v>
      </c>
      <c r="Q1704" s="9" t="s">
        <v>8328</v>
      </c>
      <c r="R1704" s="9" t="s">
        <v>8350</v>
      </c>
      <c r="S1704" s="10">
        <f>(J1704/86400)+25569+(-6/24)</f>
        <v>42063.619791666672</v>
      </c>
      <c r="T1704">
        <f t="shared" si="104"/>
        <v>2015</v>
      </c>
      <c r="U1704" s="15" t="str">
        <f t="shared" si="107"/>
        <v>Feb</v>
      </c>
      <c r="V1704" s="10">
        <f>(I1704/86400)+25569+(-5/24)</f>
        <v>42093.619791666664</v>
      </c>
      <c r="Y1704" s="10"/>
    </row>
    <row r="1705" spans="1:25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5"/>
        <v>1</v>
      </c>
      <c r="P1705">
        <f t="shared" si="106"/>
        <v>25.5</v>
      </c>
      <c r="Q1705" s="9" t="s">
        <v>8328</v>
      </c>
      <c r="R1705" s="9" t="s">
        <v>8350</v>
      </c>
      <c r="S1705" s="10">
        <f>(J1705/86400)+25569+(-6/24)</f>
        <v>42187.031678240739</v>
      </c>
      <c r="T1705">
        <f t="shared" si="104"/>
        <v>2015</v>
      </c>
      <c r="U1705" s="15" t="str">
        <f t="shared" si="107"/>
        <v>Jul</v>
      </c>
      <c r="V1705" s="10">
        <f>(I1705/86400)+25569+(-5/24)</f>
        <v>42247.073344907403</v>
      </c>
      <c r="Y1705" s="10"/>
    </row>
    <row r="1706" spans="1:25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5"/>
        <v>65</v>
      </c>
      <c r="P1706">
        <f t="shared" si="106"/>
        <v>118.36363636363636</v>
      </c>
      <c r="Q1706" s="9" t="s">
        <v>8328</v>
      </c>
      <c r="R1706" s="9" t="s">
        <v>8350</v>
      </c>
      <c r="S1706" s="10">
        <f>(J1706/86400)+25569+(-6/24)</f>
        <v>42020.889733796299</v>
      </c>
      <c r="T1706">
        <f t="shared" si="104"/>
        <v>2015</v>
      </c>
      <c r="U1706" s="15" t="str">
        <f t="shared" si="107"/>
        <v>Jan</v>
      </c>
      <c r="V1706" s="10">
        <f>(I1706/86400)+25569+(-5/24)</f>
        <v>42050.931400462963</v>
      </c>
      <c r="Y1706" s="10"/>
    </row>
    <row r="1707" spans="1:25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5"/>
        <v>0</v>
      </c>
      <c r="P1707" t="e">
        <f t="shared" si="106"/>
        <v>#DIV/0!</v>
      </c>
      <c r="Q1707" s="9" t="s">
        <v>8328</v>
      </c>
      <c r="R1707" s="9" t="s">
        <v>8350</v>
      </c>
      <c r="S1707" s="10">
        <f>(J1707/86400)+25569+(-6/24)</f>
        <v>42244.766736111109</v>
      </c>
      <c r="T1707">
        <f t="shared" si="104"/>
        <v>2015</v>
      </c>
      <c r="U1707" s="15" t="str">
        <f t="shared" si="107"/>
        <v>Aug</v>
      </c>
      <c r="V1707" s="10">
        <f>(I1707/86400)+25569+(-5/24)</f>
        <v>42256.458333333336</v>
      </c>
      <c r="Y1707" s="10"/>
    </row>
    <row r="1708" spans="1:25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5"/>
        <v>0</v>
      </c>
      <c r="P1708" t="e">
        <f t="shared" si="106"/>
        <v>#DIV/0!</v>
      </c>
      <c r="Q1708" s="9" t="s">
        <v>8328</v>
      </c>
      <c r="R1708" s="9" t="s">
        <v>8350</v>
      </c>
      <c r="S1708" s="10">
        <f>(J1708/86400)+25569+(-6/24)</f>
        <v>42179.056388888886</v>
      </c>
      <c r="T1708">
        <f t="shared" si="104"/>
        <v>2015</v>
      </c>
      <c r="U1708" s="15" t="str">
        <f t="shared" si="107"/>
        <v>Jun</v>
      </c>
      <c r="V1708" s="10">
        <f>(I1708/86400)+25569+(-5/24)</f>
        <v>42239.098055555551</v>
      </c>
      <c r="Y1708" s="10"/>
    </row>
    <row r="1709" spans="1:25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5"/>
        <v>10</v>
      </c>
      <c r="P1709">
        <f t="shared" si="106"/>
        <v>54.111111111111114</v>
      </c>
      <c r="Q1709" s="9" t="s">
        <v>8328</v>
      </c>
      <c r="R1709" s="9" t="s">
        <v>8350</v>
      </c>
      <c r="S1709" s="10">
        <f>(J1709/86400)+25569+(-6/24)</f>
        <v>42427.471006944441</v>
      </c>
      <c r="T1709">
        <f t="shared" si="104"/>
        <v>2016</v>
      </c>
      <c r="U1709" s="15" t="str">
        <f t="shared" si="107"/>
        <v>Feb</v>
      </c>
      <c r="V1709" s="10">
        <f>(I1709/86400)+25569+(-5/24)</f>
        <v>42457.471006944441</v>
      </c>
      <c r="Y1709" s="10"/>
    </row>
    <row r="1710" spans="1:25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5"/>
        <v>0</v>
      </c>
      <c r="P1710" t="e">
        <f t="shared" si="106"/>
        <v>#DIV/0!</v>
      </c>
      <c r="Q1710" s="9" t="s">
        <v>8328</v>
      </c>
      <c r="R1710" s="9" t="s">
        <v>8350</v>
      </c>
      <c r="S1710" s="10">
        <f>(J1710/86400)+25569+(-6/24)</f>
        <v>42451.616967592592</v>
      </c>
      <c r="T1710">
        <f t="shared" si="104"/>
        <v>2016</v>
      </c>
      <c r="U1710" s="15" t="str">
        <f t="shared" si="107"/>
        <v>Mar</v>
      </c>
      <c r="V1710" s="10">
        <f>(I1710/86400)+25569+(-5/24)</f>
        <v>42491.658634259256</v>
      </c>
      <c r="Y1710" s="10"/>
    </row>
    <row r="1711" spans="1:25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5"/>
        <v>5</v>
      </c>
      <c r="P1711">
        <f t="shared" si="106"/>
        <v>21.25</v>
      </c>
      <c r="Q1711" s="9" t="s">
        <v>8328</v>
      </c>
      <c r="R1711" s="9" t="s">
        <v>8350</v>
      </c>
      <c r="S1711" s="10">
        <f>(J1711/86400)+25569+(-6/24)</f>
        <v>41841.313819444447</v>
      </c>
      <c r="T1711">
        <f t="shared" si="104"/>
        <v>2014</v>
      </c>
      <c r="U1711" s="15" t="str">
        <f t="shared" si="107"/>
        <v>Jul</v>
      </c>
      <c r="V1711" s="10">
        <f>(I1711/86400)+25569+(-5/24)</f>
        <v>41882.610416666663</v>
      </c>
      <c r="Y1711" s="10"/>
    </row>
    <row r="1712" spans="1:25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5"/>
        <v>1</v>
      </c>
      <c r="P1712">
        <f t="shared" si="106"/>
        <v>34</v>
      </c>
      <c r="Q1712" s="9" t="s">
        <v>8328</v>
      </c>
      <c r="R1712" s="9" t="s">
        <v>8350</v>
      </c>
      <c r="S1712" s="10">
        <f>(J1712/86400)+25569+(-6/24)</f>
        <v>42341.341296296298</v>
      </c>
      <c r="T1712">
        <f t="shared" si="104"/>
        <v>2015</v>
      </c>
      <c r="U1712" s="15" t="str">
        <f t="shared" si="107"/>
        <v>Dec</v>
      </c>
      <c r="V1712" s="10">
        <f>(I1712/86400)+25569+(-5/24)</f>
        <v>42387.333333333336</v>
      </c>
      <c r="Y1712" s="10"/>
    </row>
    <row r="1713" spans="1:25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5"/>
        <v>11</v>
      </c>
      <c r="P1713">
        <f t="shared" si="106"/>
        <v>525</v>
      </c>
      <c r="Q1713" s="9" t="s">
        <v>8328</v>
      </c>
      <c r="R1713" s="9" t="s">
        <v>8350</v>
      </c>
      <c r="S1713" s="10">
        <f>(J1713/86400)+25569+(-6/24)</f>
        <v>41852.396226851852</v>
      </c>
      <c r="T1713">
        <f t="shared" si="104"/>
        <v>2014</v>
      </c>
      <c r="U1713" s="15" t="str">
        <f t="shared" si="107"/>
        <v>Aug</v>
      </c>
      <c r="V1713" s="10">
        <f>(I1713/86400)+25569+(-5/24)</f>
        <v>41883.437893518516</v>
      </c>
      <c r="Y1713" s="10"/>
    </row>
    <row r="1714" spans="1:25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5"/>
        <v>0</v>
      </c>
      <c r="P1714" t="e">
        <f t="shared" si="106"/>
        <v>#DIV/0!</v>
      </c>
      <c r="Q1714" s="9" t="s">
        <v>8328</v>
      </c>
      <c r="R1714" s="9" t="s">
        <v>8350</v>
      </c>
      <c r="S1714" s="10">
        <f>(J1714/86400)+25569+(-6/24)</f>
        <v>42125.663807870369</v>
      </c>
      <c r="T1714">
        <f t="shared" si="104"/>
        <v>2015</v>
      </c>
      <c r="U1714" s="15" t="str">
        <f t="shared" si="107"/>
        <v>May</v>
      </c>
      <c r="V1714" s="10">
        <f>(I1714/86400)+25569+(-5/24)</f>
        <v>42185.705474537033</v>
      </c>
      <c r="Y1714" s="10"/>
    </row>
    <row r="1715" spans="1:25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5"/>
        <v>2</v>
      </c>
      <c r="P1715">
        <f t="shared" si="106"/>
        <v>50</v>
      </c>
      <c r="Q1715" s="9" t="s">
        <v>8328</v>
      </c>
      <c r="R1715" s="9" t="s">
        <v>8350</v>
      </c>
      <c r="S1715" s="10">
        <f>(J1715/86400)+25569+(-6/24)</f>
        <v>41887.551064814819</v>
      </c>
      <c r="T1715">
        <f t="shared" si="104"/>
        <v>2014</v>
      </c>
      <c r="U1715" s="15" t="str">
        <f t="shared" si="107"/>
        <v>Sep</v>
      </c>
      <c r="V1715" s="10">
        <f>(I1715/86400)+25569+(-5/24)</f>
        <v>41917.592731481483</v>
      </c>
      <c r="Y1715" s="10"/>
    </row>
    <row r="1716" spans="1:25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5"/>
        <v>8</v>
      </c>
      <c r="P1716">
        <f t="shared" si="106"/>
        <v>115.70588235294117</v>
      </c>
      <c r="Q1716" s="9" t="s">
        <v>8328</v>
      </c>
      <c r="R1716" s="9" t="s">
        <v>8350</v>
      </c>
      <c r="S1716" s="10">
        <f>(J1716/86400)+25569+(-6/24)</f>
        <v>42095.668530092589</v>
      </c>
      <c r="T1716">
        <f t="shared" si="104"/>
        <v>2015</v>
      </c>
      <c r="U1716" s="15" t="str">
        <f t="shared" si="107"/>
        <v>Apr</v>
      </c>
      <c r="V1716" s="10">
        <f>(I1716/86400)+25569+(-5/24)</f>
        <v>42125.710196759253</v>
      </c>
      <c r="Y1716" s="10"/>
    </row>
    <row r="1717" spans="1:25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5"/>
        <v>0</v>
      </c>
      <c r="P1717">
        <f t="shared" si="106"/>
        <v>5.5</v>
      </c>
      <c r="Q1717" s="9" t="s">
        <v>8328</v>
      </c>
      <c r="R1717" s="9" t="s">
        <v>8350</v>
      </c>
      <c r="S1717" s="10">
        <f>(J1717/86400)+25569+(-6/24)</f>
        <v>42063.967418981483</v>
      </c>
      <c r="T1717">
        <f t="shared" si="104"/>
        <v>2015</v>
      </c>
      <c r="U1717" s="15" t="str">
        <f t="shared" si="107"/>
        <v>Feb</v>
      </c>
      <c r="V1717" s="10">
        <f>(I1717/86400)+25569+(-5/24)</f>
        <v>42093.931944444441</v>
      </c>
      <c r="Y1717" s="10"/>
    </row>
    <row r="1718" spans="1:25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5"/>
        <v>8</v>
      </c>
      <c r="P1718">
        <f t="shared" si="106"/>
        <v>50</v>
      </c>
      <c r="Q1718" s="9" t="s">
        <v>8328</v>
      </c>
      <c r="R1718" s="9" t="s">
        <v>8350</v>
      </c>
      <c r="S1718" s="10">
        <f>(J1718/86400)+25569+(-6/24)</f>
        <v>42673.327534722222</v>
      </c>
      <c r="T1718">
        <f t="shared" si="104"/>
        <v>2016</v>
      </c>
      <c r="U1718" s="15" t="str">
        <f t="shared" si="107"/>
        <v>Oct</v>
      </c>
      <c r="V1718" s="10">
        <f>(I1718/86400)+25569+(-5/24)</f>
        <v>42713.410868055558</v>
      </c>
      <c r="Y1718" s="10"/>
    </row>
    <row r="1719" spans="1:25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5"/>
        <v>43</v>
      </c>
      <c r="P1719">
        <f t="shared" si="106"/>
        <v>34.024390243902438</v>
      </c>
      <c r="Q1719" s="9" t="s">
        <v>8328</v>
      </c>
      <c r="R1719" s="9" t="s">
        <v>8350</v>
      </c>
      <c r="S1719" s="10">
        <f>(J1719/86400)+25569+(-6/24)</f>
        <v>42460.731921296298</v>
      </c>
      <c r="T1719">
        <f t="shared" si="104"/>
        <v>2016</v>
      </c>
      <c r="U1719" s="15" t="str">
        <f t="shared" si="107"/>
        <v>Mar</v>
      </c>
      <c r="V1719" s="10">
        <f>(I1719/86400)+25569+(-5/24)</f>
        <v>42480.958333333336</v>
      </c>
      <c r="Y1719" s="10"/>
    </row>
    <row r="1720" spans="1:25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5"/>
        <v>0</v>
      </c>
      <c r="P1720">
        <f t="shared" si="106"/>
        <v>37.5</v>
      </c>
      <c r="Q1720" s="9" t="s">
        <v>8328</v>
      </c>
      <c r="R1720" s="9" t="s">
        <v>8350</v>
      </c>
      <c r="S1720" s="10">
        <f>(J1720/86400)+25569+(-6/24)</f>
        <v>42460.360520833332</v>
      </c>
      <c r="T1720">
        <f t="shared" si="104"/>
        <v>2016</v>
      </c>
      <c r="U1720" s="15" t="str">
        <f t="shared" si="107"/>
        <v>Mar</v>
      </c>
      <c r="V1720" s="10">
        <f>(I1720/86400)+25569+(-5/24)</f>
        <v>42503.999305555553</v>
      </c>
      <c r="Y1720" s="10"/>
    </row>
    <row r="1721" spans="1:25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5"/>
        <v>1</v>
      </c>
      <c r="P1721">
        <f t="shared" si="106"/>
        <v>11.666666666666666</v>
      </c>
      <c r="Q1721" s="9" t="s">
        <v>8328</v>
      </c>
      <c r="R1721" s="9" t="s">
        <v>8350</v>
      </c>
      <c r="S1721" s="10">
        <f>(J1721/86400)+25569+(-6/24)</f>
        <v>41869.284618055557</v>
      </c>
      <c r="T1721">
        <f t="shared" si="104"/>
        <v>2014</v>
      </c>
      <c r="U1721" s="15" t="str">
        <f t="shared" si="107"/>
        <v>Aug</v>
      </c>
      <c r="V1721" s="10">
        <f>(I1721/86400)+25569+(-5/24)</f>
        <v>41899.326284722221</v>
      </c>
      <c r="Y1721" s="10"/>
    </row>
    <row r="1722" spans="1:25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5"/>
        <v>6</v>
      </c>
      <c r="P1722">
        <f t="shared" si="106"/>
        <v>28.125</v>
      </c>
      <c r="Q1722" s="9" t="s">
        <v>8328</v>
      </c>
      <c r="R1722" s="9" t="s">
        <v>8350</v>
      </c>
      <c r="S1722" s="10">
        <f>(J1722/86400)+25569+(-6/24)</f>
        <v>41922.533229166671</v>
      </c>
      <c r="T1722">
        <f t="shared" si="104"/>
        <v>2014</v>
      </c>
      <c r="U1722" s="15" t="str">
        <f t="shared" si="107"/>
        <v>Oct</v>
      </c>
      <c r="V1722" s="10">
        <f>(I1722/86400)+25569+(-5/24)</f>
        <v>41952.616562499999</v>
      </c>
      <c r="Y1722" s="10"/>
    </row>
    <row r="1723" spans="1:25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5"/>
        <v>0</v>
      </c>
      <c r="P1723" t="e">
        <f t="shared" si="106"/>
        <v>#DIV/0!</v>
      </c>
      <c r="Q1723" s="9" t="s">
        <v>8328</v>
      </c>
      <c r="R1723" s="9" t="s">
        <v>8350</v>
      </c>
      <c r="S1723" s="10">
        <f>(J1723/86400)+25569+(-6/24)</f>
        <v>42319.211377314816</v>
      </c>
      <c r="T1723">
        <f t="shared" si="104"/>
        <v>2015</v>
      </c>
      <c r="U1723" s="15" t="str">
        <f t="shared" si="107"/>
        <v>Nov</v>
      </c>
      <c r="V1723" s="10">
        <f>(I1723/86400)+25569+(-5/24)</f>
        <v>42349.25304398148</v>
      </c>
      <c r="Y1723" s="10"/>
    </row>
    <row r="1724" spans="1:25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5"/>
        <v>0</v>
      </c>
      <c r="P1724">
        <f t="shared" si="106"/>
        <v>1</v>
      </c>
      <c r="Q1724" s="9" t="s">
        <v>8328</v>
      </c>
      <c r="R1724" s="9" t="s">
        <v>8350</v>
      </c>
      <c r="S1724" s="10">
        <f>(J1724/86400)+25569+(-6/24)</f>
        <v>42425.710983796293</v>
      </c>
      <c r="T1724">
        <f t="shared" si="104"/>
        <v>2016</v>
      </c>
      <c r="U1724" s="15" t="str">
        <f t="shared" si="107"/>
        <v>Feb</v>
      </c>
      <c r="V1724" s="10">
        <f>(I1724/86400)+25569+(-5/24)</f>
        <v>42462.798611111109</v>
      </c>
      <c r="Y1724" s="10"/>
    </row>
    <row r="1725" spans="1:25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5"/>
        <v>7</v>
      </c>
      <c r="P1725">
        <f t="shared" si="106"/>
        <v>216.66666666666666</v>
      </c>
      <c r="Q1725" s="9" t="s">
        <v>8328</v>
      </c>
      <c r="R1725" s="9" t="s">
        <v>8350</v>
      </c>
      <c r="S1725" s="10">
        <f>(J1725/86400)+25569+(-6/24)</f>
        <v>42129.57540509259</v>
      </c>
      <c r="T1725">
        <f t="shared" si="104"/>
        <v>2015</v>
      </c>
      <c r="U1725" s="15" t="str">
        <f t="shared" si="107"/>
        <v>May</v>
      </c>
      <c r="V1725" s="10">
        <f>(I1725/86400)+25569+(-5/24)</f>
        <v>42186.041666666664</v>
      </c>
      <c r="Y1725" s="10"/>
    </row>
    <row r="1726" spans="1:25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5"/>
        <v>1</v>
      </c>
      <c r="P1726">
        <f t="shared" si="106"/>
        <v>8.75</v>
      </c>
      <c r="Q1726" s="9" t="s">
        <v>8328</v>
      </c>
      <c r="R1726" s="9" t="s">
        <v>8350</v>
      </c>
      <c r="S1726" s="10">
        <f>(J1726/86400)+25569+(-6/24)</f>
        <v>41912.682430555556</v>
      </c>
      <c r="T1726">
        <f t="shared" si="104"/>
        <v>2014</v>
      </c>
      <c r="U1726" s="15" t="str">
        <f t="shared" si="107"/>
        <v>Sep</v>
      </c>
      <c r="V1726" s="10">
        <f>(I1726/86400)+25569+(-5/24)</f>
        <v>41942.724097222221</v>
      </c>
      <c r="Y1726" s="10"/>
    </row>
    <row r="1727" spans="1:25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5"/>
        <v>10</v>
      </c>
      <c r="P1727">
        <f t="shared" si="106"/>
        <v>62.222222222222221</v>
      </c>
      <c r="Q1727" s="9" t="s">
        <v>8328</v>
      </c>
      <c r="R1727" s="9" t="s">
        <v>8350</v>
      </c>
      <c r="S1727" s="10">
        <f>(J1727/86400)+25569+(-6/24)</f>
        <v>41845.718159722222</v>
      </c>
      <c r="T1727">
        <f t="shared" si="104"/>
        <v>2014</v>
      </c>
      <c r="U1727" s="15" t="str">
        <f t="shared" si="107"/>
        <v>Jul</v>
      </c>
      <c r="V1727" s="10">
        <f>(I1727/86400)+25569+(-5/24)</f>
        <v>41875.759826388887</v>
      </c>
      <c r="Y1727" s="10"/>
    </row>
    <row r="1728" spans="1:25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5"/>
        <v>34</v>
      </c>
      <c r="P1728">
        <f t="shared" si="106"/>
        <v>137.25</v>
      </c>
      <c r="Q1728" s="9" t="s">
        <v>8328</v>
      </c>
      <c r="R1728" s="9" t="s">
        <v>8350</v>
      </c>
      <c r="S1728" s="10">
        <f>(J1728/86400)+25569+(-6/24)</f>
        <v>41788.669722222221</v>
      </c>
      <c r="T1728">
        <f t="shared" si="104"/>
        <v>2014</v>
      </c>
      <c r="U1728" s="15" t="str">
        <f t="shared" si="107"/>
        <v>May</v>
      </c>
      <c r="V1728" s="10">
        <f>(I1728/86400)+25569+(-5/24)</f>
        <v>41817.711388888885</v>
      </c>
      <c r="Y1728" s="10"/>
    </row>
    <row r="1729" spans="1:25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5"/>
        <v>0</v>
      </c>
      <c r="P1729">
        <f t="shared" si="106"/>
        <v>1</v>
      </c>
      <c r="Q1729" s="9" t="s">
        <v>8328</v>
      </c>
      <c r="R1729" s="9" t="s">
        <v>8350</v>
      </c>
      <c r="S1729" s="10">
        <f>(J1729/86400)+25569+(-6/24)</f>
        <v>42044.677974537037</v>
      </c>
      <c r="T1729">
        <f t="shared" si="104"/>
        <v>2015</v>
      </c>
      <c r="U1729" s="15" t="str">
        <f t="shared" si="107"/>
        <v>Feb</v>
      </c>
      <c r="V1729" s="10">
        <f>(I1729/86400)+25569+(-5/24)</f>
        <v>42099.249999999993</v>
      </c>
      <c r="Y1729" s="10"/>
    </row>
    <row r="1730" spans="1:25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5"/>
        <v>68</v>
      </c>
      <c r="P1730">
        <f t="shared" si="106"/>
        <v>122.14285714285714</v>
      </c>
      <c r="Q1730" s="9" t="s">
        <v>8328</v>
      </c>
      <c r="R1730" s="9" t="s">
        <v>8350</v>
      </c>
      <c r="S1730" s="10">
        <f>(J1730/86400)+25569+(-6/24)</f>
        <v>42268.375856481478</v>
      </c>
      <c r="T1730">
        <f t="shared" ref="T1730:T1793" si="108">YEAR(S1730)</f>
        <v>2015</v>
      </c>
      <c r="U1730" s="15" t="str">
        <f t="shared" si="107"/>
        <v>Sep</v>
      </c>
      <c r="V1730" s="10">
        <f>(I1730/86400)+25569+(-5/24)</f>
        <v>42298.417523148142</v>
      </c>
      <c r="Y1730" s="10"/>
    </row>
    <row r="1731" spans="1:25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9">ROUND((E1731/D1731)*100,0)</f>
        <v>0</v>
      </c>
      <c r="P1731" t="e">
        <f t="shared" ref="P1731:P1794" si="110">AVERAGE(E1731/L1731)</f>
        <v>#DIV/0!</v>
      </c>
      <c r="Q1731" s="9" t="s">
        <v>8328</v>
      </c>
      <c r="R1731" s="9" t="s">
        <v>8350</v>
      </c>
      <c r="S1731" s="10">
        <f>(J1731/86400)+25569+(-6/24)</f>
        <v>42470.802152777775</v>
      </c>
      <c r="T1731">
        <f t="shared" si="108"/>
        <v>2016</v>
      </c>
      <c r="U1731" s="15" t="str">
        <f t="shared" ref="U1731:U1794" si="111">TEXT(S1731,"mmm")</f>
        <v>Apr</v>
      </c>
      <c r="V1731" s="10">
        <f>(I1731/86400)+25569+(-5/24)</f>
        <v>42530.843819444439</v>
      </c>
      <c r="Y1731" s="10"/>
    </row>
    <row r="1732" spans="1:25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9"/>
        <v>0</v>
      </c>
      <c r="P1732" t="e">
        <f t="shared" si="110"/>
        <v>#DIV/0!</v>
      </c>
      <c r="Q1732" s="9" t="s">
        <v>8328</v>
      </c>
      <c r="R1732" s="9" t="s">
        <v>8350</v>
      </c>
      <c r="S1732" s="10">
        <f>(J1732/86400)+25569+(-6/24)</f>
        <v>42271.837766203702</v>
      </c>
      <c r="T1732">
        <f t="shared" si="108"/>
        <v>2015</v>
      </c>
      <c r="U1732" s="15" t="str">
        <f t="shared" si="111"/>
        <v>Sep</v>
      </c>
      <c r="V1732" s="10">
        <f>(I1732/86400)+25569+(-5/24)</f>
        <v>42301.879432870366</v>
      </c>
      <c r="Y1732" s="10"/>
    </row>
    <row r="1733" spans="1:25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9"/>
        <v>0</v>
      </c>
      <c r="P1733" t="e">
        <f t="shared" si="110"/>
        <v>#DIV/0!</v>
      </c>
      <c r="Q1733" s="9" t="s">
        <v>8328</v>
      </c>
      <c r="R1733" s="9" t="s">
        <v>8350</v>
      </c>
      <c r="S1733" s="10">
        <f>(J1733/86400)+25569+(-6/24)</f>
        <v>42152.656851851847</v>
      </c>
      <c r="T1733">
        <f t="shared" si="108"/>
        <v>2015</v>
      </c>
      <c r="U1733" s="15" t="str">
        <f t="shared" si="111"/>
        <v>May</v>
      </c>
      <c r="V1733" s="10">
        <f>(I1733/86400)+25569+(-5/24)</f>
        <v>42166.416666666664</v>
      </c>
      <c r="Y1733" s="10"/>
    </row>
    <row r="1734" spans="1:25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9"/>
        <v>0</v>
      </c>
      <c r="P1734" t="e">
        <f t="shared" si="110"/>
        <v>#DIV/0!</v>
      </c>
      <c r="Q1734" s="9" t="s">
        <v>8328</v>
      </c>
      <c r="R1734" s="9" t="s">
        <v>8350</v>
      </c>
      <c r="S1734" s="10">
        <f>(J1734/86400)+25569+(-6/24)</f>
        <v>42325.433807870373</v>
      </c>
      <c r="T1734">
        <f t="shared" si="108"/>
        <v>2015</v>
      </c>
      <c r="U1734" s="15" t="str">
        <f t="shared" si="111"/>
        <v>Nov</v>
      </c>
      <c r="V1734" s="10">
        <f>(I1734/86400)+25569+(-5/24)</f>
        <v>42384.999999999993</v>
      </c>
      <c r="Y1734" s="10"/>
    </row>
    <row r="1735" spans="1:25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9"/>
        <v>0</v>
      </c>
      <c r="P1735" t="e">
        <f t="shared" si="110"/>
        <v>#DIV/0!</v>
      </c>
      <c r="Q1735" s="9" t="s">
        <v>8328</v>
      </c>
      <c r="R1735" s="9" t="s">
        <v>8350</v>
      </c>
      <c r="S1735" s="10">
        <f>(J1735/86400)+25569+(-6/24)</f>
        <v>42614.425625000003</v>
      </c>
      <c r="T1735">
        <f t="shared" si="108"/>
        <v>2016</v>
      </c>
      <c r="U1735" s="15" t="str">
        <f t="shared" si="111"/>
        <v>Sep</v>
      </c>
      <c r="V1735" s="10">
        <f>(I1735/86400)+25569+(-5/24)</f>
        <v>42626.687499999993</v>
      </c>
      <c r="Y1735" s="10"/>
    </row>
    <row r="1736" spans="1:25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9"/>
        <v>0</v>
      </c>
      <c r="P1736">
        <f t="shared" si="110"/>
        <v>1</v>
      </c>
      <c r="Q1736" s="9" t="s">
        <v>8328</v>
      </c>
      <c r="R1736" s="9" t="s">
        <v>8350</v>
      </c>
      <c r="S1736" s="10">
        <f>(J1736/86400)+25569+(-6/24)</f>
        <v>42101.786527777775</v>
      </c>
      <c r="T1736">
        <f t="shared" si="108"/>
        <v>2015</v>
      </c>
      <c r="U1736" s="15" t="str">
        <f t="shared" si="111"/>
        <v>Apr</v>
      </c>
      <c r="V1736" s="10">
        <f>(I1736/86400)+25569+(-5/24)</f>
        <v>42131.828194444439</v>
      </c>
      <c r="Y1736" s="10"/>
    </row>
    <row r="1737" spans="1:25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9"/>
        <v>11</v>
      </c>
      <c r="P1737">
        <f t="shared" si="110"/>
        <v>55</v>
      </c>
      <c r="Q1737" s="9" t="s">
        <v>8328</v>
      </c>
      <c r="R1737" s="9" t="s">
        <v>8350</v>
      </c>
      <c r="S1737" s="10">
        <f>(J1737/86400)+25569+(-6/24)</f>
        <v>42559.56417824074</v>
      </c>
      <c r="T1737">
        <f t="shared" si="108"/>
        <v>2016</v>
      </c>
      <c r="U1737" s="15" t="str">
        <f t="shared" si="111"/>
        <v>Jul</v>
      </c>
      <c r="V1737" s="10">
        <f>(I1737/86400)+25569+(-5/24)</f>
        <v>42589.605844907404</v>
      </c>
      <c r="Y1737" s="10"/>
    </row>
    <row r="1738" spans="1:25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9"/>
        <v>1</v>
      </c>
      <c r="P1738">
        <f t="shared" si="110"/>
        <v>22</v>
      </c>
      <c r="Q1738" s="9" t="s">
        <v>8328</v>
      </c>
      <c r="R1738" s="9" t="s">
        <v>8350</v>
      </c>
      <c r="S1738" s="10">
        <f>(J1738/86400)+25569+(-6/24)</f>
        <v>42286.611493055556</v>
      </c>
      <c r="T1738">
        <f t="shared" si="108"/>
        <v>2015</v>
      </c>
      <c r="U1738" s="15" t="str">
        <f t="shared" si="111"/>
        <v>Oct</v>
      </c>
      <c r="V1738" s="10">
        <f>(I1738/86400)+25569+(-5/24)</f>
        <v>42316.694826388884</v>
      </c>
      <c r="Y1738" s="10"/>
    </row>
    <row r="1739" spans="1:25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9"/>
        <v>21</v>
      </c>
      <c r="P1739">
        <f t="shared" si="110"/>
        <v>56.666666666666664</v>
      </c>
      <c r="Q1739" s="9" t="s">
        <v>8328</v>
      </c>
      <c r="R1739" s="9" t="s">
        <v>8350</v>
      </c>
      <c r="S1739" s="10">
        <f>(J1739/86400)+25569+(-6/24)</f>
        <v>42175.698981481481</v>
      </c>
      <c r="T1739">
        <f t="shared" si="108"/>
        <v>2015</v>
      </c>
      <c r="U1739" s="15" t="str">
        <f t="shared" si="111"/>
        <v>Jun</v>
      </c>
      <c r="V1739" s="10">
        <f>(I1739/86400)+25569+(-5/24)</f>
        <v>42205.740648148145</v>
      </c>
      <c r="Y1739" s="10"/>
    </row>
    <row r="1740" spans="1:25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9"/>
        <v>0</v>
      </c>
      <c r="P1740">
        <f t="shared" si="110"/>
        <v>20</v>
      </c>
      <c r="Q1740" s="9" t="s">
        <v>8328</v>
      </c>
      <c r="R1740" s="9" t="s">
        <v>8350</v>
      </c>
      <c r="S1740" s="10">
        <f>(J1740/86400)+25569+(-6/24)</f>
        <v>41884.624328703707</v>
      </c>
      <c r="T1740">
        <f t="shared" si="108"/>
        <v>2014</v>
      </c>
      <c r="U1740" s="15" t="str">
        <f t="shared" si="111"/>
        <v>Sep</v>
      </c>
      <c r="V1740" s="10">
        <f>(I1740/86400)+25569+(-5/24)</f>
        <v>41914.665995370371</v>
      </c>
      <c r="Y1740" s="10"/>
    </row>
    <row r="1741" spans="1:25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9"/>
        <v>0</v>
      </c>
      <c r="P1741">
        <f t="shared" si="110"/>
        <v>1</v>
      </c>
      <c r="Q1741" s="9" t="s">
        <v>8328</v>
      </c>
      <c r="R1741" s="9" t="s">
        <v>8350</v>
      </c>
      <c r="S1741" s="10">
        <f>(J1741/86400)+25569+(-6/24)</f>
        <v>42435.624212962968</v>
      </c>
      <c r="T1741">
        <f t="shared" si="108"/>
        <v>2016</v>
      </c>
      <c r="U1741" s="15" t="str">
        <f t="shared" si="111"/>
        <v>Mar</v>
      </c>
      <c r="V1741" s="10">
        <f>(I1741/86400)+25569+(-5/24)</f>
        <v>42494.624212962961</v>
      </c>
      <c r="Y1741" s="10"/>
    </row>
    <row r="1742" spans="1:25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9"/>
        <v>0</v>
      </c>
      <c r="P1742" t="e">
        <f t="shared" si="110"/>
        <v>#DIV/0!</v>
      </c>
      <c r="Q1742" s="9" t="s">
        <v>8328</v>
      </c>
      <c r="R1742" s="9" t="s">
        <v>8350</v>
      </c>
      <c r="S1742" s="10">
        <f>(J1742/86400)+25569+(-6/24)</f>
        <v>42171.567384259259</v>
      </c>
      <c r="T1742">
        <f t="shared" si="108"/>
        <v>2015</v>
      </c>
      <c r="U1742" s="15" t="str">
        <f t="shared" si="111"/>
        <v>Jun</v>
      </c>
      <c r="V1742" s="10">
        <f>(I1742/86400)+25569+(-5/24)</f>
        <v>42201.609050925923</v>
      </c>
      <c r="Y1742" s="10"/>
    </row>
    <row r="1743" spans="1:25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9"/>
        <v>111</v>
      </c>
      <c r="P1743">
        <f t="shared" si="110"/>
        <v>25.576923076923077</v>
      </c>
      <c r="Q1743" s="9" t="s">
        <v>8341</v>
      </c>
      <c r="R1743" s="9" t="s">
        <v>8342</v>
      </c>
      <c r="S1743" s="10">
        <f>(J1743/86400)+25569+(-6/24)</f>
        <v>42120.378136574072</v>
      </c>
      <c r="T1743">
        <f t="shared" si="108"/>
        <v>2015</v>
      </c>
      <c r="U1743" s="15" t="str">
        <f t="shared" si="111"/>
        <v>Apr</v>
      </c>
      <c r="V1743" s="10">
        <f>(I1743/86400)+25569+(-5/24)</f>
        <v>42165.419803240737</v>
      </c>
      <c r="Y1743" s="10"/>
    </row>
    <row r="1744" spans="1:25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9"/>
        <v>109</v>
      </c>
      <c r="P1744">
        <f t="shared" si="110"/>
        <v>63.970588235294116</v>
      </c>
      <c r="Q1744" s="9" t="s">
        <v>8341</v>
      </c>
      <c r="R1744" s="9" t="s">
        <v>8342</v>
      </c>
      <c r="S1744" s="10">
        <f>(J1744/86400)+25569+(-6/24)</f>
        <v>42710.626967592594</v>
      </c>
      <c r="T1744">
        <f t="shared" si="108"/>
        <v>2016</v>
      </c>
      <c r="U1744" s="15" t="str">
        <f t="shared" si="111"/>
        <v>Dec</v>
      </c>
      <c r="V1744" s="10">
        <f>(I1744/86400)+25569+(-5/24)</f>
        <v>42742.666666666664</v>
      </c>
      <c r="Y1744" s="10"/>
    </row>
    <row r="1745" spans="1:25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9"/>
        <v>100</v>
      </c>
      <c r="P1745">
        <f t="shared" si="110"/>
        <v>89.925373134328353</v>
      </c>
      <c r="Q1745" s="9" t="s">
        <v>8341</v>
      </c>
      <c r="R1745" s="9" t="s">
        <v>8342</v>
      </c>
      <c r="S1745" s="10">
        <f>(J1745/86400)+25569+(-6/24)</f>
        <v>42586.675636574073</v>
      </c>
      <c r="T1745">
        <f t="shared" si="108"/>
        <v>2016</v>
      </c>
      <c r="U1745" s="15" t="str">
        <f t="shared" si="111"/>
        <v>Aug</v>
      </c>
      <c r="V1745" s="10">
        <f>(I1745/86400)+25569+(-5/24)</f>
        <v>42608.957638888889</v>
      </c>
      <c r="Y1745" s="10"/>
    </row>
    <row r="1746" spans="1:25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9"/>
        <v>118</v>
      </c>
      <c r="P1746">
        <f t="shared" si="110"/>
        <v>93.071428571428569</v>
      </c>
      <c r="Q1746" s="9" t="s">
        <v>8341</v>
      </c>
      <c r="R1746" s="9" t="s">
        <v>8342</v>
      </c>
      <c r="S1746" s="10">
        <f>(J1746/86400)+25569+(-6/24)</f>
        <v>42026.355057870373</v>
      </c>
      <c r="T1746">
        <f t="shared" si="108"/>
        <v>2015</v>
      </c>
      <c r="U1746" s="15" t="str">
        <f t="shared" si="111"/>
        <v>Jan</v>
      </c>
      <c r="V1746" s="10">
        <f>(I1746/86400)+25569+(-5/24)</f>
        <v>42071.355057870365</v>
      </c>
      <c r="Y1746" s="10"/>
    </row>
    <row r="1747" spans="1:25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9"/>
        <v>114</v>
      </c>
      <c r="P1747">
        <f t="shared" si="110"/>
        <v>89.674157303370791</v>
      </c>
      <c r="Q1747" s="9" t="s">
        <v>8341</v>
      </c>
      <c r="R1747" s="9" t="s">
        <v>8342</v>
      </c>
      <c r="S1747" s="10">
        <f>(J1747/86400)+25569+(-6/24)</f>
        <v>42690.009699074071</v>
      </c>
      <c r="T1747">
        <f t="shared" si="108"/>
        <v>2016</v>
      </c>
      <c r="U1747" s="15" t="str">
        <f t="shared" si="111"/>
        <v>Nov</v>
      </c>
      <c r="V1747" s="10">
        <f>(I1747/86400)+25569+(-5/24)</f>
        <v>42725.874999999993</v>
      </c>
      <c r="Y1747" s="10"/>
    </row>
    <row r="1748" spans="1:25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9"/>
        <v>148</v>
      </c>
      <c r="P1748">
        <f t="shared" si="110"/>
        <v>207.61682242990653</v>
      </c>
      <c r="Q1748" s="9" t="s">
        <v>8341</v>
      </c>
      <c r="R1748" s="9" t="s">
        <v>8342</v>
      </c>
      <c r="S1748" s="10">
        <f>(J1748/86400)+25569+(-6/24)</f>
        <v>42667.926701388889</v>
      </c>
      <c r="T1748">
        <f t="shared" si="108"/>
        <v>2016</v>
      </c>
      <c r="U1748" s="15" t="str">
        <f t="shared" si="111"/>
        <v>Oct</v>
      </c>
      <c r="V1748" s="10">
        <f>(I1748/86400)+25569+(-5/24)</f>
        <v>42697.874999999993</v>
      </c>
      <c r="Y1748" s="10"/>
    </row>
    <row r="1749" spans="1:25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9"/>
        <v>105</v>
      </c>
      <c r="P1749">
        <f t="shared" si="110"/>
        <v>59.408805031446541</v>
      </c>
      <c r="Q1749" s="9" t="s">
        <v>8341</v>
      </c>
      <c r="R1749" s="9" t="s">
        <v>8342</v>
      </c>
      <c r="S1749" s="10">
        <f>(J1749/86400)+25569+(-6/24)</f>
        <v>42292.185532407406</v>
      </c>
      <c r="T1749">
        <f t="shared" si="108"/>
        <v>2015</v>
      </c>
      <c r="U1749" s="15" t="str">
        <f t="shared" si="111"/>
        <v>Oct</v>
      </c>
      <c r="V1749" s="10">
        <f>(I1749/86400)+25569+(-5/24)</f>
        <v>42321.416666666664</v>
      </c>
      <c r="Y1749" s="10"/>
    </row>
    <row r="1750" spans="1:25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9"/>
        <v>130</v>
      </c>
      <c r="P1750">
        <f t="shared" si="110"/>
        <v>358.97237569060775</v>
      </c>
      <c r="Q1750" s="9" t="s">
        <v>8341</v>
      </c>
      <c r="R1750" s="9" t="s">
        <v>8342</v>
      </c>
      <c r="S1750" s="10">
        <f>(J1750/86400)+25569+(-6/24)</f>
        <v>42219.700729166667</v>
      </c>
      <c r="T1750">
        <f t="shared" si="108"/>
        <v>2015</v>
      </c>
      <c r="U1750" s="15" t="str">
        <f t="shared" si="111"/>
        <v>Aug</v>
      </c>
      <c r="V1750" s="10">
        <f>(I1750/86400)+25569+(-5/24)</f>
        <v>42249.742395833331</v>
      </c>
      <c r="Y1750" s="10"/>
    </row>
    <row r="1751" spans="1:25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9"/>
        <v>123</v>
      </c>
      <c r="P1751">
        <f t="shared" si="110"/>
        <v>94.736641221374043</v>
      </c>
      <c r="Q1751" s="9" t="s">
        <v>8341</v>
      </c>
      <c r="R1751" s="9" t="s">
        <v>8342</v>
      </c>
      <c r="S1751" s="10">
        <f>(J1751/86400)+25569+(-6/24)</f>
        <v>42758.725937499999</v>
      </c>
      <c r="T1751">
        <f t="shared" si="108"/>
        <v>2017</v>
      </c>
      <c r="U1751" s="15" t="str">
        <f t="shared" si="111"/>
        <v>Jan</v>
      </c>
      <c r="V1751" s="10">
        <f>(I1751/86400)+25569+(-5/24)</f>
        <v>42795.583333333336</v>
      </c>
      <c r="Y1751" s="10"/>
    </row>
    <row r="1752" spans="1:25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9"/>
        <v>202</v>
      </c>
      <c r="P1752">
        <f t="shared" si="110"/>
        <v>80.647999999999996</v>
      </c>
      <c r="Q1752" s="9" t="s">
        <v>8341</v>
      </c>
      <c r="R1752" s="9" t="s">
        <v>8342</v>
      </c>
      <c r="S1752" s="10">
        <f>(J1752/86400)+25569+(-6/24)</f>
        <v>42454.586851851855</v>
      </c>
      <c r="T1752">
        <f t="shared" si="108"/>
        <v>2016</v>
      </c>
      <c r="U1752" s="15" t="str">
        <f t="shared" si="111"/>
        <v>Mar</v>
      </c>
      <c r="V1752" s="10">
        <f>(I1752/86400)+25569+(-5/24)</f>
        <v>42479.628518518519</v>
      </c>
      <c r="Y1752" s="10"/>
    </row>
    <row r="1753" spans="1:25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9"/>
        <v>103</v>
      </c>
      <c r="P1753">
        <f t="shared" si="110"/>
        <v>168.68852459016392</v>
      </c>
      <c r="Q1753" s="9" t="s">
        <v>8341</v>
      </c>
      <c r="R1753" s="9" t="s">
        <v>8342</v>
      </c>
      <c r="S1753" s="10">
        <f>(J1753/86400)+25569+(-6/24)</f>
        <v>42052.5315162037</v>
      </c>
      <c r="T1753">
        <f t="shared" si="108"/>
        <v>2015</v>
      </c>
      <c r="U1753" s="15" t="str">
        <f t="shared" si="111"/>
        <v>Feb</v>
      </c>
      <c r="V1753" s="10">
        <f>(I1753/86400)+25569+(-5/24)</f>
        <v>42082.5315162037</v>
      </c>
      <c r="Y1753" s="10"/>
    </row>
    <row r="1754" spans="1:25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9"/>
        <v>260</v>
      </c>
      <c r="P1754">
        <f t="shared" si="110"/>
        <v>34.68888888888889</v>
      </c>
      <c r="Q1754" s="9" t="s">
        <v>8341</v>
      </c>
      <c r="R1754" s="9" t="s">
        <v>8342</v>
      </c>
      <c r="S1754" s="10">
        <f>(J1754/86400)+25569+(-6/24)</f>
        <v>42627.003263888888</v>
      </c>
      <c r="T1754">
        <f t="shared" si="108"/>
        <v>2016</v>
      </c>
      <c r="U1754" s="15" t="str">
        <f t="shared" si="111"/>
        <v>Sep</v>
      </c>
      <c r="V1754" s="10">
        <f>(I1754/86400)+25569+(-5/24)</f>
        <v>42657.044930555552</v>
      </c>
      <c r="Y1754" s="10"/>
    </row>
    <row r="1755" spans="1:25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9"/>
        <v>108</v>
      </c>
      <c r="P1755">
        <f t="shared" si="110"/>
        <v>462.85714285714283</v>
      </c>
      <c r="Q1755" s="9" t="s">
        <v>8341</v>
      </c>
      <c r="R1755" s="9" t="s">
        <v>8342</v>
      </c>
      <c r="S1755" s="10">
        <f>(J1755/86400)+25569+(-6/24)</f>
        <v>42420.49962962963</v>
      </c>
      <c r="T1755">
        <f t="shared" si="108"/>
        <v>2016</v>
      </c>
      <c r="U1755" s="15" t="str">
        <f t="shared" si="111"/>
        <v>Feb</v>
      </c>
      <c r="V1755" s="10">
        <f>(I1755/86400)+25569+(-5/24)</f>
        <v>42450.499629629623</v>
      </c>
      <c r="Y1755" s="10"/>
    </row>
    <row r="1756" spans="1:25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9"/>
        <v>111</v>
      </c>
      <c r="P1756">
        <f t="shared" si="110"/>
        <v>104.38888888888889</v>
      </c>
      <c r="Q1756" s="9" t="s">
        <v>8341</v>
      </c>
      <c r="R1756" s="9" t="s">
        <v>8342</v>
      </c>
      <c r="S1756" s="10">
        <f>(J1756/86400)+25569+(-6/24)</f>
        <v>42067.626770833333</v>
      </c>
      <c r="T1756">
        <f t="shared" si="108"/>
        <v>2015</v>
      </c>
      <c r="U1756" s="15" t="str">
        <f t="shared" si="111"/>
        <v>Mar</v>
      </c>
      <c r="V1756" s="10">
        <f>(I1756/86400)+25569+(-5/24)</f>
        <v>42097.626770833333</v>
      </c>
      <c r="Y1756" s="10"/>
    </row>
    <row r="1757" spans="1:25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9"/>
        <v>120</v>
      </c>
      <c r="P1757">
        <f t="shared" si="110"/>
        <v>7.5</v>
      </c>
      <c r="Q1757" s="9" t="s">
        <v>8341</v>
      </c>
      <c r="R1757" s="9" t="s">
        <v>8342</v>
      </c>
      <c r="S1757" s="10">
        <f>(J1757/86400)+25569+(-6/24)</f>
        <v>42252.538900462961</v>
      </c>
      <c r="T1757">
        <f t="shared" si="108"/>
        <v>2015</v>
      </c>
      <c r="U1757" s="15" t="str">
        <f t="shared" si="111"/>
        <v>Sep</v>
      </c>
      <c r="V1757" s="10">
        <f>(I1757/86400)+25569+(-5/24)</f>
        <v>42282.580567129626</v>
      </c>
      <c r="Y1757" s="10"/>
    </row>
    <row r="1758" spans="1:25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9"/>
        <v>103</v>
      </c>
      <c r="P1758">
        <f t="shared" si="110"/>
        <v>47.13</v>
      </c>
      <c r="Q1758" s="9" t="s">
        <v>8341</v>
      </c>
      <c r="R1758" s="9" t="s">
        <v>8342</v>
      </c>
      <c r="S1758" s="10">
        <f>(J1758/86400)+25569+(-6/24)</f>
        <v>42570.917465277773</v>
      </c>
      <c r="T1758">
        <f t="shared" si="108"/>
        <v>2016</v>
      </c>
      <c r="U1758" s="15" t="str">
        <f t="shared" si="111"/>
        <v>Jul</v>
      </c>
      <c r="V1758" s="10">
        <f>(I1758/86400)+25569+(-5/24)</f>
        <v>42610.959131944437</v>
      </c>
      <c r="Y1758" s="10"/>
    </row>
    <row r="1759" spans="1:25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9"/>
        <v>116</v>
      </c>
      <c r="P1759">
        <f t="shared" si="110"/>
        <v>414.28571428571428</v>
      </c>
      <c r="Q1759" s="9" t="s">
        <v>8341</v>
      </c>
      <c r="R1759" s="9" t="s">
        <v>8342</v>
      </c>
      <c r="S1759" s="10">
        <f>(J1759/86400)+25569+(-6/24)</f>
        <v>42733.577349537038</v>
      </c>
      <c r="T1759">
        <f t="shared" si="108"/>
        <v>2016</v>
      </c>
      <c r="U1759" s="15" t="str">
        <f t="shared" si="111"/>
        <v>Dec</v>
      </c>
      <c r="V1759" s="10">
        <f>(I1759/86400)+25569+(-5/24)</f>
        <v>42763.603472222218</v>
      </c>
      <c r="Y1759" s="10"/>
    </row>
    <row r="1760" spans="1:25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9"/>
        <v>115</v>
      </c>
      <c r="P1760">
        <f t="shared" si="110"/>
        <v>42.481481481481481</v>
      </c>
      <c r="Q1760" s="9" t="s">
        <v>8341</v>
      </c>
      <c r="R1760" s="9" t="s">
        <v>8342</v>
      </c>
      <c r="S1760" s="10">
        <f>(J1760/86400)+25569+(-6/24)</f>
        <v>42505.705925925926</v>
      </c>
      <c r="T1760">
        <f t="shared" si="108"/>
        <v>2016</v>
      </c>
      <c r="U1760" s="15" t="str">
        <f t="shared" si="111"/>
        <v>May</v>
      </c>
      <c r="V1760" s="10">
        <f>(I1760/86400)+25569+(-5/24)</f>
        <v>42565.74759259259</v>
      </c>
      <c r="Y1760" s="10"/>
    </row>
    <row r="1761" spans="1:25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9"/>
        <v>107</v>
      </c>
      <c r="P1761">
        <f t="shared" si="110"/>
        <v>108.77551020408163</v>
      </c>
      <c r="Q1761" s="9" t="s">
        <v>8341</v>
      </c>
      <c r="R1761" s="9" t="s">
        <v>8342</v>
      </c>
      <c r="S1761" s="10">
        <f>(J1761/86400)+25569+(-6/24)</f>
        <v>42068.579039351855</v>
      </c>
      <c r="T1761">
        <f t="shared" si="108"/>
        <v>2015</v>
      </c>
      <c r="U1761" s="15" t="str">
        <f t="shared" si="111"/>
        <v>Mar</v>
      </c>
      <c r="V1761" s="10">
        <f>(I1761/86400)+25569+(-5/24)</f>
        <v>42088.579039351847</v>
      </c>
      <c r="Y1761" s="10"/>
    </row>
    <row r="1762" spans="1:25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9"/>
        <v>165</v>
      </c>
      <c r="P1762">
        <f t="shared" si="110"/>
        <v>81.098039215686271</v>
      </c>
      <c r="Q1762" s="9" t="s">
        <v>8341</v>
      </c>
      <c r="R1762" s="9" t="s">
        <v>8342</v>
      </c>
      <c r="S1762" s="10">
        <f>(J1762/86400)+25569+(-6/24)</f>
        <v>42405.42260416667</v>
      </c>
      <c r="T1762">
        <f t="shared" si="108"/>
        <v>2016</v>
      </c>
      <c r="U1762" s="15" t="str">
        <f t="shared" si="111"/>
        <v>Feb</v>
      </c>
      <c r="V1762" s="10">
        <f>(I1762/86400)+25569+(-5/24)</f>
        <v>42425.464270833334</v>
      </c>
      <c r="Y1762" s="10"/>
    </row>
    <row r="1763" spans="1:25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9"/>
        <v>155</v>
      </c>
      <c r="P1763">
        <f t="shared" si="110"/>
        <v>51.666666666666664</v>
      </c>
      <c r="Q1763" s="9" t="s">
        <v>8341</v>
      </c>
      <c r="R1763" s="9" t="s">
        <v>8342</v>
      </c>
      <c r="S1763" s="10">
        <f>(J1763/86400)+25569+(-6/24)</f>
        <v>42209.317824074074</v>
      </c>
      <c r="T1763">
        <f t="shared" si="108"/>
        <v>2015</v>
      </c>
      <c r="U1763" s="15" t="str">
        <f t="shared" si="111"/>
        <v>Jul</v>
      </c>
      <c r="V1763" s="10">
        <f>(I1763/86400)+25569+(-5/24)</f>
        <v>42259.359490740739</v>
      </c>
      <c r="Y1763" s="10"/>
    </row>
    <row r="1764" spans="1:25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9"/>
        <v>885</v>
      </c>
      <c r="P1764">
        <f t="shared" si="110"/>
        <v>35.4</v>
      </c>
      <c r="Q1764" s="9" t="s">
        <v>8341</v>
      </c>
      <c r="R1764" s="9" t="s">
        <v>8342</v>
      </c>
      <c r="S1764" s="10">
        <f>(J1764/86400)+25569+(-6/24)</f>
        <v>42410.732002314813</v>
      </c>
      <c r="T1764">
        <f t="shared" si="108"/>
        <v>2016</v>
      </c>
      <c r="U1764" s="15" t="str">
        <f t="shared" si="111"/>
        <v>Feb</v>
      </c>
      <c r="V1764" s="10">
        <f>(I1764/86400)+25569+(-5/24)</f>
        <v>42440.773668981477</v>
      </c>
      <c r="Y1764" s="10"/>
    </row>
    <row r="1765" spans="1:25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9"/>
        <v>102</v>
      </c>
      <c r="P1765">
        <f t="shared" si="110"/>
        <v>103.63559322033899</v>
      </c>
      <c r="Q1765" s="9" t="s">
        <v>8341</v>
      </c>
      <c r="R1765" s="9" t="s">
        <v>8342</v>
      </c>
      <c r="S1765" s="10">
        <f>(J1765/86400)+25569+(-6/24)</f>
        <v>42636.618518518517</v>
      </c>
      <c r="T1765">
        <f t="shared" si="108"/>
        <v>2016</v>
      </c>
      <c r="U1765" s="15" t="str">
        <f t="shared" si="111"/>
        <v>Sep</v>
      </c>
      <c r="V1765" s="10">
        <f>(I1765/86400)+25569+(-5/24)</f>
        <v>42666.660185185181</v>
      </c>
      <c r="Y1765" s="10"/>
    </row>
    <row r="1766" spans="1:25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9"/>
        <v>20</v>
      </c>
      <c r="P1766">
        <f t="shared" si="110"/>
        <v>55.282051282051285</v>
      </c>
      <c r="Q1766" s="9" t="s">
        <v>8341</v>
      </c>
      <c r="R1766" s="9" t="s">
        <v>8342</v>
      </c>
      <c r="S1766" s="10">
        <f>(J1766/86400)+25569+(-6/24)</f>
        <v>41825.235868055555</v>
      </c>
      <c r="T1766">
        <f t="shared" si="108"/>
        <v>2014</v>
      </c>
      <c r="U1766" s="15" t="str">
        <f t="shared" si="111"/>
        <v>Jul</v>
      </c>
      <c r="V1766" s="10">
        <f>(I1766/86400)+25569+(-5/24)</f>
        <v>41854.27753472222</v>
      </c>
      <c r="Y1766" s="10"/>
    </row>
    <row r="1767" spans="1:25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9"/>
        <v>59</v>
      </c>
      <c r="P1767">
        <f t="shared" si="110"/>
        <v>72.16970873786407</v>
      </c>
      <c r="Q1767" s="9" t="s">
        <v>8341</v>
      </c>
      <c r="R1767" s="9" t="s">
        <v>8342</v>
      </c>
      <c r="S1767" s="10">
        <f>(J1767/86400)+25569+(-6/24)</f>
        <v>41834.730462962965</v>
      </c>
      <c r="T1767">
        <f t="shared" si="108"/>
        <v>2014</v>
      </c>
      <c r="U1767" s="15" t="str">
        <f t="shared" si="111"/>
        <v>Jul</v>
      </c>
      <c r="V1767" s="10">
        <f>(I1767/86400)+25569+(-5/24)</f>
        <v>41864.772129629629</v>
      </c>
      <c r="Y1767" s="10"/>
    </row>
    <row r="1768" spans="1:25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9"/>
        <v>0</v>
      </c>
      <c r="P1768" t="e">
        <f t="shared" si="110"/>
        <v>#DIV/0!</v>
      </c>
      <c r="Q1768" s="9" t="s">
        <v>8341</v>
      </c>
      <c r="R1768" s="9" t="s">
        <v>8342</v>
      </c>
      <c r="S1768" s="10">
        <f>(J1768/86400)+25569+(-6/24)</f>
        <v>41855.609814814816</v>
      </c>
      <c r="T1768">
        <f t="shared" si="108"/>
        <v>2014</v>
      </c>
      <c r="U1768" s="15" t="str">
        <f t="shared" si="111"/>
        <v>Aug</v>
      </c>
      <c r="V1768" s="10">
        <f>(I1768/86400)+25569+(-5/24)</f>
        <v>41876.65148148148</v>
      </c>
      <c r="Y1768" s="10"/>
    </row>
    <row r="1769" spans="1:25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9"/>
        <v>46</v>
      </c>
      <c r="P1769">
        <f t="shared" si="110"/>
        <v>58.615384615384613</v>
      </c>
      <c r="Q1769" s="9" t="s">
        <v>8341</v>
      </c>
      <c r="R1769" s="9" t="s">
        <v>8342</v>
      </c>
      <c r="S1769" s="10">
        <f>(J1769/86400)+25569+(-6/24)</f>
        <v>41824.408379629633</v>
      </c>
      <c r="T1769">
        <f t="shared" si="108"/>
        <v>2014</v>
      </c>
      <c r="U1769" s="15" t="str">
        <f t="shared" si="111"/>
        <v>Jul</v>
      </c>
      <c r="V1769" s="10">
        <f>(I1769/86400)+25569+(-5/24)</f>
        <v>41854.450046296297</v>
      </c>
      <c r="Y1769" s="10"/>
    </row>
    <row r="1770" spans="1:25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9"/>
        <v>4</v>
      </c>
      <c r="P1770">
        <f t="shared" si="110"/>
        <v>12.466666666666667</v>
      </c>
      <c r="Q1770" s="9" t="s">
        <v>8341</v>
      </c>
      <c r="R1770" s="9" t="s">
        <v>8342</v>
      </c>
      <c r="S1770" s="10">
        <f>(J1770/86400)+25569+(-6/24)</f>
        <v>41849.310694444444</v>
      </c>
      <c r="T1770">
        <f t="shared" si="108"/>
        <v>2014</v>
      </c>
      <c r="U1770" s="15" t="str">
        <f t="shared" si="111"/>
        <v>Jul</v>
      </c>
      <c r="V1770" s="10">
        <f>(I1770/86400)+25569+(-5/24)</f>
        <v>41909.352361111109</v>
      </c>
      <c r="Y1770" s="10"/>
    </row>
    <row r="1771" spans="1:25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9"/>
        <v>3</v>
      </c>
      <c r="P1771">
        <f t="shared" si="110"/>
        <v>49.136363636363633</v>
      </c>
      <c r="Q1771" s="9" t="s">
        <v>8341</v>
      </c>
      <c r="R1771" s="9" t="s">
        <v>8342</v>
      </c>
      <c r="S1771" s="10">
        <f>(J1771/86400)+25569+(-6/24)</f>
        <v>41987.568969907406</v>
      </c>
      <c r="T1771">
        <f t="shared" si="108"/>
        <v>2014</v>
      </c>
      <c r="U1771" s="15" t="str">
        <f t="shared" si="111"/>
        <v>Dec</v>
      </c>
      <c r="V1771" s="10">
        <f>(I1771/86400)+25569+(-5/24)</f>
        <v>42017.610636574071</v>
      </c>
      <c r="Y1771" s="10"/>
    </row>
    <row r="1772" spans="1:25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9"/>
        <v>57</v>
      </c>
      <c r="P1772">
        <f t="shared" si="110"/>
        <v>150.5</v>
      </c>
      <c r="Q1772" s="9" t="s">
        <v>8341</v>
      </c>
      <c r="R1772" s="9" t="s">
        <v>8342</v>
      </c>
      <c r="S1772" s="10">
        <f>(J1772/86400)+25569+(-6/24)</f>
        <v>41891.530023148152</v>
      </c>
      <c r="T1772">
        <f t="shared" si="108"/>
        <v>2014</v>
      </c>
      <c r="U1772" s="15" t="str">
        <f t="shared" si="111"/>
        <v>Sep</v>
      </c>
      <c r="V1772" s="10">
        <f>(I1772/86400)+25569+(-5/24)</f>
        <v>41926.571689814817</v>
      </c>
      <c r="Y1772" s="10"/>
    </row>
    <row r="1773" spans="1:25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9"/>
        <v>21</v>
      </c>
      <c r="P1773">
        <f t="shared" si="110"/>
        <v>35.799999999999997</v>
      </c>
      <c r="Q1773" s="9" t="s">
        <v>8341</v>
      </c>
      <c r="R1773" s="9" t="s">
        <v>8342</v>
      </c>
      <c r="S1773" s="10">
        <f>(J1773/86400)+25569+(-6/24)</f>
        <v>41905.729629629626</v>
      </c>
      <c r="T1773">
        <f t="shared" si="108"/>
        <v>2014</v>
      </c>
      <c r="U1773" s="15" t="str">
        <f t="shared" si="111"/>
        <v>Sep</v>
      </c>
      <c r="V1773" s="10">
        <f>(I1773/86400)+25569+(-5/24)</f>
        <v>41935.771296296291</v>
      </c>
      <c r="Y1773" s="10"/>
    </row>
    <row r="1774" spans="1:25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9"/>
        <v>16</v>
      </c>
      <c r="P1774">
        <f t="shared" si="110"/>
        <v>45.157894736842103</v>
      </c>
      <c r="Q1774" s="9" t="s">
        <v>8341</v>
      </c>
      <c r="R1774" s="9" t="s">
        <v>8342</v>
      </c>
      <c r="S1774" s="10">
        <f>(J1774/86400)+25569+(-6/24)</f>
        <v>41766.468009259261</v>
      </c>
      <c r="T1774">
        <f t="shared" si="108"/>
        <v>2014</v>
      </c>
      <c r="U1774" s="15" t="str">
        <f t="shared" si="111"/>
        <v>May</v>
      </c>
      <c r="V1774" s="10">
        <f>(I1774/86400)+25569+(-5/24)</f>
        <v>41826.509675925925</v>
      </c>
      <c r="Y1774" s="10"/>
    </row>
    <row r="1775" spans="1:25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9"/>
        <v>6</v>
      </c>
      <c r="P1775">
        <f t="shared" si="110"/>
        <v>98.78947368421052</v>
      </c>
      <c r="Q1775" s="9" t="s">
        <v>8341</v>
      </c>
      <c r="R1775" s="9" t="s">
        <v>8342</v>
      </c>
      <c r="S1775" s="10">
        <f>(J1775/86400)+25569+(-6/24)</f>
        <v>41978.510393518518</v>
      </c>
      <c r="T1775">
        <f t="shared" si="108"/>
        <v>2014</v>
      </c>
      <c r="U1775" s="15" t="str">
        <f t="shared" si="111"/>
        <v>Dec</v>
      </c>
      <c r="V1775" s="10">
        <f>(I1775/86400)+25569+(-5/24)</f>
        <v>42023.552060185182</v>
      </c>
      <c r="Y1775" s="10"/>
    </row>
    <row r="1776" spans="1:25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9"/>
        <v>46</v>
      </c>
      <c r="P1776">
        <f t="shared" si="110"/>
        <v>88.307692307692307</v>
      </c>
      <c r="Q1776" s="9" t="s">
        <v>8341</v>
      </c>
      <c r="R1776" s="9" t="s">
        <v>8342</v>
      </c>
      <c r="S1776" s="10">
        <f>(J1776/86400)+25569+(-6/24)</f>
        <v>41929.968657407408</v>
      </c>
      <c r="T1776">
        <f t="shared" si="108"/>
        <v>2014</v>
      </c>
      <c r="U1776" s="15" t="str">
        <f t="shared" si="111"/>
        <v>Oct</v>
      </c>
      <c r="V1776" s="10">
        <f>(I1776/86400)+25569+(-5/24)</f>
        <v>41972.415972222218</v>
      </c>
      <c r="Y1776" s="10"/>
    </row>
    <row r="1777" spans="1:25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9"/>
        <v>65</v>
      </c>
      <c r="P1777">
        <f t="shared" si="110"/>
        <v>170.62903225806451</v>
      </c>
      <c r="Q1777" s="9" t="s">
        <v>8341</v>
      </c>
      <c r="R1777" s="9" t="s">
        <v>8342</v>
      </c>
      <c r="S1777" s="10">
        <f>(J1777/86400)+25569+(-6/24)</f>
        <v>41891.726388888885</v>
      </c>
      <c r="T1777">
        <f t="shared" si="108"/>
        <v>2014</v>
      </c>
      <c r="U1777" s="15" t="str">
        <f t="shared" si="111"/>
        <v>Sep</v>
      </c>
      <c r="V1777" s="10">
        <f>(I1777/86400)+25569+(-5/24)</f>
        <v>41936.768055555549</v>
      </c>
      <c r="Y1777" s="10"/>
    </row>
    <row r="1778" spans="1:25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9"/>
        <v>7</v>
      </c>
      <c r="P1778">
        <f t="shared" si="110"/>
        <v>83.75</v>
      </c>
      <c r="Q1778" s="9" t="s">
        <v>8341</v>
      </c>
      <c r="R1778" s="9" t="s">
        <v>8342</v>
      </c>
      <c r="S1778" s="10">
        <f>(J1778/86400)+25569+(-6/24)</f>
        <v>41905.70684027778</v>
      </c>
      <c r="T1778">
        <f t="shared" si="108"/>
        <v>2014</v>
      </c>
      <c r="U1778" s="15" t="str">
        <f t="shared" si="111"/>
        <v>Sep</v>
      </c>
      <c r="V1778" s="10">
        <f>(I1778/86400)+25569+(-5/24)</f>
        <v>41941.748506944445</v>
      </c>
      <c r="Y1778" s="10"/>
    </row>
    <row r="1779" spans="1:25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9"/>
        <v>14</v>
      </c>
      <c r="P1779">
        <f t="shared" si="110"/>
        <v>65.099999999999994</v>
      </c>
      <c r="Q1779" s="9" t="s">
        <v>8341</v>
      </c>
      <c r="R1779" s="9" t="s">
        <v>8342</v>
      </c>
      <c r="S1779" s="10">
        <f>(J1779/86400)+25569+(-6/24)</f>
        <v>42025.107094907406</v>
      </c>
      <c r="T1779">
        <f t="shared" si="108"/>
        <v>2015</v>
      </c>
      <c r="U1779" s="15" t="str">
        <f t="shared" si="111"/>
        <v>Jan</v>
      </c>
      <c r="V1779" s="10">
        <f>(I1779/86400)+25569+(-5/24)</f>
        <v>42055.14876157407</v>
      </c>
      <c r="Y1779" s="10"/>
    </row>
    <row r="1780" spans="1:25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9"/>
        <v>2</v>
      </c>
      <c r="P1780">
        <f t="shared" si="110"/>
        <v>66.333333333333329</v>
      </c>
      <c r="Q1780" s="9" t="s">
        <v>8341</v>
      </c>
      <c r="R1780" s="9" t="s">
        <v>8342</v>
      </c>
      <c r="S1780" s="10">
        <f>(J1780/86400)+25569+(-6/24)</f>
        <v>42045.61336805555</v>
      </c>
      <c r="T1780">
        <f t="shared" si="108"/>
        <v>2015</v>
      </c>
      <c r="U1780" s="15" t="str">
        <f t="shared" si="111"/>
        <v>Feb</v>
      </c>
      <c r="V1780" s="10">
        <f>(I1780/86400)+25569+(-5/24)</f>
        <v>42090.613368055558</v>
      </c>
      <c r="Y1780" s="10"/>
    </row>
    <row r="1781" spans="1:25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9"/>
        <v>36</v>
      </c>
      <c r="P1781">
        <f t="shared" si="110"/>
        <v>104.89473684210526</v>
      </c>
      <c r="Q1781" s="9" t="s">
        <v>8341</v>
      </c>
      <c r="R1781" s="9" t="s">
        <v>8342</v>
      </c>
      <c r="S1781" s="10">
        <f>(J1781/86400)+25569+(-6/24)</f>
        <v>42585.441898148143</v>
      </c>
      <c r="T1781">
        <f t="shared" si="108"/>
        <v>2016</v>
      </c>
      <c r="U1781" s="15" t="str">
        <f t="shared" si="111"/>
        <v>Aug</v>
      </c>
      <c r="V1781" s="10">
        <f>(I1781/86400)+25569+(-5/24)</f>
        <v>42615.483564814807</v>
      </c>
      <c r="Y1781" s="10"/>
    </row>
    <row r="1782" spans="1:25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9"/>
        <v>40</v>
      </c>
      <c r="P1782">
        <f t="shared" si="110"/>
        <v>78.440789473684205</v>
      </c>
      <c r="Q1782" s="9" t="s">
        <v>8341</v>
      </c>
      <c r="R1782" s="9" t="s">
        <v>8342</v>
      </c>
      <c r="S1782" s="10">
        <f>(J1782/86400)+25569+(-6/24)</f>
        <v>42493.350810185184</v>
      </c>
      <c r="T1782">
        <f t="shared" si="108"/>
        <v>2016</v>
      </c>
      <c r="U1782" s="15" t="str">
        <f t="shared" si="111"/>
        <v>May</v>
      </c>
      <c r="V1782" s="10">
        <f>(I1782/86400)+25569+(-5/24)</f>
        <v>42553.392476851848</v>
      </c>
      <c r="Y1782" s="10"/>
    </row>
    <row r="1783" spans="1:25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9"/>
        <v>26</v>
      </c>
      <c r="P1783">
        <f t="shared" si="110"/>
        <v>59.041666666666664</v>
      </c>
      <c r="Q1783" s="9" t="s">
        <v>8341</v>
      </c>
      <c r="R1783" s="9" t="s">
        <v>8342</v>
      </c>
      <c r="S1783" s="10">
        <f>(J1783/86400)+25569+(-6/24)</f>
        <v>42597.367418981477</v>
      </c>
      <c r="T1783">
        <f t="shared" si="108"/>
        <v>2016</v>
      </c>
      <c r="U1783" s="15" t="str">
        <f t="shared" si="111"/>
        <v>Aug</v>
      </c>
      <c r="V1783" s="10">
        <f>(I1783/86400)+25569+(-5/24)</f>
        <v>42628.409085648142</v>
      </c>
      <c r="Y1783" s="10"/>
    </row>
    <row r="1784" spans="1:25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9"/>
        <v>15</v>
      </c>
      <c r="P1784">
        <f t="shared" si="110"/>
        <v>71.34210526315789</v>
      </c>
      <c r="Q1784" s="9" t="s">
        <v>8341</v>
      </c>
      <c r="R1784" s="9" t="s">
        <v>8342</v>
      </c>
      <c r="S1784" s="10">
        <f>(J1784/86400)+25569+(-6/24)</f>
        <v>42388.325104166666</v>
      </c>
      <c r="T1784">
        <f t="shared" si="108"/>
        <v>2016</v>
      </c>
      <c r="U1784" s="15" t="str">
        <f t="shared" si="111"/>
        <v>Jan</v>
      </c>
      <c r="V1784" s="10">
        <f>(I1784/86400)+25569+(-5/24)</f>
        <v>42421.366770833331</v>
      </c>
      <c r="Y1784" s="10"/>
    </row>
    <row r="1785" spans="1:25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9"/>
        <v>24</v>
      </c>
      <c r="P1785">
        <f t="shared" si="110"/>
        <v>51.227027027027027</v>
      </c>
      <c r="Q1785" s="9" t="s">
        <v>8341</v>
      </c>
      <c r="R1785" s="9" t="s">
        <v>8342</v>
      </c>
      <c r="S1785" s="10">
        <f>(J1785/86400)+25569+(-6/24)</f>
        <v>42115.699976851851</v>
      </c>
      <c r="T1785">
        <f t="shared" si="108"/>
        <v>2015</v>
      </c>
      <c r="U1785" s="15" t="str">
        <f t="shared" si="111"/>
        <v>Apr</v>
      </c>
      <c r="V1785" s="10">
        <f>(I1785/86400)+25569+(-5/24)</f>
        <v>42145.741643518515</v>
      </c>
      <c r="Y1785" s="10"/>
    </row>
    <row r="1786" spans="1:25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9"/>
        <v>40</v>
      </c>
      <c r="P1786">
        <f t="shared" si="110"/>
        <v>60.242424242424242</v>
      </c>
      <c r="Q1786" s="9" t="s">
        <v>8341</v>
      </c>
      <c r="R1786" s="9" t="s">
        <v>8342</v>
      </c>
      <c r="S1786" s="10">
        <f>(J1786/86400)+25569+(-6/24)</f>
        <v>42003.405555555553</v>
      </c>
      <c r="T1786">
        <f t="shared" si="108"/>
        <v>2014</v>
      </c>
      <c r="U1786" s="15" t="str">
        <f t="shared" si="111"/>
        <v>Dec</v>
      </c>
      <c r="V1786" s="10">
        <f>(I1786/86400)+25569+(-5/24)</f>
        <v>42034.934027777774</v>
      </c>
      <c r="Y1786" s="10"/>
    </row>
    <row r="1787" spans="1:25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9"/>
        <v>20</v>
      </c>
      <c r="P1787">
        <f t="shared" si="110"/>
        <v>44.935185185185183</v>
      </c>
      <c r="Q1787" s="9" t="s">
        <v>8341</v>
      </c>
      <c r="R1787" s="9" t="s">
        <v>8342</v>
      </c>
      <c r="S1787" s="10">
        <f>(J1787/86400)+25569+(-6/24)</f>
        <v>41896.884895833333</v>
      </c>
      <c r="T1787">
        <f t="shared" si="108"/>
        <v>2014</v>
      </c>
      <c r="U1787" s="15" t="str">
        <f t="shared" si="111"/>
        <v>Sep</v>
      </c>
      <c r="V1787" s="10">
        <f>(I1787/86400)+25569+(-5/24)</f>
        <v>41927.791666666664</v>
      </c>
      <c r="Y1787" s="10"/>
    </row>
    <row r="1788" spans="1:25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9"/>
        <v>48</v>
      </c>
      <c r="P1788">
        <f t="shared" si="110"/>
        <v>31.206896551724139</v>
      </c>
      <c r="Q1788" s="9" t="s">
        <v>8341</v>
      </c>
      <c r="R1788" s="9" t="s">
        <v>8342</v>
      </c>
      <c r="S1788" s="10">
        <f>(J1788/86400)+25569+(-6/24)</f>
        <v>41958.300659722227</v>
      </c>
      <c r="T1788">
        <f t="shared" si="108"/>
        <v>2014</v>
      </c>
      <c r="U1788" s="15" t="str">
        <f t="shared" si="111"/>
        <v>Nov</v>
      </c>
      <c r="V1788" s="10">
        <f>(I1788/86400)+25569+(-5/24)</f>
        <v>41988.342326388891</v>
      </c>
      <c r="Y1788" s="10"/>
    </row>
    <row r="1789" spans="1:25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9"/>
        <v>15</v>
      </c>
      <c r="P1789">
        <f t="shared" si="110"/>
        <v>63.875</v>
      </c>
      <c r="Q1789" s="9" t="s">
        <v>8341</v>
      </c>
      <c r="R1789" s="9" t="s">
        <v>8342</v>
      </c>
      <c r="S1789" s="10">
        <f>(J1789/86400)+25569+(-6/24)</f>
        <v>42068.40552083333</v>
      </c>
      <c r="T1789">
        <f t="shared" si="108"/>
        <v>2015</v>
      </c>
      <c r="U1789" s="15" t="str">
        <f t="shared" si="111"/>
        <v>Mar</v>
      </c>
      <c r="V1789" s="10">
        <f>(I1789/86400)+25569+(-5/24)</f>
        <v>42098.40552083333</v>
      </c>
      <c r="Y1789" s="10"/>
    </row>
    <row r="1790" spans="1:25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9"/>
        <v>1</v>
      </c>
      <c r="P1790">
        <f t="shared" si="110"/>
        <v>19</v>
      </c>
      <c r="Q1790" s="9" t="s">
        <v>8341</v>
      </c>
      <c r="R1790" s="9" t="s">
        <v>8342</v>
      </c>
      <c r="S1790" s="10">
        <f>(J1790/86400)+25569+(-6/24)</f>
        <v>41913.69840277778</v>
      </c>
      <c r="T1790">
        <f t="shared" si="108"/>
        <v>2014</v>
      </c>
      <c r="U1790" s="15" t="str">
        <f t="shared" si="111"/>
        <v>Oct</v>
      </c>
      <c r="V1790" s="10">
        <f>(I1790/86400)+25569+(-5/24)</f>
        <v>41943.740069444444</v>
      </c>
      <c r="Y1790" s="10"/>
    </row>
    <row r="1791" spans="1:25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9"/>
        <v>1</v>
      </c>
      <c r="P1791">
        <f t="shared" si="110"/>
        <v>10</v>
      </c>
      <c r="Q1791" s="9" t="s">
        <v>8341</v>
      </c>
      <c r="R1791" s="9" t="s">
        <v>8342</v>
      </c>
      <c r="S1791" s="10">
        <f>(J1791/86400)+25569+(-6/24)</f>
        <v>41956.000034722223</v>
      </c>
      <c r="T1791">
        <f t="shared" si="108"/>
        <v>2014</v>
      </c>
      <c r="U1791" s="15" t="str">
        <f t="shared" si="111"/>
        <v>Nov</v>
      </c>
      <c r="V1791" s="10">
        <f>(I1791/86400)+25569+(-5/24)</f>
        <v>42016.041701388887</v>
      </c>
      <c r="Y1791" s="10"/>
    </row>
    <row r="1792" spans="1:25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9"/>
        <v>5</v>
      </c>
      <c r="P1792">
        <f t="shared" si="110"/>
        <v>109.06666666666666</v>
      </c>
      <c r="Q1792" s="9" t="s">
        <v>8341</v>
      </c>
      <c r="R1792" s="9" t="s">
        <v>8342</v>
      </c>
      <c r="S1792" s="10">
        <f>(J1792/86400)+25569+(-6/24)</f>
        <v>42010.424513888887</v>
      </c>
      <c r="T1792">
        <f t="shared" si="108"/>
        <v>2015</v>
      </c>
      <c r="U1792" s="15" t="str">
        <f t="shared" si="111"/>
        <v>Jan</v>
      </c>
      <c r="V1792" s="10">
        <f>(I1792/86400)+25569+(-5/24)</f>
        <v>42040.466180555552</v>
      </c>
      <c r="Y1792" s="10"/>
    </row>
    <row r="1793" spans="1:25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9"/>
        <v>4</v>
      </c>
      <c r="P1793">
        <f t="shared" si="110"/>
        <v>26.75</v>
      </c>
      <c r="Q1793" s="9" t="s">
        <v>8341</v>
      </c>
      <c r="R1793" s="9" t="s">
        <v>8342</v>
      </c>
      <c r="S1793" s="10">
        <f>(J1793/86400)+25569+(-6/24)</f>
        <v>41973.490335648152</v>
      </c>
      <c r="T1793">
        <f t="shared" si="108"/>
        <v>2014</v>
      </c>
      <c r="U1793" s="15" t="str">
        <f t="shared" si="111"/>
        <v>Nov</v>
      </c>
      <c r="V1793" s="10">
        <f>(I1793/86400)+25569+(-5/24)</f>
        <v>42033.532002314816</v>
      </c>
      <c r="Y1793" s="10"/>
    </row>
    <row r="1794" spans="1:25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9"/>
        <v>61</v>
      </c>
      <c r="P1794">
        <f t="shared" si="110"/>
        <v>109.93525179856115</v>
      </c>
      <c r="Q1794" s="9" t="s">
        <v>8341</v>
      </c>
      <c r="R1794" s="9" t="s">
        <v>8342</v>
      </c>
      <c r="S1794" s="10">
        <f>(J1794/86400)+25569+(-6/24)</f>
        <v>42188.781041666662</v>
      </c>
      <c r="T1794">
        <f t="shared" ref="T1794:T1857" si="112">YEAR(S1794)</f>
        <v>2015</v>
      </c>
      <c r="U1794" s="15" t="str">
        <f t="shared" si="111"/>
        <v>Jul</v>
      </c>
      <c r="V1794" s="10">
        <f>(I1794/86400)+25569+(-5/24)</f>
        <v>42226.082638888889</v>
      </c>
      <c r="Y1794" s="10"/>
    </row>
    <row r="1795" spans="1:25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3">ROUND((E1795/D1795)*100,0)</f>
        <v>1</v>
      </c>
      <c r="P1795">
        <f t="shared" ref="P1795:P1858" si="114">AVERAGE(E1795/L1795)</f>
        <v>20</v>
      </c>
      <c r="Q1795" s="9" t="s">
        <v>8341</v>
      </c>
      <c r="R1795" s="9" t="s">
        <v>8342</v>
      </c>
      <c r="S1795" s="10">
        <f>(J1795/86400)+25569+(-6/24)</f>
        <v>41940.641666666663</v>
      </c>
      <c r="T1795">
        <f t="shared" si="112"/>
        <v>2014</v>
      </c>
      <c r="U1795" s="15" t="str">
        <f t="shared" ref="U1795:U1858" si="115">TEXT(S1795,"mmm")</f>
        <v>Oct</v>
      </c>
      <c r="V1795" s="10">
        <f>(I1795/86400)+25569+(-5/24)</f>
        <v>41970.724999999999</v>
      </c>
      <c r="Y1795" s="10"/>
    </row>
    <row r="1796" spans="1:25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3"/>
        <v>11</v>
      </c>
      <c r="P1796">
        <f t="shared" si="114"/>
        <v>55.388888888888886</v>
      </c>
      <c r="Q1796" s="9" t="s">
        <v>8341</v>
      </c>
      <c r="R1796" s="9" t="s">
        <v>8342</v>
      </c>
      <c r="S1796" s="10">
        <f>(J1796/86400)+25569+(-6/24)</f>
        <v>42011.301180555558</v>
      </c>
      <c r="T1796">
        <f t="shared" si="112"/>
        <v>2015</v>
      </c>
      <c r="U1796" s="15" t="str">
        <f t="shared" si="115"/>
        <v>Jan</v>
      </c>
      <c r="V1796" s="10">
        <f>(I1796/86400)+25569+(-5/24)</f>
        <v>42046.342847222222</v>
      </c>
      <c r="Y1796" s="10"/>
    </row>
    <row r="1797" spans="1:25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3"/>
        <v>39</v>
      </c>
      <c r="P1797">
        <f t="shared" si="114"/>
        <v>133.90123456790124</v>
      </c>
      <c r="Q1797" s="9" t="s">
        <v>8341</v>
      </c>
      <c r="R1797" s="9" t="s">
        <v>8342</v>
      </c>
      <c r="S1797" s="10">
        <f>(J1797/86400)+25569+(-6/24)</f>
        <v>42628.038668981477</v>
      </c>
      <c r="T1797">
        <f t="shared" si="112"/>
        <v>2016</v>
      </c>
      <c r="U1797" s="15" t="str">
        <f t="shared" si="115"/>
        <v>Sep</v>
      </c>
      <c r="V1797" s="10">
        <f>(I1797/86400)+25569+(-5/24)</f>
        <v>42657.458333333336</v>
      </c>
      <c r="Y1797" s="10"/>
    </row>
    <row r="1798" spans="1:25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3"/>
        <v>22</v>
      </c>
      <c r="P1798">
        <f t="shared" si="114"/>
        <v>48.720930232558139</v>
      </c>
      <c r="Q1798" s="9" t="s">
        <v>8341</v>
      </c>
      <c r="R1798" s="9" t="s">
        <v>8342</v>
      </c>
      <c r="S1798" s="10">
        <f>(J1798/86400)+25569+(-6/24)</f>
        <v>42515.189421296294</v>
      </c>
      <c r="T1798">
        <f t="shared" si="112"/>
        <v>2016</v>
      </c>
      <c r="U1798" s="15" t="str">
        <f t="shared" si="115"/>
        <v>May</v>
      </c>
      <c r="V1798" s="10">
        <f>(I1798/86400)+25569+(-5/24)</f>
        <v>42575.231087962959</v>
      </c>
      <c r="Y1798" s="10"/>
    </row>
    <row r="1799" spans="1:25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3"/>
        <v>68</v>
      </c>
      <c r="P1799">
        <f t="shared" si="114"/>
        <v>48.25</v>
      </c>
      <c r="Q1799" s="9" t="s">
        <v>8341</v>
      </c>
      <c r="R1799" s="9" t="s">
        <v>8342</v>
      </c>
      <c r="S1799" s="10">
        <f>(J1799/86400)+25569+(-6/24)</f>
        <v>42689.31931712963</v>
      </c>
      <c r="T1799">
        <f t="shared" si="112"/>
        <v>2016</v>
      </c>
      <c r="U1799" s="15" t="str">
        <f t="shared" si="115"/>
        <v>Nov</v>
      </c>
      <c r="V1799" s="10">
        <f>(I1799/86400)+25569+(-5/24)</f>
        <v>42719.360983796294</v>
      </c>
      <c r="Y1799" s="10"/>
    </row>
    <row r="1800" spans="1:25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3"/>
        <v>14</v>
      </c>
      <c r="P1800">
        <f t="shared" si="114"/>
        <v>58.972972972972975</v>
      </c>
      <c r="Q1800" s="9" t="s">
        <v>8341</v>
      </c>
      <c r="R1800" s="9" t="s">
        <v>8342</v>
      </c>
      <c r="S1800" s="10">
        <f>(J1800/86400)+25569+(-6/24)</f>
        <v>42344.07677083333</v>
      </c>
      <c r="T1800">
        <f t="shared" si="112"/>
        <v>2015</v>
      </c>
      <c r="U1800" s="15" t="str">
        <f t="shared" si="115"/>
        <v>Dec</v>
      </c>
      <c r="V1800" s="10">
        <f>(I1800/86400)+25569+(-5/24)</f>
        <v>42404.118437499994</v>
      </c>
      <c r="Y1800" s="10"/>
    </row>
    <row r="1801" spans="1:25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3"/>
        <v>2</v>
      </c>
      <c r="P1801">
        <f t="shared" si="114"/>
        <v>11.638333333333334</v>
      </c>
      <c r="Q1801" s="9" t="s">
        <v>8341</v>
      </c>
      <c r="R1801" s="9" t="s">
        <v>8342</v>
      </c>
      <c r="S1801" s="10">
        <f>(J1801/86400)+25569+(-6/24)</f>
        <v>41934.592685185184</v>
      </c>
      <c r="T1801">
        <f t="shared" si="112"/>
        <v>2014</v>
      </c>
      <c r="U1801" s="15" t="str">
        <f t="shared" si="115"/>
        <v>Oct</v>
      </c>
      <c r="V1801" s="10">
        <f>(I1801/86400)+25569+(-5/24)</f>
        <v>41954.676018518519</v>
      </c>
      <c r="Y1801" s="10"/>
    </row>
    <row r="1802" spans="1:25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3"/>
        <v>20</v>
      </c>
      <c r="P1802">
        <f t="shared" si="114"/>
        <v>83.716814159292042</v>
      </c>
      <c r="Q1802" s="9" t="s">
        <v>8341</v>
      </c>
      <c r="R1802" s="9" t="s">
        <v>8342</v>
      </c>
      <c r="S1802" s="10">
        <f>(J1802/86400)+25569+(-6/24)</f>
        <v>42623.356134259258</v>
      </c>
      <c r="T1802">
        <f t="shared" si="112"/>
        <v>2016</v>
      </c>
      <c r="U1802" s="15" t="str">
        <f t="shared" si="115"/>
        <v>Sep</v>
      </c>
      <c r="V1802" s="10">
        <f>(I1802/86400)+25569+(-5/24)</f>
        <v>42653.397800925923</v>
      </c>
      <c r="Y1802" s="10"/>
    </row>
    <row r="1803" spans="1:25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3"/>
        <v>14</v>
      </c>
      <c r="P1803">
        <f t="shared" si="114"/>
        <v>63.648648648648646</v>
      </c>
      <c r="Q1803" s="9" t="s">
        <v>8341</v>
      </c>
      <c r="R1803" s="9" t="s">
        <v>8342</v>
      </c>
      <c r="S1803" s="10">
        <f>(J1803/86400)+25569+(-6/24)</f>
        <v>42321.410509259258</v>
      </c>
      <c r="T1803">
        <f t="shared" si="112"/>
        <v>2015</v>
      </c>
      <c r="U1803" s="15" t="str">
        <f t="shared" si="115"/>
        <v>Nov</v>
      </c>
      <c r="V1803" s="10">
        <f>(I1803/86400)+25569+(-5/24)</f>
        <v>42353.298611111109</v>
      </c>
      <c r="Y1803" s="10"/>
    </row>
    <row r="1804" spans="1:25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3"/>
        <v>48</v>
      </c>
      <c r="P1804">
        <f t="shared" si="114"/>
        <v>94.277777777777771</v>
      </c>
      <c r="Q1804" s="9" t="s">
        <v>8341</v>
      </c>
      <c r="R1804" s="9" t="s">
        <v>8342</v>
      </c>
      <c r="S1804" s="10">
        <f>(J1804/86400)+25569+(-6/24)</f>
        <v>42159.22256944445</v>
      </c>
      <c r="T1804">
        <f t="shared" si="112"/>
        <v>2015</v>
      </c>
      <c r="U1804" s="15" t="str">
        <f t="shared" si="115"/>
        <v>Jun</v>
      </c>
      <c r="V1804" s="10">
        <f>(I1804/86400)+25569+(-5/24)</f>
        <v>42182.707638888889</v>
      </c>
      <c r="Y1804" s="10"/>
    </row>
    <row r="1805" spans="1:25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3"/>
        <v>31</v>
      </c>
      <c r="P1805">
        <f t="shared" si="114"/>
        <v>71.86666666666666</v>
      </c>
      <c r="Q1805" s="9" t="s">
        <v>8341</v>
      </c>
      <c r="R1805" s="9" t="s">
        <v>8342</v>
      </c>
      <c r="S1805" s="10">
        <f>(J1805/86400)+25569+(-6/24)</f>
        <v>42017.821550925924</v>
      </c>
      <c r="T1805">
        <f t="shared" si="112"/>
        <v>2015</v>
      </c>
      <c r="U1805" s="15" t="str">
        <f t="shared" si="115"/>
        <v>Jan</v>
      </c>
      <c r="V1805" s="10">
        <f>(I1805/86400)+25569+(-5/24)</f>
        <v>42048.863217592589</v>
      </c>
      <c r="Y1805" s="10"/>
    </row>
    <row r="1806" spans="1:25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3"/>
        <v>35</v>
      </c>
      <c r="P1806">
        <f t="shared" si="114"/>
        <v>104.84615384615384</v>
      </c>
      <c r="Q1806" s="9" t="s">
        <v>8341</v>
      </c>
      <c r="R1806" s="9" t="s">
        <v>8342</v>
      </c>
      <c r="S1806" s="10">
        <f>(J1806/86400)+25569+(-6/24)</f>
        <v>42282.428287037037</v>
      </c>
      <c r="T1806">
        <f t="shared" si="112"/>
        <v>2015</v>
      </c>
      <c r="U1806" s="15" t="str">
        <f t="shared" si="115"/>
        <v>Oct</v>
      </c>
      <c r="V1806" s="10">
        <f>(I1806/86400)+25569+(-5/24)</f>
        <v>42322.511620370373</v>
      </c>
      <c r="Y1806" s="10"/>
    </row>
    <row r="1807" spans="1:25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3"/>
        <v>36</v>
      </c>
      <c r="P1807">
        <f t="shared" si="114"/>
        <v>67.139344262295083</v>
      </c>
      <c r="Q1807" s="9" t="s">
        <v>8341</v>
      </c>
      <c r="R1807" s="9" t="s">
        <v>8342</v>
      </c>
      <c r="S1807" s="10">
        <f>(J1807/86400)+25569+(-6/24)</f>
        <v>42247.553912037038</v>
      </c>
      <c r="T1807">
        <f t="shared" si="112"/>
        <v>2015</v>
      </c>
      <c r="U1807" s="15" t="str">
        <f t="shared" si="115"/>
        <v>Aug</v>
      </c>
      <c r="V1807" s="10">
        <f>(I1807/86400)+25569+(-5/24)</f>
        <v>42279.541666666664</v>
      </c>
      <c r="Y1807" s="10"/>
    </row>
    <row r="1808" spans="1:25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3"/>
        <v>3</v>
      </c>
      <c r="P1808">
        <f t="shared" si="114"/>
        <v>73.875</v>
      </c>
      <c r="Q1808" s="9" t="s">
        <v>8341</v>
      </c>
      <c r="R1808" s="9" t="s">
        <v>8342</v>
      </c>
      <c r="S1808" s="10">
        <f>(J1808/86400)+25569+(-6/24)</f>
        <v>41877.388298611113</v>
      </c>
      <c r="T1808">
        <f t="shared" si="112"/>
        <v>2014</v>
      </c>
      <c r="U1808" s="15" t="str">
        <f t="shared" si="115"/>
        <v>Aug</v>
      </c>
      <c r="V1808" s="10">
        <f>(I1808/86400)+25569+(-5/24)</f>
        <v>41912.429965277777</v>
      </c>
      <c r="Y1808" s="10"/>
    </row>
    <row r="1809" spans="1:25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3"/>
        <v>11</v>
      </c>
      <c r="P1809">
        <f t="shared" si="114"/>
        <v>69.125</v>
      </c>
      <c r="Q1809" s="9" t="s">
        <v>8341</v>
      </c>
      <c r="R1809" s="9" t="s">
        <v>8342</v>
      </c>
      <c r="S1809" s="10">
        <f>(J1809/86400)+25569+(-6/24)</f>
        <v>41879.818437499998</v>
      </c>
      <c r="T1809">
        <f t="shared" si="112"/>
        <v>2014</v>
      </c>
      <c r="U1809" s="15" t="str">
        <f t="shared" si="115"/>
        <v>Aug</v>
      </c>
      <c r="V1809" s="10">
        <f>(I1809/86400)+25569+(-5/24)</f>
        <v>41909.860104166662</v>
      </c>
      <c r="Y1809" s="10"/>
    </row>
    <row r="1810" spans="1:25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3"/>
        <v>41</v>
      </c>
      <c r="P1810">
        <f t="shared" si="114"/>
        <v>120.77083333333333</v>
      </c>
      <c r="Q1810" s="9" t="s">
        <v>8341</v>
      </c>
      <c r="R1810" s="9" t="s">
        <v>8342</v>
      </c>
      <c r="S1810" s="10">
        <f>(J1810/86400)+25569+(-6/24)</f>
        <v>42742.430902777778</v>
      </c>
      <c r="T1810">
        <f t="shared" si="112"/>
        <v>2017</v>
      </c>
      <c r="U1810" s="15" t="str">
        <f t="shared" si="115"/>
        <v>Jan</v>
      </c>
      <c r="V1810" s="10">
        <f>(I1810/86400)+25569+(-5/24)</f>
        <v>42777.472569444442</v>
      </c>
      <c r="Y1810" s="10"/>
    </row>
    <row r="1811" spans="1:25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3"/>
        <v>11</v>
      </c>
      <c r="P1811">
        <f t="shared" si="114"/>
        <v>42.222222222222221</v>
      </c>
      <c r="Q1811" s="9" t="s">
        <v>8341</v>
      </c>
      <c r="R1811" s="9" t="s">
        <v>8342</v>
      </c>
      <c r="S1811" s="10">
        <f>(J1811/86400)+25569+(-6/24)</f>
        <v>42029.657858796301</v>
      </c>
      <c r="T1811">
        <f t="shared" si="112"/>
        <v>2015</v>
      </c>
      <c r="U1811" s="15" t="str">
        <f t="shared" si="115"/>
        <v>Jan</v>
      </c>
      <c r="V1811" s="10">
        <f>(I1811/86400)+25569+(-5/24)</f>
        <v>42064.699525462966</v>
      </c>
      <c r="Y1811" s="10"/>
    </row>
    <row r="1812" spans="1:25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3"/>
        <v>3</v>
      </c>
      <c r="P1812">
        <f t="shared" si="114"/>
        <v>7.5</v>
      </c>
      <c r="Q1812" s="9" t="s">
        <v>8341</v>
      </c>
      <c r="R1812" s="9" t="s">
        <v>8342</v>
      </c>
      <c r="S1812" s="10">
        <f>(J1812/86400)+25569+(-6/24)</f>
        <v>41860.66002314815</v>
      </c>
      <c r="T1812">
        <f t="shared" si="112"/>
        <v>2014</v>
      </c>
      <c r="U1812" s="15" t="str">
        <f t="shared" si="115"/>
        <v>Aug</v>
      </c>
      <c r="V1812" s="10">
        <f>(I1812/86400)+25569+(-5/24)</f>
        <v>41872.701689814814</v>
      </c>
      <c r="Y1812" s="10"/>
    </row>
    <row r="1813" spans="1:25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3"/>
        <v>0</v>
      </c>
      <c r="P1813">
        <f t="shared" si="114"/>
        <v>1.5384615384615385</v>
      </c>
      <c r="Q1813" s="9" t="s">
        <v>8341</v>
      </c>
      <c r="R1813" s="9" t="s">
        <v>8342</v>
      </c>
      <c r="S1813" s="10">
        <f>(J1813/86400)+25569+(-6/24)</f>
        <v>41876.183680555558</v>
      </c>
      <c r="T1813">
        <f t="shared" si="112"/>
        <v>2014</v>
      </c>
      <c r="U1813" s="15" t="str">
        <f t="shared" si="115"/>
        <v>Aug</v>
      </c>
      <c r="V1813" s="10">
        <f>(I1813/86400)+25569+(-5/24)</f>
        <v>41935.958333333328</v>
      </c>
      <c r="Y1813" s="10"/>
    </row>
    <row r="1814" spans="1:25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3"/>
        <v>13</v>
      </c>
      <c r="P1814">
        <f t="shared" si="114"/>
        <v>37.608695652173914</v>
      </c>
      <c r="Q1814" s="9" t="s">
        <v>8341</v>
      </c>
      <c r="R1814" s="9" t="s">
        <v>8342</v>
      </c>
      <c r="S1814" s="10">
        <f>(J1814/86400)+25569+(-6/24)</f>
        <v>42524.068703703699</v>
      </c>
      <c r="T1814">
        <f t="shared" si="112"/>
        <v>2016</v>
      </c>
      <c r="U1814" s="15" t="str">
        <f t="shared" si="115"/>
        <v>Jun</v>
      </c>
      <c r="V1814" s="10">
        <f>(I1814/86400)+25569+(-5/24)</f>
        <v>42554.110370370363</v>
      </c>
      <c r="Y1814" s="10"/>
    </row>
    <row r="1815" spans="1:25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3"/>
        <v>0</v>
      </c>
      <c r="P1815" t="e">
        <f t="shared" si="114"/>
        <v>#DIV/0!</v>
      </c>
      <c r="Q1815" s="9" t="s">
        <v>8341</v>
      </c>
      <c r="R1815" s="9" t="s">
        <v>8342</v>
      </c>
      <c r="S1815" s="10">
        <f>(J1815/86400)+25569+(-6/24)</f>
        <v>41829.639027777775</v>
      </c>
      <c r="T1815">
        <f t="shared" si="112"/>
        <v>2014</v>
      </c>
      <c r="U1815" s="15" t="str">
        <f t="shared" si="115"/>
        <v>Jul</v>
      </c>
      <c r="V1815" s="10">
        <f>(I1815/86400)+25569+(-5/24)</f>
        <v>41859.68069444444</v>
      </c>
      <c r="Y1815" s="10"/>
    </row>
    <row r="1816" spans="1:25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3"/>
        <v>49</v>
      </c>
      <c r="P1816">
        <f t="shared" si="114"/>
        <v>42.157142857142858</v>
      </c>
      <c r="Q1816" s="9" t="s">
        <v>8341</v>
      </c>
      <c r="R1816" s="9" t="s">
        <v>8342</v>
      </c>
      <c r="S1816" s="10">
        <f>(J1816/86400)+25569+(-6/24)</f>
        <v>42033.064074074078</v>
      </c>
      <c r="T1816">
        <f t="shared" si="112"/>
        <v>2015</v>
      </c>
      <c r="U1816" s="15" t="str">
        <f t="shared" si="115"/>
        <v>Jan</v>
      </c>
      <c r="V1816" s="10">
        <f>(I1816/86400)+25569+(-5/24)</f>
        <v>42063.105740740742</v>
      </c>
      <c r="Y1816" s="10"/>
    </row>
    <row r="1817" spans="1:25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3"/>
        <v>0</v>
      </c>
      <c r="P1817" t="e">
        <f t="shared" si="114"/>
        <v>#DIV/0!</v>
      </c>
      <c r="Q1817" s="9" t="s">
        <v>8341</v>
      </c>
      <c r="R1817" s="9" t="s">
        <v>8342</v>
      </c>
      <c r="S1817" s="10">
        <f>(J1817/86400)+25569+(-6/24)</f>
        <v>42172.656678240739</v>
      </c>
      <c r="T1817">
        <f t="shared" si="112"/>
        <v>2015</v>
      </c>
      <c r="U1817" s="15" t="str">
        <f t="shared" si="115"/>
        <v>Jun</v>
      </c>
      <c r="V1817" s="10">
        <f>(I1817/86400)+25569+(-5/24)</f>
        <v>42186.698344907403</v>
      </c>
      <c r="Y1817" s="10"/>
    </row>
    <row r="1818" spans="1:25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3"/>
        <v>2</v>
      </c>
      <c r="P1818">
        <f t="shared" si="114"/>
        <v>84.833333333333329</v>
      </c>
      <c r="Q1818" s="9" t="s">
        <v>8341</v>
      </c>
      <c r="R1818" s="9" t="s">
        <v>8342</v>
      </c>
      <c r="S1818" s="10">
        <f>(J1818/86400)+25569+(-6/24)</f>
        <v>42548.626192129625</v>
      </c>
      <c r="T1818">
        <f t="shared" si="112"/>
        <v>2016</v>
      </c>
      <c r="U1818" s="15" t="str">
        <f t="shared" si="115"/>
        <v>Jun</v>
      </c>
      <c r="V1818" s="10">
        <f>(I1818/86400)+25569+(-5/24)</f>
        <v>42576.583333333336</v>
      </c>
      <c r="Y1818" s="10"/>
    </row>
    <row r="1819" spans="1:25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3"/>
        <v>52</v>
      </c>
      <c r="P1819">
        <f t="shared" si="114"/>
        <v>94.19</v>
      </c>
      <c r="Q1819" s="9" t="s">
        <v>8341</v>
      </c>
      <c r="R1819" s="9" t="s">
        <v>8342</v>
      </c>
      <c r="S1819" s="10">
        <f>(J1819/86400)+25569+(-6/24)</f>
        <v>42705.412118055552</v>
      </c>
      <c r="T1819">
        <f t="shared" si="112"/>
        <v>2016</v>
      </c>
      <c r="U1819" s="15" t="str">
        <f t="shared" si="115"/>
        <v>Dec</v>
      </c>
      <c r="V1819" s="10">
        <f>(I1819/86400)+25569+(-5/24)</f>
        <v>42765.082638888889</v>
      </c>
      <c r="Y1819" s="10"/>
    </row>
    <row r="1820" spans="1:25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3"/>
        <v>0</v>
      </c>
      <c r="P1820" t="e">
        <f t="shared" si="114"/>
        <v>#DIV/0!</v>
      </c>
      <c r="Q1820" s="9" t="s">
        <v>8341</v>
      </c>
      <c r="R1820" s="9" t="s">
        <v>8342</v>
      </c>
      <c r="S1820" s="10">
        <f>(J1820/86400)+25569+(-6/24)</f>
        <v>42066.984375</v>
      </c>
      <c r="T1820">
        <f t="shared" si="112"/>
        <v>2015</v>
      </c>
      <c r="U1820" s="15" t="str">
        <f t="shared" si="115"/>
        <v>Mar</v>
      </c>
      <c r="V1820" s="10">
        <f>(I1820/86400)+25569+(-5/24)</f>
        <v>42096.984374999993</v>
      </c>
      <c r="Y1820" s="10"/>
    </row>
    <row r="1821" spans="1:25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3"/>
        <v>2</v>
      </c>
      <c r="P1821">
        <f t="shared" si="114"/>
        <v>6.25</v>
      </c>
      <c r="Q1821" s="9" t="s">
        <v>8341</v>
      </c>
      <c r="R1821" s="9" t="s">
        <v>8342</v>
      </c>
      <c r="S1821" s="10">
        <f>(J1821/86400)+25569+(-6/24)</f>
        <v>41820.502268518518</v>
      </c>
      <c r="T1821">
        <f t="shared" si="112"/>
        <v>2014</v>
      </c>
      <c r="U1821" s="15" t="str">
        <f t="shared" si="115"/>
        <v>Jun</v>
      </c>
      <c r="V1821" s="10">
        <f>(I1821/86400)+25569+(-5/24)</f>
        <v>41850.543935185182</v>
      </c>
      <c r="Y1821" s="10"/>
    </row>
    <row r="1822" spans="1:25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3"/>
        <v>7</v>
      </c>
      <c r="P1822">
        <f t="shared" si="114"/>
        <v>213.375</v>
      </c>
      <c r="Q1822" s="9" t="s">
        <v>8341</v>
      </c>
      <c r="R1822" s="9" t="s">
        <v>8342</v>
      </c>
      <c r="S1822" s="10">
        <f>(J1822/86400)+25569+(-6/24)</f>
        <v>42064.834374999999</v>
      </c>
      <c r="T1822">
        <f t="shared" si="112"/>
        <v>2015</v>
      </c>
      <c r="U1822" s="15" t="str">
        <f t="shared" si="115"/>
        <v>Mar</v>
      </c>
      <c r="V1822" s="10">
        <f>(I1822/86400)+25569+(-5/24)</f>
        <v>42094.834374999999</v>
      </c>
      <c r="Y1822" s="10"/>
    </row>
    <row r="1823" spans="1:25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3"/>
        <v>135</v>
      </c>
      <c r="P1823">
        <f t="shared" si="114"/>
        <v>59.162280701754383</v>
      </c>
      <c r="Q1823" s="9" t="s">
        <v>8328</v>
      </c>
      <c r="R1823" s="9" t="s">
        <v>8329</v>
      </c>
      <c r="S1823" s="10">
        <f>(J1823/86400)+25569+(-6/24)</f>
        <v>40926.069062499999</v>
      </c>
      <c r="T1823">
        <f t="shared" si="112"/>
        <v>2012</v>
      </c>
      <c r="U1823" s="15" t="str">
        <f t="shared" si="115"/>
        <v>Jan</v>
      </c>
      <c r="V1823" s="10">
        <f>(I1823/86400)+25569+(-5/24)</f>
        <v>40971.110729166663</v>
      </c>
      <c r="Y1823" s="10"/>
    </row>
    <row r="1824" spans="1:25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3"/>
        <v>100</v>
      </c>
      <c r="P1824">
        <f t="shared" si="114"/>
        <v>27.272727272727273</v>
      </c>
      <c r="Q1824" s="9" t="s">
        <v>8328</v>
      </c>
      <c r="R1824" s="9" t="s">
        <v>8329</v>
      </c>
      <c r="S1824" s="10">
        <f>(J1824/86400)+25569+(-6/24)</f>
        <v>41634.547013888892</v>
      </c>
      <c r="T1824">
        <f t="shared" si="112"/>
        <v>2013</v>
      </c>
      <c r="U1824" s="15" t="str">
        <f t="shared" si="115"/>
        <v>Dec</v>
      </c>
      <c r="V1824" s="10">
        <f>(I1824/86400)+25569+(-5/24)</f>
        <v>41670.584027777775</v>
      </c>
      <c r="Y1824" s="10"/>
    </row>
    <row r="1825" spans="1:25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3"/>
        <v>116</v>
      </c>
      <c r="P1825">
        <f t="shared" si="114"/>
        <v>24.575757575757574</v>
      </c>
      <c r="Q1825" s="9" t="s">
        <v>8328</v>
      </c>
      <c r="R1825" s="9" t="s">
        <v>8329</v>
      </c>
      <c r="S1825" s="10">
        <f>(J1825/86400)+25569+(-6/24)</f>
        <v>41176.434907407405</v>
      </c>
      <c r="T1825">
        <f t="shared" si="112"/>
        <v>2012</v>
      </c>
      <c r="U1825" s="15" t="str">
        <f t="shared" si="115"/>
        <v>Sep</v>
      </c>
      <c r="V1825" s="10">
        <f>(I1825/86400)+25569+(-5/24)</f>
        <v>41206.47657407407</v>
      </c>
      <c r="Y1825" s="10"/>
    </row>
    <row r="1826" spans="1:25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3"/>
        <v>100</v>
      </c>
      <c r="P1826">
        <f t="shared" si="114"/>
        <v>75.05</v>
      </c>
      <c r="Q1826" s="9" t="s">
        <v>8328</v>
      </c>
      <c r="R1826" s="9" t="s">
        <v>8329</v>
      </c>
      <c r="S1826" s="10">
        <f>(J1826/86400)+25569+(-6/24)</f>
        <v>41626.666284722218</v>
      </c>
      <c r="T1826">
        <f t="shared" si="112"/>
        <v>2013</v>
      </c>
      <c r="U1826" s="15" t="str">
        <f t="shared" si="115"/>
        <v>Dec</v>
      </c>
      <c r="V1826" s="10">
        <f>(I1826/86400)+25569+(-5/24)</f>
        <v>41646.880555555552</v>
      </c>
      <c r="Y1826" s="10"/>
    </row>
    <row r="1827" spans="1:25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3"/>
        <v>105</v>
      </c>
      <c r="P1827">
        <f t="shared" si="114"/>
        <v>42.02</v>
      </c>
      <c r="Q1827" s="9" t="s">
        <v>8328</v>
      </c>
      <c r="R1827" s="9" t="s">
        <v>8329</v>
      </c>
      <c r="S1827" s="10">
        <f>(J1827/86400)+25569+(-6/24)</f>
        <v>41443.58452546296</v>
      </c>
      <c r="T1827">
        <f t="shared" si="112"/>
        <v>2013</v>
      </c>
      <c r="U1827" s="15" t="str">
        <f t="shared" si="115"/>
        <v>Jun</v>
      </c>
      <c r="V1827" s="10">
        <f>(I1827/86400)+25569+(-5/24)</f>
        <v>41466.626192129625</v>
      </c>
      <c r="Y1827" s="10"/>
    </row>
    <row r="1828" spans="1:25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3"/>
        <v>101</v>
      </c>
      <c r="P1828">
        <f t="shared" si="114"/>
        <v>53.157894736842103</v>
      </c>
      <c r="Q1828" s="9" t="s">
        <v>8328</v>
      </c>
      <c r="R1828" s="9" t="s">
        <v>8329</v>
      </c>
      <c r="S1828" s="10">
        <f>(J1828/86400)+25569+(-6/24)</f>
        <v>41657.673807870371</v>
      </c>
      <c r="T1828">
        <f t="shared" si="112"/>
        <v>2014</v>
      </c>
      <c r="U1828" s="15" t="str">
        <f t="shared" si="115"/>
        <v>Jan</v>
      </c>
      <c r="V1828" s="10">
        <f>(I1828/86400)+25569+(-5/24)</f>
        <v>41687.715474537035</v>
      </c>
      <c r="Y1828" s="10"/>
    </row>
    <row r="1829" spans="1:25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3"/>
        <v>101</v>
      </c>
      <c r="P1829">
        <f t="shared" si="114"/>
        <v>83.885416666666671</v>
      </c>
      <c r="Q1829" s="9" t="s">
        <v>8328</v>
      </c>
      <c r="R1829" s="9" t="s">
        <v>8329</v>
      </c>
      <c r="S1829" s="10">
        <f>(J1829/86400)+25569+(-6/24)</f>
        <v>40555.075937499998</v>
      </c>
      <c r="T1829">
        <f t="shared" si="112"/>
        <v>2011</v>
      </c>
      <c r="U1829" s="15" t="str">
        <f t="shared" si="115"/>
        <v>Jan</v>
      </c>
      <c r="V1829" s="10">
        <f>(I1829/86400)+25569+(-5/24)</f>
        <v>40605.117604166662</v>
      </c>
      <c r="Y1829" s="10"/>
    </row>
    <row r="1830" spans="1:25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3"/>
        <v>100</v>
      </c>
      <c r="P1830">
        <f t="shared" si="114"/>
        <v>417.33333333333331</v>
      </c>
      <c r="Q1830" s="9" t="s">
        <v>8328</v>
      </c>
      <c r="R1830" s="9" t="s">
        <v>8329</v>
      </c>
      <c r="S1830" s="10">
        <f>(J1830/86400)+25569+(-6/24)</f>
        <v>41736.649652777778</v>
      </c>
      <c r="T1830">
        <f t="shared" si="112"/>
        <v>2014</v>
      </c>
      <c r="U1830" s="15" t="str">
        <f t="shared" si="115"/>
        <v>Apr</v>
      </c>
      <c r="V1830" s="10">
        <f>(I1830/86400)+25569+(-5/24)</f>
        <v>41768.708333333328</v>
      </c>
      <c r="Y1830" s="10"/>
    </row>
    <row r="1831" spans="1:25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3"/>
        <v>167</v>
      </c>
      <c r="P1831">
        <f t="shared" si="114"/>
        <v>75.765151515151516</v>
      </c>
      <c r="Q1831" s="9" t="s">
        <v>8328</v>
      </c>
      <c r="R1831" s="9" t="s">
        <v>8329</v>
      </c>
      <c r="S1831" s="10">
        <f>(J1831/86400)+25569+(-6/24)</f>
        <v>40515.837627314817</v>
      </c>
      <c r="T1831">
        <f t="shared" si="112"/>
        <v>2010</v>
      </c>
      <c r="U1831" s="15" t="str">
        <f t="shared" si="115"/>
        <v>Dec</v>
      </c>
      <c r="V1831" s="10">
        <f>(I1831/86400)+25569+(-5/24)</f>
        <v>40564.708333333328</v>
      </c>
      <c r="Y1831" s="10"/>
    </row>
    <row r="1832" spans="1:25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3"/>
        <v>102</v>
      </c>
      <c r="P1832">
        <f t="shared" si="114"/>
        <v>67.389380530973455</v>
      </c>
      <c r="Q1832" s="9" t="s">
        <v>8328</v>
      </c>
      <c r="R1832" s="9" t="s">
        <v>8329</v>
      </c>
      <c r="S1832" s="10">
        <f>(J1832/86400)+25569+(-6/24)</f>
        <v>41664.434108796297</v>
      </c>
      <c r="T1832">
        <f t="shared" si="112"/>
        <v>2014</v>
      </c>
      <c r="U1832" s="15" t="str">
        <f t="shared" si="115"/>
        <v>Jan</v>
      </c>
      <c r="V1832" s="10">
        <f>(I1832/86400)+25569+(-5/24)</f>
        <v>41694.475775462961</v>
      </c>
      <c r="Y1832" s="10"/>
    </row>
    <row r="1833" spans="1:25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3"/>
        <v>103</v>
      </c>
      <c r="P1833">
        <f t="shared" si="114"/>
        <v>73.571428571428569</v>
      </c>
      <c r="Q1833" s="9" t="s">
        <v>8328</v>
      </c>
      <c r="R1833" s="9" t="s">
        <v>8329</v>
      </c>
      <c r="S1833" s="10">
        <f>(J1833/86400)+25569+(-6/24)</f>
        <v>41026.746099537035</v>
      </c>
      <c r="T1833">
        <f t="shared" si="112"/>
        <v>2012</v>
      </c>
      <c r="U1833" s="15" t="str">
        <f t="shared" si="115"/>
        <v>Apr</v>
      </c>
      <c r="V1833" s="10">
        <f>(I1833/86400)+25569+(-5/24)</f>
        <v>41041.787766203699</v>
      </c>
      <c r="Y1833" s="10"/>
    </row>
    <row r="1834" spans="1:25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3"/>
        <v>143</v>
      </c>
      <c r="P1834">
        <f t="shared" si="114"/>
        <v>25</v>
      </c>
      <c r="Q1834" s="9" t="s">
        <v>8328</v>
      </c>
      <c r="R1834" s="9" t="s">
        <v>8329</v>
      </c>
      <c r="S1834" s="10">
        <f>(J1834/86400)+25569+(-6/24)</f>
        <v>40576.289664351854</v>
      </c>
      <c r="T1834">
        <f t="shared" si="112"/>
        <v>2011</v>
      </c>
      <c r="U1834" s="15" t="str">
        <f t="shared" si="115"/>
        <v>Feb</v>
      </c>
      <c r="V1834" s="10">
        <f>(I1834/86400)+25569+(-5/24)</f>
        <v>40606.331331018519</v>
      </c>
      <c r="Y1834" s="10"/>
    </row>
    <row r="1835" spans="1:25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3"/>
        <v>263</v>
      </c>
      <c r="P1835">
        <f t="shared" si="114"/>
        <v>42</v>
      </c>
      <c r="Q1835" s="9" t="s">
        <v>8328</v>
      </c>
      <c r="R1835" s="9" t="s">
        <v>8329</v>
      </c>
      <c r="S1835" s="10">
        <f>(J1835/86400)+25569+(-6/24)</f>
        <v>41302.794016203705</v>
      </c>
      <c r="T1835">
        <f t="shared" si="112"/>
        <v>2013</v>
      </c>
      <c r="U1835" s="15" t="str">
        <f t="shared" si="115"/>
        <v>Jan</v>
      </c>
      <c r="V1835" s="10">
        <f>(I1835/86400)+25569+(-5/24)</f>
        <v>41335.124305555553</v>
      </c>
      <c r="Y1835" s="10"/>
    </row>
    <row r="1836" spans="1:25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3"/>
        <v>118</v>
      </c>
      <c r="P1836">
        <f t="shared" si="114"/>
        <v>131.16666666666666</v>
      </c>
      <c r="Q1836" s="9" t="s">
        <v>8328</v>
      </c>
      <c r="R1836" s="9" t="s">
        <v>8329</v>
      </c>
      <c r="S1836" s="10">
        <f>(J1836/86400)+25569+(-6/24)</f>
        <v>41988.714062500003</v>
      </c>
      <c r="T1836">
        <f t="shared" si="112"/>
        <v>2014</v>
      </c>
      <c r="U1836" s="15" t="str">
        <f t="shared" si="115"/>
        <v>Dec</v>
      </c>
      <c r="V1836" s="10">
        <f>(I1836/86400)+25569+(-5/24)</f>
        <v>42028.755729166667</v>
      </c>
      <c r="Y1836" s="10"/>
    </row>
    <row r="1837" spans="1:25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3"/>
        <v>104</v>
      </c>
      <c r="P1837">
        <f t="shared" si="114"/>
        <v>47.272727272727273</v>
      </c>
      <c r="Q1837" s="9" t="s">
        <v>8328</v>
      </c>
      <c r="R1837" s="9" t="s">
        <v>8329</v>
      </c>
      <c r="S1837" s="10">
        <f>(J1837/86400)+25569+(-6/24)</f>
        <v>42430.452210648145</v>
      </c>
      <c r="T1837">
        <f t="shared" si="112"/>
        <v>2016</v>
      </c>
      <c r="U1837" s="15" t="str">
        <f t="shared" si="115"/>
        <v>Mar</v>
      </c>
      <c r="V1837" s="10">
        <f>(I1837/86400)+25569+(-5/24)</f>
        <v>42460.452210648145</v>
      </c>
      <c r="Y1837" s="10"/>
    </row>
    <row r="1838" spans="1:25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3"/>
        <v>200</v>
      </c>
      <c r="P1838">
        <f t="shared" si="114"/>
        <v>182.12727272727273</v>
      </c>
      <c r="Q1838" s="9" t="s">
        <v>8328</v>
      </c>
      <c r="R1838" s="9" t="s">
        <v>8329</v>
      </c>
      <c r="S1838" s="10">
        <f>(J1838/86400)+25569+(-6/24)</f>
        <v>41305.559363425928</v>
      </c>
      <c r="T1838">
        <f t="shared" si="112"/>
        <v>2013</v>
      </c>
      <c r="U1838" s="15" t="str">
        <f t="shared" si="115"/>
        <v>Jan</v>
      </c>
      <c r="V1838" s="10">
        <f>(I1838/86400)+25569+(-5/24)</f>
        <v>41322.601030092592</v>
      </c>
      <c r="Y1838" s="10"/>
    </row>
    <row r="1839" spans="1:25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3"/>
        <v>307</v>
      </c>
      <c r="P1839">
        <f t="shared" si="114"/>
        <v>61.366666666666667</v>
      </c>
      <c r="Q1839" s="9" t="s">
        <v>8328</v>
      </c>
      <c r="R1839" s="9" t="s">
        <v>8329</v>
      </c>
      <c r="S1839" s="10">
        <f>(J1839/86400)+25569+(-6/24)</f>
        <v>40925.797858796301</v>
      </c>
      <c r="T1839">
        <f t="shared" si="112"/>
        <v>2012</v>
      </c>
      <c r="U1839" s="15" t="str">
        <f t="shared" si="115"/>
        <v>Jan</v>
      </c>
      <c r="V1839" s="10">
        <f>(I1839/86400)+25569+(-5/24)</f>
        <v>40985.797858796293</v>
      </c>
      <c r="Y1839" s="10"/>
    </row>
    <row r="1840" spans="1:25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3"/>
        <v>100</v>
      </c>
      <c r="P1840">
        <f t="shared" si="114"/>
        <v>35.767499999999998</v>
      </c>
      <c r="Q1840" s="9" t="s">
        <v>8328</v>
      </c>
      <c r="R1840" s="9" t="s">
        <v>8329</v>
      </c>
      <c r="S1840" s="10">
        <f>(J1840/86400)+25569+(-6/24)</f>
        <v>40788.536539351851</v>
      </c>
      <c r="T1840">
        <f t="shared" si="112"/>
        <v>2011</v>
      </c>
      <c r="U1840" s="15" t="str">
        <f t="shared" si="115"/>
        <v>Sep</v>
      </c>
      <c r="V1840" s="10">
        <f>(I1840/86400)+25569+(-5/24)</f>
        <v>40816.916666666664</v>
      </c>
      <c r="Y1840" s="10"/>
    </row>
    <row r="1841" spans="1:25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3"/>
        <v>205</v>
      </c>
      <c r="P1841">
        <f t="shared" si="114"/>
        <v>45.62222222222222</v>
      </c>
      <c r="Q1841" s="9" t="s">
        <v>8328</v>
      </c>
      <c r="R1841" s="9" t="s">
        <v>8329</v>
      </c>
      <c r="S1841" s="10">
        <f>(J1841/86400)+25569+(-6/24)</f>
        <v>42614.472013888888</v>
      </c>
      <c r="T1841">
        <f t="shared" si="112"/>
        <v>2016</v>
      </c>
      <c r="U1841" s="15" t="str">
        <f t="shared" si="115"/>
        <v>Sep</v>
      </c>
      <c r="V1841" s="10">
        <f>(I1841/86400)+25569+(-5/24)</f>
        <v>42644.513680555552</v>
      </c>
      <c r="Y1841" s="10"/>
    </row>
    <row r="1842" spans="1:25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3"/>
        <v>109</v>
      </c>
      <c r="P1842">
        <f t="shared" si="114"/>
        <v>75.384615384615387</v>
      </c>
      <c r="Q1842" s="9" t="s">
        <v>8328</v>
      </c>
      <c r="R1842" s="9" t="s">
        <v>8329</v>
      </c>
      <c r="S1842" s="10">
        <f>(J1842/86400)+25569+(-6/24)</f>
        <v>41381.846180555556</v>
      </c>
      <c r="T1842">
        <f t="shared" si="112"/>
        <v>2013</v>
      </c>
      <c r="U1842" s="15" t="str">
        <f t="shared" si="115"/>
        <v>Apr</v>
      </c>
      <c r="V1842" s="10">
        <f>(I1842/86400)+25569+(-5/24)</f>
        <v>41400.999305555553</v>
      </c>
      <c r="Y1842" s="10"/>
    </row>
    <row r="1843" spans="1:25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3"/>
        <v>102</v>
      </c>
      <c r="P1843">
        <f t="shared" si="114"/>
        <v>50.875</v>
      </c>
      <c r="Q1843" s="9" t="s">
        <v>8328</v>
      </c>
      <c r="R1843" s="9" t="s">
        <v>8329</v>
      </c>
      <c r="S1843" s="10">
        <f>(J1843/86400)+25569+(-6/24)</f>
        <v>41745.59542824074</v>
      </c>
      <c r="T1843">
        <f t="shared" si="112"/>
        <v>2014</v>
      </c>
      <c r="U1843" s="15" t="str">
        <f t="shared" si="115"/>
        <v>Apr</v>
      </c>
      <c r="V1843" s="10">
        <f>(I1843/86400)+25569+(-5/24)</f>
        <v>41778.999305555553</v>
      </c>
      <c r="Y1843" s="10"/>
    </row>
    <row r="1844" spans="1:25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3"/>
        <v>125</v>
      </c>
      <c r="P1844">
        <f t="shared" si="114"/>
        <v>119.28571428571429</v>
      </c>
      <c r="Q1844" s="9" t="s">
        <v>8328</v>
      </c>
      <c r="R1844" s="9" t="s">
        <v>8329</v>
      </c>
      <c r="S1844" s="10">
        <f>(J1844/86400)+25569+(-6/24)</f>
        <v>42031.381724537037</v>
      </c>
      <c r="T1844">
        <f t="shared" si="112"/>
        <v>2015</v>
      </c>
      <c r="U1844" s="15" t="str">
        <f t="shared" si="115"/>
        <v>Jan</v>
      </c>
      <c r="V1844" s="10">
        <f>(I1844/86400)+25569+(-5/24)</f>
        <v>42065.040972222218</v>
      </c>
      <c r="Y1844" s="10"/>
    </row>
    <row r="1845" spans="1:25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3"/>
        <v>124</v>
      </c>
      <c r="P1845">
        <f t="shared" si="114"/>
        <v>92.541865671641801</v>
      </c>
      <c r="Q1845" s="9" t="s">
        <v>8328</v>
      </c>
      <c r="R1845" s="9" t="s">
        <v>8329</v>
      </c>
      <c r="S1845" s="10">
        <f>(J1845/86400)+25569+(-6/24)</f>
        <v>40564.744837962964</v>
      </c>
      <c r="T1845">
        <f t="shared" si="112"/>
        <v>2011</v>
      </c>
      <c r="U1845" s="15" t="str">
        <f t="shared" si="115"/>
        <v>Jan</v>
      </c>
      <c r="V1845" s="10">
        <f>(I1845/86400)+25569+(-5/24)</f>
        <v>40594.786504629628</v>
      </c>
      <c r="Y1845" s="10"/>
    </row>
    <row r="1846" spans="1:25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3"/>
        <v>101</v>
      </c>
      <c r="P1846">
        <f t="shared" si="114"/>
        <v>76.05</v>
      </c>
      <c r="Q1846" s="9" t="s">
        <v>8328</v>
      </c>
      <c r="R1846" s="9" t="s">
        <v>8329</v>
      </c>
      <c r="S1846" s="10">
        <f>(J1846/86400)+25569+(-6/24)</f>
        <v>40666.723541666666</v>
      </c>
      <c r="T1846">
        <f t="shared" si="112"/>
        <v>2011</v>
      </c>
      <c r="U1846" s="15" t="str">
        <f t="shared" si="115"/>
        <v>May</v>
      </c>
      <c r="V1846" s="10">
        <f>(I1846/86400)+25569+(-5/24)</f>
        <v>40704.916666666664</v>
      </c>
      <c r="Y1846" s="10"/>
    </row>
    <row r="1847" spans="1:25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3"/>
        <v>100</v>
      </c>
      <c r="P1847">
        <f t="shared" si="114"/>
        <v>52.631578947368418</v>
      </c>
      <c r="Q1847" s="9" t="s">
        <v>8328</v>
      </c>
      <c r="R1847" s="9" t="s">
        <v>8329</v>
      </c>
      <c r="S1847" s="10">
        <f>(J1847/86400)+25569+(-6/24)</f>
        <v>42523.083310185189</v>
      </c>
      <c r="T1847">
        <f t="shared" si="112"/>
        <v>2016</v>
      </c>
      <c r="U1847" s="15" t="str">
        <f t="shared" si="115"/>
        <v>Jun</v>
      </c>
      <c r="V1847" s="10">
        <f>(I1847/86400)+25569+(-5/24)</f>
        <v>42537.996527777774</v>
      </c>
      <c r="Y1847" s="10"/>
    </row>
    <row r="1848" spans="1:25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3"/>
        <v>138</v>
      </c>
      <c r="P1848">
        <f t="shared" si="114"/>
        <v>98.990430622009569</v>
      </c>
      <c r="Q1848" s="9" t="s">
        <v>8328</v>
      </c>
      <c r="R1848" s="9" t="s">
        <v>8329</v>
      </c>
      <c r="S1848" s="10">
        <f>(J1848/86400)+25569+(-6/24)</f>
        <v>41228.400196759263</v>
      </c>
      <c r="T1848">
        <f t="shared" si="112"/>
        <v>2012</v>
      </c>
      <c r="U1848" s="15" t="str">
        <f t="shared" si="115"/>
        <v>Nov</v>
      </c>
      <c r="V1848" s="10">
        <f>(I1848/86400)+25569+(-5/24)</f>
        <v>41258.441863425927</v>
      </c>
      <c r="Y1848" s="10"/>
    </row>
    <row r="1849" spans="1:25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3"/>
        <v>121</v>
      </c>
      <c r="P1849">
        <f t="shared" si="114"/>
        <v>79.526315789473685</v>
      </c>
      <c r="Q1849" s="9" t="s">
        <v>8328</v>
      </c>
      <c r="R1849" s="9" t="s">
        <v>8329</v>
      </c>
      <c r="S1849" s="10">
        <f>(J1849/86400)+25569+(-6/24)</f>
        <v>42093.986481481479</v>
      </c>
      <c r="T1849">
        <f t="shared" si="112"/>
        <v>2015</v>
      </c>
      <c r="U1849" s="15" t="str">
        <f t="shared" si="115"/>
        <v>Mar</v>
      </c>
      <c r="V1849" s="10">
        <f>(I1849/86400)+25569+(-5/24)</f>
        <v>42115.028148148143</v>
      </c>
      <c r="Y1849" s="10"/>
    </row>
    <row r="1850" spans="1:25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3"/>
        <v>107</v>
      </c>
      <c r="P1850">
        <f t="shared" si="114"/>
        <v>134.20833333333334</v>
      </c>
      <c r="Q1850" s="9" t="s">
        <v>8328</v>
      </c>
      <c r="R1850" s="9" t="s">
        <v>8329</v>
      </c>
      <c r="S1850" s="10">
        <f>(J1850/86400)+25569+(-6/24)</f>
        <v>40691.538055555553</v>
      </c>
      <c r="T1850">
        <f t="shared" si="112"/>
        <v>2011</v>
      </c>
      <c r="U1850" s="15" t="str">
        <f t="shared" si="115"/>
        <v>May</v>
      </c>
      <c r="V1850" s="10">
        <f>(I1850/86400)+25569+(-5/24)</f>
        <v>40755.082638888889</v>
      </c>
      <c r="Y1850" s="10"/>
    </row>
    <row r="1851" spans="1:25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3"/>
        <v>100</v>
      </c>
      <c r="P1851">
        <f t="shared" si="114"/>
        <v>37.625</v>
      </c>
      <c r="Q1851" s="9" t="s">
        <v>8328</v>
      </c>
      <c r="R1851" s="9" t="s">
        <v>8329</v>
      </c>
      <c r="S1851" s="10">
        <f>(J1851/86400)+25569+(-6/24)</f>
        <v>41169.595590277779</v>
      </c>
      <c r="T1851">
        <f t="shared" si="112"/>
        <v>2012</v>
      </c>
      <c r="U1851" s="15" t="str">
        <f t="shared" si="115"/>
        <v>Sep</v>
      </c>
      <c r="V1851" s="10">
        <f>(I1851/86400)+25569+(-5/24)</f>
        <v>41199.637256944443</v>
      </c>
      <c r="Y1851" s="10"/>
    </row>
    <row r="1852" spans="1:25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3"/>
        <v>102</v>
      </c>
      <c r="P1852">
        <f t="shared" si="114"/>
        <v>51.044692737430168</v>
      </c>
      <c r="Q1852" s="9" t="s">
        <v>8328</v>
      </c>
      <c r="R1852" s="9" t="s">
        <v>8329</v>
      </c>
      <c r="S1852" s="10">
        <f>(J1852/86400)+25569+(-6/24)</f>
        <v>41800.709490740745</v>
      </c>
      <c r="T1852">
        <f t="shared" si="112"/>
        <v>2014</v>
      </c>
      <c r="U1852" s="15" t="str">
        <f t="shared" si="115"/>
        <v>Jun</v>
      </c>
      <c r="V1852" s="10">
        <f>(I1852/86400)+25569+(-5/24)</f>
        <v>41830.751157407409</v>
      </c>
      <c r="Y1852" s="10"/>
    </row>
    <row r="1853" spans="1:25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3"/>
        <v>100</v>
      </c>
      <c r="P1853">
        <f t="shared" si="114"/>
        <v>50.03846153846154</v>
      </c>
      <c r="Q1853" s="9" t="s">
        <v>8328</v>
      </c>
      <c r="R1853" s="9" t="s">
        <v>8329</v>
      </c>
      <c r="S1853" s="10">
        <f>(J1853/86400)+25569+(-6/24)</f>
        <v>41827.656689814816</v>
      </c>
      <c r="T1853">
        <f t="shared" si="112"/>
        <v>2014</v>
      </c>
      <c r="U1853" s="15" t="str">
        <f t="shared" si="115"/>
        <v>Jul</v>
      </c>
      <c r="V1853" s="10">
        <f>(I1853/86400)+25569+(-5/24)</f>
        <v>41847.833333333328</v>
      </c>
      <c r="Y1853" s="10"/>
    </row>
    <row r="1854" spans="1:25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3"/>
        <v>117</v>
      </c>
      <c r="P1854">
        <f t="shared" si="114"/>
        <v>133.93129770992365</v>
      </c>
      <c r="Q1854" s="9" t="s">
        <v>8328</v>
      </c>
      <c r="R1854" s="9" t="s">
        <v>8329</v>
      </c>
      <c r="S1854" s="10">
        <f>(J1854/86400)+25569+(-6/24)</f>
        <v>42081.52143518519</v>
      </c>
      <c r="T1854">
        <f t="shared" si="112"/>
        <v>2015</v>
      </c>
      <c r="U1854" s="15" t="str">
        <f t="shared" si="115"/>
        <v>Mar</v>
      </c>
      <c r="V1854" s="10">
        <f>(I1854/86400)+25569+(-5/24)</f>
        <v>42118.791666666664</v>
      </c>
      <c r="Y1854" s="10"/>
    </row>
    <row r="1855" spans="1:25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3"/>
        <v>102</v>
      </c>
      <c r="P1855">
        <f t="shared" si="114"/>
        <v>58.214285714285715</v>
      </c>
      <c r="Q1855" s="9" t="s">
        <v>8328</v>
      </c>
      <c r="R1855" s="9" t="s">
        <v>8329</v>
      </c>
      <c r="S1855" s="10">
        <f>(J1855/86400)+25569+(-6/24)</f>
        <v>41176.810381944444</v>
      </c>
      <c r="T1855">
        <f t="shared" si="112"/>
        <v>2012</v>
      </c>
      <c r="U1855" s="15" t="str">
        <f t="shared" si="115"/>
        <v>Sep</v>
      </c>
      <c r="V1855" s="10">
        <f>(I1855/86400)+25569+(-5/24)</f>
        <v>41226.893715277773</v>
      </c>
      <c r="Y1855" s="10"/>
    </row>
    <row r="1856" spans="1:25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3"/>
        <v>102</v>
      </c>
      <c r="P1856">
        <f t="shared" si="114"/>
        <v>88.037643678160919</v>
      </c>
      <c r="Q1856" s="9" t="s">
        <v>8328</v>
      </c>
      <c r="R1856" s="9" t="s">
        <v>8329</v>
      </c>
      <c r="S1856" s="10">
        <f>(J1856/86400)+25569+(-6/24)</f>
        <v>41387.771261574075</v>
      </c>
      <c r="T1856">
        <f t="shared" si="112"/>
        <v>2013</v>
      </c>
      <c r="U1856" s="15" t="str">
        <f t="shared" si="115"/>
        <v>Apr</v>
      </c>
      <c r="V1856" s="10">
        <f>(I1856/86400)+25569+(-5/24)</f>
        <v>41417.812928240739</v>
      </c>
      <c r="Y1856" s="10"/>
    </row>
    <row r="1857" spans="1:25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3"/>
        <v>154</v>
      </c>
      <c r="P1857">
        <f t="shared" si="114"/>
        <v>70.576753926701571</v>
      </c>
      <c r="Q1857" s="9" t="s">
        <v>8328</v>
      </c>
      <c r="R1857" s="9" t="s">
        <v>8329</v>
      </c>
      <c r="S1857" s="10">
        <f>(J1857/86400)+25569+(-6/24)</f>
        <v>41600.288657407407</v>
      </c>
      <c r="T1857">
        <f t="shared" si="112"/>
        <v>2013</v>
      </c>
      <c r="U1857" s="15" t="str">
        <f t="shared" si="115"/>
        <v>Nov</v>
      </c>
      <c r="V1857" s="10">
        <f>(I1857/86400)+25569+(-5/24)</f>
        <v>41645.330324074072</v>
      </c>
      <c r="Y1857" s="10"/>
    </row>
    <row r="1858" spans="1:25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3"/>
        <v>101</v>
      </c>
      <c r="P1858">
        <f t="shared" si="114"/>
        <v>53.289473684210527</v>
      </c>
      <c r="Q1858" s="9" t="s">
        <v>8328</v>
      </c>
      <c r="R1858" s="9" t="s">
        <v>8329</v>
      </c>
      <c r="S1858" s="10">
        <f>(J1858/86400)+25569+(-6/24)</f>
        <v>41817.604999999996</v>
      </c>
      <c r="T1858">
        <f t="shared" ref="T1858:T1921" si="116">YEAR(S1858)</f>
        <v>2014</v>
      </c>
      <c r="U1858" s="15" t="str">
        <f t="shared" si="115"/>
        <v>Jun</v>
      </c>
      <c r="V1858" s="10">
        <f>(I1858/86400)+25569+(-5/24)</f>
        <v>41838.64666666666</v>
      </c>
      <c r="Y1858" s="10"/>
    </row>
    <row r="1859" spans="1:25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7">ROUND((E1859/D1859)*100,0)</f>
        <v>100</v>
      </c>
      <c r="P1859">
        <f t="shared" ref="P1859:P1922" si="118">AVERAGE(E1859/L1859)</f>
        <v>136.36363636363637</v>
      </c>
      <c r="Q1859" s="9" t="s">
        <v>8328</v>
      </c>
      <c r="R1859" s="9" t="s">
        <v>8329</v>
      </c>
      <c r="S1859" s="10">
        <f>(J1859/86400)+25569+(-6/24)</f>
        <v>41864.51866898148</v>
      </c>
      <c r="T1859">
        <f t="shared" si="116"/>
        <v>2014</v>
      </c>
      <c r="U1859" s="15" t="str">
        <f t="shared" ref="U1859:U1922" si="119">TEXT(S1859,"mmm")</f>
        <v>Aug</v>
      </c>
      <c r="V1859" s="10">
        <f>(I1859/86400)+25569+(-5/24)</f>
        <v>41894.560335648144</v>
      </c>
      <c r="Y1859" s="10"/>
    </row>
    <row r="1860" spans="1:25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7"/>
        <v>109</v>
      </c>
      <c r="P1860">
        <f t="shared" si="118"/>
        <v>40.547315436241611</v>
      </c>
      <c r="Q1860" s="9" t="s">
        <v>8328</v>
      </c>
      <c r="R1860" s="9" t="s">
        <v>8329</v>
      </c>
      <c r="S1860" s="10">
        <f>(J1860/86400)+25569+(-6/24)</f>
        <v>40832.950474537036</v>
      </c>
      <c r="T1860">
        <f t="shared" si="116"/>
        <v>2011</v>
      </c>
      <c r="U1860" s="15" t="str">
        <f t="shared" si="119"/>
        <v>Oct</v>
      </c>
      <c r="V1860" s="10">
        <f>(I1860/86400)+25569+(-5/24)</f>
        <v>40893.033807870372</v>
      </c>
      <c r="Y1860" s="10"/>
    </row>
    <row r="1861" spans="1:25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7"/>
        <v>132</v>
      </c>
      <c r="P1861">
        <f t="shared" si="118"/>
        <v>70.625</v>
      </c>
      <c r="Q1861" s="9" t="s">
        <v>8328</v>
      </c>
      <c r="R1861" s="9" t="s">
        <v>8329</v>
      </c>
      <c r="S1861" s="10">
        <f>(J1861/86400)+25569+(-6/24)</f>
        <v>40778.520011574074</v>
      </c>
      <c r="T1861">
        <f t="shared" si="116"/>
        <v>2011</v>
      </c>
      <c r="U1861" s="15" t="str">
        <f t="shared" si="119"/>
        <v>Aug</v>
      </c>
      <c r="V1861" s="10">
        <f>(I1861/86400)+25569+(-5/24)</f>
        <v>40808.561678240738</v>
      </c>
      <c r="Y1861" s="10"/>
    </row>
    <row r="1862" spans="1:25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7"/>
        <v>133</v>
      </c>
      <c r="P1862">
        <f t="shared" si="118"/>
        <v>52.684210526315788</v>
      </c>
      <c r="Q1862" s="9" t="s">
        <v>8328</v>
      </c>
      <c r="R1862" s="9" t="s">
        <v>8329</v>
      </c>
      <c r="S1862" s="10">
        <f>(J1862/86400)+25569+(-6/24)</f>
        <v>41655.45930555556</v>
      </c>
      <c r="T1862">
        <f t="shared" si="116"/>
        <v>2014</v>
      </c>
      <c r="U1862" s="15" t="str">
        <f t="shared" si="119"/>
        <v>Jan</v>
      </c>
      <c r="V1862" s="10">
        <f>(I1862/86400)+25569+(-5/24)</f>
        <v>41676.500972222224</v>
      </c>
      <c r="Y1862" s="10"/>
    </row>
    <row r="1863" spans="1:25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7"/>
        <v>0</v>
      </c>
      <c r="P1863" t="e">
        <f t="shared" si="118"/>
        <v>#DIV/0!</v>
      </c>
      <c r="Q1863" s="9" t="s">
        <v>8336</v>
      </c>
      <c r="R1863" s="9" t="s">
        <v>8338</v>
      </c>
      <c r="S1863" s="10">
        <f>(J1863/86400)+25569+(-6/24)</f>
        <v>42000.050243055557</v>
      </c>
      <c r="T1863">
        <f t="shared" si="116"/>
        <v>2014</v>
      </c>
      <c r="U1863" s="15" t="str">
        <f t="shared" si="119"/>
        <v>Dec</v>
      </c>
      <c r="V1863" s="10">
        <f>(I1863/86400)+25569+(-5/24)</f>
        <v>42030.091909722221</v>
      </c>
      <c r="Y1863" s="10"/>
    </row>
    <row r="1864" spans="1:25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7"/>
        <v>8</v>
      </c>
      <c r="P1864">
        <f t="shared" si="118"/>
        <v>90.9375</v>
      </c>
      <c r="Q1864" s="9" t="s">
        <v>8336</v>
      </c>
      <c r="R1864" s="9" t="s">
        <v>8338</v>
      </c>
      <c r="S1864" s="10">
        <f>(J1864/86400)+25569+(-6/24)</f>
        <v>42755.242754629631</v>
      </c>
      <c r="T1864">
        <f t="shared" si="116"/>
        <v>2017</v>
      </c>
      <c r="U1864" s="15" t="str">
        <f t="shared" si="119"/>
        <v>Jan</v>
      </c>
      <c r="V1864" s="10">
        <f>(I1864/86400)+25569+(-5/24)</f>
        <v>42802.104166666664</v>
      </c>
      <c r="Y1864" s="10"/>
    </row>
    <row r="1865" spans="1:25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7"/>
        <v>0</v>
      </c>
      <c r="P1865">
        <f t="shared" si="118"/>
        <v>5</v>
      </c>
      <c r="Q1865" s="9" t="s">
        <v>8336</v>
      </c>
      <c r="R1865" s="9" t="s">
        <v>8338</v>
      </c>
      <c r="S1865" s="10">
        <f>(J1865/86400)+25569+(-6/24)</f>
        <v>41772.547280092593</v>
      </c>
      <c r="T1865">
        <f t="shared" si="116"/>
        <v>2014</v>
      </c>
      <c r="U1865" s="15" t="str">
        <f t="shared" si="119"/>
        <v>May</v>
      </c>
      <c r="V1865" s="10">
        <f>(I1865/86400)+25569+(-5/24)</f>
        <v>41802.588946759257</v>
      </c>
      <c r="Y1865" s="10"/>
    </row>
    <row r="1866" spans="1:25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7"/>
        <v>43</v>
      </c>
      <c r="P1866">
        <f t="shared" si="118"/>
        <v>58.083333333333336</v>
      </c>
      <c r="Q1866" s="9" t="s">
        <v>8336</v>
      </c>
      <c r="R1866" s="9" t="s">
        <v>8338</v>
      </c>
      <c r="S1866" s="10">
        <f>(J1866/86400)+25569+(-6/24)</f>
        <v>41733.466435185182</v>
      </c>
      <c r="T1866">
        <f t="shared" si="116"/>
        <v>2014</v>
      </c>
      <c r="U1866" s="15" t="str">
        <f t="shared" si="119"/>
        <v>Apr</v>
      </c>
      <c r="V1866" s="10">
        <f>(I1866/86400)+25569+(-5/24)</f>
        <v>41763.508101851847</v>
      </c>
      <c r="Y1866" s="10"/>
    </row>
    <row r="1867" spans="1:25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7"/>
        <v>0</v>
      </c>
      <c r="P1867">
        <f t="shared" si="118"/>
        <v>2</v>
      </c>
      <c r="Q1867" s="9" t="s">
        <v>8336</v>
      </c>
      <c r="R1867" s="9" t="s">
        <v>8338</v>
      </c>
      <c r="S1867" s="10">
        <f>(J1867/86400)+25569+(-6/24)</f>
        <v>42645.117442129631</v>
      </c>
      <c r="T1867">
        <f t="shared" si="116"/>
        <v>2016</v>
      </c>
      <c r="U1867" s="15" t="str">
        <f t="shared" si="119"/>
        <v>Oct</v>
      </c>
      <c r="V1867" s="10">
        <f>(I1867/86400)+25569+(-5/24)</f>
        <v>42680.200775462959</v>
      </c>
      <c r="Y1867" s="10"/>
    </row>
    <row r="1868" spans="1:25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7"/>
        <v>1</v>
      </c>
      <c r="P1868">
        <f t="shared" si="118"/>
        <v>62.5</v>
      </c>
      <c r="Q1868" s="9" t="s">
        <v>8336</v>
      </c>
      <c r="R1868" s="9" t="s">
        <v>8338</v>
      </c>
      <c r="S1868" s="10">
        <f>(J1868/86400)+25569+(-6/24)</f>
        <v>42741.996493055558</v>
      </c>
      <c r="T1868">
        <f t="shared" si="116"/>
        <v>2017</v>
      </c>
      <c r="U1868" s="15" t="str">
        <f t="shared" si="119"/>
        <v>Jan</v>
      </c>
      <c r="V1868" s="10">
        <f>(I1868/86400)+25569+(-5/24)</f>
        <v>42794.958333333336</v>
      </c>
      <c r="Y1868" s="10"/>
    </row>
    <row r="1869" spans="1:25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7"/>
        <v>0</v>
      </c>
      <c r="P1869">
        <f t="shared" si="118"/>
        <v>10</v>
      </c>
      <c r="Q1869" s="9" t="s">
        <v>8336</v>
      </c>
      <c r="R1869" s="9" t="s">
        <v>8338</v>
      </c>
      <c r="S1869" s="10">
        <f>(J1869/86400)+25569+(-6/24)</f>
        <v>42649.674907407403</v>
      </c>
      <c r="T1869">
        <f t="shared" si="116"/>
        <v>2016</v>
      </c>
      <c r="U1869" s="15" t="str">
        <f t="shared" si="119"/>
        <v>Oct</v>
      </c>
      <c r="V1869" s="10">
        <f>(I1869/86400)+25569+(-5/24)</f>
        <v>42679.716574074067</v>
      </c>
      <c r="Y1869" s="10"/>
    </row>
    <row r="1870" spans="1:25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7"/>
        <v>5</v>
      </c>
      <c r="P1870">
        <f t="shared" si="118"/>
        <v>71.588235294117652</v>
      </c>
      <c r="Q1870" s="9" t="s">
        <v>8336</v>
      </c>
      <c r="R1870" s="9" t="s">
        <v>8338</v>
      </c>
      <c r="S1870" s="10">
        <f>(J1870/86400)+25569+(-6/24)</f>
        <v>42328.529224537036</v>
      </c>
      <c r="T1870">
        <f t="shared" si="116"/>
        <v>2015</v>
      </c>
      <c r="U1870" s="15" t="str">
        <f t="shared" si="119"/>
        <v>Nov</v>
      </c>
      <c r="V1870" s="10">
        <f>(I1870/86400)+25569+(-5/24)</f>
        <v>42353.124305555553</v>
      </c>
      <c r="Y1870" s="10"/>
    </row>
    <row r="1871" spans="1:25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7"/>
        <v>0</v>
      </c>
      <c r="P1871" t="e">
        <f t="shared" si="118"/>
        <v>#DIV/0!</v>
      </c>
      <c r="Q1871" s="9" t="s">
        <v>8336</v>
      </c>
      <c r="R1871" s="9" t="s">
        <v>8338</v>
      </c>
      <c r="S1871" s="10">
        <f>(J1871/86400)+25569+(-6/24)</f>
        <v>42708.752881944441</v>
      </c>
      <c r="T1871">
        <f t="shared" si="116"/>
        <v>2016</v>
      </c>
      <c r="U1871" s="15" t="str">
        <f t="shared" si="119"/>
        <v>Dec</v>
      </c>
      <c r="V1871" s="10">
        <f>(I1871/86400)+25569+(-5/24)</f>
        <v>42738.794548611106</v>
      </c>
      <c r="Y1871" s="10"/>
    </row>
    <row r="1872" spans="1:25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7"/>
        <v>10</v>
      </c>
      <c r="P1872">
        <f t="shared" si="118"/>
        <v>32.81818181818182</v>
      </c>
      <c r="Q1872" s="9" t="s">
        <v>8336</v>
      </c>
      <c r="R1872" s="9" t="s">
        <v>8338</v>
      </c>
      <c r="S1872" s="10">
        <f>(J1872/86400)+25569+(-6/24)</f>
        <v>42371.105729166666</v>
      </c>
      <c r="T1872">
        <f t="shared" si="116"/>
        <v>2016</v>
      </c>
      <c r="U1872" s="15" t="str">
        <f t="shared" si="119"/>
        <v>Jan</v>
      </c>
      <c r="V1872" s="10">
        <f>(I1872/86400)+25569+(-5/24)</f>
        <v>42399.970138888886</v>
      </c>
      <c r="Y1872" s="10"/>
    </row>
    <row r="1873" spans="1:25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7"/>
        <v>72</v>
      </c>
      <c r="P1873">
        <f t="shared" si="118"/>
        <v>49.11578947368421</v>
      </c>
      <c r="Q1873" s="9" t="s">
        <v>8336</v>
      </c>
      <c r="R1873" s="9" t="s">
        <v>8338</v>
      </c>
      <c r="S1873" s="10">
        <f>(J1873/86400)+25569+(-6/24)</f>
        <v>41923.533576388887</v>
      </c>
      <c r="T1873">
        <f t="shared" si="116"/>
        <v>2014</v>
      </c>
      <c r="U1873" s="15" t="str">
        <f t="shared" si="119"/>
        <v>Oct</v>
      </c>
      <c r="V1873" s="10">
        <f>(I1873/86400)+25569+(-5/24)</f>
        <v>41963.616909722223</v>
      </c>
      <c r="Y1873" s="10"/>
    </row>
    <row r="1874" spans="1:25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7"/>
        <v>1</v>
      </c>
      <c r="P1874">
        <f t="shared" si="118"/>
        <v>16.307692307692307</v>
      </c>
      <c r="Q1874" s="9" t="s">
        <v>8336</v>
      </c>
      <c r="R1874" s="9" t="s">
        <v>8338</v>
      </c>
      <c r="S1874" s="10">
        <f>(J1874/86400)+25569+(-6/24)</f>
        <v>42154.879652777774</v>
      </c>
      <c r="T1874">
        <f t="shared" si="116"/>
        <v>2015</v>
      </c>
      <c r="U1874" s="15" t="str">
        <f t="shared" si="119"/>
        <v>May</v>
      </c>
      <c r="V1874" s="10">
        <f>(I1874/86400)+25569+(-5/24)</f>
        <v>42184.921319444438</v>
      </c>
      <c r="Y1874" s="10"/>
    </row>
    <row r="1875" spans="1:25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7"/>
        <v>0</v>
      </c>
      <c r="P1875">
        <f t="shared" si="118"/>
        <v>18</v>
      </c>
      <c r="Q1875" s="9" t="s">
        <v>8336</v>
      </c>
      <c r="R1875" s="9" t="s">
        <v>8338</v>
      </c>
      <c r="S1875" s="10">
        <f>(J1875/86400)+25569+(-6/24)</f>
        <v>42164.365856481483</v>
      </c>
      <c r="T1875">
        <f t="shared" si="116"/>
        <v>2015</v>
      </c>
      <c r="U1875" s="15" t="str">
        <f t="shared" si="119"/>
        <v>Jun</v>
      </c>
      <c r="V1875" s="10">
        <f>(I1875/86400)+25569+(-5/24)</f>
        <v>42193.489583333336</v>
      </c>
      <c r="Y1875" s="10"/>
    </row>
    <row r="1876" spans="1:25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7"/>
        <v>0</v>
      </c>
      <c r="P1876">
        <f t="shared" si="118"/>
        <v>13</v>
      </c>
      <c r="Q1876" s="9" t="s">
        <v>8336</v>
      </c>
      <c r="R1876" s="9" t="s">
        <v>8338</v>
      </c>
      <c r="S1876" s="10">
        <f>(J1876/86400)+25569+(-6/24)</f>
        <v>42529.719131944439</v>
      </c>
      <c r="T1876">
        <f t="shared" si="116"/>
        <v>2016</v>
      </c>
      <c r="U1876" s="15" t="str">
        <f t="shared" si="119"/>
        <v>Jun</v>
      </c>
      <c r="V1876" s="10">
        <f>(I1876/86400)+25569+(-5/24)</f>
        <v>42549.760798611103</v>
      </c>
      <c r="Y1876" s="10"/>
    </row>
    <row r="1877" spans="1:25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7"/>
        <v>1</v>
      </c>
      <c r="P1877">
        <f t="shared" si="118"/>
        <v>17</v>
      </c>
      <c r="Q1877" s="9" t="s">
        <v>8336</v>
      </c>
      <c r="R1877" s="9" t="s">
        <v>8338</v>
      </c>
      <c r="S1877" s="10">
        <f>(J1877/86400)+25569+(-6/24)</f>
        <v>42528.649398148147</v>
      </c>
      <c r="T1877">
        <f t="shared" si="116"/>
        <v>2016</v>
      </c>
      <c r="U1877" s="15" t="str">
        <f t="shared" si="119"/>
        <v>Jun</v>
      </c>
      <c r="V1877" s="10">
        <f>(I1877/86400)+25569+(-5/24)</f>
        <v>42588.691064814811</v>
      </c>
      <c r="Y1877" s="10"/>
    </row>
    <row r="1878" spans="1:25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7"/>
        <v>0</v>
      </c>
      <c r="P1878" t="e">
        <f t="shared" si="118"/>
        <v>#DIV/0!</v>
      </c>
      <c r="Q1878" s="9" t="s">
        <v>8336</v>
      </c>
      <c r="R1878" s="9" t="s">
        <v>8338</v>
      </c>
      <c r="S1878" s="10">
        <f>(J1878/86400)+25569+(-6/24)</f>
        <v>41776.034780092596</v>
      </c>
      <c r="T1878">
        <f t="shared" si="116"/>
        <v>2014</v>
      </c>
      <c r="U1878" s="15" t="str">
        <f t="shared" si="119"/>
        <v>May</v>
      </c>
      <c r="V1878" s="10">
        <f>(I1878/86400)+25569+(-5/24)</f>
        <v>41806.07644675926</v>
      </c>
      <c r="Y1878" s="10"/>
    </row>
    <row r="1879" spans="1:25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7"/>
        <v>0</v>
      </c>
      <c r="P1879" t="e">
        <f t="shared" si="118"/>
        <v>#DIV/0!</v>
      </c>
      <c r="Q1879" s="9" t="s">
        <v>8336</v>
      </c>
      <c r="R1879" s="9" t="s">
        <v>8338</v>
      </c>
      <c r="S1879" s="10">
        <f>(J1879/86400)+25569+(-6/24)</f>
        <v>42034.779224537036</v>
      </c>
      <c r="T1879">
        <f t="shared" si="116"/>
        <v>2015</v>
      </c>
      <c r="U1879" s="15" t="str">
        <f t="shared" si="119"/>
        <v>Jan</v>
      </c>
      <c r="V1879" s="10">
        <f>(I1879/86400)+25569+(-5/24)</f>
        <v>42063.820891203701</v>
      </c>
      <c r="Y1879" s="10"/>
    </row>
    <row r="1880" spans="1:25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7"/>
        <v>0</v>
      </c>
      <c r="P1880" t="e">
        <f t="shared" si="118"/>
        <v>#DIV/0!</v>
      </c>
      <c r="Q1880" s="9" t="s">
        <v>8336</v>
      </c>
      <c r="R1880" s="9" t="s">
        <v>8338</v>
      </c>
      <c r="S1880" s="10">
        <f>(J1880/86400)+25569+(-6/24)</f>
        <v>41772.758738425924</v>
      </c>
      <c r="T1880">
        <f t="shared" si="116"/>
        <v>2014</v>
      </c>
      <c r="U1880" s="15" t="str">
        <f t="shared" si="119"/>
        <v>May</v>
      </c>
      <c r="V1880" s="10">
        <f>(I1880/86400)+25569+(-5/24)</f>
        <v>41802.800405092588</v>
      </c>
      <c r="Y1880" s="10"/>
    </row>
    <row r="1881" spans="1:25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7"/>
        <v>0</v>
      </c>
      <c r="P1881">
        <f t="shared" si="118"/>
        <v>3</v>
      </c>
      <c r="Q1881" s="9" t="s">
        <v>8336</v>
      </c>
      <c r="R1881" s="9" t="s">
        <v>8338</v>
      </c>
      <c r="S1881" s="10">
        <f>(J1881/86400)+25569+(-6/24)</f>
        <v>42413.399641203709</v>
      </c>
      <c r="T1881">
        <f t="shared" si="116"/>
        <v>2016</v>
      </c>
      <c r="U1881" s="15" t="str">
        <f t="shared" si="119"/>
        <v>Feb</v>
      </c>
      <c r="V1881" s="10">
        <f>(I1881/86400)+25569+(-5/24)</f>
        <v>42443.399641203701</v>
      </c>
      <c r="Y1881" s="10"/>
    </row>
    <row r="1882" spans="1:25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7"/>
        <v>20</v>
      </c>
      <c r="P1882">
        <f t="shared" si="118"/>
        <v>41.833333333333336</v>
      </c>
      <c r="Q1882" s="9" t="s">
        <v>8336</v>
      </c>
      <c r="R1882" s="9" t="s">
        <v>8338</v>
      </c>
      <c r="S1882" s="10">
        <f>(J1882/86400)+25569+(-6/24)</f>
        <v>42430.316898148143</v>
      </c>
      <c r="T1882">
        <f t="shared" si="116"/>
        <v>2016</v>
      </c>
      <c r="U1882" s="15" t="str">
        <f t="shared" si="119"/>
        <v>Mar</v>
      </c>
      <c r="V1882" s="10">
        <f>(I1882/86400)+25569+(-5/24)</f>
        <v>42459.31689814815</v>
      </c>
      <c r="Y1882" s="10"/>
    </row>
    <row r="1883" spans="1:25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7"/>
        <v>173</v>
      </c>
      <c r="P1883">
        <f t="shared" si="118"/>
        <v>49.338428571428572</v>
      </c>
      <c r="Q1883" s="9" t="s">
        <v>8328</v>
      </c>
      <c r="R1883" s="9" t="s">
        <v>8332</v>
      </c>
      <c r="S1883" s="10">
        <f>(J1883/86400)+25569+(-6/24)</f>
        <v>42042.902650462958</v>
      </c>
      <c r="T1883">
        <f t="shared" si="116"/>
        <v>2015</v>
      </c>
      <c r="U1883" s="15" t="str">
        <f t="shared" si="119"/>
        <v>Feb</v>
      </c>
      <c r="V1883" s="10">
        <f>(I1883/86400)+25569+(-5/24)</f>
        <v>42072.902650462966</v>
      </c>
      <c r="Y1883" s="10"/>
    </row>
    <row r="1884" spans="1:25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7"/>
        <v>101</v>
      </c>
      <c r="P1884">
        <f t="shared" si="118"/>
        <v>41.728395061728392</v>
      </c>
      <c r="Q1884" s="9" t="s">
        <v>8328</v>
      </c>
      <c r="R1884" s="9" t="s">
        <v>8332</v>
      </c>
      <c r="S1884" s="10">
        <f>(J1884/86400)+25569+(-6/24)</f>
        <v>41067.699212962965</v>
      </c>
      <c r="T1884">
        <f t="shared" si="116"/>
        <v>2012</v>
      </c>
      <c r="U1884" s="15" t="str">
        <f t="shared" si="119"/>
        <v>Jun</v>
      </c>
      <c r="V1884" s="10">
        <f>(I1884/86400)+25569+(-5/24)</f>
        <v>41100.783333333333</v>
      </c>
      <c r="Y1884" s="10"/>
    </row>
    <row r="1885" spans="1:25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7"/>
        <v>105</v>
      </c>
      <c r="P1885">
        <f t="shared" si="118"/>
        <v>32.71875</v>
      </c>
      <c r="Q1885" s="9" t="s">
        <v>8328</v>
      </c>
      <c r="R1885" s="9" t="s">
        <v>8332</v>
      </c>
      <c r="S1885" s="10">
        <f>(J1885/86400)+25569+(-6/24)</f>
        <v>40977.698009259257</v>
      </c>
      <c r="T1885">
        <f t="shared" si="116"/>
        <v>2012</v>
      </c>
      <c r="U1885" s="15" t="str">
        <f t="shared" si="119"/>
        <v>Mar</v>
      </c>
      <c r="V1885" s="10">
        <f>(I1885/86400)+25569+(-5/24)</f>
        <v>41007.698009259257</v>
      </c>
      <c r="Y1885" s="10"/>
    </row>
    <row r="1886" spans="1:25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7"/>
        <v>135</v>
      </c>
      <c r="P1886">
        <f t="shared" si="118"/>
        <v>51.96153846153846</v>
      </c>
      <c r="Q1886" s="9" t="s">
        <v>8328</v>
      </c>
      <c r="R1886" s="9" t="s">
        <v>8332</v>
      </c>
      <c r="S1886" s="10">
        <f>(J1886/86400)+25569+(-6/24)</f>
        <v>41204.948321759257</v>
      </c>
      <c r="T1886">
        <f t="shared" si="116"/>
        <v>2012</v>
      </c>
      <c r="U1886" s="15" t="str">
        <f t="shared" si="119"/>
        <v>Oct</v>
      </c>
      <c r="V1886" s="10">
        <f>(I1886/86400)+25569+(-5/24)</f>
        <v>41240.291666666664</v>
      </c>
      <c r="Y1886" s="10"/>
    </row>
    <row r="1887" spans="1:25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7"/>
        <v>116</v>
      </c>
      <c r="P1887">
        <f t="shared" si="118"/>
        <v>50.685714285714283</v>
      </c>
      <c r="Q1887" s="9" t="s">
        <v>8328</v>
      </c>
      <c r="R1887" s="9" t="s">
        <v>8332</v>
      </c>
      <c r="S1887" s="10">
        <f>(J1887/86400)+25569+(-6/24)</f>
        <v>41098.843865740739</v>
      </c>
      <c r="T1887">
        <f t="shared" si="116"/>
        <v>2012</v>
      </c>
      <c r="U1887" s="15" t="str">
        <f t="shared" si="119"/>
        <v>Jul</v>
      </c>
      <c r="V1887" s="10">
        <f>(I1887/86400)+25569+(-5/24)</f>
        <v>41131.708333333328</v>
      </c>
      <c r="Y1887" s="10"/>
    </row>
    <row r="1888" spans="1:25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7"/>
        <v>102</v>
      </c>
      <c r="P1888">
        <f t="shared" si="118"/>
        <v>42.241379310344826</v>
      </c>
      <c r="Q1888" s="9" t="s">
        <v>8328</v>
      </c>
      <c r="R1888" s="9" t="s">
        <v>8332</v>
      </c>
      <c r="S1888" s="10">
        <f>(J1888/86400)+25569+(-6/24)</f>
        <v>41925.656689814816</v>
      </c>
      <c r="T1888">
        <f t="shared" si="116"/>
        <v>2014</v>
      </c>
      <c r="U1888" s="15" t="str">
        <f t="shared" si="119"/>
        <v>Oct</v>
      </c>
      <c r="V1888" s="10">
        <f>(I1888/86400)+25569+(-5/24)</f>
        <v>41955.740023148144</v>
      </c>
      <c r="Y1888" s="10"/>
    </row>
    <row r="1889" spans="1:25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7"/>
        <v>111</v>
      </c>
      <c r="P1889">
        <f t="shared" si="118"/>
        <v>416.875</v>
      </c>
      <c r="Q1889" s="9" t="s">
        <v>8328</v>
      </c>
      <c r="R1889" s="9" t="s">
        <v>8332</v>
      </c>
      <c r="S1889" s="10">
        <f>(J1889/86400)+25569+(-6/24)</f>
        <v>42323.550138888888</v>
      </c>
      <c r="T1889">
        <f t="shared" si="116"/>
        <v>2015</v>
      </c>
      <c r="U1889" s="15" t="str">
        <f t="shared" si="119"/>
        <v>Nov</v>
      </c>
      <c r="V1889" s="10">
        <f>(I1889/86400)+25569+(-5/24)</f>
        <v>42341.687499999993</v>
      </c>
      <c r="Y1889" s="10"/>
    </row>
    <row r="1890" spans="1:25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7"/>
        <v>166</v>
      </c>
      <c r="P1890">
        <f t="shared" si="118"/>
        <v>46.651685393258425</v>
      </c>
      <c r="Q1890" s="9" t="s">
        <v>8328</v>
      </c>
      <c r="R1890" s="9" t="s">
        <v>8332</v>
      </c>
      <c r="S1890" s="10">
        <f>(J1890/86400)+25569+(-6/24)</f>
        <v>40298.989953703705</v>
      </c>
      <c r="T1890">
        <f t="shared" si="116"/>
        <v>2010</v>
      </c>
      <c r="U1890" s="15" t="str">
        <f t="shared" si="119"/>
        <v>Apr</v>
      </c>
      <c r="V1890" s="10">
        <f>(I1890/86400)+25569+(-5/24)</f>
        <v>40329.999305555553</v>
      </c>
      <c r="Y1890" s="10"/>
    </row>
    <row r="1891" spans="1:25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7"/>
        <v>107</v>
      </c>
      <c r="P1891">
        <f t="shared" si="118"/>
        <v>48.454545454545453</v>
      </c>
      <c r="Q1891" s="9" t="s">
        <v>8328</v>
      </c>
      <c r="R1891" s="9" t="s">
        <v>8332</v>
      </c>
      <c r="S1891" s="10">
        <f>(J1891/86400)+25569+(-6/24)</f>
        <v>41299.543356481481</v>
      </c>
      <c r="T1891">
        <f t="shared" si="116"/>
        <v>2013</v>
      </c>
      <c r="U1891" s="15" t="str">
        <f t="shared" si="119"/>
        <v>Jan</v>
      </c>
      <c r="V1891" s="10">
        <f>(I1891/86400)+25569+(-5/24)</f>
        <v>41344.543356481481</v>
      </c>
      <c r="Y1891" s="10"/>
    </row>
    <row r="1892" spans="1:25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7"/>
        <v>145</v>
      </c>
      <c r="P1892">
        <f t="shared" si="118"/>
        <v>70.5289837398374</v>
      </c>
      <c r="Q1892" s="9" t="s">
        <v>8328</v>
      </c>
      <c r="R1892" s="9" t="s">
        <v>8332</v>
      </c>
      <c r="S1892" s="10">
        <f>(J1892/86400)+25569+(-6/24)</f>
        <v>41228.536203703705</v>
      </c>
      <c r="T1892">
        <f t="shared" si="116"/>
        <v>2012</v>
      </c>
      <c r="U1892" s="15" t="str">
        <f t="shared" si="119"/>
        <v>Nov</v>
      </c>
      <c r="V1892" s="10">
        <f>(I1892/86400)+25569+(-5/24)</f>
        <v>41258.577870370369</v>
      </c>
      <c r="Y1892" s="10"/>
    </row>
    <row r="1893" spans="1:25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7"/>
        <v>106</v>
      </c>
      <c r="P1893">
        <f t="shared" si="118"/>
        <v>87.958333333333329</v>
      </c>
      <c r="Q1893" s="9" t="s">
        <v>8328</v>
      </c>
      <c r="R1893" s="9" t="s">
        <v>8332</v>
      </c>
      <c r="S1893" s="10">
        <f>(J1893/86400)+25569+(-6/24)</f>
        <v>40335.548078703701</v>
      </c>
      <c r="T1893">
        <f t="shared" si="116"/>
        <v>2010</v>
      </c>
      <c r="U1893" s="15" t="str">
        <f t="shared" si="119"/>
        <v>Jun</v>
      </c>
      <c r="V1893" s="10">
        <f>(I1893/86400)+25569+(-5/24)</f>
        <v>40381.041666666664</v>
      </c>
      <c r="Y1893" s="10"/>
    </row>
    <row r="1894" spans="1:25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7"/>
        <v>137</v>
      </c>
      <c r="P1894">
        <f t="shared" si="118"/>
        <v>26.26923076923077</v>
      </c>
      <c r="Q1894" s="9" t="s">
        <v>8328</v>
      </c>
      <c r="R1894" s="9" t="s">
        <v>8332</v>
      </c>
      <c r="S1894" s="10">
        <f>(J1894/86400)+25569+(-6/24)</f>
        <v>40671.387511574074</v>
      </c>
      <c r="T1894">
        <f t="shared" si="116"/>
        <v>2011</v>
      </c>
      <c r="U1894" s="15" t="str">
        <f t="shared" si="119"/>
        <v>May</v>
      </c>
      <c r="V1894" s="10">
        <f>(I1894/86400)+25569+(-5/24)</f>
        <v>40701.429178240738</v>
      </c>
      <c r="Y1894" s="10"/>
    </row>
    <row r="1895" spans="1:25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7"/>
        <v>104</v>
      </c>
      <c r="P1895">
        <f t="shared" si="118"/>
        <v>57.777777777777779</v>
      </c>
      <c r="Q1895" s="9" t="s">
        <v>8328</v>
      </c>
      <c r="R1895" s="9" t="s">
        <v>8332</v>
      </c>
      <c r="S1895" s="10">
        <f>(J1895/86400)+25569+(-6/24)</f>
        <v>40632.69195601852</v>
      </c>
      <c r="T1895">
        <f t="shared" si="116"/>
        <v>2011</v>
      </c>
      <c r="U1895" s="15" t="str">
        <f t="shared" si="119"/>
        <v>Mar</v>
      </c>
      <c r="V1895" s="10">
        <f>(I1895/86400)+25569+(-5/24)</f>
        <v>40648.957638888889</v>
      </c>
      <c r="Y1895" s="10"/>
    </row>
    <row r="1896" spans="1:25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7"/>
        <v>115</v>
      </c>
      <c r="P1896">
        <f t="shared" si="118"/>
        <v>57.25</v>
      </c>
      <c r="Q1896" s="9" t="s">
        <v>8328</v>
      </c>
      <c r="R1896" s="9" t="s">
        <v>8332</v>
      </c>
      <c r="S1896" s="10">
        <f>(J1896/86400)+25569+(-6/24)</f>
        <v>40920.65489583333</v>
      </c>
      <c r="T1896">
        <f t="shared" si="116"/>
        <v>2012</v>
      </c>
      <c r="U1896" s="15" t="str">
        <f t="shared" si="119"/>
        <v>Jan</v>
      </c>
      <c r="V1896" s="10">
        <f>(I1896/86400)+25569+(-5/24)</f>
        <v>40951.696562499994</v>
      </c>
      <c r="Y1896" s="10"/>
    </row>
    <row r="1897" spans="1:25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7"/>
        <v>102</v>
      </c>
      <c r="P1897">
        <f t="shared" si="118"/>
        <v>196.34042553191489</v>
      </c>
      <c r="Q1897" s="9" t="s">
        <v>8328</v>
      </c>
      <c r="R1897" s="9" t="s">
        <v>8332</v>
      </c>
      <c r="S1897" s="10">
        <f>(J1897/86400)+25569+(-6/24)</f>
        <v>42267.496782407412</v>
      </c>
      <c r="T1897">
        <f t="shared" si="116"/>
        <v>2015</v>
      </c>
      <c r="U1897" s="15" t="str">
        <f t="shared" si="119"/>
        <v>Sep</v>
      </c>
      <c r="V1897" s="10">
        <f>(I1897/86400)+25569+(-5/24)</f>
        <v>42297.538449074076</v>
      </c>
      <c r="Y1897" s="10"/>
    </row>
    <row r="1898" spans="1:25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7"/>
        <v>124</v>
      </c>
      <c r="P1898">
        <f t="shared" si="118"/>
        <v>43</v>
      </c>
      <c r="Q1898" s="9" t="s">
        <v>8328</v>
      </c>
      <c r="R1898" s="9" t="s">
        <v>8332</v>
      </c>
      <c r="S1898" s="10">
        <f>(J1898/86400)+25569+(-6/24)</f>
        <v>40981.460243055553</v>
      </c>
      <c r="T1898">
        <f t="shared" si="116"/>
        <v>2012</v>
      </c>
      <c r="U1898" s="15" t="str">
        <f t="shared" si="119"/>
        <v>Mar</v>
      </c>
      <c r="V1898" s="10">
        <f>(I1898/86400)+25569+(-5/24)</f>
        <v>41011.501909722218</v>
      </c>
      <c r="Y1898" s="10"/>
    </row>
    <row r="1899" spans="1:25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7"/>
        <v>102</v>
      </c>
      <c r="P1899">
        <f t="shared" si="118"/>
        <v>35.551912568306008</v>
      </c>
      <c r="Q1899" s="9" t="s">
        <v>8328</v>
      </c>
      <c r="R1899" s="9" t="s">
        <v>8332</v>
      </c>
      <c r="S1899" s="10">
        <f>(J1899/86400)+25569+(-6/24)</f>
        <v>41680.333402777775</v>
      </c>
      <c r="T1899">
        <f t="shared" si="116"/>
        <v>2014</v>
      </c>
      <c r="U1899" s="15" t="str">
        <f t="shared" si="119"/>
        <v>Feb</v>
      </c>
      <c r="V1899" s="10">
        <f>(I1899/86400)+25569+(-5/24)</f>
        <v>41702.666666666664</v>
      </c>
      <c r="Y1899" s="10"/>
    </row>
    <row r="1900" spans="1:25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7"/>
        <v>145</v>
      </c>
      <c r="P1900">
        <f t="shared" si="118"/>
        <v>68.80952380952381</v>
      </c>
      <c r="Q1900" s="9" t="s">
        <v>8328</v>
      </c>
      <c r="R1900" s="9" t="s">
        <v>8332</v>
      </c>
      <c r="S1900" s="10">
        <f>(J1900/86400)+25569+(-6/24)</f>
        <v>42365.942974537036</v>
      </c>
      <c r="T1900">
        <f t="shared" si="116"/>
        <v>2015</v>
      </c>
      <c r="U1900" s="15" t="str">
        <f t="shared" si="119"/>
        <v>Dec</v>
      </c>
      <c r="V1900" s="10">
        <f>(I1900/86400)+25569+(-5/24)</f>
        <v>42401.541666666664</v>
      </c>
      <c r="Y1900" s="10"/>
    </row>
    <row r="1901" spans="1:25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7"/>
        <v>133</v>
      </c>
      <c r="P1901">
        <f t="shared" si="118"/>
        <v>28.571428571428573</v>
      </c>
      <c r="Q1901" s="9" t="s">
        <v>8328</v>
      </c>
      <c r="R1901" s="9" t="s">
        <v>8332</v>
      </c>
      <c r="S1901" s="10">
        <f>(J1901/86400)+25569+(-6/24)</f>
        <v>42058.691736111112</v>
      </c>
      <c r="T1901">
        <f t="shared" si="116"/>
        <v>2015</v>
      </c>
      <c r="U1901" s="15" t="str">
        <f t="shared" si="119"/>
        <v>Feb</v>
      </c>
      <c r="V1901" s="10">
        <f>(I1901/86400)+25569+(-5/24)</f>
        <v>42088.691736111105</v>
      </c>
      <c r="Y1901" s="10"/>
    </row>
    <row r="1902" spans="1:25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7"/>
        <v>109</v>
      </c>
      <c r="P1902">
        <f t="shared" si="118"/>
        <v>50.631666666666668</v>
      </c>
      <c r="Q1902" s="9" t="s">
        <v>8328</v>
      </c>
      <c r="R1902" s="9" t="s">
        <v>8332</v>
      </c>
      <c r="S1902" s="10">
        <f>(J1902/86400)+25569+(-6/24)</f>
        <v>41160.621886574074</v>
      </c>
      <c r="T1902">
        <f t="shared" si="116"/>
        <v>2012</v>
      </c>
      <c r="U1902" s="15" t="str">
        <f t="shared" si="119"/>
        <v>Sep</v>
      </c>
      <c r="V1902" s="10">
        <f>(I1902/86400)+25569+(-5/24)</f>
        <v>41188.207638888889</v>
      </c>
      <c r="Y1902" s="10"/>
    </row>
    <row r="1903" spans="1:25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7"/>
        <v>3</v>
      </c>
      <c r="P1903">
        <f t="shared" si="118"/>
        <v>106.8</v>
      </c>
      <c r="Q1903" s="9" t="s">
        <v>8322</v>
      </c>
      <c r="R1903" s="9" t="s">
        <v>8351</v>
      </c>
      <c r="S1903" s="10">
        <f>(J1903/86400)+25569+(-6/24)</f>
        <v>42116.29315972222</v>
      </c>
      <c r="T1903">
        <f t="shared" si="116"/>
        <v>2015</v>
      </c>
      <c r="U1903" s="15" t="str">
        <f t="shared" si="119"/>
        <v>Apr</v>
      </c>
      <c r="V1903" s="10">
        <f>(I1903/86400)+25569+(-5/24)</f>
        <v>42146.333333333336</v>
      </c>
      <c r="Y1903" s="10"/>
    </row>
    <row r="1904" spans="1:25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7"/>
        <v>1</v>
      </c>
      <c r="P1904">
        <f t="shared" si="118"/>
        <v>4</v>
      </c>
      <c r="Q1904" s="9" t="s">
        <v>8322</v>
      </c>
      <c r="R1904" s="9" t="s">
        <v>8351</v>
      </c>
      <c r="S1904" s="10">
        <f>(J1904/86400)+25569+(-6/24)</f>
        <v>42037.539895833332</v>
      </c>
      <c r="T1904">
        <f t="shared" si="116"/>
        <v>2015</v>
      </c>
      <c r="U1904" s="15" t="str">
        <f t="shared" si="119"/>
        <v>Feb</v>
      </c>
      <c r="V1904" s="10">
        <f>(I1904/86400)+25569+(-5/24)</f>
        <v>42067.581562499996</v>
      </c>
      <c r="Y1904" s="10"/>
    </row>
    <row r="1905" spans="1:25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7"/>
        <v>47</v>
      </c>
      <c r="P1905">
        <f t="shared" si="118"/>
        <v>34.097560975609753</v>
      </c>
      <c r="Q1905" s="9" t="s">
        <v>8322</v>
      </c>
      <c r="R1905" s="9" t="s">
        <v>8351</v>
      </c>
      <c r="S1905" s="10">
        <f>(J1905/86400)+25569+(-6/24)</f>
        <v>42702.520729166667</v>
      </c>
      <c r="T1905">
        <f t="shared" si="116"/>
        <v>2016</v>
      </c>
      <c r="U1905" s="15" t="str">
        <f t="shared" si="119"/>
        <v>Nov</v>
      </c>
      <c r="V1905" s="10">
        <f>(I1905/86400)+25569+(-5/24)</f>
        <v>42762.562395833331</v>
      </c>
      <c r="Y1905" s="10"/>
    </row>
    <row r="1906" spans="1:25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7"/>
        <v>0</v>
      </c>
      <c r="P1906">
        <f t="shared" si="118"/>
        <v>25</v>
      </c>
      <c r="Q1906" s="9" t="s">
        <v>8322</v>
      </c>
      <c r="R1906" s="9" t="s">
        <v>8351</v>
      </c>
      <c r="S1906" s="10">
        <f>(J1906/86400)+25569+(-6/24)</f>
        <v>42326.435428240744</v>
      </c>
      <c r="T1906">
        <f t="shared" si="116"/>
        <v>2015</v>
      </c>
      <c r="U1906" s="15" t="str">
        <f t="shared" si="119"/>
        <v>Nov</v>
      </c>
      <c r="V1906" s="10">
        <f>(I1906/86400)+25569+(-5/24)</f>
        <v>42371.477094907408</v>
      </c>
      <c r="Y1906" s="10"/>
    </row>
    <row r="1907" spans="1:25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7"/>
        <v>0</v>
      </c>
      <c r="P1907">
        <f t="shared" si="118"/>
        <v>10.5</v>
      </c>
      <c r="Q1907" s="9" t="s">
        <v>8322</v>
      </c>
      <c r="R1907" s="9" t="s">
        <v>8351</v>
      </c>
      <c r="S1907" s="10">
        <f>(J1907/86400)+25569+(-6/24)</f>
        <v>41859.675856481481</v>
      </c>
      <c r="T1907">
        <f t="shared" si="116"/>
        <v>2014</v>
      </c>
      <c r="U1907" s="15" t="str">
        <f t="shared" si="119"/>
        <v>Aug</v>
      </c>
      <c r="V1907" s="10">
        <f>(I1907/86400)+25569+(-5/24)</f>
        <v>41889.717523148145</v>
      </c>
      <c r="Y1907" s="10"/>
    </row>
    <row r="1908" spans="1:25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7"/>
        <v>43</v>
      </c>
      <c r="P1908">
        <f t="shared" si="118"/>
        <v>215.95959595959596</v>
      </c>
      <c r="Q1908" s="9" t="s">
        <v>8322</v>
      </c>
      <c r="R1908" s="9" t="s">
        <v>8351</v>
      </c>
      <c r="S1908" s="10">
        <f>(J1908/86400)+25569+(-6/24)</f>
        <v>42514.421099537038</v>
      </c>
      <c r="T1908">
        <f t="shared" si="116"/>
        <v>2016</v>
      </c>
      <c r="U1908" s="15" t="str">
        <f t="shared" si="119"/>
        <v>May</v>
      </c>
      <c r="V1908" s="10">
        <f>(I1908/86400)+25569+(-5/24)</f>
        <v>42544.462766203702</v>
      </c>
      <c r="Y1908" s="10"/>
    </row>
    <row r="1909" spans="1:25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7"/>
        <v>0</v>
      </c>
      <c r="P1909">
        <f t="shared" si="118"/>
        <v>21.25</v>
      </c>
      <c r="Q1909" s="9" t="s">
        <v>8322</v>
      </c>
      <c r="R1909" s="9" t="s">
        <v>8351</v>
      </c>
      <c r="S1909" s="10">
        <f>(J1909/86400)+25569+(-6/24)</f>
        <v>41767.337094907409</v>
      </c>
      <c r="T1909">
        <f t="shared" si="116"/>
        <v>2014</v>
      </c>
      <c r="U1909" s="15" t="str">
        <f t="shared" si="119"/>
        <v>May</v>
      </c>
      <c r="V1909" s="10">
        <f>(I1909/86400)+25569+(-5/24)</f>
        <v>41782.378761574073</v>
      </c>
      <c r="Y1909" s="10"/>
    </row>
    <row r="1910" spans="1:25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7"/>
        <v>2</v>
      </c>
      <c r="P1910">
        <f t="shared" si="118"/>
        <v>108.25</v>
      </c>
      <c r="Q1910" s="9" t="s">
        <v>8322</v>
      </c>
      <c r="R1910" s="9" t="s">
        <v>8351</v>
      </c>
      <c r="S1910" s="10">
        <f>(J1910/86400)+25569+(-6/24)</f>
        <v>42703.667824074073</v>
      </c>
      <c r="T1910">
        <f t="shared" si="116"/>
        <v>2016</v>
      </c>
      <c r="U1910" s="15" t="str">
        <f t="shared" si="119"/>
        <v>Nov</v>
      </c>
      <c r="V1910" s="10">
        <f>(I1910/86400)+25569+(-5/24)</f>
        <v>42733.709490740737</v>
      </c>
      <c r="Y1910" s="10"/>
    </row>
    <row r="1911" spans="1:25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7"/>
        <v>14</v>
      </c>
      <c r="P1911">
        <f t="shared" si="118"/>
        <v>129.97368421052633</v>
      </c>
      <c r="Q1911" s="9" t="s">
        <v>8322</v>
      </c>
      <c r="R1911" s="9" t="s">
        <v>8351</v>
      </c>
      <c r="S1911" s="10">
        <f>(J1911/86400)+25569+(-6/24)</f>
        <v>41905.179155092592</v>
      </c>
      <c r="T1911">
        <f t="shared" si="116"/>
        <v>2014</v>
      </c>
      <c r="U1911" s="15" t="str">
        <f t="shared" si="119"/>
        <v>Sep</v>
      </c>
      <c r="V1911" s="10">
        <f>(I1911/86400)+25569+(-5/24)</f>
        <v>41935.220821759256</v>
      </c>
      <c r="Y1911" s="10"/>
    </row>
    <row r="1912" spans="1:25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7"/>
        <v>39</v>
      </c>
      <c r="P1912">
        <f t="shared" si="118"/>
        <v>117.49473684210527</v>
      </c>
      <c r="Q1912" s="9" t="s">
        <v>8322</v>
      </c>
      <c r="R1912" s="9" t="s">
        <v>8351</v>
      </c>
      <c r="S1912" s="10">
        <f>(J1912/86400)+25569+(-6/24)</f>
        <v>42264.713159722218</v>
      </c>
      <c r="T1912">
        <f t="shared" si="116"/>
        <v>2015</v>
      </c>
      <c r="U1912" s="15" t="str">
        <f t="shared" si="119"/>
        <v>Sep</v>
      </c>
      <c r="V1912" s="10">
        <f>(I1912/86400)+25569+(-5/24)</f>
        <v>42308.739583333336</v>
      </c>
      <c r="Y1912" s="10"/>
    </row>
    <row r="1913" spans="1:25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7"/>
        <v>0</v>
      </c>
      <c r="P1913">
        <f t="shared" si="118"/>
        <v>10</v>
      </c>
      <c r="Q1913" s="9" t="s">
        <v>8322</v>
      </c>
      <c r="R1913" s="9" t="s">
        <v>8351</v>
      </c>
      <c r="S1913" s="10">
        <f>(J1913/86400)+25569+(-6/24)</f>
        <v>41829.783958333333</v>
      </c>
      <c r="T1913">
        <f t="shared" si="116"/>
        <v>2014</v>
      </c>
      <c r="U1913" s="15" t="str">
        <f t="shared" si="119"/>
        <v>Jul</v>
      </c>
      <c r="V1913" s="10">
        <f>(I1913/86400)+25569+(-5/24)</f>
        <v>41859.825624999998</v>
      </c>
      <c r="Y1913" s="10"/>
    </row>
    <row r="1914" spans="1:25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7"/>
        <v>59</v>
      </c>
      <c r="P1914">
        <f t="shared" si="118"/>
        <v>70.595238095238102</v>
      </c>
      <c r="Q1914" s="9" t="s">
        <v>8322</v>
      </c>
      <c r="R1914" s="9" t="s">
        <v>8351</v>
      </c>
      <c r="S1914" s="10">
        <f>(J1914/86400)+25569+(-6/24)</f>
        <v>42128.976388888885</v>
      </c>
      <c r="T1914">
        <f t="shared" si="116"/>
        <v>2015</v>
      </c>
      <c r="U1914" s="15" t="str">
        <f t="shared" si="119"/>
        <v>May</v>
      </c>
      <c r="V1914" s="10">
        <f>(I1914/86400)+25569+(-5/24)</f>
        <v>42159.018055555549</v>
      </c>
      <c r="Y1914" s="10"/>
    </row>
    <row r="1915" spans="1:25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7"/>
        <v>1</v>
      </c>
      <c r="P1915">
        <f t="shared" si="118"/>
        <v>24.5</v>
      </c>
      <c r="Q1915" s="9" t="s">
        <v>8322</v>
      </c>
      <c r="R1915" s="9" t="s">
        <v>8351</v>
      </c>
      <c r="S1915" s="10">
        <f>(J1915/86400)+25569+(-6/24)</f>
        <v>41890.261319444442</v>
      </c>
      <c r="T1915">
        <f t="shared" si="116"/>
        <v>2014</v>
      </c>
      <c r="U1915" s="15" t="str">
        <f t="shared" si="119"/>
        <v>Sep</v>
      </c>
      <c r="V1915" s="10">
        <f>(I1915/86400)+25569+(-5/24)</f>
        <v>41920.302986111106</v>
      </c>
      <c r="Y1915" s="10"/>
    </row>
    <row r="1916" spans="1:25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7"/>
        <v>9</v>
      </c>
      <c r="P1916">
        <f t="shared" si="118"/>
        <v>30</v>
      </c>
      <c r="Q1916" s="9" t="s">
        <v>8322</v>
      </c>
      <c r="R1916" s="9" t="s">
        <v>8351</v>
      </c>
      <c r="S1916" s="10">
        <f>(J1916/86400)+25569+(-6/24)</f>
        <v>41928.924456018518</v>
      </c>
      <c r="T1916">
        <f t="shared" si="116"/>
        <v>2014</v>
      </c>
      <c r="U1916" s="15" t="str">
        <f t="shared" si="119"/>
        <v>Oct</v>
      </c>
      <c r="V1916" s="10">
        <f>(I1916/86400)+25569+(-5/24)</f>
        <v>41943.957638888889</v>
      </c>
      <c r="Y1916" s="10"/>
    </row>
    <row r="1917" spans="1:25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7"/>
        <v>2</v>
      </c>
      <c r="P1917">
        <f t="shared" si="118"/>
        <v>2</v>
      </c>
      <c r="Q1917" s="9" t="s">
        <v>8322</v>
      </c>
      <c r="R1917" s="9" t="s">
        <v>8351</v>
      </c>
      <c r="S1917" s="10">
        <f>(J1917/86400)+25569+(-6/24)</f>
        <v>41863.79886574074</v>
      </c>
      <c r="T1917">
        <f t="shared" si="116"/>
        <v>2014</v>
      </c>
      <c r="U1917" s="15" t="str">
        <f t="shared" si="119"/>
        <v>Aug</v>
      </c>
      <c r="V1917" s="10">
        <f>(I1917/86400)+25569+(-5/24)</f>
        <v>41883.840532407405</v>
      </c>
      <c r="Y1917" s="10"/>
    </row>
    <row r="1918" spans="1:25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7"/>
        <v>1</v>
      </c>
      <c r="P1918">
        <f t="shared" si="118"/>
        <v>17</v>
      </c>
      <c r="Q1918" s="9" t="s">
        <v>8322</v>
      </c>
      <c r="R1918" s="9" t="s">
        <v>8351</v>
      </c>
      <c r="S1918" s="10">
        <f>(J1918/86400)+25569+(-6/24)</f>
        <v>42656.467303240745</v>
      </c>
      <c r="T1918">
        <f t="shared" si="116"/>
        <v>2016</v>
      </c>
      <c r="U1918" s="15" t="str">
        <f t="shared" si="119"/>
        <v>Oct</v>
      </c>
      <c r="V1918" s="10">
        <f>(I1918/86400)+25569+(-5/24)</f>
        <v>42681.550636574073</v>
      </c>
      <c r="Y1918" s="10"/>
    </row>
    <row r="1919" spans="1:25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7"/>
        <v>53</v>
      </c>
      <c r="P1919">
        <f t="shared" si="118"/>
        <v>2928.9285714285716</v>
      </c>
      <c r="Q1919" s="9" t="s">
        <v>8322</v>
      </c>
      <c r="R1919" s="9" t="s">
        <v>8351</v>
      </c>
      <c r="S1919" s="10">
        <f>(J1919/86400)+25569+(-6/24)</f>
        <v>42746.020057870366</v>
      </c>
      <c r="T1919">
        <f t="shared" si="116"/>
        <v>2017</v>
      </c>
      <c r="U1919" s="15" t="str">
        <f t="shared" si="119"/>
        <v>Jan</v>
      </c>
      <c r="V1919" s="10">
        <f>(I1919/86400)+25569+(-5/24)</f>
        <v>42776.06172453703</v>
      </c>
      <c r="Y1919" s="10"/>
    </row>
    <row r="1920" spans="1:25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7"/>
        <v>1</v>
      </c>
      <c r="P1920">
        <f t="shared" si="118"/>
        <v>28.888888888888889</v>
      </c>
      <c r="Q1920" s="9" t="s">
        <v>8322</v>
      </c>
      <c r="R1920" s="9" t="s">
        <v>8351</v>
      </c>
      <c r="S1920" s="10">
        <f>(J1920/86400)+25569+(-6/24)</f>
        <v>41828.539942129632</v>
      </c>
      <c r="T1920">
        <f t="shared" si="116"/>
        <v>2014</v>
      </c>
      <c r="U1920" s="15" t="str">
        <f t="shared" si="119"/>
        <v>Jul</v>
      </c>
      <c r="V1920" s="10">
        <f>(I1920/86400)+25569+(-5/24)</f>
        <v>41863.581608796296</v>
      </c>
      <c r="Y1920" s="10"/>
    </row>
    <row r="1921" spans="1:25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7"/>
        <v>47</v>
      </c>
      <c r="P1921">
        <f t="shared" si="118"/>
        <v>29.625</v>
      </c>
      <c r="Q1921" s="9" t="s">
        <v>8322</v>
      </c>
      <c r="R1921" s="9" t="s">
        <v>8351</v>
      </c>
      <c r="S1921" s="10">
        <f>(J1921/86400)+25569+(-6/24)</f>
        <v>42113.625567129631</v>
      </c>
      <c r="T1921">
        <f t="shared" si="116"/>
        <v>2015</v>
      </c>
      <c r="U1921" s="15" t="str">
        <f t="shared" si="119"/>
        <v>Apr</v>
      </c>
      <c r="V1921" s="10">
        <f>(I1921/86400)+25569+(-5/24)</f>
        <v>42143.667233796295</v>
      </c>
      <c r="Y1921" s="10"/>
    </row>
    <row r="1922" spans="1:25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7"/>
        <v>43</v>
      </c>
      <c r="P1922">
        <f t="shared" si="118"/>
        <v>40.980952380952381</v>
      </c>
      <c r="Q1922" s="9" t="s">
        <v>8322</v>
      </c>
      <c r="R1922" s="9" t="s">
        <v>8351</v>
      </c>
      <c r="S1922" s="10">
        <f>(J1922/86400)+25569+(-6/24)</f>
        <v>42270.625706018516</v>
      </c>
      <c r="T1922">
        <f t="shared" ref="T1922:T1985" si="120">YEAR(S1922)</f>
        <v>2015</v>
      </c>
      <c r="U1922" s="15" t="str">
        <f t="shared" si="119"/>
        <v>Sep</v>
      </c>
      <c r="V1922" s="10">
        <f>(I1922/86400)+25569+(-5/24)</f>
        <v>42298.749999999993</v>
      </c>
      <c r="Y1922" s="10"/>
    </row>
    <row r="1923" spans="1:25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1">ROUND((E1923/D1923)*100,0)</f>
        <v>137</v>
      </c>
      <c r="P1923">
        <f t="shared" ref="P1923:P1986" si="122">AVERAGE(E1923/L1923)</f>
        <v>54</v>
      </c>
      <c r="Q1923" s="9" t="s">
        <v>8328</v>
      </c>
      <c r="R1923" s="9" t="s">
        <v>8332</v>
      </c>
      <c r="S1923" s="10">
        <f>(J1923/86400)+25569+(-6/24)</f>
        <v>41073.971562500003</v>
      </c>
      <c r="T1923">
        <f t="shared" si="120"/>
        <v>2012</v>
      </c>
      <c r="U1923" s="15" t="str">
        <f t="shared" ref="U1923:U1986" si="123">TEXT(S1923,"mmm")</f>
        <v>Jun</v>
      </c>
      <c r="V1923" s="10">
        <f>(I1923/86400)+25569+(-5/24)</f>
        <v>41104.013229166667</v>
      </c>
      <c r="Y1923" s="10"/>
    </row>
    <row r="1924" spans="1:25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1"/>
        <v>116</v>
      </c>
      <c r="P1924">
        <f t="shared" si="122"/>
        <v>36.109375</v>
      </c>
      <c r="Q1924" s="9" t="s">
        <v>8328</v>
      </c>
      <c r="R1924" s="9" t="s">
        <v>8332</v>
      </c>
      <c r="S1924" s="10">
        <f>(J1924/86400)+25569+(-6/24)</f>
        <v>41590.005868055552</v>
      </c>
      <c r="T1924">
        <f t="shared" si="120"/>
        <v>2013</v>
      </c>
      <c r="U1924" s="15" t="str">
        <f t="shared" si="123"/>
        <v>Nov</v>
      </c>
      <c r="V1924" s="10">
        <f>(I1924/86400)+25569+(-5/24)</f>
        <v>41620.047534722216</v>
      </c>
      <c r="Y1924" s="10"/>
    </row>
    <row r="1925" spans="1:25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1"/>
        <v>241</v>
      </c>
      <c r="P1925">
        <f t="shared" si="122"/>
        <v>23.153846153846153</v>
      </c>
      <c r="Q1925" s="9" t="s">
        <v>8328</v>
      </c>
      <c r="R1925" s="9" t="s">
        <v>8332</v>
      </c>
      <c r="S1925" s="10">
        <f>(J1925/86400)+25569+(-6/24)</f>
        <v>40772.598749999997</v>
      </c>
      <c r="T1925">
        <f t="shared" si="120"/>
        <v>2011</v>
      </c>
      <c r="U1925" s="15" t="str">
        <f t="shared" si="123"/>
        <v>Aug</v>
      </c>
      <c r="V1925" s="10">
        <f>(I1925/86400)+25569+(-5/24)</f>
        <v>40812.999305555553</v>
      </c>
      <c r="Y1925" s="10"/>
    </row>
    <row r="1926" spans="1:25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1"/>
        <v>114</v>
      </c>
      <c r="P1926">
        <f t="shared" si="122"/>
        <v>104</v>
      </c>
      <c r="Q1926" s="9" t="s">
        <v>8328</v>
      </c>
      <c r="R1926" s="9" t="s">
        <v>8332</v>
      </c>
      <c r="S1926" s="10">
        <f>(J1926/86400)+25569+(-6/24)</f>
        <v>41626.511053240742</v>
      </c>
      <c r="T1926">
        <f t="shared" si="120"/>
        <v>2013</v>
      </c>
      <c r="U1926" s="15" t="str">
        <f t="shared" si="123"/>
        <v>Dec</v>
      </c>
      <c r="V1926" s="10">
        <f>(I1926/86400)+25569+(-5/24)</f>
        <v>41654.606249999997</v>
      </c>
      <c r="Y1926" s="10"/>
    </row>
    <row r="1927" spans="1:25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1"/>
        <v>110</v>
      </c>
      <c r="P1927">
        <f t="shared" si="122"/>
        <v>31.826923076923077</v>
      </c>
      <c r="Q1927" s="9" t="s">
        <v>8328</v>
      </c>
      <c r="R1927" s="9" t="s">
        <v>8332</v>
      </c>
      <c r="S1927" s="10">
        <f>(J1927/86400)+25569+(-6/24)</f>
        <v>41535.65148148148</v>
      </c>
      <c r="T1927">
        <f t="shared" si="120"/>
        <v>2013</v>
      </c>
      <c r="U1927" s="15" t="str">
        <f t="shared" si="123"/>
        <v>Sep</v>
      </c>
      <c r="V1927" s="10">
        <f>(I1927/86400)+25569+(-5/24)</f>
        <v>41557.791666666664</v>
      </c>
      <c r="Y1927" s="10"/>
    </row>
    <row r="1928" spans="1:25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1"/>
        <v>195</v>
      </c>
      <c r="P1928">
        <f t="shared" si="122"/>
        <v>27.3896261682243</v>
      </c>
      <c r="Q1928" s="9" t="s">
        <v>8328</v>
      </c>
      <c r="R1928" s="9" t="s">
        <v>8332</v>
      </c>
      <c r="S1928" s="10">
        <f>(J1928/86400)+25569+(-6/24)</f>
        <v>40456.704351851848</v>
      </c>
      <c r="T1928">
        <f t="shared" si="120"/>
        <v>2010</v>
      </c>
      <c r="U1928" s="15" t="str">
        <f t="shared" si="123"/>
        <v>Oct</v>
      </c>
      <c r="V1928" s="10">
        <f>(I1928/86400)+25569+(-5/24)</f>
        <v>40483.80972222222</v>
      </c>
      <c r="Y1928" s="10"/>
    </row>
    <row r="1929" spans="1:25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1"/>
        <v>103</v>
      </c>
      <c r="P1929">
        <f t="shared" si="122"/>
        <v>56.363636363636367</v>
      </c>
      <c r="Q1929" s="9" t="s">
        <v>8328</v>
      </c>
      <c r="R1929" s="9" t="s">
        <v>8332</v>
      </c>
      <c r="S1929" s="10">
        <f>(J1929/86400)+25569+(-6/24)</f>
        <v>40960.611562500002</v>
      </c>
      <c r="T1929">
        <f t="shared" si="120"/>
        <v>2012</v>
      </c>
      <c r="U1929" s="15" t="str">
        <f t="shared" si="123"/>
        <v>Feb</v>
      </c>
      <c r="V1929" s="10">
        <f>(I1929/86400)+25569+(-5/24)</f>
        <v>40975.999305555553</v>
      </c>
      <c r="Y1929" s="10"/>
    </row>
    <row r="1930" spans="1:25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1"/>
        <v>103</v>
      </c>
      <c r="P1930">
        <f t="shared" si="122"/>
        <v>77.352941176470594</v>
      </c>
      <c r="Q1930" s="9" t="s">
        <v>8328</v>
      </c>
      <c r="R1930" s="9" t="s">
        <v>8332</v>
      </c>
      <c r="S1930" s="10">
        <f>(J1930/86400)+25569+(-6/24)</f>
        <v>41371.3980787037</v>
      </c>
      <c r="T1930">
        <f t="shared" si="120"/>
        <v>2013</v>
      </c>
      <c r="U1930" s="15" t="str">
        <f t="shared" si="123"/>
        <v>Apr</v>
      </c>
      <c r="V1930" s="10">
        <f>(I1930/86400)+25569+(-5/24)</f>
        <v>41401.439745370364</v>
      </c>
      <c r="Y1930" s="10"/>
    </row>
    <row r="1931" spans="1:25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1"/>
        <v>100</v>
      </c>
      <c r="P1931">
        <f t="shared" si="122"/>
        <v>42.8</v>
      </c>
      <c r="Q1931" s="9" t="s">
        <v>8328</v>
      </c>
      <c r="R1931" s="9" t="s">
        <v>8332</v>
      </c>
      <c r="S1931" s="10">
        <f>(J1931/86400)+25569+(-6/24)</f>
        <v>40686.771597222221</v>
      </c>
      <c r="T1931">
        <f t="shared" si="120"/>
        <v>2011</v>
      </c>
      <c r="U1931" s="15" t="str">
        <f t="shared" si="123"/>
        <v>May</v>
      </c>
      <c r="V1931" s="10">
        <f>(I1931/86400)+25569+(-5/24)</f>
        <v>40728.813263888886</v>
      </c>
      <c r="Y1931" s="10"/>
    </row>
    <row r="1932" spans="1:25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1"/>
        <v>127</v>
      </c>
      <c r="P1932">
        <f t="shared" si="122"/>
        <v>48.846153846153847</v>
      </c>
      <c r="Q1932" s="9" t="s">
        <v>8328</v>
      </c>
      <c r="R1932" s="9" t="s">
        <v>8332</v>
      </c>
      <c r="S1932" s="10">
        <f>(J1932/86400)+25569+(-6/24)</f>
        <v>41402.308819444443</v>
      </c>
      <c r="T1932">
        <f t="shared" si="120"/>
        <v>2013</v>
      </c>
      <c r="U1932" s="15" t="str">
        <f t="shared" si="123"/>
        <v>May</v>
      </c>
      <c r="V1932" s="10">
        <f>(I1932/86400)+25569+(-5/24)</f>
        <v>41462.350486111107</v>
      </c>
      <c r="Y1932" s="10"/>
    </row>
    <row r="1933" spans="1:25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1"/>
        <v>121</v>
      </c>
      <c r="P1933">
        <f t="shared" si="122"/>
        <v>48.240400000000001</v>
      </c>
      <c r="Q1933" s="9" t="s">
        <v>8328</v>
      </c>
      <c r="R1933" s="9" t="s">
        <v>8332</v>
      </c>
      <c r="S1933" s="10">
        <f>(J1933/86400)+25569+(-6/24)</f>
        <v>41037.642465277779</v>
      </c>
      <c r="T1933">
        <f t="shared" si="120"/>
        <v>2012</v>
      </c>
      <c r="U1933" s="15" t="str">
        <f t="shared" si="123"/>
        <v>May</v>
      </c>
      <c r="V1933" s="10">
        <f>(I1933/86400)+25569+(-5/24)</f>
        <v>41050.9375</v>
      </c>
      <c r="Y1933" s="10"/>
    </row>
    <row r="1934" spans="1:25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1"/>
        <v>107</v>
      </c>
      <c r="P1934">
        <f t="shared" si="122"/>
        <v>70.212500000000006</v>
      </c>
      <c r="Q1934" s="9" t="s">
        <v>8328</v>
      </c>
      <c r="R1934" s="9" t="s">
        <v>8332</v>
      </c>
      <c r="S1934" s="10">
        <f>(J1934/86400)+25569+(-6/24)</f>
        <v>40911.559872685189</v>
      </c>
      <c r="T1934">
        <f t="shared" si="120"/>
        <v>2012</v>
      </c>
      <c r="U1934" s="15" t="str">
        <f t="shared" si="123"/>
        <v>Jan</v>
      </c>
      <c r="V1934" s="10">
        <f>(I1934/86400)+25569+(-5/24)</f>
        <v>40932.601539351854</v>
      </c>
      <c r="Y1934" s="10"/>
    </row>
    <row r="1935" spans="1:25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1"/>
        <v>172</v>
      </c>
      <c r="P1935">
        <f t="shared" si="122"/>
        <v>94.054545454545448</v>
      </c>
      <c r="Q1935" s="9" t="s">
        <v>8328</v>
      </c>
      <c r="R1935" s="9" t="s">
        <v>8332</v>
      </c>
      <c r="S1935" s="10">
        <f>(J1935/86400)+25569+(-6/24)</f>
        <v>41878.880868055552</v>
      </c>
      <c r="T1935">
        <f t="shared" si="120"/>
        <v>2014</v>
      </c>
      <c r="U1935" s="15" t="str">
        <f t="shared" si="123"/>
        <v>Aug</v>
      </c>
      <c r="V1935" s="10">
        <f>(I1935/86400)+25569+(-5/24)</f>
        <v>41908.922534722216</v>
      </c>
      <c r="Y1935" s="10"/>
    </row>
    <row r="1936" spans="1:25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1"/>
        <v>124</v>
      </c>
      <c r="P1936">
        <f t="shared" si="122"/>
        <v>80.272727272727266</v>
      </c>
      <c r="Q1936" s="9" t="s">
        <v>8328</v>
      </c>
      <c r="R1936" s="9" t="s">
        <v>8332</v>
      </c>
      <c r="S1936" s="10">
        <f>(J1936/86400)+25569+(-6/24)</f>
        <v>40865.617141203707</v>
      </c>
      <c r="T1936">
        <f t="shared" si="120"/>
        <v>2011</v>
      </c>
      <c r="U1936" s="15" t="str">
        <f t="shared" si="123"/>
        <v>Nov</v>
      </c>
      <c r="V1936" s="10">
        <f>(I1936/86400)+25569+(-5/24)</f>
        <v>40902</v>
      </c>
      <c r="Y1936" s="10"/>
    </row>
    <row r="1937" spans="1:25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1"/>
        <v>108</v>
      </c>
      <c r="P1937">
        <f t="shared" si="122"/>
        <v>54.2</v>
      </c>
      <c r="Q1937" s="9" t="s">
        <v>8328</v>
      </c>
      <c r="R1937" s="9" t="s">
        <v>8332</v>
      </c>
      <c r="S1937" s="10">
        <f>(J1937/86400)+25569+(-6/24)</f>
        <v>41773.682534722218</v>
      </c>
      <c r="T1937">
        <f t="shared" si="120"/>
        <v>2014</v>
      </c>
      <c r="U1937" s="15" t="str">
        <f t="shared" si="123"/>
        <v>May</v>
      </c>
      <c r="V1937" s="10">
        <f>(I1937/86400)+25569+(-5/24)</f>
        <v>41810.999305555553</v>
      </c>
      <c r="Y1937" s="10"/>
    </row>
    <row r="1938" spans="1:25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1"/>
        <v>117</v>
      </c>
      <c r="P1938">
        <f t="shared" si="122"/>
        <v>60.26903448275862</v>
      </c>
      <c r="Q1938" s="9" t="s">
        <v>8328</v>
      </c>
      <c r="R1938" s="9" t="s">
        <v>8332</v>
      </c>
      <c r="S1938" s="10">
        <f>(J1938/86400)+25569+(-6/24)</f>
        <v>40852.639699074076</v>
      </c>
      <c r="T1938">
        <f t="shared" si="120"/>
        <v>2011</v>
      </c>
      <c r="U1938" s="15" t="str">
        <f t="shared" si="123"/>
        <v>Nov</v>
      </c>
      <c r="V1938" s="10">
        <f>(I1938/86400)+25569+(-5/24)</f>
        <v>40883.040972222218</v>
      </c>
      <c r="Y1938" s="10"/>
    </row>
    <row r="1939" spans="1:25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1"/>
        <v>187</v>
      </c>
      <c r="P1939">
        <f t="shared" si="122"/>
        <v>38.740344827586206</v>
      </c>
      <c r="Q1939" s="9" t="s">
        <v>8328</v>
      </c>
      <c r="R1939" s="9" t="s">
        <v>8332</v>
      </c>
      <c r="S1939" s="10">
        <f>(J1939/86400)+25569+(-6/24)</f>
        <v>41058.868993055556</v>
      </c>
      <c r="T1939">
        <f t="shared" si="120"/>
        <v>2012</v>
      </c>
      <c r="U1939" s="15" t="str">
        <f t="shared" si="123"/>
        <v>May</v>
      </c>
      <c r="V1939" s="10">
        <f>(I1939/86400)+25569+(-5/24)</f>
        <v>41074.957638888889</v>
      </c>
      <c r="Y1939" s="10"/>
    </row>
    <row r="1940" spans="1:25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1"/>
        <v>116</v>
      </c>
      <c r="P1940">
        <f t="shared" si="122"/>
        <v>152.54385964912279</v>
      </c>
      <c r="Q1940" s="9" t="s">
        <v>8328</v>
      </c>
      <c r="R1940" s="9" t="s">
        <v>8332</v>
      </c>
      <c r="S1940" s="10">
        <f>(J1940/86400)+25569+(-6/24)</f>
        <v>41426.009618055556</v>
      </c>
      <c r="T1940">
        <f t="shared" si="120"/>
        <v>2013</v>
      </c>
      <c r="U1940" s="15" t="str">
        <f t="shared" si="123"/>
        <v>Jun</v>
      </c>
      <c r="V1940" s="10">
        <f>(I1940/86400)+25569+(-5/24)</f>
        <v>41457</v>
      </c>
      <c r="Y1940" s="10"/>
    </row>
    <row r="1941" spans="1:25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1"/>
        <v>111</v>
      </c>
      <c r="P1941">
        <f t="shared" si="122"/>
        <v>115.3125</v>
      </c>
      <c r="Q1941" s="9" t="s">
        <v>8328</v>
      </c>
      <c r="R1941" s="9" t="s">
        <v>8332</v>
      </c>
      <c r="S1941" s="10">
        <f>(J1941/86400)+25569+(-6/24)</f>
        <v>41313.735046296293</v>
      </c>
      <c r="T1941">
        <f t="shared" si="120"/>
        <v>2013</v>
      </c>
      <c r="U1941" s="15" t="str">
        <f t="shared" si="123"/>
        <v>Feb</v>
      </c>
      <c r="V1941" s="10">
        <f>(I1941/86400)+25569+(-5/24)</f>
        <v>41343.735046296293</v>
      </c>
      <c r="Y1941" s="10"/>
    </row>
    <row r="1942" spans="1:25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1"/>
        <v>171</v>
      </c>
      <c r="P1942">
        <f t="shared" si="122"/>
        <v>35.838709677419352</v>
      </c>
      <c r="Q1942" s="9" t="s">
        <v>8328</v>
      </c>
      <c r="R1942" s="9" t="s">
        <v>8332</v>
      </c>
      <c r="S1942" s="10">
        <f>(J1942/86400)+25569+(-6/24)</f>
        <v>40670.257326388892</v>
      </c>
      <c r="T1942">
        <f t="shared" si="120"/>
        <v>2011</v>
      </c>
      <c r="U1942" s="15" t="str">
        <f t="shared" si="123"/>
        <v>May</v>
      </c>
      <c r="V1942" s="10">
        <f>(I1942/86400)+25569+(-5/24)</f>
        <v>40708.957638888889</v>
      </c>
      <c r="Y1942" s="10"/>
    </row>
    <row r="1943" spans="1:25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1"/>
        <v>126</v>
      </c>
      <c r="P1943">
        <f t="shared" si="122"/>
        <v>64.570118779438872</v>
      </c>
      <c r="Q1943" s="9" t="s">
        <v>8322</v>
      </c>
      <c r="R1943" s="9" t="s">
        <v>8352</v>
      </c>
      <c r="S1943" s="10">
        <f>(J1943/86400)+25569+(-6/24)</f>
        <v>41744.040868055556</v>
      </c>
      <c r="T1943">
        <f t="shared" si="120"/>
        <v>2014</v>
      </c>
      <c r="U1943" s="15" t="str">
        <f t="shared" si="123"/>
        <v>Apr</v>
      </c>
      <c r="V1943" s="10">
        <f>(I1943/86400)+25569+(-5/24)</f>
        <v>41774.08253472222</v>
      </c>
      <c r="Y1943" s="10"/>
    </row>
    <row r="1944" spans="1:25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1"/>
        <v>138</v>
      </c>
      <c r="P1944">
        <f t="shared" si="122"/>
        <v>87.436000000000007</v>
      </c>
      <c r="Q1944" s="9" t="s">
        <v>8322</v>
      </c>
      <c r="R1944" s="9" t="s">
        <v>8352</v>
      </c>
      <c r="S1944" s="10">
        <f>(J1944/86400)+25569+(-6/24)</f>
        <v>40638.578009259261</v>
      </c>
      <c r="T1944">
        <f t="shared" si="120"/>
        <v>2011</v>
      </c>
      <c r="U1944" s="15" t="str">
        <f t="shared" si="123"/>
        <v>Apr</v>
      </c>
      <c r="V1944" s="10">
        <f>(I1944/86400)+25569+(-5/24)</f>
        <v>40728.619675925926</v>
      </c>
      <c r="Y1944" s="10"/>
    </row>
    <row r="1945" spans="1:25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1"/>
        <v>1705</v>
      </c>
      <c r="P1945">
        <f t="shared" si="122"/>
        <v>68.815577078288939</v>
      </c>
      <c r="Q1945" s="9" t="s">
        <v>8322</v>
      </c>
      <c r="R1945" s="9" t="s">
        <v>8352</v>
      </c>
      <c r="S1945" s="10">
        <f>(J1945/86400)+25569+(-6/24)</f>
        <v>42548.019861111112</v>
      </c>
      <c r="T1945">
        <f t="shared" si="120"/>
        <v>2016</v>
      </c>
      <c r="U1945" s="15" t="str">
        <f t="shared" si="123"/>
        <v>Jun</v>
      </c>
      <c r="V1945" s="10">
        <f>(I1945/86400)+25569+(-5/24)</f>
        <v>42593.061527777776</v>
      </c>
      <c r="Y1945" s="10"/>
    </row>
    <row r="1946" spans="1:25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1"/>
        <v>788</v>
      </c>
      <c r="P1946">
        <f t="shared" si="122"/>
        <v>176.200223588597</v>
      </c>
      <c r="Q1946" s="9" t="s">
        <v>8322</v>
      </c>
      <c r="R1946" s="9" t="s">
        <v>8352</v>
      </c>
      <c r="S1946" s="10">
        <f>(J1946/86400)+25569+(-6/24)</f>
        <v>41730.334374999999</v>
      </c>
      <c r="T1946">
        <f t="shared" si="120"/>
        <v>2014</v>
      </c>
      <c r="U1946" s="15" t="str">
        <f t="shared" si="123"/>
        <v>Apr</v>
      </c>
      <c r="V1946" s="10">
        <f>(I1946/86400)+25569+(-5/24)</f>
        <v>41760.376041666663</v>
      </c>
      <c r="Y1946" s="10"/>
    </row>
    <row r="1947" spans="1:25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1"/>
        <v>348</v>
      </c>
      <c r="P1947">
        <f t="shared" si="122"/>
        <v>511.79117647058825</v>
      </c>
      <c r="Q1947" s="9" t="s">
        <v>8322</v>
      </c>
      <c r="R1947" s="9" t="s">
        <v>8352</v>
      </c>
      <c r="S1947" s="10">
        <f>(J1947/86400)+25569+(-6/24)</f>
        <v>42157.001828703702</v>
      </c>
      <c r="T1947">
        <f t="shared" si="120"/>
        <v>2015</v>
      </c>
      <c r="U1947" s="15" t="str">
        <f t="shared" si="123"/>
        <v>Jun</v>
      </c>
      <c r="V1947" s="10">
        <f>(I1947/86400)+25569+(-5/24)</f>
        <v>42197.043495370366</v>
      </c>
      <c r="Y1947" s="10"/>
    </row>
    <row r="1948" spans="1:25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1"/>
        <v>150</v>
      </c>
      <c r="P1948">
        <f t="shared" si="122"/>
        <v>160.44285714285715</v>
      </c>
      <c r="Q1948" s="9" t="s">
        <v>8322</v>
      </c>
      <c r="R1948" s="9" t="s">
        <v>8352</v>
      </c>
      <c r="S1948" s="10">
        <f>(J1948/86400)+25569+(-6/24)</f>
        <v>41688.900011574078</v>
      </c>
      <c r="T1948">
        <f t="shared" si="120"/>
        <v>2014</v>
      </c>
      <c r="U1948" s="15" t="str">
        <f t="shared" si="123"/>
        <v>Feb</v>
      </c>
      <c r="V1948" s="10">
        <f>(I1948/86400)+25569+(-5/24)</f>
        <v>41748.900011574071</v>
      </c>
      <c r="Y1948" s="10"/>
    </row>
    <row r="1949" spans="1:25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1"/>
        <v>101</v>
      </c>
      <c r="P1949">
        <f t="shared" si="122"/>
        <v>35.003043478260871</v>
      </c>
      <c r="Q1949" s="9" t="s">
        <v>8322</v>
      </c>
      <c r="R1949" s="9" t="s">
        <v>8352</v>
      </c>
      <c r="S1949" s="10">
        <f>(J1949/86400)+25569+(-6/24)</f>
        <v>40102.668055555558</v>
      </c>
      <c r="T1949">
        <f t="shared" si="120"/>
        <v>2009</v>
      </c>
      <c r="U1949" s="15" t="str">
        <f t="shared" si="123"/>
        <v>Oct</v>
      </c>
      <c r="V1949" s="10">
        <f>(I1949/86400)+25569+(-5/24)</f>
        <v>40140.040972222218</v>
      </c>
      <c r="Y1949" s="10"/>
    </row>
    <row r="1950" spans="1:25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1"/>
        <v>800</v>
      </c>
      <c r="P1950">
        <f t="shared" si="122"/>
        <v>188.50671378091872</v>
      </c>
      <c r="Q1950" s="9" t="s">
        <v>8322</v>
      </c>
      <c r="R1950" s="9" t="s">
        <v>8352</v>
      </c>
      <c r="S1950" s="10">
        <f>(J1950/86400)+25569+(-6/24)</f>
        <v>42473.354270833333</v>
      </c>
      <c r="T1950">
        <f t="shared" si="120"/>
        <v>2016</v>
      </c>
      <c r="U1950" s="15" t="str">
        <f t="shared" si="123"/>
        <v>Apr</v>
      </c>
      <c r="V1950" s="10">
        <f>(I1950/86400)+25569+(-5/24)</f>
        <v>42527.501388888886</v>
      </c>
      <c r="Y1950" s="10"/>
    </row>
    <row r="1951" spans="1:25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1"/>
        <v>106</v>
      </c>
      <c r="P1951">
        <f t="shared" si="122"/>
        <v>56.204984093319197</v>
      </c>
      <c r="Q1951" s="9" t="s">
        <v>8322</v>
      </c>
      <c r="R1951" s="9" t="s">
        <v>8352</v>
      </c>
      <c r="S1951" s="10">
        <f>(J1951/86400)+25569+(-6/24)</f>
        <v>41800.173043981486</v>
      </c>
      <c r="T1951">
        <f t="shared" si="120"/>
        <v>2014</v>
      </c>
      <c r="U1951" s="15" t="str">
        <f t="shared" si="123"/>
        <v>Jun</v>
      </c>
      <c r="V1951" s="10">
        <f>(I1951/86400)+25569+(-5/24)</f>
        <v>41830.21471064815</v>
      </c>
      <c r="Y1951" s="10"/>
    </row>
    <row r="1952" spans="1:25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1"/>
        <v>201</v>
      </c>
      <c r="P1952">
        <f t="shared" si="122"/>
        <v>51.3054157782516</v>
      </c>
      <c r="Q1952" s="9" t="s">
        <v>8322</v>
      </c>
      <c r="R1952" s="9" t="s">
        <v>8352</v>
      </c>
      <c r="S1952" s="10">
        <f>(J1952/86400)+25569+(-6/24)</f>
        <v>40623.931400462963</v>
      </c>
      <c r="T1952">
        <f t="shared" si="120"/>
        <v>2011</v>
      </c>
      <c r="U1952" s="15" t="str">
        <f t="shared" si="123"/>
        <v>Mar</v>
      </c>
      <c r="V1952" s="10">
        <f>(I1952/86400)+25569+(-5/24)</f>
        <v>40654.973067129627</v>
      </c>
      <c r="Y1952" s="10"/>
    </row>
    <row r="1953" spans="1:25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1"/>
        <v>212</v>
      </c>
      <c r="P1953">
        <f t="shared" si="122"/>
        <v>127.36450839328538</v>
      </c>
      <c r="Q1953" s="9" t="s">
        <v>8322</v>
      </c>
      <c r="R1953" s="9" t="s">
        <v>8352</v>
      </c>
      <c r="S1953" s="10">
        <f>(J1953/86400)+25569+(-6/24)</f>
        <v>42651.170567129629</v>
      </c>
      <c r="T1953">
        <f t="shared" si="120"/>
        <v>2016</v>
      </c>
      <c r="U1953" s="15" t="str">
        <f t="shared" si="123"/>
        <v>Oct</v>
      </c>
      <c r="V1953" s="10">
        <f>(I1953/86400)+25569+(-5/24)</f>
        <v>42681.253900462958</v>
      </c>
      <c r="Y1953" s="10"/>
    </row>
    <row r="1954" spans="1:25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1"/>
        <v>198</v>
      </c>
      <c r="P1954">
        <f t="shared" si="122"/>
        <v>101.85532258064516</v>
      </c>
      <c r="Q1954" s="9" t="s">
        <v>8322</v>
      </c>
      <c r="R1954" s="9" t="s">
        <v>8352</v>
      </c>
      <c r="S1954" s="10">
        <f>(J1954/86400)+25569+(-6/24)</f>
        <v>41526.35665509259</v>
      </c>
      <c r="T1954">
        <f t="shared" si="120"/>
        <v>2013</v>
      </c>
      <c r="U1954" s="15" t="str">
        <f t="shared" si="123"/>
        <v>Sep</v>
      </c>
      <c r="V1954" s="10">
        <f>(I1954/86400)+25569+(-5/24)</f>
        <v>41563.398321759254</v>
      </c>
      <c r="Y1954" s="10"/>
    </row>
    <row r="1955" spans="1:25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1"/>
        <v>226</v>
      </c>
      <c r="P1955">
        <f t="shared" si="122"/>
        <v>230.55782312925169</v>
      </c>
      <c r="Q1955" s="9" t="s">
        <v>8322</v>
      </c>
      <c r="R1955" s="9" t="s">
        <v>8352</v>
      </c>
      <c r="S1955" s="10">
        <f>(J1955/86400)+25569+(-6/24)</f>
        <v>40940.949826388889</v>
      </c>
      <c r="T1955">
        <f t="shared" si="120"/>
        <v>2012</v>
      </c>
      <c r="U1955" s="15" t="str">
        <f t="shared" si="123"/>
        <v>Feb</v>
      </c>
      <c r="V1955" s="10">
        <f>(I1955/86400)+25569+(-5/24)</f>
        <v>40969.916666666664</v>
      </c>
      <c r="Y1955" s="10"/>
    </row>
    <row r="1956" spans="1:25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1"/>
        <v>699</v>
      </c>
      <c r="P1956">
        <f t="shared" si="122"/>
        <v>842.10602409638557</v>
      </c>
      <c r="Q1956" s="9" t="s">
        <v>8322</v>
      </c>
      <c r="R1956" s="9" t="s">
        <v>8352</v>
      </c>
      <c r="S1956" s="10">
        <f>(J1956/86400)+25569+(-6/24)</f>
        <v>42394.330740740741</v>
      </c>
      <c r="T1956">
        <f t="shared" si="120"/>
        <v>2016</v>
      </c>
      <c r="U1956" s="15" t="str">
        <f t="shared" si="123"/>
        <v>Jan</v>
      </c>
      <c r="V1956" s="10">
        <f>(I1956/86400)+25569+(-5/24)</f>
        <v>42440.999999999993</v>
      </c>
      <c r="Y1956" s="10"/>
    </row>
    <row r="1957" spans="1:25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1"/>
        <v>399</v>
      </c>
      <c r="P1957">
        <f t="shared" si="122"/>
        <v>577.27593103448271</v>
      </c>
      <c r="Q1957" s="9" t="s">
        <v>8322</v>
      </c>
      <c r="R1957" s="9" t="s">
        <v>8352</v>
      </c>
      <c r="S1957" s="10">
        <f>(J1957/86400)+25569+(-6/24)</f>
        <v>41020.021770833337</v>
      </c>
      <c r="T1957">
        <f t="shared" si="120"/>
        <v>2012</v>
      </c>
      <c r="U1957" s="15" t="str">
        <f t="shared" si="123"/>
        <v>Apr</v>
      </c>
      <c r="V1957" s="10">
        <f>(I1957/86400)+25569+(-5/24)</f>
        <v>41052.583333333328</v>
      </c>
      <c r="Y1957" s="10"/>
    </row>
    <row r="1958" spans="1:25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1"/>
        <v>294</v>
      </c>
      <c r="P1958">
        <f t="shared" si="122"/>
        <v>483.34246575342468</v>
      </c>
      <c r="Q1958" s="9" t="s">
        <v>8322</v>
      </c>
      <c r="R1958" s="9" t="s">
        <v>8352</v>
      </c>
      <c r="S1958" s="10">
        <f>(J1958/86400)+25569+(-6/24)</f>
        <v>42067.673668981486</v>
      </c>
      <c r="T1958">
        <f t="shared" si="120"/>
        <v>2015</v>
      </c>
      <c r="U1958" s="15" t="str">
        <f t="shared" si="123"/>
        <v>Mar</v>
      </c>
      <c r="V1958" s="10">
        <f>(I1958/86400)+25569+(-5/24)</f>
        <v>42112.673668981479</v>
      </c>
      <c r="Y1958" s="10"/>
    </row>
    <row r="1959" spans="1:25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1"/>
        <v>168</v>
      </c>
      <c r="P1959">
        <f t="shared" si="122"/>
        <v>76.138500000000008</v>
      </c>
      <c r="Q1959" s="9" t="s">
        <v>8322</v>
      </c>
      <c r="R1959" s="9" t="s">
        <v>8352</v>
      </c>
      <c r="S1959" s="10">
        <f>(J1959/86400)+25569+(-6/24)</f>
        <v>41178.848530092597</v>
      </c>
      <c r="T1959">
        <f t="shared" si="120"/>
        <v>2012</v>
      </c>
      <c r="U1959" s="15" t="str">
        <f t="shared" si="123"/>
        <v>Sep</v>
      </c>
      <c r="V1959" s="10">
        <f>(I1959/86400)+25569+(-5/24)</f>
        <v>41208.890196759261</v>
      </c>
      <c r="Y1959" s="10"/>
    </row>
    <row r="1960" spans="1:25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1"/>
        <v>1436</v>
      </c>
      <c r="P1960">
        <f t="shared" si="122"/>
        <v>74.107684365781708</v>
      </c>
      <c r="Q1960" s="9" t="s">
        <v>8322</v>
      </c>
      <c r="R1960" s="9" t="s">
        <v>8352</v>
      </c>
      <c r="S1960" s="10">
        <f>(J1960/86400)+25569+(-6/24)</f>
        <v>41326.737974537034</v>
      </c>
      <c r="T1960">
        <f t="shared" si="120"/>
        <v>2013</v>
      </c>
      <c r="U1960" s="15" t="str">
        <f t="shared" si="123"/>
        <v>Feb</v>
      </c>
      <c r="V1960" s="10">
        <f>(I1960/86400)+25569+(-5/24)</f>
        <v>41356.737974537034</v>
      </c>
      <c r="Y1960" s="10"/>
    </row>
    <row r="1961" spans="1:25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1"/>
        <v>157</v>
      </c>
      <c r="P1961">
        <f t="shared" si="122"/>
        <v>36.965660377358489</v>
      </c>
      <c r="Q1961" s="9" t="s">
        <v>8322</v>
      </c>
      <c r="R1961" s="9" t="s">
        <v>8352</v>
      </c>
      <c r="S1961" s="10">
        <f>(J1961/86400)+25569+(-6/24)</f>
        <v>41871.595601851848</v>
      </c>
      <c r="T1961">
        <f t="shared" si="120"/>
        <v>2014</v>
      </c>
      <c r="U1961" s="15" t="str">
        <f t="shared" si="123"/>
        <v>Aug</v>
      </c>
      <c r="V1961" s="10">
        <f>(I1961/86400)+25569+(-5/24)</f>
        <v>41912.791666666664</v>
      </c>
      <c r="Y1961" s="10"/>
    </row>
    <row r="1962" spans="1:25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1"/>
        <v>118</v>
      </c>
      <c r="P1962">
        <f t="shared" si="122"/>
        <v>2500.969696969697</v>
      </c>
      <c r="Q1962" s="9" t="s">
        <v>8322</v>
      </c>
      <c r="R1962" s="9" t="s">
        <v>8352</v>
      </c>
      <c r="S1962" s="10">
        <f>(J1962/86400)+25569+(-6/24)</f>
        <v>41964.112743055557</v>
      </c>
      <c r="T1962">
        <f t="shared" si="120"/>
        <v>2014</v>
      </c>
      <c r="U1962" s="15" t="str">
        <f t="shared" si="123"/>
        <v>Nov</v>
      </c>
      <c r="V1962" s="10">
        <f>(I1962/86400)+25569+(-5/24)</f>
        <v>41994.154409722221</v>
      </c>
      <c r="Y1962" s="10"/>
    </row>
    <row r="1963" spans="1:25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1"/>
        <v>1105</v>
      </c>
      <c r="P1963">
        <f t="shared" si="122"/>
        <v>67.690214329454989</v>
      </c>
      <c r="Q1963" s="9" t="s">
        <v>8322</v>
      </c>
      <c r="R1963" s="9" t="s">
        <v>8352</v>
      </c>
      <c r="S1963" s="10">
        <f>(J1963/86400)+25569+(-6/24)</f>
        <v>41147.944641203707</v>
      </c>
      <c r="T1963">
        <f t="shared" si="120"/>
        <v>2012</v>
      </c>
      <c r="U1963" s="15" t="str">
        <f t="shared" si="123"/>
        <v>Aug</v>
      </c>
      <c r="V1963" s="10">
        <f>(I1963/86400)+25569+(-5/24)</f>
        <v>41187.957638888889</v>
      </c>
      <c r="Y1963" s="10"/>
    </row>
    <row r="1964" spans="1:25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1"/>
        <v>193</v>
      </c>
      <c r="P1964">
        <f t="shared" si="122"/>
        <v>63.04738562091503</v>
      </c>
      <c r="Q1964" s="9" t="s">
        <v>8322</v>
      </c>
      <c r="R1964" s="9" t="s">
        <v>8352</v>
      </c>
      <c r="S1964" s="10">
        <f>(J1964/86400)+25569+(-6/24)</f>
        <v>41742.530509259261</v>
      </c>
      <c r="T1964">
        <f t="shared" si="120"/>
        <v>2014</v>
      </c>
      <c r="U1964" s="15" t="str">
        <f t="shared" si="123"/>
        <v>Apr</v>
      </c>
      <c r="V1964" s="10">
        <f>(I1964/86400)+25569+(-5/24)</f>
        <v>41772.572175925925</v>
      </c>
      <c r="Y1964" s="10"/>
    </row>
    <row r="1965" spans="1:25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1"/>
        <v>127</v>
      </c>
      <c r="P1965">
        <f t="shared" si="122"/>
        <v>117.6</v>
      </c>
      <c r="Q1965" s="9" t="s">
        <v>8322</v>
      </c>
      <c r="R1965" s="9" t="s">
        <v>8352</v>
      </c>
      <c r="S1965" s="10">
        <f>(J1965/86400)+25569+(-6/24)</f>
        <v>41863.179791666669</v>
      </c>
      <c r="T1965">
        <f t="shared" si="120"/>
        <v>2014</v>
      </c>
      <c r="U1965" s="15" t="str">
        <f t="shared" si="123"/>
        <v>Aug</v>
      </c>
      <c r="V1965" s="10">
        <f>(I1965/86400)+25569+(-5/24)</f>
        <v>41898.221458333333</v>
      </c>
      <c r="Y1965" s="10"/>
    </row>
    <row r="1966" spans="1:25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1"/>
        <v>260</v>
      </c>
      <c r="P1966">
        <f t="shared" si="122"/>
        <v>180.75185011709601</v>
      </c>
      <c r="Q1966" s="9" t="s">
        <v>8322</v>
      </c>
      <c r="R1966" s="9" t="s">
        <v>8352</v>
      </c>
      <c r="S1966" s="10">
        <f>(J1966/86400)+25569+(-6/24)</f>
        <v>42452.022824074069</v>
      </c>
      <c r="T1966">
        <f t="shared" si="120"/>
        <v>2016</v>
      </c>
      <c r="U1966" s="15" t="str">
        <f t="shared" si="123"/>
        <v>Mar</v>
      </c>
      <c r="V1966" s="10">
        <f>(I1966/86400)+25569+(-5/24)</f>
        <v>42482.064490740733</v>
      </c>
      <c r="Y1966" s="10"/>
    </row>
    <row r="1967" spans="1:25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1"/>
        <v>262</v>
      </c>
      <c r="P1967">
        <f t="shared" si="122"/>
        <v>127.32038834951456</v>
      </c>
      <c r="Q1967" s="9" t="s">
        <v>8322</v>
      </c>
      <c r="R1967" s="9" t="s">
        <v>8352</v>
      </c>
      <c r="S1967" s="10">
        <f>(J1967/86400)+25569+(-6/24)</f>
        <v>40897.839236111111</v>
      </c>
      <c r="T1967">
        <f t="shared" si="120"/>
        <v>2011</v>
      </c>
      <c r="U1967" s="15" t="str">
        <f t="shared" si="123"/>
        <v>Dec</v>
      </c>
      <c r="V1967" s="10">
        <f>(I1967/86400)+25569+(-5/24)</f>
        <v>40919.833333333328</v>
      </c>
      <c r="Y1967" s="10"/>
    </row>
    <row r="1968" spans="1:25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1"/>
        <v>207</v>
      </c>
      <c r="P1968">
        <f t="shared" si="122"/>
        <v>136.6444745538665</v>
      </c>
      <c r="Q1968" s="9" t="s">
        <v>8322</v>
      </c>
      <c r="R1968" s="9" t="s">
        <v>8352</v>
      </c>
      <c r="S1968" s="10">
        <f>(J1968/86400)+25569+(-6/24)</f>
        <v>41835.290486111109</v>
      </c>
      <c r="T1968">
        <f t="shared" si="120"/>
        <v>2014</v>
      </c>
      <c r="U1968" s="15" t="str">
        <f t="shared" si="123"/>
        <v>Jul</v>
      </c>
      <c r="V1968" s="10">
        <f>(I1968/86400)+25569+(-5/24)</f>
        <v>41865.332152777773</v>
      </c>
      <c r="Y1968" s="10"/>
    </row>
    <row r="1969" spans="1:25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1"/>
        <v>370</v>
      </c>
      <c r="P1969">
        <f t="shared" si="122"/>
        <v>182.78024691358024</v>
      </c>
      <c r="Q1969" s="9" t="s">
        <v>8322</v>
      </c>
      <c r="R1969" s="9" t="s">
        <v>8352</v>
      </c>
      <c r="S1969" s="10">
        <f>(J1969/86400)+25569+(-6/24)</f>
        <v>41730.413530092592</v>
      </c>
      <c r="T1969">
        <f t="shared" si="120"/>
        <v>2014</v>
      </c>
      <c r="U1969" s="15" t="str">
        <f t="shared" si="123"/>
        <v>Apr</v>
      </c>
      <c r="V1969" s="10">
        <f>(I1969/86400)+25569+(-5/24)</f>
        <v>41760.455196759256</v>
      </c>
      <c r="Y1969" s="10"/>
    </row>
    <row r="1970" spans="1:25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1"/>
        <v>285</v>
      </c>
      <c r="P1970">
        <f t="shared" si="122"/>
        <v>279.37843137254902</v>
      </c>
      <c r="Q1970" s="9" t="s">
        <v>8322</v>
      </c>
      <c r="R1970" s="9" t="s">
        <v>8352</v>
      </c>
      <c r="S1970" s="10">
        <f>(J1970/86400)+25569+(-6/24)</f>
        <v>42676.336979166663</v>
      </c>
      <c r="T1970">
        <f t="shared" si="120"/>
        <v>2016</v>
      </c>
      <c r="U1970" s="15" t="str">
        <f t="shared" si="123"/>
        <v>Nov</v>
      </c>
      <c r="V1970" s="10">
        <f>(I1970/86400)+25569+(-5/24)</f>
        <v>42707.420312499999</v>
      </c>
      <c r="Y1970" s="10"/>
    </row>
    <row r="1971" spans="1:25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1"/>
        <v>579</v>
      </c>
      <c r="P1971">
        <f t="shared" si="122"/>
        <v>61.375728669846318</v>
      </c>
      <c r="Q1971" s="9" t="s">
        <v>8322</v>
      </c>
      <c r="R1971" s="9" t="s">
        <v>8352</v>
      </c>
      <c r="S1971" s="10">
        <f>(J1971/86400)+25569+(-6/24)</f>
        <v>42557.542453703703</v>
      </c>
      <c r="T1971">
        <f t="shared" si="120"/>
        <v>2016</v>
      </c>
      <c r="U1971" s="15" t="str">
        <f t="shared" si="123"/>
        <v>Jul</v>
      </c>
      <c r="V1971" s="10">
        <f>(I1971/86400)+25569+(-5/24)</f>
        <v>42587.584120370368</v>
      </c>
      <c r="Y1971" s="10"/>
    </row>
    <row r="1972" spans="1:25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1"/>
        <v>1132</v>
      </c>
      <c r="P1972">
        <f t="shared" si="122"/>
        <v>80.727532097004286</v>
      </c>
      <c r="Q1972" s="9" t="s">
        <v>8322</v>
      </c>
      <c r="R1972" s="9" t="s">
        <v>8352</v>
      </c>
      <c r="S1972" s="10">
        <f>(J1972/86400)+25569+(-6/24)</f>
        <v>41323.943298611113</v>
      </c>
      <c r="T1972">
        <f t="shared" si="120"/>
        <v>2013</v>
      </c>
      <c r="U1972" s="15" t="str">
        <f t="shared" si="123"/>
        <v>Feb</v>
      </c>
      <c r="V1972" s="10">
        <f>(I1972/86400)+25569+(-5/24)</f>
        <v>41383.943298611106</v>
      </c>
      <c r="Y1972" s="10"/>
    </row>
    <row r="1973" spans="1:25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1"/>
        <v>263</v>
      </c>
      <c r="P1973">
        <f t="shared" si="122"/>
        <v>272.35590732591254</v>
      </c>
      <c r="Q1973" s="9" t="s">
        <v>8322</v>
      </c>
      <c r="R1973" s="9" t="s">
        <v>8352</v>
      </c>
      <c r="S1973" s="10">
        <f>(J1973/86400)+25569+(-6/24)</f>
        <v>41561.250706018516</v>
      </c>
      <c r="T1973">
        <f t="shared" si="120"/>
        <v>2013</v>
      </c>
      <c r="U1973" s="15" t="str">
        <f t="shared" si="123"/>
        <v>Oct</v>
      </c>
      <c r="V1973" s="10">
        <f>(I1973/86400)+25569+(-5/24)</f>
        <v>41592.958333333328</v>
      </c>
      <c r="Y1973" s="10"/>
    </row>
    <row r="1974" spans="1:25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1"/>
        <v>674</v>
      </c>
      <c r="P1974">
        <f t="shared" si="122"/>
        <v>70.848739495798313</v>
      </c>
      <c r="Q1974" s="9" t="s">
        <v>8322</v>
      </c>
      <c r="R1974" s="9" t="s">
        <v>8352</v>
      </c>
      <c r="S1974" s="10">
        <f>(J1974/86400)+25569+(-6/24)</f>
        <v>41200.762083333335</v>
      </c>
      <c r="T1974">
        <f t="shared" si="120"/>
        <v>2012</v>
      </c>
      <c r="U1974" s="15" t="str">
        <f t="shared" si="123"/>
        <v>Oct</v>
      </c>
      <c r="V1974" s="10">
        <f>(I1974/86400)+25569+(-5/24)</f>
        <v>41230.845416666663</v>
      </c>
      <c r="Y1974" s="10"/>
    </row>
    <row r="1975" spans="1:25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1"/>
        <v>257</v>
      </c>
      <c r="P1975">
        <f t="shared" si="122"/>
        <v>247.94003412969283</v>
      </c>
      <c r="Q1975" s="9" t="s">
        <v>8322</v>
      </c>
      <c r="R1975" s="9" t="s">
        <v>8352</v>
      </c>
      <c r="S1975" s="10">
        <f>(J1975/86400)+25569+(-6/24)</f>
        <v>42549.472962962958</v>
      </c>
      <c r="T1975">
        <f t="shared" si="120"/>
        <v>2016</v>
      </c>
      <c r="U1975" s="15" t="str">
        <f t="shared" si="123"/>
        <v>Jun</v>
      </c>
      <c r="V1975" s="10">
        <f>(I1975/86400)+25569+(-5/24)</f>
        <v>42588.083333333336</v>
      </c>
      <c r="Y1975" s="10"/>
    </row>
    <row r="1976" spans="1:25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1"/>
        <v>375</v>
      </c>
      <c r="P1976">
        <f t="shared" si="122"/>
        <v>186.81393034825871</v>
      </c>
      <c r="Q1976" s="9" t="s">
        <v>8322</v>
      </c>
      <c r="R1976" s="9" t="s">
        <v>8352</v>
      </c>
      <c r="S1976" s="10">
        <f>(J1976/86400)+25569+(-6/24)</f>
        <v>41445.084131944444</v>
      </c>
      <c r="T1976">
        <f t="shared" si="120"/>
        <v>2013</v>
      </c>
      <c r="U1976" s="15" t="str">
        <f t="shared" si="123"/>
        <v>Jun</v>
      </c>
      <c r="V1976" s="10">
        <f>(I1976/86400)+25569+(-5/24)</f>
        <v>41505.125798611109</v>
      </c>
      <c r="Y1976" s="10"/>
    </row>
    <row r="1977" spans="1:25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1"/>
        <v>209</v>
      </c>
      <c r="P1977">
        <f t="shared" si="122"/>
        <v>131.98948616600788</v>
      </c>
      <c r="Q1977" s="9" t="s">
        <v>8322</v>
      </c>
      <c r="R1977" s="9" t="s">
        <v>8352</v>
      </c>
      <c r="S1977" s="10">
        <f>(J1977/86400)+25569+(-6/24)</f>
        <v>41313.505219907405</v>
      </c>
      <c r="T1977">
        <f t="shared" si="120"/>
        <v>2013</v>
      </c>
      <c r="U1977" s="15" t="str">
        <f t="shared" si="123"/>
        <v>Feb</v>
      </c>
      <c r="V1977" s="10">
        <f>(I1977/86400)+25569+(-5/24)</f>
        <v>41343.54688657407</v>
      </c>
      <c r="Y1977" s="10"/>
    </row>
    <row r="1978" spans="1:25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1"/>
        <v>347</v>
      </c>
      <c r="P1978">
        <f t="shared" si="122"/>
        <v>29.310782241014799</v>
      </c>
      <c r="Q1978" s="9" t="s">
        <v>8322</v>
      </c>
      <c r="R1978" s="9" t="s">
        <v>8352</v>
      </c>
      <c r="S1978" s="10">
        <f>(J1978/86400)+25569+(-6/24)</f>
        <v>41438.649594907409</v>
      </c>
      <c r="T1978">
        <f t="shared" si="120"/>
        <v>2013</v>
      </c>
      <c r="U1978" s="15" t="str">
        <f t="shared" si="123"/>
        <v>Jun</v>
      </c>
      <c r="V1978" s="10">
        <f>(I1978/86400)+25569+(-5/24)</f>
        <v>41468.691261574073</v>
      </c>
      <c r="Y1978" s="10"/>
    </row>
    <row r="1979" spans="1:25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1"/>
        <v>402</v>
      </c>
      <c r="P1979">
        <f t="shared" si="122"/>
        <v>245.02436053593178</v>
      </c>
      <c r="Q1979" s="9" t="s">
        <v>8322</v>
      </c>
      <c r="R1979" s="9" t="s">
        <v>8352</v>
      </c>
      <c r="S1979" s="10">
        <f>(J1979/86400)+25569+(-6/24)</f>
        <v>42310.966898148152</v>
      </c>
      <c r="T1979">
        <f t="shared" si="120"/>
        <v>2015</v>
      </c>
      <c r="U1979" s="15" t="str">
        <f t="shared" si="123"/>
        <v>Nov</v>
      </c>
      <c r="V1979" s="10">
        <f>(I1979/86400)+25569+(-5/24)</f>
        <v>42357.124305555553</v>
      </c>
      <c r="Y1979" s="10"/>
    </row>
    <row r="1980" spans="1:25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1"/>
        <v>1027</v>
      </c>
      <c r="P1980">
        <f t="shared" si="122"/>
        <v>1323.2540463917526</v>
      </c>
      <c r="Q1980" s="9" t="s">
        <v>8322</v>
      </c>
      <c r="R1980" s="9" t="s">
        <v>8352</v>
      </c>
      <c r="S1980" s="10">
        <f>(J1980/86400)+25569+(-6/24)</f>
        <v>41038.975601851853</v>
      </c>
      <c r="T1980">
        <f t="shared" si="120"/>
        <v>2012</v>
      </c>
      <c r="U1980" s="15" t="str">
        <f t="shared" si="123"/>
        <v>May</v>
      </c>
      <c r="V1980" s="10">
        <f>(I1980/86400)+25569+(-5/24)</f>
        <v>41072.083333333328</v>
      </c>
      <c r="Y1980" s="10"/>
    </row>
    <row r="1981" spans="1:25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1"/>
        <v>115</v>
      </c>
      <c r="P1981">
        <f t="shared" si="122"/>
        <v>282.65966789667897</v>
      </c>
      <c r="Q1981" s="9" t="s">
        <v>8322</v>
      </c>
      <c r="R1981" s="9" t="s">
        <v>8352</v>
      </c>
      <c r="S1981" s="10">
        <f>(J1981/86400)+25569+(-6/24)</f>
        <v>42290.210023148145</v>
      </c>
      <c r="T1981">
        <f t="shared" si="120"/>
        <v>2015</v>
      </c>
      <c r="U1981" s="15" t="str">
        <f t="shared" si="123"/>
        <v>Oct</v>
      </c>
      <c r="V1981" s="10">
        <f>(I1981/86400)+25569+(-5/24)</f>
        <v>42326.999305555553</v>
      </c>
      <c r="Y1981" s="10"/>
    </row>
    <row r="1982" spans="1:25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1"/>
        <v>355</v>
      </c>
      <c r="P1982">
        <f t="shared" si="122"/>
        <v>91.214401028277635</v>
      </c>
      <c r="Q1982" s="9" t="s">
        <v>8322</v>
      </c>
      <c r="R1982" s="9" t="s">
        <v>8352</v>
      </c>
      <c r="S1982" s="10">
        <f>(J1982/86400)+25569+(-6/24)</f>
        <v>42423.292384259257</v>
      </c>
      <c r="T1982">
        <f t="shared" si="120"/>
        <v>2016</v>
      </c>
      <c r="U1982" s="15" t="str">
        <f t="shared" si="123"/>
        <v>Feb</v>
      </c>
      <c r="V1982" s="10">
        <f>(I1982/86400)+25569+(-5/24)</f>
        <v>42463.292384259257</v>
      </c>
      <c r="Y1982" s="10"/>
    </row>
    <row r="1983" spans="1:25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1"/>
        <v>5</v>
      </c>
      <c r="P1983">
        <f t="shared" si="122"/>
        <v>31.75</v>
      </c>
      <c r="Q1983" s="9" t="s">
        <v>8341</v>
      </c>
      <c r="R1983" s="9" t="s">
        <v>8353</v>
      </c>
      <c r="S1983" s="10">
        <f>(J1983/86400)+25569+(-6/24)</f>
        <v>41799.475289351853</v>
      </c>
      <c r="T1983">
        <f t="shared" si="120"/>
        <v>2014</v>
      </c>
      <c r="U1983" s="15" t="str">
        <f t="shared" si="123"/>
        <v>Jun</v>
      </c>
      <c r="V1983" s="10">
        <f>(I1983/86400)+25569+(-5/24)</f>
        <v>41829.516956018517</v>
      </c>
      <c r="Y1983" s="10"/>
    </row>
    <row r="1984" spans="1:25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1"/>
        <v>0</v>
      </c>
      <c r="P1984" t="e">
        <f t="shared" si="122"/>
        <v>#DIV/0!</v>
      </c>
      <c r="Q1984" s="9" t="s">
        <v>8341</v>
      </c>
      <c r="R1984" s="9" t="s">
        <v>8353</v>
      </c>
      <c r="S1984" s="10">
        <f>(J1984/86400)+25569+(-6/24)</f>
        <v>42678.336655092593</v>
      </c>
      <c r="T1984">
        <f t="shared" si="120"/>
        <v>2016</v>
      </c>
      <c r="U1984" s="15" t="str">
        <f t="shared" si="123"/>
        <v>Nov</v>
      </c>
      <c r="V1984" s="10">
        <f>(I1984/86400)+25569+(-5/24)</f>
        <v>42708.419988425921</v>
      </c>
      <c r="Y1984" s="10"/>
    </row>
    <row r="1985" spans="1:25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1"/>
        <v>4</v>
      </c>
      <c r="P1985">
        <f t="shared" si="122"/>
        <v>88.6875</v>
      </c>
      <c r="Q1985" s="9" t="s">
        <v>8341</v>
      </c>
      <c r="R1985" s="9" t="s">
        <v>8353</v>
      </c>
      <c r="S1985" s="10">
        <f>(J1985/86400)+25569+(-6/24)</f>
        <v>42592.761782407411</v>
      </c>
      <c r="T1985">
        <f t="shared" si="120"/>
        <v>2016</v>
      </c>
      <c r="U1985" s="15" t="str">
        <f t="shared" si="123"/>
        <v>Aug</v>
      </c>
      <c r="V1985" s="10">
        <f>(I1985/86400)+25569+(-5/24)</f>
        <v>42615.083333333336</v>
      </c>
      <c r="Y1985" s="10"/>
    </row>
    <row r="1986" spans="1:25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1"/>
        <v>21</v>
      </c>
      <c r="P1986">
        <f t="shared" si="122"/>
        <v>453.14285714285717</v>
      </c>
      <c r="Q1986" s="9" t="s">
        <v>8341</v>
      </c>
      <c r="R1986" s="9" t="s">
        <v>8353</v>
      </c>
      <c r="S1986" s="10">
        <f>(J1986/86400)+25569+(-6/24)</f>
        <v>41913.540289351848</v>
      </c>
      <c r="T1986">
        <f t="shared" ref="T1986:T2049" si="124">YEAR(S1986)</f>
        <v>2014</v>
      </c>
      <c r="U1986" s="15" t="str">
        <f t="shared" si="123"/>
        <v>Oct</v>
      </c>
      <c r="V1986" s="10">
        <f>(I1986/86400)+25569+(-5/24)</f>
        <v>41973.623622685183</v>
      </c>
      <c r="Y1986" s="10"/>
    </row>
    <row r="1987" spans="1:25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5">ROUND((E1987/D1987)*100,0)</f>
        <v>3</v>
      </c>
      <c r="P1987">
        <f t="shared" ref="P1987:P2050" si="126">AVERAGE(E1987/L1987)</f>
        <v>12.75</v>
      </c>
      <c r="Q1987" s="9" t="s">
        <v>8341</v>
      </c>
      <c r="R1987" s="9" t="s">
        <v>8353</v>
      </c>
      <c r="S1987" s="10">
        <f>(J1987/86400)+25569+(-6/24)</f>
        <v>42555.448738425926</v>
      </c>
      <c r="T1987">
        <f t="shared" si="124"/>
        <v>2016</v>
      </c>
      <c r="U1987" s="15" t="str">
        <f t="shared" ref="U1987:U2050" si="127">TEXT(S1987,"mmm")</f>
        <v>Jul</v>
      </c>
      <c r="V1987" s="10">
        <f>(I1987/86400)+25569+(-5/24)</f>
        <v>42584.749999999993</v>
      </c>
      <c r="Y1987" s="10"/>
    </row>
    <row r="1988" spans="1:25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5"/>
        <v>0</v>
      </c>
      <c r="P1988">
        <f t="shared" si="126"/>
        <v>1</v>
      </c>
      <c r="Q1988" s="9" t="s">
        <v>8341</v>
      </c>
      <c r="R1988" s="9" t="s">
        <v>8353</v>
      </c>
      <c r="S1988" s="10">
        <f>(J1988/86400)+25569+(-6/24)</f>
        <v>42413.183831018519</v>
      </c>
      <c r="T1988">
        <f t="shared" si="124"/>
        <v>2016</v>
      </c>
      <c r="U1988" s="15" t="str">
        <f t="shared" si="127"/>
        <v>Feb</v>
      </c>
      <c r="V1988" s="10">
        <f>(I1988/86400)+25569+(-5/24)</f>
        <v>42443.183831018519</v>
      </c>
      <c r="Y1988" s="10"/>
    </row>
    <row r="1989" spans="1:25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5"/>
        <v>42</v>
      </c>
      <c r="P1989">
        <f t="shared" si="126"/>
        <v>83.428571428571431</v>
      </c>
      <c r="Q1989" s="9" t="s">
        <v>8341</v>
      </c>
      <c r="R1989" s="9" t="s">
        <v>8353</v>
      </c>
      <c r="S1989" s="10">
        <f>(J1989/86400)+25569+(-6/24)</f>
        <v>42034.389768518522</v>
      </c>
      <c r="T1989">
        <f t="shared" si="124"/>
        <v>2015</v>
      </c>
      <c r="U1989" s="15" t="str">
        <f t="shared" si="127"/>
        <v>Jan</v>
      </c>
      <c r="V1989" s="10">
        <f>(I1989/86400)+25569+(-5/24)</f>
        <v>42064.431435185186</v>
      </c>
      <c r="Y1989" s="10"/>
    </row>
    <row r="1990" spans="1:25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5"/>
        <v>0</v>
      </c>
      <c r="P1990">
        <f t="shared" si="126"/>
        <v>25</v>
      </c>
      <c r="Q1990" s="9" t="s">
        <v>8341</v>
      </c>
      <c r="R1990" s="9" t="s">
        <v>8353</v>
      </c>
      <c r="S1990" s="10">
        <f>(J1990/86400)+25569+(-6/24)</f>
        <v>42206.513217592597</v>
      </c>
      <c r="T1990">
        <f t="shared" si="124"/>
        <v>2015</v>
      </c>
      <c r="U1990" s="15" t="str">
        <f t="shared" si="127"/>
        <v>Jul</v>
      </c>
      <c r="V1990" s="10">
        <f>(I1990/86400)+25569+(-5/24)</f>
        <v>42236.554884259262</v>
      </c>
      <c r="Y1990" s="10"/>
    </row>
    <row r="1991" spans="1:25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5"/>
        <v>1</v>
      </c>
      <c r="P1991">
        <f t="shared" si="126"/>
        <v>50</v>
      </c>
      <c r="Q1991" s="9" t="s">
        <v>8341</v>
      </c>
      <c r="R1991" s="9" t="s">
        <v>8353</v>
      </c>
      <c r="S1991" s="10">
        <f>(J1991/86400)+25569+(-6/24)</f>
        <v>42685.430648148147</v>
      </c>
      <c r="T1991">
        <f t="shared" si="124"/>
        <v>2016</v>
      </c>
      <c r="U1991" s="15" t="str">
        <f t="shared" si="127"/>
        <v>Nov</v>
      </c>
      <c r="V1991" s="10">
        <f>(I1991/86400)+25569+(-5/24)</f>
        <v>42715.472314814811</v>
      </c>
      <c r="Y1991" s="10"/>
    </row>
    <row r="1992" spans="1:25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5"/>
        <v>17</v>
      </c>
      <c r="P1992">
        <f t="shared" si="126"/>
        <v>101.8</v>
      </c>
      <c r="Q1992" s="9" t="s">
        <v>8341</v>
      </c>
      <c r="R1992" s="9" t="s">
        <v>8353</v>
      </c>
      <c r="S1992" s="10">
        <f>(J1992/86400)+25569+(-6/24)</f>
        <v>42397.945972222224</v>
      </c>
      <c r="T1992">
        <f t="shared" si="124"/>
        <v>2016</v>
      </c>
      <c r="U1992" s="15" t="str">
        <f t="shared" si="127"/>
        <v>Jan</v>
      </c>
      <c r="V1992" s="10">
        <f>(I1992/86400)+25569+(-5/24)</f>
        <v>42412.987638888888</v>
      </c>
      <c r="Y1992" s="10"/>
    </row>
    <row r="1993" spans="1:25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5"/>
        <v>7</v>
      </c>
      <c r="P1993">
        <f t="shared" si="126"/>
        <v>46.666666666666664</v>
      </c>
      <c r="Q1993" s="9" t="s">
        <v>8341</v>
      </c>
      <c r="R1993" s="9" t="s">
        <v>8353</v>
      </c>
      <c r="S1993" s="10">
        <f>(J1993/86400)+25569+(-6/24)</f>
        <v>42167.64335648148</v>
      </c>
      <c r="T1993">
        <f t="shared" si="124"/>
        <v>2015</v>
      </c>
      <c r="U1993" s="15" t="str">
        <f t="shared" si="127"/>
        <v>Jun</v>
      </c>
      <c r="V1993" s="10">
        <f>(I1993/86400)+25569+(-5/24)</f>
        <v>42188.685023148144</v>
      </c>
      <c r="Y1993" s="10"/>
    </row>
    <row r="1994" spans="1:25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5"/>
        <v>0</v>
      </c>
      <c r="P1994">
        <f t="shared" si="126"/>
        <v>1</v>
      </c>
      <c r="Q1994" s="9" t="s">
        <v>8341</v>
      </c>
      <c r="R1994" s="9" t="s">
        <v>8353</v>
      </c>
      <c r="S1994" s="10">
        <f>(J1994/86400)+25569+(-6/24)</f>
        <v>42022.893414351856</v>
      </c>
      <c r="T1994">
        <f t="shared" si="124"/>
        <v>2015</v>
      </c>
      <c r="U1994" s="15" t="str">
        <f t="shared" si="127"/>
        <v>Jan</v>
      </c>
      <c r="V1994" s="10">
        <f>(I1994/86400)+25569+(-5/24)</f>
        <v>42052.935081018521</v>
      </c>
      <c r="Y1994" s="10"/>
    </row>
    <row r="1995" spans="1:25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5"/>
        <v>0</v>
      </c>
      <c r="P1995" t="e">
        <f t="shared" si="126"/>
        <v>#DIV/0!</v>
      </c>
      <c r="Q1995" s="9" t="s">
        <v>8341</v>
      </c>
      <c r="R1995" s="9" t="s">
        <v>8353</v>
      </c>
      <c r="S1995" s="10">
        <f>(J1995/86400)+25569+(-6/24)</f>
        <v>42329.338391203702</v>
      </c>
      <c r="T1995">
        <f t="shared" si="124"/>
        <v>2015</v>
      </c>
      <c r="U1995" s="15" t="str">
        <f t="shared" si="127"/>
        <v>Nov</v>
      </c>
      <c r="V1995" s="10">
        <f>(I1995/86400)+25569+(-5/24)</f>
        <v>42359.380057870367</v>
      </c>
      <c r="Y1995" s="10"/>
    </row>
    <row r="1996" spans="1:25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5"/>
        <v>0</v>
      </c>
      <c r="P1996" t="e">
        <f t="shared" si="126"/>
        <v>#DIV/0!</v>
      </c>
      <c r="Q1996" s="9" t="s">
        <v>8341</v>
      </c>
      <c r="R1996" s="9" t="s">
        <v>8353</v>
      </c>
      <c r="S1996" s="10">
        <f>(J1996/86400)+25569+(-6/24)</f>
        <v>42650.756273148145</v>
      </c>
      <c r="T1996">
        <f t="shared" si="124"/>
        <v>2016</v>
      </c>
      <c r="U1996" s="15" t="str">
        <f t="shared" si="127"/>
        <v>Oct</v>
      </c>
      <c r="V1996" s="10">
        <f>(I1996/86400)+25569+(-5/24)</f>
        <v>42710.839606481481</v>
      </c>
      <c r="Y1996" s="10"/>
    </row>
    <row r="1997" spans="1:25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5"/>
        <v>8</v>
      </c>
      <c r="P1997">
        <f t="shared" si="126"/>
        <v>26</v>
      </c>
      <c r="Q1997" s="9" t="s">
        <v>8341</v>
      </c>
      <c r="R1997" s="9" t="s">
        <v>8353</v>
      </c>
      <c r="S1997" s="10">
        <f>(J1997/86400)+25569+(-6/24)</f>
        <v>42181.652037037042</v>
      </c>
      <c r="T1997">
        <f t="shared" si="124"/>
        <v>2015</v>
      </c>
      <c r="U1997" s="15" t="str">
        <f t="shared" si="127"/>
        <v>Jun</v>
      </c>
      <c r="V1997" s="10">
        <f>(I1997/86400)+25569+(-5/24)</f>
        <v>42201.693703703706</v>
      </c>
      <c r="Y1997" s="10"/>
    </row>
    <row r="1998" spans="1:25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5"/>
        <v>0</v>
      </c>
      <c r="P1998" t="e">
        <f t="shared" si="126"/>
        <v>#DIV/0!</v>
      </c>
      <c r="Q1998" s="9" t="s">
        <v>8341</v>
      </c>
      <c r="R1998" s="9" t="s">
        <v>8353</v>
      </c>
      <c r="S1998" s="10">
        <f>(J1998/86400)+25569+(-6/24)</f>
        <v>41800.569571759261</v>
      </c>
      <c r="T1998">
        <f t="shared" si="124"/>
        <v>2014</v>
      </c>
      <c r="U1998" s="15" t="str">
        <f t="shared" si="127"/>
        <v>Jun</v>
      </c>
      <c r="V1998" s="10">
        <f>(I1998/86400)+25569+(-5/24)</f>
        <v>41830.611238425925</v>
      </c>
      <c r="Y1998" s="10"/>
    </row>
    <row r="1999" spans="1:25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5"/>
        <v>0</v>
      </c>
      <c r="P1999" t="e">
        <f t="shared" si="126"/>
        <v>#DIV/0!</v>
      </c>
      <c r="Q1999" s="9" t="s">
        <v>8341</v>
      </c>
      <c r="R1999" s="9" t="s">
        <v>8353</v>
      </c>
      <c r="S1999" s="10">
        <f>(J1999/86400)+25569+(-6/24)</f>
        <v>41847.680694444447</v>
      </c>
      <c r="T1999">
        <f t="shared" si="124"/>
        <v>2014</v>
      </c>
      <c r="U1999" s="15" t="str">
        <f t="shared" si="127"/>
        <v>Jul</v>
      </c>
      <c r="V1999" s="10">
        <f>(I1999/86400)+25569+(-5/24)</f>
        <v>41877.722361111111</v>
      </c>
      <c r="Y1999" s="10"/>
    </row>
    <row r="2000" spans="1:25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5"/>
        <v>26</v>
      </c>
      <c r="P2000">
        <f t="shared" si="126"/>
        <v>218.33333333333334</v>
      </c>
      <c r="Q2000" s="9" t="s">
        <v>8341</v>
      </c>
      <c r="R2000" s="9" t="s">
        <v>8353</v>
      </c>
      <c r="S2000" s="10">
        <f>(J2000/86400)+25569+(-6/24)</f>
        <v>41806.868495370371</v>
      </c>
      <c r="T2000">
        <f t="shared" si="124"/>
        <v>2014</v>
      </c>
      <c r="U2000" s="15" t="str">
        <f t="shared" si="127"/>
        <v>Jun</v>
      </c>
      <c r="V2000" s="10">
        <f>(I2000/86400)+25569+(-5/24)</f>
        <v>41851.910162037035</v>
      </c>
      <c r="Y2000" s="10"/>
    </row>
    <row r="2001" spans="1:25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5"/>
        <v>1</v>
      </c>
      <c r="P2001">
        <f t="shared" si="126"/>
        <v>33.714285714285715</v>
      </c>
      <c r="Q2001" s="9" t="s">
        <v>8341</v>
      </c>
      <c r="R2001" s="9" t="s">
        <v>8353</v>
      </c>
      <c r="S2001" s="10">
        <f>(J2001/86400)+25569+(-6/24)</f>
        <v>41926.232731481483</v>
      </c>
      <c r="T2001">
        <f t="shared" si="124"/>
        <v>2014</v>
      </c>
      <c r="U2001" s="15" t="str">
        <f t="shared" si="127"/>
        <v>Oct</v>
      </c>
      <c r="V2001" s="10">
        <f>(I2001/86400)+25569+(-5/24)</f>
        <v>41956.316064814811</v>
      </c>
      <c r="Y2001" s="10"/>
    </row>
    <row r="2002" spans="1:25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5"/>
        <v>13</v>
      </c>
      <c r="P2002">
        <f t="shared" si="126"/>
        <v>25</v>
      </c>
      <c r="Q2002" s="9" t="s">
        <v>8341</v>
      </c>
      <c r="R2002" s="9" t="s">
        <v>8353</v>
      </c>
      <c r="S2002" s="10">
        <f>(J2002/86400)+25569+(-6/24)</f>
        <v>42345.701539351852</v>
      </c>
      <c r="T2002">
        <f t="shared" si="124"/>
        <v>2015</v>
      </c>
      <c r="U2002" s="15" t="str">
        <f t="shared" si="127"/>
        <v>Dec</v>
      </c>
      <c r="V2002" s="10">
        <f>(I2002/86400)+25569+(-5/24)</f>
        <v>42375.743206018517</v>
      </c>
      <c r="Y2002" s="10"/>
    </row>
    <row r="2003" spans="1:25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5"/>
        <v>382</v>
      </c>
      <c r="P2003">
        <f t="shared" si="126"/>
        <v>128.38790470372632</v>
      </c>
      <c r="Q2003" s="9" t="s">
        <v>8322</v>
      </c>
      <c r="R2003" s="9" t="s">
        <v>8352</v>
      </c>
      <c r="S2003" s="10">
        <f>(J2003/86400)+25569+(-6/24)</f>
        <v>42135.959675925929</v>
      </c>
      <c r="T2003">
        <f t="shared" si="124"/>
        <v>2015</v>
      </c>
      <c r="U2003" s="15" t="str">
        <f t="shared" si="127"/>
        <v>May</v>
      </c>
      <c r="V2003" s="10">
        <f>(I2003/86400)+25569+(-5/24)</f>
        <v>42167.624999999993</v>
      </c>
      <c r="Y2003" s="10"/>
    </row>
    <row r="2004" spans="1:25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5"/>
        <v>217</v>
      </c>
      <c r="P2004">
        <f t="shared" si="126"/>
        <v>78.834261818181815</v>
      </c>
      <c r="Q2004" s="9" t="s">
        <v>8322</v>
      </c>
      <c r="R2004" s="9" t="s">
        <v>8352</v>
      </c>
      <c r="S2004" s="10">
        <f>(J2004/86400)+25569+(-6/24)</f>
        <v>42728.46230324074</v>
      </c>
      <c r="T2004">
        <f t="shared" si="124"/>
        <v>2016</v>
      </c>
      <c r="U2004" s="15" t="str">
        <f t="shared" si="127"/>
        <v>Dec</v>
      </c>
      <c r="V2004" s="10">
        <f>(I2004/86400)+25569+(-5/24)</f>
        <v>42758.503969907404</v>
      </c>
      <c r="Y2004" s="10"/>
    </row>
    <row r="2005" spans="1:25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5"/>
        <v>312</v>
      </c>
      <c r="P2005">
        <f t="shared" si="126"/>
        <v>91.764705882352942</v>
      </c>
      <c r="Q2005" s="9" t="s">
        <v>8322</v>
      </c>
      <c r="R2005" s="9" t="s">
        <v>8352</v>
      </c>
      <c r="S2005" s="10">
        <f>(J2005/86400)+25569+(-6/24)</f>
        <v>40346.875601851854</v>
      </c>
      <c r="T2005">
        <f t="shared" si="124"/>
        <v>2010</v>
      </c>
      <c r="U2005" s="15" t="str">
        <f t="shared" si="127"/>
        <v>Jun</v>
      </c>
      <c r="V2005" s="10">
        <f>(I2005/86400)+25569+(-5/24)</f>
        <v>40361.75</v>
      </c>
      <c r="Y2005" s="10"/>
    </row>
    <row r="2006" spans="1:25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5"/>
        <v>234</v>
      </c>
      <c r="P2006">
        <f t="shared" si="126"/>
        <v>331.10237288135596</v>
      </c>
      <c r="Q2006" s="9" t="s">
        <v>8322</v>
      </c>
      <c r="R2006" s="9" t="s">
        <v>8352</v>
      </c>
      <c r="S2006" s="10">
        <f>(J2006/86400)+25569+(-6/24)</f>
        <v>41800.354895833334</v>
      </c>
      <c r="T2006">
        <f t="shared" si="124"/>
        <v>2014</v>
      </c>
      <c r="U2006" s="15" t="str">
        <f t="shared" si="127"/>
        <v>Jun</v>
      </c>
      <c r="V2006" s="10">
        <f>(I2006/86400)+25569+(-5/24)</f>
        <v>41830.396562499998</v>
      </c>
      <c r="Y2006" s="10"/>
    </row>
    <row r="2007" spans="1:25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5"/>
        <v>124</v>
      </c>
      <c r="P2007">
        <f t="shared" si="126"/>
        <v>194.26193717277485</v>
      </c>
      <c r="Q2007" s="9" t="s">
        <v>8322</v>
      </c>
      <c r="R2007" s="9" t="s">
        <v>8352</v>
      </c>
      <c r="S2007" s="10">
        <f>(J2007/86400)+25569+(-6/24)</f>
        <v>41535.562708333331</v>
      </c>
      <c r="T2007">
        <f t="shared" si="124"/>
        <v>2013</v>
      </c>
      <c r="U2007" s="15" t="str">
        <f t="shared" si="127"/>
        <v>Sep</v>
      </c>
      <c r="V2007" s="10">
        <f>(I2007/86400)+25569+(-5/24)</f>
        <v>41562.957638888889</v>
      </c>
      <c r="Y2007" s="10"/>
    </row>
    <row r="2008" spans="1:25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5"/>
        <v>248</v>
      </c>
      <c r="P2008">
        <f t="shared" si="126"/>
        <v>408.97689768976898</v>
      </c>
      <c r="Q2008" s="9" t="s">
        <v>8322</v>
      </c>
      <c r="R2008" s="9" t="s">
        <v>8352</v>
      </c>
      <c r="S2008" s="10">
        <f>(J2008/86400)+25569+(-6/24)</f>
        <v>41941.250520833331</v>
      </c>
      <c r="T2008">
        <f t="shared" si="124"/>
        <v>2014</v>
      </c>
      <c r="U2008" s="15" t="str">
        <f t="shared" si="127"/>
        <v>Oct</v>
      </c>
      <c r="V2008" s="10">
        <f>(I2008/86400)+25569+(-5/24)</f>
        <v>41976.333854166667</v>
      </c>
      <c r="Y2008" s="10"/>
    </row>
    <row r="2009" spans="1:25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5"/>
        <v>116</v>
      </c>
      <c r="P2009">
        <f t="shared" si="126"/>
        <v>84.459270072992695</v>
      </c>
      <c r="Q2009" s="9" t="s">
        <v>8322</v>
      </c>
      <c r="R2009" s="9" t="s">
        <v>8352</v>
      </c>
      <c r="S2009" s="10">
        <f>(J2009/86400)+25569+(-6/24)</f>
        <v>40347.587800925925</v>
      </c>
      <c r="T2009">
        <f t="shared" si="124"/>
        <v>2010</v>
      </c>
      <c r="U2009" s="15" t="str">
        <f t="shared" si="127"/>
        <v>Jun</v>
      </c>
      <c r="V2009" s="10">
        <f>(I2009/86400)+25569+(-5/24)</f>
        <v>40413.958333333328</v>
      </c>
      <c r="Y2009" s="10"/>
    </row>
    <row r="2010" spans="1:25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5"/>
        <v>117</v>
      </c>
      <c r="P2010">
        <f t="shared" si="126"/>
        <v>44.853658536585364</v>
      </c>
      <c r="Q2010" s="9" t="s">
        <v>8322</v>
      </c>
      <c r="R2010" s="9" t="s">
        <v>8352</v>
      </c>
      <c r="S2010" s="10">
        <f>(J2010/86400)+25569+(-6/24)</f>
        <v>40761.354421296295</v>
      </c>
      <c r="T2010">
        <f t="shared" si="124"/>
        <v>2011</v>
      </c>
      <c r="U2010" s="15" t="str">
        <f t="shared" si="127"/>
        <v>Aug</v>
      </c>
      <c r="V2010" s="10">
        <f>(I2010/86400)+25569+(-5/24)</f>
        <v>40805.396087962959</v>
      </c>
      <c r="Y2010" s="10"/>
    </row>
    <row r="2011" spans="1:25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5"/>
        <v>305</v>
      </c>
      <c r="P2011">
        <f t="shared" si="126"/>
        <v>383.3643216080402</v>
      </c>
      <c r="Q2011" s="9" t="s">
        <v>8322</v>
      </c>
      <c r="R2011" s="9" t="s">
        <v>8352</v>
      </c>
      <c r="S2011" s="10">
        <f>(J2011/86400)+25569+(-6/24)</f>
        <v>42661.073414351849</v>
      </c>
      <c r="T2011">
        <f t="shared" si="124"/>
        <v>2016</v>
      </c>
      <c r="U2011" s="15" t="str">
        <f t="shared" si="127"/>
        <v>Oct</v>
      </c>
      <c r="V2011" s="10">
        <f>(I2011/86400)+25569+(-5/24)</f>
        <v>42697.156747685185</v>
      </c>
      <c r="Y2011" s="10"/>
    </row>
    <row r="2012" spans="1:25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5"/>
        <v>320</v>
      </c>
      <c r="P2012">
        <f t="shared" si="126"/>
        <v>55.276856649395505</v>
      </c>
      <c r="Q2012" s="9" t="s">
        <v>8322</v>
      </c>
      <c r="R2012" s="9" t="s">
        <v>8352</v>
      </c>
      <c r="S2012" s="10">
        <f>(J2012/86400)+25569+(-6/24)</f>
        <v>42570.746423611112</v>
      </c>
      <c r="T2012">
        <f t="shared" si="124"/>
        <v>2016</v>
      </c>
      <c r="U2012" s="15" t="str">
        <f t="shared" si="127"/>
        <v>Jul</v>
      </c>
      <c r="V2012" s="10">
        <f>(I2012/86400)+25569+(-5/24)</f>
        <v>42600.788090277776</v>
      </c>
      <c r="Y2012" s="10"/>
    </row>
    <row r="2013" spans="1:25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5"/>
        <v>820</v>
      </c>
      <c r="P2013">
        <f t="shared" si="126"/>
        <v>422.02059732234807</v>
      </c>
      <c r="Q2013" s="9" t="s">
        <v>8322</v>
      </c>
      <c r="R2013" s="9" t="s">
        <v>8352</v>
      </c>
      <c r="S2013" s="10">
        <f>(J2013/86400)+25569+(-6/24)</f>
        <v>42347.108483796299</v>
      </c>
      <c r="T2013">
        <f t="shared" si="124"/>
        <v>2015</v>
      </c>
      <c r="U2013" s="15" t="str">
        <f t="shared" si="127"/>
        <v>Dec</v>
      </c>
      <c r="V2013" s="10">
        <f>(I2013/86400)+25569+(-5/24)</f>
        <v>42380.749999999993</v>
      </c>
      <c r="Y2013" s="10"/>
    </row>
    <row r="2014" spans="1:25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5"/>
        <v>235</v>
      </c>
      <c r="P2014">
        <f t="shared" si="126"/>
        <v>64.180327868852459</v>
      </c>
      <c r="Q2014" s="9" t="s">
        <v>8322</v>
      </c>
      <c r="R2014" s="9" t="s">
        <v>8352</v>
      </c>
      <c r="S2014" s="10">
        <f>(J2014/86400)+25569+(-6/24)</f>
        <v>42010.572233796294</v>
      </c>
      <c r="T2014">
        <f t="shared" si="124"/>
        <v>2015</v>
      </c>
      <c r="U2014" s="15" t="str">
        <f t="shared" si="127"/>
        <v>Jan</v>
      </c>
      <c r="V2014" s="10">
        <f>(I2014/86400)+25569+(-5/24)</f>
        <v>42040.613900462959</v>
      </c>
      <c r="Y2014" s="10"/>
    </row>
    <row r="2015" spans="1:25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5"/>
        <v>495</v>
      </c>
      <c r="P2015">
        <f t="shared" si="126"/>
        <v>173.57781674704077</v>
      </c>
      <c r="Q2015" s="9" t="s">
        <v>8322</v>
      </c>
      <c r="R2015" s="9" t="s">
        <v>8352</v>
      </c>
      <c r="S2015" s="10">
        <f>(J2015/86400)+25569+(-6/24)</f>
        <v>42499.710810185185</v>
      </c>
      <c r="T2015">
        <f t="shared" si="124"/>
        <v>2016</v>
      </c>
      <c r="U2015" s="15" t="str">
        <f t="shared" si="127"/>
        <v>May</v>
      </c>
      <c r="V2015" s="10">
        <f>(I2015/86400)+25569+(-5/24)</f>
        <v>42559.752476851849</v>
      </c>
      <c r="Y2015" s="10"/>
    </row>
    <row r="2016" spans="1:25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5"/>
        <v>7814</v>
      </c>
      <c r="P2016">
        <f t="shared" si="126"/>
        <v>88.601680840609291</v>
      </c>
      <c r="Q2016" s="9" t="s">
        <v>8322</v>
      </c>
      <c r="R2016" s="9" t="s">
        <v>8352</v>
      </c>
      <c r="S2016" s="10">
        <f>(J2016/86400)+25569+(-6/24)</f>
        <v>41323.964571759258</v>
      </c>
      <c r="T2016">
        <f t="shared" si="124"/>
        <v>2013</v>
      </c>
      <c r="U2016" s="15" t="str">
        <f t="shared" si="127"/>
        <v>Feb</v>
      </c>
      <c r="V2016" s="10">
        <f>(I2016/86400)+25569+(-5/24)</f>
        <v>41357.964571759258</v>
      </c>
      <c r="Y2016" s="10"/>
    </row>
    <row r="2017" spans="1:25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5"/>
        <v>113</v>
      </c>
      <c r="P2017">
        <f t="shared" si="126"/>
        <v>50.222283950617282</v>
      </c>
      <c r="Q2017" s="9" t="s">
        <v>8322</v>
      </c>
      <c r="R2017" s="9" t="s">
        <v>8352</v>
      </c>
      <c r="S2017" s="10">
        <f>(J2017/86400)+25569+(-6/24)</f>
        <v>40765.626886574071</v>
      </c>
      <c r="T2017">
        <f t="shared" si="124"/>
        <v>2011</v>
      </c>
      <c r="U2017" s="15" t="str">
        <f t="shared" si="127"/>
        <v>Aug</v>
      </c>
      <c r="V2017" s="10">
        <f>(I2017/86400)+25569+(-5/24)</f>
        <v>40795.668553240735</v>
      </c>
      <c r="Y2017" s="10"/>
    </row>
    <row r="2018" spans="1:25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5"/>
        <v>922</v>
      </c>
      <c r="P2018">
        <f t="shared" si="126"/>
        <v>192.38876826722338</v>
      </c>
      <c r="Q2018" s="9" t="s">
        <v>8322</v>
      </c>
      <c r="R2018" s="9" t="s">
        <v>8352</v>
      </c>
      <c r="S2018" s="10">
        <f>(J2018/86400)+25569+(-6/24)</f>
        <v>41312.630775462967</v>
      </c>
      <c r="T2018">
        <f t="shared" si="124"/>
        <v>2013</v>
      </c>
      <c r="U2018" s="15" t="str">
        <f t="shared" si="127"/>
        <v>Feb</v>
      </c>
      <c r="V2018" s="10">
        <f>(I2018/86400)+25569+(-5/24)</f>
        <v>41342.672442129631</v>
      </c>
      <c r="Y2018" s="10"/>
    </row>
    <row r="2019" spans="1:25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5"/>
        <v>125</v>
      </c>
      <c r="P2019">
        <f t="shared" si="126"/>
        <v>73.416901408450698</v>
      </c>
      <c r="Q2019" s="9" t="s">
        <v>8322</v>
      </c>
      <c r="R2019" s="9" t="s">
        <v>8352</v>
      </c>
      <c r="S2019" s="10">
        <f>(J2019/86400)+25569+(-6/24)</f>
        <v>40960.807349537034</v>
      </c>
      <c r="T2019">
        <f t="shared" si="124"/>
        <v>2012</v>
      </c>
      <c r="U2019" s="15" t="str">
        <f t="shared" si="127"/>
        <v>Feb</v>
      </c>
      <c r="V2019" s="10">
        <f>(I2019/86400)+25569+(-5/24)</f>
        <v>40991.958333333328</v>
      </c>
      <c r="Y2019" s="10"/>
    </row>
    <row r="2020" spans="1:25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5"/>
        <v>102</v>
      </c>
      <c r="P2020">
        <f t="shared" si="126"/>
        <v>147.68495555555555</v>
      </c>
      <c r="Q2020" s="9" t="s">
        <v>8322</v>
      </c>
      <c r="R2020" s="9" t="s">
        <v>8352</v>
      </c>
      <c r="S2020" s="10">
        <f>(J2020/86400)+25569+(-6/24)</f>
        <v>42199.115844907406</v>
      </c>
      <c r="T2020">
        <f t="shared" si="124"/>
        <v>2015</v>
      </c>
      <c r="U2020" s="15" t="str">
        <f t="shared" si="127"/>
        <v>Jul</v>
      </c>
      <c r="V2020" s="10">
        <f>(I2020/86400)+25569+(-5/24)</f>
        <v>42229.157511574071</v>
      </c>
      <c r="Y2020" s="10"/>
    </row>
    <row r="2021" spans="1:25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5"/>
        <v>485</v>
      </c>
      <c r="P2021">
        <f t="shared" si="126"/>
        <v>108.96848314606741</v>
      </c>
      <c r="Q2021" s="9" t="s">
        <v>8322</v>
      </c>
      <c r="R2021" s="9" t="s">
        <v>8352</v>
      </c>
      <c r="S2021" s="10">
        <f>(J2021/86400)+25569+(-6/24)</f>
        <v>42605.45857638889</v>
      </c>
      <c r="T2021">
        <f t="shared" si="124"/>
        <v>2016</v>
      </c>
      <c r="U2021" s="15" t="str">
        <f t="shared" si="127"/>
        <v>Aug</v>
      </c>
      <c r="V2021" s="10">
        <f>(I2021/86400)+25569+(-5/24)</f>
        <v>42635.500243055554</v>
      </c>
      <c r="Y2021" s="10"/>
    </row>
    <row r="2022" spans="1:25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5"/>
        <v>192</v>
      </c>
      <c r="P2022">
        <f t="shared" si="126"/>
        <v>23.647540983606557</v>
      </c>
      <c r="Q2022" s="9" t="s">
        <v>8322</v>
      </c>
      <c r="R2022" s="9" t="s">
        <v>8352</v>
      </c>
      <c r="S2022" s="10">
        <f>(J2022/86400)+25569+(-6/24)</f>
        <v>41736.847500000003</v>
      </c>
      <c r="T2022">
        <f t="shared" si="124"/>
        <v>2014</v>
      </c>
      <c r="U2022" s="15" t="str">
        <f t="shared" si="127"/>
        <v>Apr</v>
      </c>
      <c r="V2022" s="10">
        <f>(I2022/86400)+25569+(-5/24)</f>
        <v>41773.75277777778</v>
      </c>
      <c r="Y2022" s="10"/>
    </row>
    <row r="2023" spans="1:25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5"/>
        <v>281</v>
      </c>
      <c r="P2023">
        <f t="shared" si="126"/>
        <v>147.94736842105263</v>
      </c>
      <c r="Q2023" s="9" t="s">
        <v>8322</v>
      </c>
      <c r="R2023" s="9" t="s">
        <v>8352</v>
      </c>
      <c r="S2023" s="10">
        <f>(J2023/86400)+25569+(-6/24)</f>
        <v>41860.820567129631</v>
      </c>
      <c r="T2023">
        <f t="shared" si="124"/>
        <v>2014</v>
      </c>
      <c r="U2023" s="15" t="str">
        <f t="shared" si="127"/>
        <v>Aug</v>
      </c>
      <c r="V2023" s="10">
        <f>(I2023/86400)+25569+(-5/24)</f>
        <v>41905.862233796295</v>
      </c>
      <c r="Y2023" s="10"/>
    </row>
    <row r="2024" spans="1:25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5"/>
        <v>125</v>
      </c>
      <c r="P2024">
        <f t="shared" si="126"/>
        <v>385.03692307692307</v>
      </c>
      <c r="Q2024" s="9" t="s">
        <v>8322</v>
      </c>
      <c r="R2024" s="9" t="s">
        <v>8352</v>
      </c>
      <c r="S2024" s="10">
        <f>(J2024/86400)+25569+(-6/24)</f>
        <v>42502.319120370375</v>
      </c>
      <c r="T2024">
        <f t="shared" si="124"/>
        <v>2016</v>
      </c>
      <c r="U2024" s="15" t="str">
        <f t="shared" si="127"/>
        <v>May</v>
      </c>
      <c r="V2024" s="10">
        <f>(I2024/86400)+25569+(-5/24)</f>
        <v>42532.36078703704</v>
      </c>
      <c r="Y2024" s="10"/>
    </row>
    <row r="2025" spans="1:25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5"/>
        <v>161</v>
      </c>
      <c r="P2025">
        <f t="shared" si="126"/>
        <v>457.39093484419266</v>
      </c>
      <c r="Q2025" s="9" t="s">
        <v>8322</v>
      </c>
      <c r="R2025" s="9" t="s">
        <v>8352</v>
      </c>
      <c r="S2025" s="10">
        <f>(J2025/86400)+25569+(-6/24)</f>
        <v>42136.170752314814</v>
      </c>
      <c r="T2025">
        <f t="shared" si="124"/>
        <v>2015</v>
      </c>
      <c r="U2025" s="15" t="str">
        <f t="shared" si="127"/>
        <v>May</v>
      </c>
      <c r="V2025" s="10">
        <f>(I2025/86400)+25569+(-5/24)</f>
        <v>42166.212418981479</v>
      </c>
      <c r="Y2025" s="10"/>
    </row>
    <row r="2026" spans="1:25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5"/>
        <v>585</v>
      </c>
      <c r="P2026">
        <f t="shared" si="126"/>
        <v>222.99047619047619</v>
      </c>
      <c r="Q2026" s="9" t="s">
        <v>8322</v>
      </c>
      <c r="R2026" s="9" t="s">
        <v>8352</v>
      </c>
      <c r="S2026" s="10">
        <f>(J2026/86400)+25569+(-6/24)</f>
        <v>41099.716944444444</v>
      </c>
      <c r="T2026">
        <f t="shared" si="124"/>
        <v>2012</v>
      </c>
      <c r="U2026" s="15" t="str">
        <f t="shared" si="127"/>
        <v>Jul</v>
      </c>
      <c r="V2026" s="10">
        <f>(I2026/86400)+25569+(-5/24)</f>
        <v>41133.916666666664</v>
      </c>
      <c r="Y2026" s="10"/>
    </row>
    <row r="2027" spans="1:25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5"/>
        <v>201</v>
      </c>
      <c r="P2027">
        <f t="shared" si="126"/>
        <v>220.74074074074073</v>
      </c>
      <c r="Q2027" s="9" t="s">
        <v>8322</v>
      </c>
      <c r="R2027" s="9" t="s">
        <v>8352</v>
      </c>
      <c r="S2027" s="10">
        <f>(J2027/86400)+25569+(-6/24)</f>
        <v>42135.934560185182</v>
      </c>
      <c r="T2027">
        <f t="shared" si="124"/>
        <v>2015</v>
      </c>
      <c r="U2027" s="15" t="str">
        <f t="shared" si="127"/>
        <v>May</v>
      </c>
      <c r="V2027" s="10">
        <f>(I2027/86400)+25569+(-5/24)</f>
        <v>42165.976226851846</v>
      </c>
      <c r="Y2027" s="10"/>
    </row>
    <row r="2028" spans="1:25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5"/>
        <v>133</v>
      </c>
      <c r="P2028">
        <f t="shared" si="126"/>
        <v>73.503898678414089</v>
      </c>
      <c r="Q2028" s="9" t="s">
        <v>8322</v>
      </c>
      <c r="R2028" s="9" t="s">
        <v>8352</v>
      </c>
      <c r="S2028" s="10">
        <f>(J2028/86400)+25569+(-6/24)</f>
        <v>41704.485937500001</v>
      </c>
      <c r="T2028">
        <f t="shared" si="124"/>
        <v>2014</v>
      </c>
      <c r="U2028" s="15" t="str">
        <f t="shared" si="127"/>
        <v>Mar</v>
      </c>
      <c r="V2028" s="10">
        <f>(I2028/86400)+25569+(-5/24)</f>
        <v>41749.957638888889</v>
      </c>
      <c r="Y2028" s="10"/>
    </row>
    <row r="2029" spans="1:25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5"/>
        <v>120</v>
      </c>
      <c r="P2029">
        <f t="shared" si="126"/>
        <v>223.09647495361781</v>
      </c>
      <c r="Q2029" s="9" t="s">
        <v>8322</v>
      </c>
      <c r="R2029" s="9" t="s">
        <v>8352</v>
      </c>
      <c r="S2029" s="10">
        <f>(J2029/86400)+25569+(-6/24)</f>
        <v>42048.563877314809</v>
      </c>
      <c r="T2029">
        <f t="shared" si="124"/>
        <v>2015</v>
      </c>
      <c r="U2029" s="15" t="str">
        <f t="shared" si="127"/>
        <v>Feb</v>
      </c>
      <c r="V2029" s="10">
        <f>(I2029/86400)+25569+(-5/24)</f>
        <v>42093.563877314817</v>
      </c>
      <c r="Y2029" s="10"/>
    </row>
    <row r="2030" spans="1:25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5"/>
        <v>126</v>
      </c>
      <c r="P2030">
        <f t="shared" si="126"/>
        <v>47.911392405063289</v>
      </c>
      <c r="Q2030" s="9" t="s">
        <v>8322</v>
      </c>
      <c r="R2030" s="9" t="s">
        <v>8352</v>
      </c>
      <c r="S2030" s="10">
        <f>(J2030/86400)+25569+(-6/24)</f>
        <v>40215.669050925928</v>
      </c>
      <c r="T2030">
        <f t="shared" si="124"/>
        <v>2010</v>
      </c>
      <c r="U2030" s="15" t="str">
        <f t="shared" si="127"/>
        <v>Feb</v>
      </c>
      <c r="V2030" s="10">
        <f>(I2030/86400)+25569+(-5/24)</f>
        <v>40252.704861111109</v>
      </c>
      <c r="Y2030" s="10"/>
    </row>
    <row r="2031" spans="1:25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5"/>
        <v>361</v>
      </c>
      <c r="P2031">
        <f t="shared" si="126"/>
        <v>96.063829787234042</v>
      </c>
      <c r="Q2031" s="9" t="s">
        <v>8322</v>
      </c>
      <c r="R2031" s="9" t="s">
        <v>8352</v>
      </c>
      <c r="S2031" s="10">
        <f>(J2031/86400)+25569+(-6/24)</f>
        <v>41847.771770833337</v>
      </c>
      <c r="T2031">
        <f t="shared" si="124"/>
        <v>2014</v>
      </c>
      <c r="U2031" s="15" t="str">
        <f t="shared" si="127"/>
        <v>Jul</v>
      </c>
      <c r="V2031" s="10">
        <f>(I2031/86400)+25569+(-5/24)</f>
        <v>41877.813437500001</v>
      </c>
      <c r="Y2031" s="10"/>
    </row>
    <row r="2032" spans="1:25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5"/>
        <v>226</v>
      </c>
      <c r="P2032">
        <f t="shared" si="126"/>
        <v>118.6144</v>
      </c>
      <c r="Q2032" s="9" t="s">
        <v>8322</v>
      </c>
      <c r="R2032" s="9" t="s">
        <v>8352</v>
      </c>
      <c r="S2032" s="10">
        <f>(J2032/86400)+25569+(-6/24)</f>
        <v>41212.746481481481</v>
      </c>
      <c r="T2032">
        <f t="shared" si="124"/>
        <v>2012</v>
      </c>
      <c r="U2032" s="15" t="str">
        <f t="shared" si="127"/>
        <v>Oct</v>
      </c>
      <c r="V2032" s="10">
        <f>(I2032/86400)+25569+(-5/24)</f>
        <v>41242.788148148145</v>
      </c>
      <c r="Y2032" s="10"/>
    </row>
    <row r="2033" spans="1:25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5"/>
        <v>120</v>
      </c>
      <c r="P2033">
        <f t="shared" si="126"/>
        <v>118.45472440944881</v>
      </c>
      <c r="Q2033" s="9" t="s">
        <v>8322</v>
      </c>
      <c r="R2033" s="9" t="s">
        <v>8352</v>
      </c>
      <c r="S2033" s="10">
        <f>(J2033/86400)+25569+(-6/24)</f>
        <v>41975.079317129625</v>
      </c>
      <c r="T2033">
        <f t="shared" si="124"/>
        <v>2014</v>
      </c>
      <c r="U2033" s="15" t="str">
        <f t="shared" si="127"/>
        <v>Dec</v>
      </c>
      <c r="V2033" s="10">
        <f>(I2033/86400)+25569+(-5/24)</f>
        <v>42012.833333333336</v>
      </c>
      <c r="Y2033" s="10"/>
    </row>
    <row r="2034" spans="1:25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5"/>
        <v>304</v>
      </c>
      <c r="P2034">
        <f t="shared" si="126"/>
        <v>143.21468926553672</v>
      </c>
      <c r="Q2034" s="9" t="s">
        <v>8322</v>
      </c>
      <c r="R2034" s="9" t="s">
        <v>8352</v>
      </c>
      <c r="S2034" s="10">
        <f>(J2034/86400)+25569+(-6/24)</f>
        <v>42689.315671296295</v>
      </c>
      <c r="T2034">
        <f t="shared" si="124"/>
        <v>2016</v>
      </c>
      <c r="U2034" s="15" t="str">
        <f t="shared" si="127"/>
        <v>Nov</v>
      </c>
      <c r="V2034" s="10">
        <f>(I2034/86400)+25569+(-5/24)</f>
        <v>42718.999999999993</v>
      </c>
      <c r="Y2034" s="10"/>
    </row>
    <row r="2035" spans="1:25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5"/>
        <v>179</v>
      </c>
      <c r="P2035">
        <f t="shared" si="126"/>
        <v>282.71518987341773</v>
      </c>
      <c r="Q2035" s="9" t="s">
        <v>8322</v>
      </c>
      <c r="R2035" s="9" t="s">
        <v>8352</v>
      </c>
      <c r="S2035" s="10">
        <f>(J2035/86400)+25569+(-6/24)</f>
        <v>41724.832384259258</v>
      </c>
      <c r="T2035">
        <f t="shared" si="124"/>
        <v>2014</v>
      </c>
      <c r="U2035" s="15" t="str">
        <f t="shared" si="127"/>
        <v>Mar</v>
      </c>
      <c r="V2035" s="10">
        <f>(I2035/86400)+25569+(-5/24)</f>
        <v>41754.874050925922</v>
      </c>
      <c r="Y2035" s="10"/>
    </row>
    <row r="2036" spans="1:25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5"/>
        <v>387</v>
      </c>
      <c r="P2036">
        <f t="shared" si="126"/>
        <v>593.93620078740162</v>
      </c>
      <c r="Q2036" s="9" t="s">
        <v>8322</v>
      </c>
      <c r="R2036" s="9" t="s">
        <v>8352</v>
      </c>
      <c r="S2036" s="10">
        <f>(J2036/86400)+25569+(-6/24)</f>
        <v>42075.880011574074</v>
      </c>
      <c r="T2036">
        <f t="shared" si="124"/>
        <v>2015</v>
      </c>
      <c r="U2036" s="15" t="str">
        <f t="shared" si="127"/>
        <v>Mar</v>
      </c>
      <c r="V2036" s="10">
        <f>(I2036/86400)+25569+(-5/24)</f>
        <v>42131.081944444442</v>
      </c>
      <c r="Y2036" s="10"/>
    </row>
    <row r="2037" spans="1:25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5"/>
        <v>211</v>
      </c>
      <c r="P2037">
        <f t="shared" si="126"/>
        <v>262.15704968944101</v>
      </c>
      <c r="Q2037" s="9" t="s">
        <v>8322</v>
      </c>
      <c r="R2037" s="9" t="s">
        <v>8352</v>
      </c>
      <c r="S2037" s="10">
        <f>(J2037/86400)+25569+(-6/24)</f>
        <v>42311.375081018516</v>
      </c>
      <c r="T2037">
        <f t="shared" si="124"/>
        <v>2015</v>
      </c>
      <c r="U2037" s="15" t="str">
        <f t="shared" si="127"/>
        <v>Nov</v>
      </c>
      <c r="V2037" s="10">
        <f>(I2037/86400)+25569+(-5/24)</f>
        <v>42356.833333333336</v>
      </c>
      <c r="Y2037" s="10"/>
    </row>
    <row r="2038" spans="1:25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5"/>
        <v>132</v>
      </c>
      <c r="P2038">
        <f t="shared" si="126"/>
        <v>46.580778301886795</v>
      </c>
      <c r="Q2038" s="9" t="s">
        <v>8322</v>
      </c>
      <c r="R2038" s="9" t="s">
        <v>8352</v>
      </c>
      <c r="S2038" s="10">
        <f>(J2038/86400)+25569+(-6/24)</f>
        <v>41738.614803240736</v>
      </c>
      <c r="T2038">
        <f t="shared" si="124"/>
        <v>2014</v>
      </c>
      <c r="U2038" s="15" t="str">
        <f t="shared" si="127"/>
        <v>Apr</v>
      </c>
      <c r="V2038" s="10">
        <f>(I2038/86400)+25569+(-5/24)</f>
        <v>41768.656469907401</v>
      </c>
      <c r="Y2038" s="10"/>
    </row>
    <row r="2039" spans="1:25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5"/>
        <v>300</v>
      </c>
      <c r="P2039">
        <f t="shared" si="126"/>
        <v>70.041118881118877</v>
      </c>
      <c r="Q2039" s="9" t="s">
        <v>8322</v>
      </c>
      <c r="R2039" s="9" t="s">
        <v>8352</v>
      </c>
      <c r="S2039" s="10">
        <f>(J2039/86400)+25569+(-6/24)</f>
        <v>41577.960104166668</v>
      </c>
      <c r="T2039">
        <f t="shared" si="124"/>
        <v>2013</v>
      </c>
      <c r="U2039" s="15" t="str">
        <f t="shared" si="127"/>
        <v>Oct</v>
      </c>
      <c r="V2039" s="10">
        <f>(I2039/86400)+25569+(-5/24)</f>
        <v>41638.043437499997</v>
      </c>
      <c r="Y2039" s="10"/>
    </row>
    <row r="2040" spans="1:25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5"/>
        <v>421</v>
      </c>
      <c r="P2040">
        <f t="shared" si="126"/>
        <v>164.90686274509804</v>
      </c>
      <c r="Q2040" s="9" t="s">
        <v>8322</v>
      </c>
      <c r="R2040" s="9" t="s">
        <v>8352</v>
      </c>
      <c r="S2040" s="10">
        <f>(J2040/86400)+25569+(-6/24)</f>
        <v>41424.02107638889</v>
      </c>
      <c r="T2040">
        <f t="shared" si="124"/>
        <v>2013</v>
      </c>
      <c r="U2040" s="15" t="str">
        <f t="shared" si="127"/>
        <v>May</v>
      </c>
      <c r="V2040" s="10">
        <f>(I2040/86400)+25569+(-5/24)</f>
        <v>41456.541666666664</v>
      </c>
      <c r="Y2040" s="10"/>
    </row>
    <row r="2041" spans="1:25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5"/>
        <v>136</v>
      </c>
      <c r="P2041">
        <f t="shared" si="126"/>
        <v>449.26385224274406</v>
      </c>
      <c r="Q2041" s="9" t="s">
        <v>8322</v>
      </c>
      <c r="R2041" s="9" t="s">
        <v>8352</v>
      </c>
      <c r="S2041" s="10">
        <f>(J2041/86400)+25569+(-6/24)</f>
        <v>42675.188946759255</v>
      </c>
      <c r="T2041">
        <f t="shared" si="124"/>
        <v>2016</v>
      </c>
      <c r="U2041" s="15" t="str">
        <f t="shared" si="127"/>
        <v>Nov</v>
      </c>
      <c r="V2041" s="10">
        <f>(I2041/86400)+25569+(-5/24)</f>
        <v>42704.999305555553</v>
      </c>
      <c r="Y2041" s="10"/>
    </row>
    <row r="2042" spans="1:25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5"/>
        <v>248</v>
      </c>
      <c r="P2042">
        <f t="shared" si="126"/>
        <v>27.472841328413285</v>
      </c>
      <c r="Q2042" s="9" t="s">
        <v>8322</v>
      </c>
      <c r="R2042" s="9" t="s">
        <v>8352</v>
      </c>
      <c r="S2042" s="10">
        <f>(J2042/86400)+25569+(-6/24)</f>
        <v>41578.677118055552</v>
      </c>
      <c r="T2042">
        <f t="shared" si="124"/>
        <v>2013</v>
      </c>
      <c r="U2042" s="15" t="str">
        <f t="shared" si="127"/>
        <v>Oct</v>
      </c>
      <c r="V2042" s="10">
        <f>(I2042/86400)+25569+(-5/24)</f>
        <v>41593.760451388887</v>
      </c>
      <c r="Y2042" s="10"/>
    </row>
    <row r="2043" spans="1:25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5"/>
        <v>182</v>
      </c>
      <c r="P2043">
        <f t="shared" si="126"/>
        <v>143.97499999999999</v>
      </c>
      <c r="Q2043" s="9" t="s">
        <v>8322</v>
      </c>
      <c r="R2043" s="9" t="s">
        <v>8352</v>
      </c>
      <c r="S2043" s="10">
        <f>(J2043/86400)+25569+(-6/24)</f>
        <v>42654.275775462964</v>
      </c>
      <c r="T2043">
        <f t="shared" si="124"/>
        <v>2016</v>
      </c>
      <c r="U2043" s="15" t="str">
        <f t="shared" si="127"/>
        <v>Oct</v>
      </c>
      <c r="V2043" s="10">
        <f>(I2043/86400)+25569+(-5/24)</f>
        <v>42684.359108796292</v>
      </c>
      <c r="Y2043" s="10"/>
    </row>
    <row r="2044" spans="1:25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5"/>
        <v>124</v>
      </c>
      <c r="P2044">
        <f t="shared" si="126"/>
        <v>88.23571428571428</v>
      </c>
      <c r="Q2044" s="9" t="s">
        <v>8322</v>
      </c>
      <c r="R2044" s="9" t="s">
        <v>8352</v>
      </c>
      <c r="S2044" s="10">
        <f>(J2044/86400)+25569+(-6/24)</f>
        <v>42331.458032407405</v>
      </c>
      <c r="T2044">
        <f t="shared" si="124"/>
        <v>2015</v>
      </c>
      <c r="U2044" s="15" t="str">
        <f t="shared" si="127"/>
        <v>Nov</v>
      </c>
      <c r="V2044" s="10">
        <f>(I2044/86400)+25569+(-5/24)</f>
        <v>42391.499699074069</v>
      </c>
      <c r="Y2044" s="10"/>
    </row>
    <row r="2045" spans="1:25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5"/>
        <v>506</v>
      </c>
      <c r="P2045">
        <f t="shared" si="126"/>
        <v>36.326424870466319</v>
      </c>
      <c r="Q2045" s="9" t="s">
        <v>8322</v>
      </c>
      <c r="R2045" s="9" t="s">
        <v>8352</v>
      </c>
      <c r="S2045" s="10">
        <f>(J2045/86400)+25569+(-6/24)</f>
        <v>42660.926817129628</v>
      </c>
      <c r="T2045">
        <f t="shared" si="124"/>
        <v>2016</v>
      </c>
      <c r="U2045" s="15" t="str">
        <f t="shared" si="127"/>
        <v>Oct</v>
      </c>
      <c r="V2045" s="10">
        <f>(I2045/86400)+25569+(-5/24)</f>
        <v>42714.999305555553</v>
      </c>
      <c r="Y2045" s="10"/>
    </row>
    <row r="2046" spans="1:25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5"/>
        <v>108</v>
      </c>
      <c r="P2046">
        <f t="shared" si="126"/>
        <v>90.177777777777777</v>
      </c>
      <c r="Q2046" s="9" t="s">
        <v>8322</v>
      </c>
      <c r="R2046" s="9" t="s">
        <v>8352</v>
      </c>
      <c r="S2046" s="10">
        <f>(J2046/86400)+25569+(-6/24)</f>
        <v>42138.434189814812</v>
      </c>
      <c r="T2046">
        <f t="shared" si="124"/>
        <v>2015</v>
      </c>
      <c r="U2046" s="15" t="str">
        <f t="shared" si="127"/>
        <v>May</v>
      </c>
      <c r="V2046" s="10">
        <f>(I2046/86400)+25569+(-5/24)</f>
        <v>42168.475856481477</v>
      </c>
      <c r="Y2046" s="10"/>
    </row>
    <row r="2047" spans="1:25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5"/>
        <v>819</v>
      </c>
      <c r="P2047">
        <f t="shared" si="126"/>
        <v>152.62361216730039</v>
      </c>
      <c r="Q2047" s="9" t="s">
        <v>8322</v>
      </c>
      <c r="R2047" s="9" t="s">
        <v>8352</v>
      </c>
      <c r="S2047" s="10">
        <f>(J2047/86400)+25569+(-6/24)</f>
        <v>41068.838506944448</v>
      </c>
      <c r="T2047">
        <f t="shared" si="124"/>
        <v>2012</v>
      </c>
      <c r="U2047" s="15" t="str">
        <f t="shared" si="127"/>
        <v>Jun</v>
      </c>
      <c r="V2047" s="10">
        <f>(I2047/86400)+25569+(-5/24)</f>
        <v>41098.880173611113</v>
      </c>
      <c r="Y2047" s="10"/>
    </row>
    <row r="2048" spans="1:25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5"/>
        <v>121</v>
      </c>
      <c r="P2048">
        <f t="shared" si="126"/>
        <v>55.806451612903224</v>
      </c>
      <c r="Q2048" s="9" t="s">
        <v>8322</v>
      </c>
      <c r="R2048" s="9" t="s">
        <v>8352</v>
      </c>
      <c r="S2048" s="10">
        <f>(J2048/86400)+25569+(-6/24)</f>
        <v>41386.921805555554</v>
      </c>
      <c r="T2048">
        <f t="shared" si="124"/>
        <v>2013</v>
      </c>
      <c r="U2048" s="15" t="str">
        <f t="shared" si="127"/>
        <v>Apr</v>
      </c>
      <c r="V2048" s="10">
        <f>(I2048/86400)+25569+(-5/24)</f>
        <v>41416.963472222218</v>
      </c>
      <c r="Y2048" s="10"/>
    </row>
    <row r="2049" spans="1:25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5"/>
        <v>103</v>
      </c>
      <c r="P2049">
        <f t="shared" si="126"/>
        <v>227.85327313769753</v>
      </c>
      <c r="Q2049" s="9" t="s">
        <v>8322</v>
      </c>
      <c r="R2049" s="9" t="s">
        <v>8352</v>
      </c>
      <c r="S2049" s="10">
        <f>(J2049/86400)+25569+(-6/24)</f>
        <v>42081.653587962966</v>
      </c>
      <c r="T2049">
        <f t="shared" si="124"/>
        <v>2015</v>
      </c>
      <c r="U2049" s="15" t="str">
        <f t="shared" si="127"/>
        <v>Mar</v>
      </c>
      <c r="V2049" s="10">
        <f>(I2049/86400)+25569+(-5/24)</f>
        <v>42110.791666666664</v>
      </c>
      <c r="Y2049" s="10"/>
    </row>
    <row r="2050" spans="1:25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5"/>
        <v>148</v>
      </c>
      <c r="P2050">
        <f t="shared" si="126"/>
        <v>91.82989803350327</v>
      </c>
      <c r="Q2050" s="9" t="s">
        <v>8322</v>
      </c>
      <c r="R2050" s="9" t="s">
        <v>8352</v>
      </c>
      <c r="S2050" s="10">
        <f>(J2050/86400)+25569+(-6/24)</f>
        <v>41387.401516203703</v>
      </c>
      <c r="T2050">
        <f t="shared" ref="T2050:T2113" si="128">YEAR(S2050)</f>
        <v>2013</v>
      </c>
      <c r="U2050" s="15" t="str">
        <f t="shared" si="127"/>
        <v>Apr</v>
      </c>
      <c r="V2050" s="10">
        <f>(I2050/86400)+25569+(-5/24)</f>
        <v>41417.443182870367</v>
      </c>
      <c r="Y2050" s="10"/>
    </row>
    <row r="2051" spans="1:25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9">ROUND((E2051/D2051)*100,0)</f>
        <v>120</v>
      </c>
      <c r="P2051">
        <f t="shared" ref="P2051:P2114" si="130">AVERAGE(E2051/L2051)</f>
        <v>80.991037735849048</v>
      </c>
      <c r="Q2051" s="9" t="s">
        <v>8322</v>
      </c>
      <c r="R2051" s="9" t="s">
        <v>8352</v>
      </c>
      <c r="S2051" s="10">
        <f>(J2051/86400)+25569+(-6/24)</f>
        <v>41575.277349537035</v>
      </c>
      <c r="T2051">
        <f t="shared" si="128"/>
        <v>2013</v>
      </c>
      <c r="U2051" s="15" t="str">
        <f t="shared" ref="U2051:U2114" si="131">TEXT(S2051,"mmm")</f>
        <v>Oct</v>
      </c>
      <c r="V2051" s="10">
        <f>(I2051/86400)+25569+(-5/24)</f>
        <v>41610.749305555553</v>
      </c>
      <c r="Y2051" s="10"/>
    </row>
    <row r="2052" spans="1:25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9"/>
        <v>473</v>
      </c>
      <c r="P2052">
        <f t="shared" si="130"/>
        <v>278.39411764705881</v>
      </c>
      <c r="Q2052" s="9" t="s">
        <v>8322</v>
      </c>
      <c r="R2052" s="9" t="s">
        <v>8352</v>
      </c>
      <c r="S2052" s="10">
        <f>(J2052/86400)+25569+(-6/24)</f>
        <v>42114.821504629625</v>
      </c>
      <c r="T2052">
        <f t="shared" si="128"/>
        <v>2015</v>
      </c>
      <c r="U2052" s="15" t="str">
        <f t="shared" si="131"/>
        <v>Apr</v>
      </c>
      <c r="V2052" s="10">
        <f>(I2052/86400)+25569+(-5/24)</f>
        <v>42154.863171296289</v>
      </c>
      <c r="Y2052" s="10"/>
    </row>
    <row r="2053" spans="1:25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9"/>
        <v>130</v>
      </c>
      <c r="P2053">
        <f t="shared" si="130"/>
        <v>43.095041322314053</v>
      </c>
      <c r="Q2053" s="9" t="s">
        <v>8322</v>
      </c>
      <c r="R2053" s="9" t="s">
        <v>8352</v>
      </c>
      <c r="S2053" s="10">
        <f>(J2053/86400)+25569+(-6/24)</f>
        <v>41603.772418981483</v>
      </c>
      <c r="T2053">
        <f t="shared" si="128"/>
        <v>2013</v>
      </c>
      <c r="U2053" s="15" t="str">
        <f t="shared" si="131"/>
        <v>Nov</v>
      </c>
      <c r="V2053" s="10">
        <f>(I2053/86400)+25569+(-5/24)</f>
        <v>41633.814085648148</v>
      </c>
      <c r="Y2053" s="10"/>
    </row>
    <row r="2054" spans="1:25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9"/>
        <v>353</v>
      </c>
      <c r="P2054">
        <f t="shared" si="130"/>
        <v>326.29205175600737</v>
      </c>
      <c r="Q2054" s="9" t="s">
        <v>8322</v>
      </c>
      <c r="R2054" s="9" t="s">
        <v>8352</v>
      </c>
      <c r="S2054" s="10">
        <f>(J2054/86400)+25569+(-6/24)</f>
        <v>42374.83394675926</v>
      </c>
      <c r="T2054">
        <f t="shared" si="128"/>
        <v>2016</v>
      </c>
      <c r="U2054" s="15" t="str">
        <f t="shared" si="131"/>
        <v>Jan</v>
      </c>
      <c r="V2054" s="10">
        <f>(I2054/86400)+25569+(-5/24)</f>
        <v>42419.875613425924</v>
      </c>
      <c r="Y2054" s="10"/>
    </row>
    <row r="2055" spans="1:25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9"/>
        <v>101</v>
      </c>
      <c r="P2055">
        <f t="shared" si="130"/>
        <v>41.743801652892564</v>
      </c>
      <c r="Q2055" s="9" t="s">
        <v>8322</v>
      </c>
      <c r="R2055" s="9" t="s">
        <v>8352</v>
      </c>
      <c r="S2055" s="10">
        <f>(J2055/86400)+25569+(-6/24)</f>
        <v>42303.367488425924</v>
      </c>
      <c r="T2055">
        <f t="shared" si="128"/>
        <v>2015</v>
      </c>
      <c r="U2055" s="15" t="str">
        <f t="shared" si="131"/>
        <v>Oct</v>
      </c>
      <c r="V2055" s="10">
        <f>(I2055/86400)+25569+(-5/24)</f>
        <v>42333.450821759259</v>
      </c>
      <c r="Y2055" s="10"/>
    </row>
    <row r="2056" spans="1:25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9"/>
        <v>114</v>
      </c>
      <c r="P2056">
        <f t="shared" si="130"/>
        <v>64.020933977455712</v>
      </c>
      <c r="Q2056" s="9" t="s">
        <v>8322</v>
      </c>
      <c r="R2056" s="9" t="s">
        <v>8352</v>
      </c>
      <c r="S2056" s="10">
        <f>(J2056/86400)+25569+(-6/24)</f>
        <v>41731.270949074074</v>
      </c>
      <c r="T2056">
        <f t="shared" si="128"/>
        <v>2014</v>
      </c>
      <c r="U2056" s="15" t="str">
        <f t="shared" si="131"/>
        <v>Apr</v>
      </c>
      <c r="V2056" s="10">
        <f>(I2056/86400)+25569+(-5/24)</f>
        <v>41761.312615740739</v>
      </c>
      <c r="Y2056" s="10"/>
    </row>
    <row r="2057" spans="1:25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9"/>
        <v>167</v>
      </c>
      <c r="P2057">
        <f t="shared" si="130"/>
        <v>99.455445544554451</v>
      </c>
      <c r="Q2057" s="9" t="s">
        <v>8322</v>
      </c>
      <c r="R2057" s="9" t="s">
        <v>8352</v>
      </c>
      <c r="S2057" s="10">
        <f>(J2057/86400)+25569+(-6/24)</f>
        <v>41946.424108796295</v>
      </c>
      <c r="T2057">
        <f t="shared" si="128"/>
        <v>2014</v>
      </c>
      <c r="U2057" s="15" t="str">
        <f t="shared" si="131"/>
        <v>Nov</v>
      </c>
      <c r="V2057" s="10">
        <f>(I2057/86400)+25569+(-5/24)</f>
        <v>41975.958333333336</v>
      </c>
      <c r="Y2057" s="10"/>
    </row>
    <row r="2058" spans="1:25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9"/>
        <v>153</v>
      </c>
      <c r="P2058">
        <f t="shared" si="130"/>
        <v>138.49458483754512</v>
      </c>
      <c r="Q2058" s="9" t="s">
        <v>8322</v>
      </c>
      <c r="R2058" s="9" t="s">
        <v>8352</v>
      </c>
      <c r="S2058" s="10">
        <f>(J2058/86400)+25569+(-6/24)</f>
        <v>41351.51090277778</v>
      </c>
      <c r="T2058">
        <f t="shared" si="128"/>
        <v>2013</v>
      </c>
      <c r="U2058" s="15" t="str">
        <f t="shared" si="131"/>
        <v>Mar</v>
      </c>
      <c r="V2058" s="10">
        <f>(I2058/86400)+25569+(-5/24)</f>
        <v>41381.552569444444</v>
      </c>
      <c r="Y2058" s="10"/>
    </row>
    <row r="2059" spans="1:25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9"/>
        <v>202</v>
      </c>
      <c r="P2059">
        <f t="shared" si="130"/>
        <v>45.547792792792798</v>
      </c>
      <c r="Q2059" s="9" t="s">
        <v>8322</v>
      </c>
      <c r="R2059" s="9" t="s">
        <v>8352</v>
      </c>
      <c r="S2059" s="10">
        <f>(J2059/86400)+25569+(-6/24)</f>
        <v>42396.244583333333</v>
      </c>
      <c r="T2059">
        <f t="shared" si="128"/>
        <v>2016</v>
      </c>
      <c r="U2059" s="15" t="str">
        <f t="shared" si="131"/>
        <v>Jan</v>
      </c>
      <c r="V2059" s="10">
        <f>(I2059/86400)+25569+(-5/24)</f>
        <v>42426.286249999997</v>
      </c>
      <c r="Y2059" s="10"/>
    </row>
    <row r="2060" spans="1:25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9"/>
        <v>168</v>
      </c>
      <c r="P2060">
        <f t="shared" si="130"/>
        <v>10.507317073170732</v>
      </c>
      <c r="Q2060" s="9" t="s">
        <v>8322</v>
      </c>
      <c r="R2060" s="9" t="s">
        <v>8352</v>
      </c>
      <c r="S2060" s="10">
        <f>(J2060/86400)+25569+(-6/24)</f>
        <v>42026.120717592596</v>
      </c>
      <c r="T2060">
        <f t="shared" si="128"/>
        <v>2015</v>
      </c>
      <c r="U2060" s="15" t="str">
        <f t="shared" si="131"/>
        <v>Jan</v>
      </c>
      <c r="V2060" s="10">
        <f>(I2060/86400)+25569+(-5/24)</f>
        <v>42065.624999999993</v>
      </c>
      <c r="Y2060" s="10"/>
    </row>
    <row r="2061" spans="1:25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9"/>
        <v>143</v>
      </c>
      <c r="P2061">
        <f t="shared" si="130"/>
        <v>114.76533333333333</v>
      </c>
      <c r="Q2061" s="9" t="s">
        <v>8322</v>
      </c>
      <c r="R2061" s="9" t="s">
        <v>8352</v>
      </c>
      <c r="S2061" s="10">
        <f>(J2061/86400)+25569+(-6/24)</f>
        <v>42361.352476851855</v>
      </c>
      <c r="T2061">
        <f t="shared" si="128"/>
        <v>2015</v>
      </c>
      <c r="U2061" s="15" t="str">
        <f t="shared" si="131"/>
        <v>Dec</v>
      </c>
      <c r="V2061" s="10">
        <f>(I2061/86400)+25569+(-5/24)</f>
        <v>42400.707638888889</v>
      </c>
      <c r="Y2061" s="10"/>
    </row>
    <row r="2062" spans="1:25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9"/>
        <v>196</v>
      </c>
      <c r="P2062">
        <f t="shared" si="130"/>
        <v>35.997067448680355</v>
      </c>
      <c r="Q2062" s="9" t="s">
        <v>8322</v>
      </c>
      <c r="R2062" s="9" t="s">
        <v>8352</v>
      </c>
      <c r="S2062" s="10">
        <f>(J2062/86400)+25569+(-6/24)</f>
        <v>41783.392939814818</v>
      </c>
      <c r="T2062">
        <f t="shared" si="128"/>
        <v>2014</v>
      </c>
      <c r="U2062" s="15" t="str">
        <f t="shared" si="131"/>
        <v>May</v>
      </c>
      <c r="V2062" s="10">
        <f>(I2062/86400)+25569+(-5/24)</f>
        <v>41843.434606481482</v>
      </c>
      <c r="Y2062" s="10"/>
    </row>
    <row r="2063" spans="1:25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9"/>
        <v>108</v>
      </c>
      <c r="P2063">
        <f t="shared" si="130"/>
        <v>154.17142857142858</v>
      </c>
      <c r="Q2063" s="9" t="s">
        <v>8322</v>
      </c>
      <c r="R2063" s="9" t="s">
        <v>8352</v>
      </c>
      <c r="S2063" s="10">
        <f>(J2063/86400)+25569+(-6/24)</f>
        <v>42705.514513888891</v>
      </c>
      <c r="T2063">
        <f t="shared" si="128"/>
        <v>2016</v>
      </c>
      <c r="U2063" s="15" t="str">
        <f t="shared" si="131"/>
        <v>Dec</v>
      </c>
      <c r="V2063" s="10">
        <f>(I2063/86400)+25569+(-5/24)</f>
        <v>42735.556180555555</v>
      </c>
      <c r="Y2063" s="10"/>
    </row>
    <row r="2064" spans="1:25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9"/>
        <v>115</v>
      </c>
      <c r="P2064">
        <f t="shared" si="130"/>
        <v>566.38916256157631</v>
      </c>
      <c r="Q2064" s="9" t="s">
        <v>8322</v>
      </c>
      <c r="R2064" s="9" t="s">
        <v>8352</v>
      </c>
      <c r="S2064" s="10">
        <f>(J2064/86400)+25569+(-6/24)</f>
        <v>42423.1330787037</v>
      </c>
      <c r="T2064">
        <f t="shared" si="128"/>
        <v>2016</v>
      </c>
      <c r="U2064" s="15" t="str">
        <f t="shared" si="131"/>
        <v>Feb</v>
      </c>
      <c r="V2064" s="10">
        <f>(I2064/86400)+25569+(-5/24)</f>
        <v>42453.1330787037</v>
      </c>
      <c r="Y2064" s="10"/>
    </row>
    <row r="2065" spans="1:25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9"/>
        <v>148</v>
      </c>
      <c r="P2065">
        <f t="shared" si="130"/>
        <v>120.85714285714286</v>
      </c>
      <c r="Q2065" s="9" t="s">
        <v>8322</v>
      </c>
      <c r="R2065" s="9" t="s">
        <v>8352</v>
      </c>
      <c r="S2065" s="10">
        <f>(J2065/86400)+25569+(-6/24)</f>
        <v>42472.48265046296</v>
      </c>
      <c r="T2065">
        <f t="shared" si="128"/>
        <v>2016</v>
      </c>
      <c r="U2065" s="15" t="str">
        <f t="shared" si="131"/>
        <v>Apr</v>
      </c>
      <c r="V2065" s="10">
        <f>(I2065/86400)+25569+(-5/24)</f>
        <v>42505.524317129624</v>
      </c>
      <c r="Y2065" s="10"/>
    </row>
    <row r="2066" spans="1:25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9"/>
        <v>191</v>
      </c>
      <c r="P2066">
        <f t="shared" si="130"/>
        <v>86.163845492085343</v>
      </c>
      <c r="Q2066" s="9" t="s">
        <v>8322</v>
      </c>
      <c r="R2066" s="9" t="s">
        <v>8352</v>
      </c>
      <c r="S2066" s="10">
        <f>(J2066/86400)+25569+(-6/24)</f>
        <v>41389.114849537036</v>
      </c>
      <c r="T2066">
        <f t="shared" si="128"/>
        <v>2013</v>
      </c>
      <c r="U2066" s="15" t="str">
        <f t="shared" si="131"/>
        <v>Apr</v>
      </c>
      <c r="V2066" s="10">
        <f>(I2066/86400)+25569+(-5/24)</f>
        <v>41425.291666666664</v>
      </c>
      <c r="Y2066" s="10"/>
    </row>
    <row r="2067" spans="1:25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9"/>
        <v>199</v>
      </c>
      <c r="P2067">
        <f t="shared" si="130"/>
        <v>51.212114395886893</v>
      </c>
      <c r="Q2067" s="9" t="s">
        <v>8322</v>
      </c>
      <c r="R2067" s="9" t="s">
        <v>8352</v>
      </c>
      <c r="S2067" s="10">
        <f>(J2067/86400)+25569+(-6/24)</f>
        <v>41603.083668981482</v>
      </c>
      <c r="T2067">
        <f t="shared" si="128"/>
        <v>2013</v>
      </c>
      <c r="U2067" s="15" t="str">
        <f t="shared" si="131"/>
        <v>Nov</v>
      </c>
      <c r="V2067" s="10">
        <f>(I2067/86400)+25569+(-5/24)</f>
        <v>41633.125335648147</v>
      </c>
      <c r="Y2067" s="10"/>
    </row>
    <row r="2068" spans="1:25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9"/>
        <v>219</v>
      </c>
      <c r="P2068">
        <f t="shared" si="130"/>
        <v>67.261538461538464</v>
      </c>
      <c r="Q2068" s="9" t="s">
        <v>8322</v>
      </c>
      <c r="R2068" s="9" t="s">
        <v>8352</v>
      </c>
      <c r="S2068" s="10">
        <f>(J2068/86400)+25569+(-6/24)</f>
        <v>41844.521793981483</v>
      </c>
      <c r="T2068">
        <f t="shared" si="128"/>
        <v>2014</v>
      </c>
      <c r="U2068" s="15" t="str">
        <f t="shared" si="131"/>
        <v>Jul</v>
      </c>
      <c r="V2068" s="10">
        <f>(I2068/86400)+25569+(-5/24)</f>
        <v>41874.563460648147</v>
      </c>
      <c r="Y2068" s="10"/>
    </row>
    <row r="2069" spans="1:25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9"/>
        <v>127</v>
      </c>
      <c r="P2069">
        <f t="shared" si="130"/>
        <v>62.8</v>
      </c>
      <c r="Q2069" s="9" t="s">
        <v>8322</v>
      </c>
      <c r="R2069" s="9" t="s">
        <v>8352</v>
      </c>
      <c r="S2069" s="10">
        <f>(J2069/86400)+25569+(-6/24)</f>
        <v>42115.603888888887</v>
      </c>
      <c r="T2069">
        <f t="shared" si="128"/>
        <v>2015</v>
      </c>
      <c r="U2069" s="15" t="str">
        <f t="shared" si="131"/>
        <v>Apr</v>
      </c>
      <c r="V2069" s="10">
        <f>(I2069/86400)+25569+(-5/24)</f>
        <v>42148.645555555551</v>
      </c>
      <c r="Y2069" s="10"/>
    </row>
    <row r="2070" spans="1:25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9"/>
        <v>105</v>
      </c>
      <c r="P2070">
        <f t="shared" si="130"/>
        <v>346.13118421052633</v>
      </c>
      <c r="Q2070" s="9" t="s">
        <v>8322</v>
      </c>
      <c r="R2070" s="9" t="s">
        <v>8352</v>
      </c>
      <c r="S2070" s="10">
        <f>(J2070/86400)+25569+(-6/24)</f>
        <v>42633.591608796298</v>
      </c>
      <c r="T2070">
        <f t="shared" si="128"/>
        <v>2016</v>
      </c>
      <c r="U2070" s="15" t="str">
        <f t="shared" si="131"/>
        <v>Sep</v>
      </c>
      <c r="V2070" s="10">
        <f>(I2070/86400)+25569+(-5/24)</f>
        <v>42663.633275462962</v>
      </c>
      <c r="Y2070" s="10"/>
    </row>
    <row r="2071" spans="1:25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9"/>
        <v>128</v>
      </c>
      <c r="P2071">
        <f t="shared" si="130"/>
        <v>244.11912547528519</v>
      </c>
      <c r="Q2071" s="9" t="s">
        <v>8322</v>
      </c>
      <c r="R2071" s="9" t="s">
        <v>8352</v>
      </c>
      <c r="S2071" s="10">
        <f>(J2071/86400)+25569+(-6/24)</f>
        <v>42340.722118055557</v>
      </c>
      <c r="T2071">
        <f t="shared" si="128"/>
        <v>2015</v>
      </c>
      <c r="U2071" s="15" t="str">
        <f t="shared" si="131"/>
        <v>Dec</v>
      </c>
      <c r="V2071" s="10">
        <f>(I2071/86400)+25569+(-5/24)</f>
        <v>42371.763784722221</v>
      </c>
      <c r="Y2071" s="10"/>
    </row>
    <row r="2072" spans="1:25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9"/>
        <v>317</v>
      </c>
      <c r="P2072">
        <f t="shared" si="130"/>
        <v>259.25424836601309</v>
      </c>
      <c r="Q2072" s="9" t="s">
        <v>8322</v>
      </c>
      <c r="R2072" s="9" t="s">
        <v>8352</v>
      </c>
      <c r="S2072" s="10">
        <f>(J2072/86400)+25569+(-6/24)</f>
        <v>42519.4065162037</v>
      </c>
      <c r="T2072">
        <f t="shared" si="128"/>
        <v>2016</v>
      </c>
      <c r="U2072" s="15" t="str">
        <f t="shared" si="131"/>
        <v>May</v>
      </c>
      <c r="V2072" s="10">
        <f>(I2072/86400)+25569+(-5/24)</f>
        <v>42549.448182870365</v>
      </c>
      <c r="Y2072" s="10"/>
    </row>
    <row r="2073" spans="1:25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9"/>
        <v>281</v>
      </c>
      <c r="P2073">
        <f t="shared" si="130"/>
        <v>201.96402877697841</v>
      </c>
      <c r="Q2073" s="9" t="s">
        <v>8322</v>
      </c>
      <c r="R2073" s="9" t="s">
        <v>8352</v>
      </c>
      <c r="S2073" s="10">
        <f>(J2073/86400)+25569+(-6/24)</f>
        <v>42600.028749999998</v>
      </c>
      <c r="T2073">
        <f t="shared" si="128"/>
        <v>2016</v>
      </c>
      <c r="U2073" s="15" t="str">
        <f t="shared" si="131"/>
        <v>Aug</v>
      </c>
      <c r="V2073" s="10">
        <f>(I2073/86400)+25569+(-5/24)</f>
        <v>42645.070416666662</v>
      </c>
      <c r="Y2073" s="10"/>
    </row>
    <row r="2074" spans="1:25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9"/>
        <v>111</v>
      </c>
      <c r="P2074">
        <f t="shared" si="130"/>
        <v>226.20857142857142</v>
      </c>
      <c r="Q2074" s="9" t="s">
        <v>8322</v>
      </c>
      <c r="R2074" s="9" t="s">
        <v>8352</v>
      </c>
      <c r="S2074" s="10">
        <f>(J2074/86400)+25569+(-6/24)</f>
        <v>42467.331388888888</v>
      </c>
      <c r="T2074">
        <f t="shared" si="128"/>
        <v>2016</v>
      </c>
      <c r="U2074" s="15" t="str">
        <f t="shared" si="131"/>
        <v>Apr</v>
      </c>
      <c r="V2074" s="10">
        <f>(I2074/86400)+25569+(-5/24)</f>
        <v>42497.373055555552</v>
      </c>
      <c r="Y2074" s="10"/>
    </row>
    <row r="2075" spans="1:25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9"/>
        <v>153</v>
      </c>
      <c r="P2075">
        <f t="shared" si="130"/>
        <v>324.69</v>
      </c>
      <c r="Q2075" s="9" t="s">
        <v>8322</v>
      </c>
      <c r="R2075" s="9" t="s">
        <v>8352</v>
      </c>
      <c r="S2075" s="10">
        <f>(J2075/86400)+25569+(-6/24)</f>
        <v>42087.418032407411</v>
      </c>
      <c r="T2075">
        <f t="shared" si="128"/>
        <v>2015</v>
      </c>
      <c r="U2075" s="15" t="str">
        <f t="shared" si="131"/>
        <v>Mar</v>
      </c>
      <c r="V2075" s="10">
        <f>(I2075/86400)+25569+(-5/24)</f>
        <v>42132.459699074076</v>
      </c>
      <c r="Y2075" s="10"/>
    </row>
    <row r="2076" spans="1:25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9"/>
        <v>103</v>
      </c>
      <c r="P2076">
        <f t="shared" si="130"/>
        <v>205</v>
      </c>
      <c r="Q2076" s="9" t="s">
        <v>8322</v>
      </c>
      <c r="R2076" s="9" t="s">
        <v>8352</v>
      </c>
      <c r="S2076" s="10">
        <f>(J2076/86400)+25569+(-6/24)</f>
        <v>42466.576180555552</v>
      </c>
      <c r="T2076">
        <f t="shared" si="128"/>
        <v>2016</v>
      </c>
      <c r="U2076" s="15" t="str">
        <f t="shared" si="131"/>
        <v>Apr</v>
      </c>
      <c r="V2076" s="10">
        <f>(I2076/86400)+25569+(-5/24)</f>
        <v>42496.617847222216</v>
      </c>
      <c r="Y2076" s="10"/>
    </row>
    <row r="2077" spans="1:25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9"/>
        <v>1678</v>
      </c>
      <c r="P2077">
        <f t="shared" si="130"/>
        <v>20.465926829268295</v>
      </c>
      <c r="Q2077" s="9" t="s">
        <v>8322</v>
      </c>
      <c r="R2077" s="9" t="s">
        <v>8352</v>
      </c>
      <c r="S2077" s="10">
        <f>(J2077/86400)+25569+(-6/24)</f>
        <v>41450.431574074071</v>
      </c>
      <c r="T2077">
        <f t="shared" si="128"/>
        <v>2013</v>
      </c>
      <c r="U2077" s="15" t="str">
        <f t="shared" si="131"/>
        <v>Jun</v>
      </c>
      <c r="V2077" s="10">
        <f>(I2077/86400)+25569+(-5/24)</f>
        <v>41480.473240740735</v>
      </c>
      <c r="Y2077" s="10"/>
    </row>
    <row r="2078" spans="1:25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9"/>
        <v>543</v>
      </c>
      <c r="P2078">
        <f t="shared" si="130"/>
        <v>116.35303146309367</v>
      </c>
      <c r="Q2078" s="9" t="s">
        <v>8322</v>
      </c>
      <c r="R2078" s="9" t="s">
        <v>8352</v>
      </c>
      <c r="S2078" s="10">
        <f>(J2078/86400)+25569+(-6/24)</f>
        <v>41803.630659722221</v>
      </c>
      <c r="T2078">
        <f t="shared" si="128"/>
        <v>2014</v>
      </c>
      <c r="U2078" s="15" t="str">
        <f t="shared" si="131"/>
        <v>Jun</v>
      </c>
      <c r="V2078" s="10">
        <f>(I2078/86400)+25569+(-5/24)</f>
        <v>41843.672326388885</v>
      </c>
      <c r="Y2078" s="10"/>
    </row>
    <row r="2079" spans="1:25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9"/>
        <v>116</v>
      </c>
      <c r="P2079">
        <f t="shared" si="130"/>
        <v>307.20212765957444</v>
      </c>
      <c r="Q2079" s="9" t="s">
        <v>8322</v>
      </c>
      <c r="R2079" s="9" t="s">
        <v>8352</v>
      </c>
      <c r="S2079" s="10">
        <f>(J2079/86400)+25569+(-6/24)</f>
        <v>42102.792546296296</v>
      </c>
      <c r="T2079">
        <f t="shared" si="128"/>
        <v>2015</v>
      </c>
      <c r="U2079" s="15" t="str">
        <f t="shared" si="131"/>
        <v>Apr</v>
      </c>
      <c r="V2079" s="10">
        <f>(I2079/86400)+25569+(-5/24)</f>
        <v>42160.666666666664</v>
      </c>
      <c r="Y2079" s="10"/>
    </row>
    <row r="2080" spans="1:25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9"/>
        <v>131</v>
      </c>
      <c r="P2080">
        <f t="shared" si="130"/>
        <v>546.6875</v>
      </c>
      <c r="Q2080" s="9" t="s">
        <v>8322</v>
      </c>
      <c r="R2080" s="9" t="s">
        <v>8352</v>
      </c>
      <c r="S2080" s="10">
        <f>(J2080/86400)+25569+(-6/24)</f>
        <v>42692.521493055552</v>
      </c>
      <c r="T2080">
        <f t="shared" si="128"/>
        <v>2016</v>
      </c>
      <c r="U2080" s="15" t="str">
        <f t="shared" si="131"/>
        <v>Nov</v>
      </c>
      <c r="V2080" s="10">
        <f>(I2080/86400)+25569+(-5/24)</f>
        <v>42722.563159722216</v>
      </c>
      <c r="Y2080" s="10"/>
    </row>
    <row r="2081" spans="1:25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9"/>
        <v>288</v>
      </c>
      <c r="P2081">
        <f t="shared" si="130"/>
        <v>47.474464579901152</v>
      </c>
      <c r="Q2081" s="9" t="s">
        <v>8322</v>
      </c>
      <c r="R2081" s="9" t="s">
        <v>8352</v>
      </c>
      <c r="S2081" s="10">
        <f>(J2081/86400)+25569+(-6/24)</f>
        <v>42150.46056712963</v>
      </c>
      <c r="T2081">
        <f t="shared" si="128"/>
        <v>2015</v>
      </c>
      <c r="U2081" s="15" t="str">
        <f t="shared" si="131"/>
        <v>May</v>
      </c>
      <c r="V2081" s="10">
        <f>(I2081/86400)+25569+(-5/24)</f>
        <v>42180.583333333336</v>
      </c>
      <c r="Y2081" s="10"/>
    </row>
    <row r="2082" spans="1:25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9"/>
        <v>508</v>
      </c>
      <c r="P2082">
        <f t="shared" si="130"/>
        <v>101.56</v>
      </c>
      <c r="Q2082" s="9" t="s">
        <v>8322</v>
      </c>
      <c r="R2082" s="9" t="s">
        <v>8352</v>
      </c>
      <c r="S2082" s="10">
        <f>(J2082/86400)+25569+(-6/24)</f>
        <v>42289.707175925927</v>
      </c>
      <c r="T2082">
        <f t="shared" si="128"/>
        <v>2015</v>
      </c>
      <c r="U2082" s="15" t="str">
        <f t="shared" si="131"/>
        <v>Oct</v>
      </c>
      <c r="V2082" s="10">
        <f>(I2082/86400)+25569+(-5/24)</f>
        <v>42319.790509259255</v>
      </c>
      <c r="Y2082" s="10"/>
    </row>
    <row r="2083" spans="1:25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9"/>
        <v>115</v>
      </c>
      <c r="P2083">
        <f t="shared" si="130"/>
        <v>72.909090909090907</v>
      </c>
      <c r="Q2083" s="9" t="s">
        <v>8328</v>
      </c>
      <c r="R2083" s="9" t="s">
        <v>8332</v>
      </c>
      <c r="S2083" s="10">
        <f>(J2083/86400)+25569+(-6/24)</f>
        <v>41003.90688657407</v>
      </c>
      <c r="T2083">
        <f t="shared" si="128"/>
        <v>2012</v>
      </c>
      <c r="U2083" s="15" t="str">
        <f t="shared" si="131"/>
        <v>Apr</v>
      </c>
      <c r="V2083" s="10">
        <f>(I2083/86400)+25569+(-5/24)</f>
        <v>41044.999305555553</v>
      </c>
      <c r="Y2083" s="10"/>
    </row>
    <row r="2084" spans="1:25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9"/>
        <v>111</v>
      </c>
      <c r="P2084">
        <f t="shared" si="130"/>
        <v>43.710526315789473</v>
      </c>
      <c r="Q2084" s="9" t="s">
        <v>8328</v>
      </c>
      <c r="R2084" s="9" t="s">
        <v>8332</v>
      </c>
      <c r="S2084" s="10">
        <f>(J2084/86400)+25569+(-6/24)</f>
        <v>40810.870324074072</v>
      </c>
      <c r="T2084">
        <f t="shared" si="128"/>
        <v>2011</v>
      </c>
      <c r="U2084" s="15" t="str">
        <f t="shared" si="131"/>
        <v>Sep</v>
      </c>
      <c r="V2084" s="10">
        <f>(I2084/86400)+25569+(-5/24)</f>
        <v>40870.953657407408</v>
      </c>
      <c r="Y2084" s="10"/>
    </row>
    <row r="2085" spans="1:25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9"/>
        <v>113</v>
      </c>
      <c r="P2085">
        <f t="shared" si="130"/>
        <v>34</v>
      </c>
      <c r="Q2085" s="9" t="s">
        <v>8328</v>
      </c>
      <c r="R2085" s="9" t="s">
        <v>8332</v>
      </c>
      <c r="S2085" s="10">
        <f>(J2085/86400)+25569+(-6/24)</f>
        <v>41034.47216435185</v>
      </c>
      <c r="T2085">
        <f t="shared" si="128"/>
        <v>2012</v>
      </c>
      <c r="U2085" s="15" t="str">
        <f t="shared" si="131"/>
        <v>May</v>
      </c>
      <c r="V2085" s="10">
        <f>(I2085/86400)+25569+(-5/24)</f>
        <v>41064.513831018514</v>
      </c>
      <c r="Y2085" s="10"/>
    </row>
    <row r="2086" spans="1:25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9"/>
        <v>108</v>
      </c>
      <c r="P2086">
        <f t="shared" si="130"/>
        <v>70.652173913043484</v>
      </c>
      <c r="Q2086" s="9" t="s">
        <v>8328</v>
      </c>
      <c r="R2086" s="9" t="s">
        <v>8332</v>
      </c>
      <c r="S2086" s="10">
        <f>(J2086/86400)+25569+(-6/24)</f>
        <v>41731.583124999997</v>
      </c>
      <c r="T2086">
        <f t="shared" si="128"/>
        <v>2014</v>
      </c>
      <c r="U2086" s="15" t="str">
        <f t="shared" si="131"/>
        <v>Apr</v>
      </c>
      <c r="V2086" s="10">
        <f>(I2086/86400)+25569+(-5/24)</f>
        <v>41763.082638888889</v>
      </c>
      <c r="Y2086" s="10"/>
    </row>
    <row r="2087" spans="1:25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9"/>
        <v>124</v>
      </c>
      <c r="P2087">
        <f t="shared" si="130"/>
        <v>89.301204819277103</v>
      </c>
      <c r="Q2087" s="9" t="s">
        <v>8328</v>
      </c>
      <c r="R2087" s="9" t="s">
        <v>8332</v>
      </c>
      <c r="S2087" s="10">
        <f>(J2087/86400)+25569+(-6/24)</f>
        <v>41075.585497685184</v>
      </c>
      <c r="T2087">
        <f t="shared" si="128"/>
        <v>2012</v>
      </c>
      <c r="U2087" s="15" t="str">
        <f t="shared" si="131"/>
        <v>Jun</v>
      </c>
      <c r="V2087" s="10">
        <f>(I2087/86400)+25569+(-5/24)</f>
        <v>41105.627164351848</v>
      </c>
      <c r="Y2087" s="10"/>
    </row>
    <row r="2088" spans="1:25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9"/>
        <v>101</v>
      </c>
      <c r="P2088">
        <f t="shared" si="130"/>
        <v>115.08571428571429</v>
      </c>
      <c r="Q2088" s="9" t="s">
        <v>8328</v>
      </c>
      <c r="R2088" s="9" t="s">
        <v>8332</v>
      </c>
      <c r="S2088" s="10">
        <f>(J2088/86400)+25569+(-6/24)</f>
        <v>40860.42050925926</v>
      </c>
      <c r="T2088">
        <f t="shared" si="128"/>
        <v>2011</v>
      </c>
      <c r="U2088" s="15" t="str">
        <f t="shared" si="131"/>
        <v>Nov</v>
      </c>
      <c r="V2088" s="10">
        <f>(I2088/86400)+25569+(-5/24)</f>
        <v>40890.999305555553</v>
      </c>
      <c r="Y2088" s="10"/>
    </row>
    <row r="2089" spans="1:25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9"/>
        <v>104</v>
      </c>
      <c r="P2089">
        <f t="shared" si="130"/>
        <v>62.12</v>
      </c>
      <c r="Q2089" s="9" t="s">
        <v>8328</v>
      </c>
      <c r="R2089" s="9" t="s">
        <v>8332</v>
      </c>
      <c r="S2089" s="10">
        <f>(J2089/86400)+25569+(-6/24)</f>
        <v>40763.954375000001</v>
      </c>
      <c r="T2089">
        <f t="shared" si="128"/>
        <v>2011</v>
      </c>
      <c r="U2089" s="15" t="str">
        <f t="shared" si="131"/>
        <v>Aug</v>
      </c>
      <c r="V2089" s="10">
        <f>(I2089/86400)+25569+(-5/24)</f>
        <v>40793.996041666665</v>
      </c>
      <c r="Y2089" s="10"/>
    </row>
    <row r="2090" spans="1:25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9"/>
        <v>116</v>
      </c>
      <c r="P2090">
        <f t="shared" si="130"/>
        <v>46.204266666666669</v>
      </c>
      <c r="Q2090" s="9" t="s">
        <v>8328</v>
      </c>
      <c r="R2090" s="9" t="s">
        <v>8332</v>
      </c>
      <c r="S2090" s="10">
        <f>(J2090/86400)+25569+(-6/24)</f>
        <v>40395.464722222227</v>
      </c>
      <c r="T2090">
        <f t="shared" si="128"/>
        <v>2010</v>
      </c>
      <c r="U2090" s="15" t="str">
        <f t="shared" si="131"/>
        <v>Aug</v>
      </c>
      <c r="V2090" s="10">
        <f>(I2090/86400)+25569+(-5/24)</f>
        <v>40431.957638888889</v>
      </c>
      <c r="Y2090" s="10"/>
    </row>
    <row r="2091" spans="1:25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9"/>
        <v>120</v>
      </c>
      <c r="P2091">
        <f t="shared" si="130"/>
        <v>48.54854838709678</v>
      </c>
      <c r="Q2091" s="9" t="s">
        <v>8328</v>
      </c>
      <c r="R2091" s="9" t="s">
        <v>8332</v>
      </c>
      <c r="S2091" s="10">
        <f>(J2091/86400)+25569+(-6/24)</f>
        <v>41452.826319444444</v>
      </c>
      <c r="T2091">
        <f t="shared" si="128"/>
        <v>2013</v>
      </c>
      <c r="U2091" s="15" t="str">
        <f t="shared" si="131"/>
        <v>Jun</v>
      </c>
      <c r="V2091" s="10">
        <f>(I2091/86400)+25569+(-5/24)</f>
        <v>41487.867986111109</v>
      </c>
      <c r="Y2091" s="10"/>
    </row>
    <row r="2092" spans="1:25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9"/>
        <v>115</v>
      </c>
      <c r="P2092">
        <f t="shared" si="130"/>
        <v>57.520187499999999</v>
      </c>
      <c r="Q2092" s="9" t="s">
        <v>8328</v>
      </c>
      <c r="R2092" s="9" t="s">
        <v>8332</v>
      </c>
      <c r="S2092" s="10">
        <f>(J2092/86400)+25569+(-6/24)</f>
        <v>41299.131423611107</v>
      </c>
      <c r="T2092">
        <f t="shared" si="128"/>
        <v>2013</v>
      </c>
      <c r="U2092" s="15" t="str">
        <f t="shared" si="131"/>
        <v>Jan</v>
      </c>
      <c r="V2092" s="10">
        <f>(I2092/86400)+25569+(-5/24)</f>
        <v>41329.173090277771</v>
      </c>
      <c r="Y2092" s="10"/>
    </row>
    <row r="2093" spans="1:25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9"/>
        <v>120</v>
      </c>
      <c r="P2093">
        <f t="shared" si="130"/>
        <v>88.147154471544724</v>
      </c>
      <c r="Q2093" s="9" t="s">
        <v>8328</v>
      </c>
      <c r="R2093" s="9" t="s">
        <v>8332</v>
      </c>
      <c r="S2093" s="10">
        <f>(J2093/86400)+25569+(-6/24)</f>
        <v>40555.072662037041</v>
      </c>
      <c r="T2093">
        <f t="shared" si="128"/>
        <v>2011</v>
      </c>
      <c r="U2093" s="15" t="str">
        <f t="shared" si="131"/>
        <v>Jan</v>
      </c>
      <c r="V2093" s="10">
        <f>(I2093/86400)+25569+(-5/24)</f>
        <v>40603.625</v>
      </c>
      <c r="Y2093" s="10"/>
    </row>
    <row r="2094" spans="1:25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9"/>
        <v>101</v>
      </c>
      <c r="P2094">
        <f t="shared" si="130"/>
        <v>110.49090909090908</v>
      </c>
      <c r="Q2094" s="9" t="s">
        <v>8328</v>
      </c>
      <c r="R2094" s="9" t="s">
        <v>8332</v>
      </c>
      <c r="S2094" s="10">
        <f>(J2094/86400)+25569+(-6/24)</f>
        <v>40763.457546296297</v>
      </c>
      <c r="T2094">
        <f t="shared" si="128"/>
        <v>2011</v>
      </c>
      <c r="U2094" s="15" t="str">
        <f t="shared" si="131"/>
        <v>Aug</v>
      </c>
      <c r="V2094" s="10">
        <f>(I2094/86400)+25569+(-5/24)</f>
        <v>40823.499212962961</v>
      </c>
      <c r="Y2094" s="10"/>
    </row>
    <row r="2095" spans="1:25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9"/>
        <v>102</v>
      </c>
      <c r="P2095">
        <f t="shared" si="130"/>
        <v>66.826086956521735</v>
      </c>
      <c r="Q2095" s="9" t="s">
        <v>8328</v>
      </c>
      <c r="R2095" s="9" t="s">
        <v>8332</v>
      </c>
      <c r="S2095" s="10">
        <f>(J2095/86400)+25569+(-6/24)</f>
        <v>41205.604537037041</v>
      </c>
      <c r="T2095">
        <f t="shared" si="128"/>
        <v>2012</v>
      </c>
      <c r="U2095" s="15" t="str">
        <f t="shared" si="131"/>
        <v>Oct</v>
      </c>
      <c r="V2095" s="10">
        <f>(I2095/86400)+25569+(-5/24)</f>
        <v>41265.68787037037</v>
      </c>
      <c r="Y2095" s="10"/>
    </row>
    <row r="2096" spans="1:25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9"/>
        <v>121</v>
      </c>
      <c r="P2096">
        <f t="shared" si="130"/>
        <v>58.597222222222221</v>
      </c>
      <c r="Q2096" s="9" t="s">
        <v>8328</v>
      </c>
      <c r="R2096" s="9" t="s">
        <v>8332</v>
      </c>
      <c r="S2096" s="10">
        <f>(J2096/86400)+25569+(-6/24)</f>
        <v>40938.77002314815</v>
      </c>
      <c r="T2096">
        <f t="shared" si="128"/>
        <v>2012</v>
      </c>
      <c r="U2096" s="15" t="str">
        <f t="shared" si="131"/>
        <v>Jan</v>
      </c>
      <c r="V2096" s="10">
        <f>(I2096/86400)+25569+(-5/24)</f>
        <v>40972.916666666664</v>
      </c>
      <c r="Y2096" s="10"/>
    </row>
    <row r="2097" spans="1:25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9"/>
        <v>100</v>
      </c>
      <c r="P2097">
        <f t="shared" si="130"/>
        <v>113.63636363636364</v>
      </c>
      <c r="Q2097" s="9" t="s">
        <v>8328</v>
      </c>
      <c r="R2097" s="9" t="s">
        <v>8332</v>
      </c>
      <c r="S2097" s="10">
        <f>(J2097/86400)+25569+(-6/24)</f>
        <v>40758.483483796299</v>
      </c>
      <c r="T2097">
        <f t="shared" si="128"/>
        <v>2011</v>
      </c>
      <c r="U2097" s="15" t="str">
        <f t="shared" si="131"/>
        <v>Aug</v>
      </c>
      <c r="V2097" s="10">
        <f>(I2097/86400)+25569+(-5/24)</f>
        <v>40818.525150462963</v>
      </c>
      <c r="Y2097" s="10"/>
    </row>
    <row r="2098" spans="1:25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9"/>
        <v>102</v>
      </c>
      <c r="P2098">
        <f t="shared" si="130"/>
        <v>43.571428571428569</v>
      </c>
      <c r="Q2098" s="9" t="s">
        <v>8328</v>
      </c>
      <c r="R2098" s="9" t="s">
        <v>8332</v>
      </c>
      <c r="S2098" s="10">
        <f>(J2098/86400)+25569+(-6/24)</f>
        <v>41192.508506944447</v>
      </c>
      <c r="T2098">
        <f t="shared" si="128"/>
        <v>2012</v>
      </c>
      <c r="U2098" s="15" t="str">
        <f t="shared" si="131"/>
        <v>Oct</v>
      </c>
      <c r="V2098" s="10">
        <f>(I2098/86400)+25569+(-5/24)</f>
        <v>41207.957638888889</v>
      </c>
      <c r="Y2098" s="10"/>
    </row>
    <row r="2099" spans="1:25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9"/>
        <v>100</v>
      </c>
      <c r="P2099">
        <f t="shared" si="130"/>
        <v>78.94736842105263</v>
      </c>
      <c r="Q2099" s="9" t="s">
        <v>8328</v>
      </c>
      <c r="R2099" s="9" t="s">
        <v>8332</v>
      </c>
      <c r="S2099" s="10">
        <f>(J2099/86400)+25569+(-6/24)</f>
        <v>40818.334895833337</v>
      </c>
      <c r="T2099">
        <f t="shared" si="128"/>
        <v>2011</v>
      </c>
      <c r="U2099" s="15" t="str">
        <f t="shared" si="131"/>
        <v>Oct</v>
      </c>
      <c r="V2099" s="10">
        <f>(I2099/86400)+25569+(-5/24)</f>
        <v>40878.418229166666</v>
      </c>
      <c r="Y2099" s="10"/>
    </row>
    <row r="2100" spans="1:25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9"/>
        <v>100</v>
      </c>
      <c r="P2100">
        <f t="shared" si="130"/>
        <v>188.125</v>
      </c>
      <c r="Q2100" s="9" t="s">
        <v>8328</v>
      </c>
      <c r="R2100" s="9" t="s">
        <v>8332</v>
      </c>
      <c r="S2100" s="10">
        <f>(J2100/86400)+25569+(-6/24)</f>
        <v>40945.86383101852</v>
      </c>
      <c r="T2100">
        <f t="shared" si="128"/>
        <v>2012</v>
      </c>
      <c r="U2100" s="15" t="str">
        <f t="shared" si="131"/>
        <v>Feb</v>
      </c>
      <c r="V2100" s="10">
        <f>(I2100/86400)+25569+(-5/24)</f>
        <v>40975.905497685184</v>
      </c>
      <c r="Y2100" s="10"/>
    </row>
    <row r="2101" spans="1:25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9"/>
        <v>132</v>
      </c>
      <c r="P2101">
        <f t="shared" si="130"/>
        <v>63.031746031746032</v>
      </c>
      <c r="Q2101" s="9" t="s">
        <v>8328</v>
      </c>
      <c r="R2101" s="9" t="s">
        <v>8332</v>
      </c>
      <c r="S2101" s="10">
        <f>(J2101/86400)+25569+(-6/24)</f>
        <v>42173.496342592596</v>
      </c>
      <c r="T2101">
        <f t="shared" si="128"/>
        <v>2015</v>
      </c>
      <c r="U2101" s="15" t="str">
        <f t="shared" si="131"/>
        <v>Jun</v>
      </c>
      <c r="V2101" s="10">
        <f>(I2101/86400)+25569+(-5/24)</f>
        <v>42186.944444444445</v>
      </c>
      <c r="Y2101" s="10"/>
    </row>
    <row r="2102" spans="1:25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9"/>
        <v>137</v>
      </c>
      <c r="P2102">
        <f t="shared" si="130"/>
        <v>30.37037037037037</v>
      </c>
      <c r="Q2102" s="9" t="s">
        <v>8328</v>
      </c>
      <c r="R2102" s="9" t="s">
        <v>8332</v>
      </c>
      <c r="S2102" s="10">
        <f>(J2102/86400)+25569+(-6/24)</f>
        <v>41074.584965277776</v>
      </c>
      <c r="T2102">
        <f t="shared" si="128"/>
        <v>2012</v>
      </c>
      <c r="U2102" s="15" t="str">
        <f t="shared" si="131"/>
        <v>Jun</v>
      </c>
      <c r="V2102" s="10">
        <f>(I2102/86400)+25569+(-5/24)</f>
        <v>41089.957638888889</v>
      </c>
      <c r="Y2102" s="10"/>
    </row>
    <row r="2103" spans="1:25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9"/>
        <v>113</v>
      </c>
      <c r="P2103">
        <f t="shared" si="130"/>
        <v>51.477272727272727</v>
      </c>
      <c r="Q2103" s="9" t="s">
        <v>8328</v>
      </c>
      <c r="R2103" s="9" t="s">
        <v>8332</v>
      </c>
      <c r="S2103" s="10">
        <f>(J2103/86400)+25569+(-6/24)</f>
        <v>40891.899467592593</v>
      </c>
      <c r="T2103">
        <f t="shared" si="128"/>
        <v>2011</v>
      </c>
      <c r="U2103" s="15" t="str">
        <f t="shared" si="131"/>
        <v>Dec</v>
      </c>
      <c r="V2103" s="10">
        <f>(I2103/86400)+25569+(-5/24)</f>
        <v>40951.941134259258</v>
      </c>
      <c r="Y2103" s="10"/>
    </row>
    <row r="2104" spans="1:25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9"/>
        <v>136</v>
      </c>
      <c r="P2104">
        <f t="shared" si="130"/>
        <v>35.789473684210527</v>
      </c>
      <c r="Q2104" s="9" t="s">
        <v>8328</v>
      </c>
      <c r="R2104" s="9" t="s">
        <v>8332</v>
      </c>
      <c r="S2104" s="10">
        <f>(J2104/86400)+25569+(-6/24)</f>
        <v>40638.618611111109</v>
      </c>
      <c r="T2104">
        <f t="shared" si="128"/>
        <v>2011</v>
      </c>
      <c r="U2104" s="15" t="str">
        <f t="shared" si="131"/>
        <v>Apr</v>
      </c>
      <c r="V2104" s="10">
        <f>(I2104/86400)+25569+(-5/24)</f>
        <v>40668.660277777773</v>
      </c>
      <c r="Y2104" s="10"/>
    </row>
    <row r="2105" spans="1:25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9"/>
        <v>146</v>
      </c>
      <c r="P2105">
        <f t="shared" si="130"/>
        <v>98.817391304347822</v>
      </c>
      <c r="Q2105" s="9" t="s">
        <v>8328</v>
      </c>
      <c r="R2105" s="9" t="s">
        <v>8332</v>
      </c>
      <c r="S2105" s="10">
        <f>(J2105/86400)+25569+(-6/24)</f>
        <v>41192.504942129628</v>
      </c>
      <c r="T2105">
        <f t="shared" si="128"/>
        <v>2012</v>
      </c>
      <c r="U2105" s="15" t="str">
        <f t="shared" si="131"/>
        <v>Oct</v>
      </c>
      <c r="V2105" s="10">
        <f>(I2105/86400)+25569+(-5/24)</f>
        <v>41222.588275462964</v>
      </c>
      <c r="Y2105" s="10"/>
    </row>
    <row r="2106" spans="1:25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9"/>
        <v>130</v>
      </c>
      <c r="P2106">
        <f t="shared" si="130"/>
        <v>28</v>
      </c>
      <c r="Q2106" s="9" t="s">
        <v>8328</v>
      </c>
      <c r="R2106" s="9" t="s">
        <v>8332</v>
      </c>
      <c r="S2106" s="10">
        <f>(J2106/86400)+25569+(-6/24)</f>
        <v>41393.824467592596</v>
      </c>
      <c r="T2106">
        <f t="shared" si="128"/>
        <v>2013</v>
      </c>
      <c r="U2106" s="15" t="str">
        <f t="shared" si="131"/>
        <v>Apr</v>
      </c>
      <c r="V2106" s="10">
        <f>(I2106/86400)+25569+(-5/24)</f>
        <v>41424.791666666664</v>
      </c>
      <c r="Y2106" s="10"/>
    </row>
    <row r="2107" spans="1:25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9"/>
        <v>254</v>
      </c>
      <c r="P2107">
        <f t="shared" si="130"/>
        <v>51.313131313131315</v>
      </c>
      <c r="Q2107" s="9" t="s">
        <v>8328</v>
      </c>
      <c r="R2107" s="9" t="s">
        <v>8332</v>
      </c>
      <c r="S2107" s="10">
        <f>(J2107/86400)+25569+(-6/24)</f>
        <v>41951.538807870369</v>
      </c>
      <c r="T2107">
        <f t="shared" si="128"/>
        <v>2014</v>
      </c>
      <c r="U2107" s="15" t="str">
        <f t="shared" si="131"/>
        <v>Nov</v>
      </c>
      <c r="V2107" s="10">
        <f>(I2107/86400)+25569+(-5/24)</f>
        <v>41963.958333333336</v>
      </c>
      <c r="Y2107" s="10"/>
    </row>
    <row r="2108" spans="1:25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9"/>
        <v>107</v>
      </c>
      <c r="P2108">
        <f t="shared" si="130"/>
        <v>53.522727272727273</v>
      </c>
      <c r="Q2108" s="9" t="s">
        <v>8328</v>
      </c>
      <c r="R2108" s="9" t="s">
        <v>8332</v>
      </c>
      <c r="S2108" s="10">
        <f>(J2108/86400)+25569+(-6/24)</f>
        <v>41269.96497685185</v>
      </c>
      <c r="T2108">
        <f t="shared" si="128"/>
        <v>2012</v>
      </c>
      <c r="U2108" s="15" t="str">
        <f t="shared" si="131"/>
        <v>Dec</v>
      </c>
      <c r="V2108" s="10">
        <f>(I2108/86400)+25569+(-5/24)</f>
        <v>41300.006643518514</v>
      </c>
      <c r="Y2108" s="10"/>
    </row>
    <row r="2109" spans="1:25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9"/>
        <v>108</v>
      </c>
      <c r="P2109">
        <f t="shared" si="130"/>
        <v>37.149310344827583</v>
      </c>
      <c r="Q2109" s="9" t="s">
        <v>8328</v>
      </c>
      <c r="R2109" s="9" t="s">
        <v>8332</v>
      </c>
      <c r="S2109" s="10">
        <f>(J2109/86400)+25569+(-6/24)</f>
        <v>41934.46056712963</v>
      </c>
      <c r="T2109">
        <f t="shared" si="128"/>
        <v>2014</v>
      </c>
      <c r="U2109" s="15" t="str">
        <f t="shared" si="131"/>
        <v>Oct</v>
      </c>
      <c r="V2109" s="10">
        <f>(I2109/86400)+25569+(-5/24)</f>
        <v>41955.543900462959</v>
      </c>
      <c r="Y2109" s="10"/>
    </row>
    <row r="2110" spans="1:25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9"/>
        <v>107</v>
      </c>
      <c r="P2110">
        <f t="shared" si="130"/>
        <v>89.895287958115176</v>
      </c>
      <c r="Q2110" s="9" t="s">
        <v>8328</v>
      </c>
      <c r="R2110" s="9" t="s">
        <v>8332</v>
      </c>
      <c r="S2110" s="10">
        <f>(J2110/86400)+25569+(-6/24)</f>
        <v>41134.925694444442</v>
      </c>
      <c r="T2110">
        <f t="shared" si="128"/>
        <v>2012</v>
      </c>
      <c r="U2110" s="15" t="str">
        <f t="shared" si="131"/>
        <v>Aug</v>
      </c>
      <c r="V2110" s="10">
        <f>(I2110/86400)+25569+(-5/24)</f>
        <v>41161.954861111109</v>
      </c>
      <c r="Y2110" s="10"/>
    </row>
    <row r="2111" spans="1:25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9"/>
        <v>107</v>
      </c>
      <c r="P2111">
        <f t="shared" si="130"/>
        <v>106.52500000000001</v>
      </c>
      <c r="Q2111" s="9" t="s">
        <v>8328</v>
      </c>
      <c r="R2111" s="9" t="s">
        <v>8332</v>
      </c>
      <c r="S2111" s="10">
        <f>(J2111/86400)+25569+(-6/24)</f>
        <v>42160.458530092597</v>
      </c>
      <c r="T2111">
        <f t="shared" si="128"/>
        <v>2015</v>
      </c>
      <c r="U2111" s="15" t="str">
        <f t="shared" si="131"/>
        <v>Jun</v>
      </c>
      <c r="V2111" s="10">
        <f>(I2111/86400)+25569+(-5/24)</f>
        <v>42190.500196759262</v>
      </c>
      <c r="Y2111" s="10"/>
    </row>
    <row r="2112" spans="1:25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9"/>
        <v>100</v>
      </c>
      <c r="P2112">
        <f t="shared" si="130"/>
        <v>52.815789473684212</v>
      </c>
      <c r="Q2112" s="9" t="s">
        <v>8328</v>
      </c>
      <c r="R2112" s="9" t="s">
        <v>8332</v>
      </c>
      <c r="S2112" s="10">
        <f>(J2112/86400)+25569+(-6/24)</f>
        <v>41759.420937499999</v>
      </c>
      <c r="T2112">
        <f t="shared" si="128"/>
        <v>2014</v>
      </c>
      <c r="U2112" s="15" t="str">
        <f t="shared" si="131"/>
        <v>Apr</v>
      </c>
      <c r="V2112" s="10">
        <f>(I2112/86400)+25569+(-5/24)</f>
        <v>41786.999305555553</v>
      </c>
      <c r="Y2112" s="10"/>
    </row>
    <row r="2113" spans="1:25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9"/>
        <v>107</v>
      </c>
      <c r="P2113">
        <f t="shared" si="130"/>
        <v>54.615384615384613</v>
      </c>
      <c r="Q2113" s="9" t="s">
        <v>8328</v>
      </c>
      <c r="R2113" s="9" t="s">
        <v>8332</v>
      </c>
      <c r="S2113" s="10">
        <f>(J2113/86400)+25569+(-6/24)</f>
        <v>40702.947048611109</v>
      </c>
      <c r="T2113">
        <f t="shared" si="128"/>
        <v>2011</v>
      </c>
      <c r="U2113" s="15" t="str">
        <f t="shared" si="131"/>
        <v>Jun</v>
      </c>
      <c r="V2113" s="10">
        <f>(I2113/86400)+25569+(-5/24)</f>
        <v>40769.833333333328</v>
      </c>
      <c r="Y2113" s="10"/>
    </row>
    <row r="2114" spans="1:25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9"/>
        <v>100</v>
      </c>
      <c r="P2114">
        <f t="shared" si="130"/>
        <v>27.272727272727273</v>
      </c>
      <c r="Q2114" s="9" t="s">
        <v>8328</v>
      </c>
      <c r="R2114" s="9" t="s">
        <v>8332</v>
      </c>
      <c r="S2114" s="10">
        <f>(J2114/86400)+25569+(-6/24)</f>
        <v>41365.678159722222</v>
      </c>
      <c r="T2114">
        <f t="shared" ref="T2114:T2177" si="132">YEAR(S2114)</f>
        <v>2013</v>
      </c>
      <c r="U2114" s="15" t="str">
        <f t="shared" si="131"/>
        <v>Apr</v>
      </c>
      <c r="V2114" s="10">
        <f>(I2114/86400)+25569+(-5/24)</f>
        <v>41379.719826388886</v>
      </c>
      <c r="Y2114" s="10"/>
    </row>
    <row r="2115" spans="1:25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3">ROUND((E2115/D2115)*100,0)</f>
        <v>105</v>
      </c>
      <c r="P2115">
        <f t="shared" ref="P2115:P2178" si="134">AVERAGE(E2115/L2115)</f>
        <v>68.598130841121488</v>
      </c>
      <c r="Q2115" s="9" t="s">
        <v>8328</v>
      </c>
      <c r="R2115" s="9" t="s">
        <v>8332</v>
      </c>
      <c r="S2115" s="10">
        <f>(J2115/86400)+25569+(-6/24)</f>
        <v>41870.61546296296</v>
      </c>
      <c r="T2115">
        <f t="shared" si="132"/>
        <v>2014</v>
      </c>
      <c r="U2115" s="15" t="str">
        <f t="shared" ref="U2115:U2178" si="135">TEXT(S2115,"mmm")</f>
        <v>Aug</v>
      </c>
      <c r="V2115" s="10">
        <f>(I2115/86400)+25569+(-5/24)</f>
        <v>41905.657129629624</v>
      </c>
      <c r="Y2115" s="10"/>
    </row>
    <row r="2116" spans="1:25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3"/>
        <v>105</v>
      </c>
      <c r="P2116">
        <f t="shared" si="134"/>
        <v>35.612244897959187</v>
      </c>
      <c r="Q2116" s="9" t="s">
        <v>8328</v>
      </c>
      <c r="R2116" s="9" t="s">
        <v>8332</v>
      </c>
      <c r="S2116" s="10">
        <f>(J2116/86400)+25569+(-6/24)</f>
        <v>40458.565625000003</v>
      </c>
      <c r="T2116">
        <f t="shared" si="132"/>
        <v>2010</v>
      </c>
      <c r="U2116" s="15" t="str">
        <f t="shared" si="135"/>
        <v>Oct</v>
      </c>
      <c r="V2116" s="10">
        <f>(I2116/86400)+25569+(-5/24)</f>
        <v>40520.999305555553</v>
      </c>
      <c r="Y2116" s="10"/>
    </row>
    <row r="2117" spans="1:25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3"/>
        <v>226</v>
      </c>
      <c r="P2117">
        <f t="shared" si="134"/>
        <v>94.027777777777771</v>
      </c>
      <c r="Q2117" s="9" t="s">
        <v>8328</v>
      </c>
      <c r="R2117" s="9" t="s">
        <v>8332</v>
      </c>
      <c r="S2117" s="10">
        <f>(J2117/86400)+25569+(-6/24)</f>
        <v>40563.831030092595</v>
      </c>
      <c r="T2117">
        <f t="shared" si="132"/>
        <v>2011</v>
      </c>
      <c r="U2117" s="15" t="str">
        <f t="shared" si="135"/>
        <v>Jan</v>
      </c>
      <c r="V2117" s="10">
        <f>(I2117/86400)+25569+(-5/24)</f>
        <v>40593.872696759259</v>
      </c>
      <c r="Y2117" s="10"/>
    </row>
    <row r="2118" spans="1:25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3"/>
        <v>101</v>
      </c>
      <c r="P2118">
        <f t="shared" si="134"/>
        <v>526.45652173913038</v>
      </c>
      <c r="Q2118" s="9" t="s">
        <v>8328</v>
      </c>
      <c r="R2118" s="9" t="s">
        <v>8332</v>
      </c>
      <c r="S2118" s="10">
        <f>(J2118/86400)+25569+(-6/24)</f>
        <v>41136.527812500004</v>
      </c>
      <c r="T2118">
        <f t="shared" si="132"/>
        <v>2012</v>
      </c>
      <c r="U2118" s="15" t="str">
        <f t="shared" si="135"/>
        <v>Aug</v>
      </c>
      <c r="V2118" s="10">
        <f>(I2118/86400)+25569+(-5/24)</f>
        <v>41184.569479166668</v>
      </c>
      <c r="Y2118" s="10"/>
    </row>
    <row r="2119" spans="1:25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3"/>
        <v>148</v>
      </c>
      <c r="P2119">
        <f t="shared" si="134"/>
        <v>50.657142857142858</v>
      </c>
      <c r="Q2119" s="9" t="s">
        <v>8328</v>
      </c>
      <c r="R2119" s="9" t="s">
        <v>8332</v>
      </c>
      <c r="S2119" s="10">
        <f>(J2119/86400)+25569+(-6/24)</f>
        <v>42289.809594907405</v>
      </c>
      <c r="T2119">
        <f t="shared" si="132"/>
        <v>2015</v>
      </c>
      <c r="U2119" s="15" t="str">
        <f t="shared" si="135"/>
        <v>Oct</v>
      </c>
      <c r="V2119" s="10">
        <f>(I2119/86400)+25569+(-5/24)</f>
        <v>42303.999305555553</v>
      </c>
      <c r="Y2119" s="10"/>
    </row>
    <row r="2120" spans="1:25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3"/>
        <v>135</v>
      </c>
      <c r="P2120">
        <f t="shared" si="134"/>
        <v>79.182941176470578</v>
      </c>
      <c r="Q2120" s="9" t="s">
        <v>8328</v>
      </c>
      <c r="R2120" s="9" t="s">
        <v>8332</v>
      </c>
      <c r="S2120" s="10">
        <f>(J2120/86400)+25569+(-6/24)</f>
        <v>40718.589537037034</v>
      </c>
      <c r="T2120">
        <f t="shared" si="132"/>
        <v>2011</v>
      </c>
      <c r="U2120" s="15" t="str">
        <f t="shared" si="135"/>
        <v>Jun</v>
      </c>
      <c r="V2120" s="10">
        <f>(I2120/86400)+25569+(-5/24)</f>
        <v>40748.631203703699</v>
      </c>
      <c r="Y2120" s="10"/>
    </row>
    <row r="2121" spans="1:25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3"/>
        <v>101</v>
      </c>
      <c r="P2121">
        <f t="shared" si="134"/>
        <v>91.590909090909093</v>
      </c>
      <c r="Q2121" s="9" t="s">
        <v>8328</v>
      </c>
      <c r="R2121" s="9" t="s">
        <v>8332</v>
      </c>
      <c r="S2121" s="10">
        <f>(J2121/86400)+25569+(-6/24)</f>
        <v>41106.880150462966</v>
      </c>
      <c r="T2121">
        <f t="shared" si="132"/>
        <v>2012</v>
      </c>
      <c r="U2121" s="15" t="str">
        <f t="shared" si="135"/>
        <v>Jul</v>
      </c>
      <c r="V2121" s="10">
        <f>(I2121/86400)+25569+(-5/24)</f>
        <v>41136.921817129631</v>
      </c>
      <c r="Y2121" s="10"/>
    </row>
    <row r="2122" spans="1:25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3"/>
        <v>101</v>
      </c>
      <c r="P2122">
        <f t="shared" si="134"/>
        <v>116.96275362318841</v>
      </c>
      <c r="Q2122" s="9" t="s">
        <v>8328</v>
      </c>
      <c r="R2122" s="9" t="s">
        <v>8332</v>
      </c>
      <c r="S2122" s="10">
        <f>(J2122/86400)+25569+(-6/24)</f>
        <v>41591.714537037034</v>
      </c>
      <c r="T2122">
        <f t="shared" si="132"/>
        <v>2013</v>
      </c>
      <c r="U2122" s="15" t="str">
        <f t="shared" si="135"/>
        <v>Nov</v>
      </c>
      <c r="V2122" s="10">
        <f>(I2122/86400)+25569+(-5/24)</f>
        <v>41640.756203703699</v>
      </c>
      <c r="Y2122" s="10"/>
    </row>
    <row r="2123" spans="1:25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3"/>
        <v>1</v>
      </c>
      <c r="P2123">
        <f t="shared" si="134"/>
        <v>28.4</v>
      </c>
      <c r="Q2123" s="9" t="s">
        <v>8336</v>
      </c>
      <c r="R2123" s="9" t="s">
        <v>8337</v>
      </c>
      <c r="S2123" s="10">
        <f>(J2123/86400)+25569+(-6/24)</f>
        <v>42716.4924537037</v>
      </c>
      <c r="T2123">
        <f t="shared" si="132"/>
        <v>2016</v>
      </c>
      <c r="U2123" s="15" t="str">
        <f t="shared" si="135"/>
        <v>Dec</v>
      </c>
      <c r="V2123" s="10">
        <f>(I2123/86400)+25569+(-5/24)</f>
        <v>42746.534120370365</v>
      </c>
      <c r="Y2123" s="10"/>
    </row>
    <row r="2124" spans="1:25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3"/>
        <v>0</v>
      </c>
      <c r="P2124">
        <f t="shared" si="134"/>
        <v>103.33333333333333</v>
      </c>
      <c r="Q2124" s="9" t="s">
        <v>8336</v>
      </c>
      <c r="R2124" s="9" t="s">
        <v>8337</v>
      </c>
      <c r="S2124" s="10">
        <f>(J2124/86400)+25569+(-6/24)</f>
        <v>42712.050567129627</v>
      </c>
      <c r="T2124">
        <f t="shared" si="132"/>
        <v>2016</v>
      </c>
      <c r="U2124" s="15" t="str">
        <f t="shared" si="135"/>
        <v>Dec</v>
      </c>
      <c r="V2124" s="10">
        <f>(I2124/86400)+25569+(-5/24)</f>
        <v>42742.092233796291</v>
      </c>
      <c r="Y2124" s="10"/>
    </row>
    <row r="2125" spans="1:25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3"/>
        <v>10</v>
      </c>
      <c r="P2125">
        <f t="shared" si="134"/>
        <v>10</v>
      </c>
      <c r="Q2125" s="9" t="s">
        <v>8336</v>
      </c>
      <c r="R2125" s="9" t="s">
        <v>8337</v>
      </c>
      <c r="S2125" s="10">
        <f>(J2125/86400)+25569+(-6/24)</f>
        <v>40198.174849537041</v>
      </c>
      <c r="T2125">
        <f t="shared" si="132"/>
        <v>2010</v>
      </c>
      <c r="U2125" s="15" t="str">
        <f t="shared" si="135"/>
        <v>Jan</v>
      </c>
      <c r="V2125" s="10">
        <f>(I2125/86400)+25569+(-5/24)</f>
        <v>40252.082638888889</v>
      </c>
      <c r="Y2125" s="10"/>
    </row>
    <row r="2126" spans="1:25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3"/>
        <v>10</v>
      </c>
      <c r="P2126">
        <f t="shared" si="134"/>
        <v>23</v>
      </c>
      <c r="Q2126" s="9" t="s">
        <v>8336</v>
      </c>
      <c r="R2126" s="9" t="s">
        <v>8337</v>
      </c>
      <c r="S2126" s="10">
        <f>(J2126/86400)+25569+(-6/24)</f>
        <v>40463.778182870374</v>
      </c>
      <c r="T2126">
        <f t="shared" si="132"/>
        <v>2010</v>
      </c>
      <c r="U2126" s="15" t="str">
        <f t="shared" si="135"/>
        <v>Oct</v>
      </c>
      <c r="V2126" s="10">
        <f>(I2126/86400)+25569+(-5/24)</f>
        <v>40512</v>
      </c>
      <c r="Y2126" s="10"/>
    </row>
    <row r="2127" spans="1:25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3"/>
        <v>1</v>
      </c>
      <c r="P2127">
        <f t="shared" si="134"/>
        <v>31.555555555555557</v>
      </c>
      <c r="Q2127" s="9" t="s">
        <v>8336</v>
      </c>
      <c r="R2127" s="9" t="s">
        <v>8337</v>
      </c>
      <c r="S2127" s="10">
        <f>(J2127/86400)+25569+(-6/24)</f>
        <v>42190.773530092592</v>
      </c>
      <c r="T2127">
        <f t="shared" si="132"/>
        <v>2015</v>
      </c>
      <c r="U2127" s="15" t="str">
        <f t="shared" si="135"/>
        <v>Jul</v>
      </c>
      <c r="V2127" s="10">
        <f>(I2127/86400)+25569+(-5/24)</f>
        <v>42220.815196759257</v>
      </c>
      <c r="Y2127" s="10"/>
    </row>
    <row r="2128" spans="1:25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3"/>
        <v>0</v>
      </c>
      <c r="P2128">
        <f t="shared" si="134"/>
        <v>5</v>
      </c>
      <c r="Q2128" s="9" t="s">
        <v>8336</v>
      </c>
      <c r="R2128" s="9" t="s">
        <v>8337</v>
      </c>
      <c r="S2128" s="10">
        <f>(J2128/86400)+25569+(-6/24)</f>
        <v>41951.723229166666</v>
      </c>
      <c r="T2128">
        <f t="shared" si="132"/>
        <v>2014</v>
      </c>
      <c r="U2128" s="15" t="str">
        <f t="shared" si="135"/>
        <v>Nov</v>
      </c>
      <c r="V2128" s="10">
        <f>(I2128/86400)+25569+(-5/24)</f>
        <v>41981.76489583333</v>
      </c>
      <c r="Y2128" s="10"/>
    </row>
    <row r="2129" spans="1:25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3"/>
        <v>29</v>
      </c>
      <c r="P2129">
        <f t="shared" si="134"/>
        <v>34.220338983050844</v>
      </c>
      <c r="Q2129" s="9" t="s">
        <v>8336</v>
      </c>
      <c r="R2129" s="9" t="s">
        <v>8337</v>
      </c>
      <c r="S2129" s="10">
        <f>(J2129/86400)+25569+(-6/24)</f>
        <v>42045.255358796298</v>
      </c>
      <c r="T2129">
        <f t="shared" si="132"/>
        <v>2015</v>
      </c>
      <c r="U2129" s="15" t="str">
        <f t="shared" si="135"/>
        <v>Feb</v>
      </c>
      <c r="V2129" s="10">
        <f>(I2129/86400)+25569+(-5/24)</f>
        <v>42075.255358796298</v>
      </c>
      <c r="Y2129" s="10"/>
    </row>
    <row r="2130" spans="1:25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3"/>
        <v>0</v>
      </c>
      <c r="P2130">
        <f t="shared" si="134"/>
        <v>25</v>
      </c>
      <c r="Q2130" s="9" t="s">
        <v>8336</v>
      </c>
      <c r="R2130" s="9" t="s">
        <v>8337</v>
      </c>
      <c r="S2130" s="10">
        <f>(J2130/86400)+25569+(-6/24)</f>
        <v>41843.522789351853</v>
      </c>
      <c r="T2130">
        <f t="shared" si="132"/>
        <v>2014</v>
      </c>
      <c r="U2130" s="15" t="str">
        <f t="shared" si="135"/>
        <v>Jul</v>
      </c>
      <c r="V2130" s="10">
        <f>(I2130/86400)+25569+(-5/24)</f>
        <v>41903.564456018517</v>
      </c>
      <c r="Y2130" s="10"/>
    </row>
    <row r="2131" spans="1:25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3"/>
        <v>12</v>
      </c>
      <c r="P2131">
        <f t="shared" si="134"/>
        <v>19.666666666666668</v>
      </c>
      <c r="Q2131" s="9" t="s">
        <v>8336</v>
      </c>
      <c r="R2131" s="9" t="s">
        <v>8337</v>
      </c>
      <c r="S2131" s="10">
        <f>(J2131/86400)+25569+(-6/24)</f>
        <v>42408.774305555555</v>
      </c>
      <c r="T2131">
        <f t="shared" si="132"/>
        <v>2016</v>
      </c>
      <c r="U2131" s="15" t="str">
        <f t="shared" si="135"/>
        <v>Feb</v>
      </c>
      <c r="V2131" s="10">
        <f>(I2131/86400)+25569+(-5/24)</f>
        <v>42438.815972222219</v>
      </c>
      <c r="Y2131" s="10"/>
    </row>
    <row r="2132" spans="1:25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3"/>
        <v>0</v>
      </c>
      <c r="P2132">
        <f t="shared" si="134"/>
        <v>21.25</v>
      </c>
      <c r="Q2132" s="9" t="s">
        <v>8336</v>
      </c>
      <c r="R2132" s="9" t="s">
        <v>8337</v>
      </c>
      <c r="S2132" s="10">
        <f>(J2132/86400)+25569+(-6/24)</f>
        <v>41831.836377314816</v>
      </c>
      <c r="T2132">
        <f t="shared" si="132"/>
        <v>2014</v>
      </c>
      <c r="U2132" s="15" t="str">
        <f t="shared" si="135"/>
        <v>Jul</v>
      </c>
      <c r="V2132" s="10">
        <f>(I2132/86400)+25569+(-5/24)</f>
        <v>41866.87804398148</v>
      </c>
      <c r="Y2132" s="10"/>
    </row>
    <row r="2133" spans="1:25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3"/>
        <v>5</v>
      </c>
      <c r="P2133">
        <f t="shared" si="134"/>
        <v>8.3333333333333339</v>
      </c>
      <c r="Q2133" s="9" t="s">
        <v>8336</v>
      </c>
      <c r="R2133" s="9" t="s">
        <v>8337</v>
      </c>
      <c r="S2133" s="10">
        <f>(J2133/86400)+25569+(-6/24)</f>
        <v>42166.957071759258</v>
      </c>
      <c r="T2133">
        <f t="shared" si="132"/>
        <v>2015</v>
      </c>
      <c r="U2133" s="15" t="str">
        <f t="shared" si="135"/>
        <v>Jun</v>
      </c>
      <c r="V2133" s="10">
        <f>(I2133/86400)+25569+(-5/24)</f>
        <v>42196.998738425922</v>
      </c>
      <c r="Y2133" s="10"/>
    </row>
    <row r="2134" spans="1:25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3"/>
        <v>2</v>
      </c>
      <c r="P2134">
        <f t="shared" si="134"/>
        <v>21.34333333333333</v>
      </c>
      <c r="Q2134" s="9" t="s">
        <v>8336</v>
      </c>
      <c r="R2134" s="9" t="s">
        <v>8337</v>
      </c>
      <c r="S2134" s="10">
        <f>(J2134/86400)+25569+(-6/24)</f>
        <v>41643.237175925926</v>
      </c>
      <c r="T2134">
        <f t="shared" si="132"/>
        <v>2014</v>
      </c>
      <c r="U2134" s="15" t="str">
        <f t="shared" si="135"/>
        <v>Jan</v>
      </c>
      <c r="V2134" s="10">
        <f>(I2134/86400)+25569+(-5/24)</f>
        <v>41673.27884259259</v>
      </c>
      <c r="Y2134" s="10"/>
    </row>
    <row r="2135" spans="1:25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3"/>
        <v>2</v>
      </c>
      <c r="P2135">
        <f t="shared" si="134"/>
        <v>5.333333333333333</v>
      </c>
      <c r="Q2135" s="9" t="s">
        <v>8336</v>
      </c>
      <c r="R2135" s="9" t="s">
        <v>8337</v>
      </c>
      <c r="S2135" s="10">
        <f>(J2135/86400)+25569+(-6/24)</f>
        <v>40618.847210648149</v>
      </c>
      <c r="T2135">
        <f t="shared" si="132"/>
        <v>2011</v>
      </c>
      <c r="U2135" s="15" t="str">
        <f t="shared" si="135"/>
        <v>Mar</v>
      </c>
      <c r="V2135" s="10">
        <f>(I2135/86400)+25569+(-5/24)</f>
        <v>40657.082638888889</v>
      </c>
      <c r="Y2135" s="10"/>
    </row>
    <row r="2136" spans="1:25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3"/>
        <v>2</v>
      </c>
      <c r="P2136">
        <f t="shared" si="134"/>
        <v>34.666666666666664</v>
      </c>
      <c r="Q2136" s="9" t="s">
        <v>8336</v>
      </c>
      <c r="R2136" s="9" t="s">
        <v>8337</v>
      </c>
      <c r="S2136" s="10">
        <f>(J2136/86400)+25569+(-6/24)</f>
        <v>41361.636469907404</v>
      </c>
      <c r="T2136">
        <f t="shared" si="132"/>
        <v>2013</v>
      </c>
      <c r="U2136" s="15" t="str">
        <f t="shared" si="135"/>
        <v>Mar</v>
      </c>
      <c r="V2136" s="10">
        <f>(I2136/86400)+25569+(-5/24)</f>
        <v>41391.678136574068</v>
      </c>
      <c r="Y2136" s="10"/>
    </row>
    <row r="2137" spans="1:25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3"/>
        <v>10</v>
      </c>
      <c r="P2137">
        <f t="shared" si="134"/>
        <v>21.727272727272727</v>
      </c>
      <c r="Q2137" s="9" t="s">
        <v>8336</v>
      </c>
      <c r="R2137" s="9" t="s">
        <v>8337</v>
      </c>
      <c r="S2137" s="10">
        <f>(J2137/86400)+25569+(-6/24)</f>
        <v>41156.71334490741</v>
      </c>
      <c r="T2137">
        <f t="shared" si="132"/>
        <v>2012</v>
      </c>
      <c r="U2137" s="15" t="str">
        <f t="shared" si="135"/>
        <v>Sep</v>
      </c>
      <c r="V2137" s="10">
        <f>(I2137/86400)+25569+(-5/24)</f>
        <v>41186.755011574074</v>
      </c>
      <c r="Y2137" s="10"/>
    </row>
    <row r="2138" spans="1:25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3"/>
        <v>0</v>
      </c>
      <c r="P2138">
        <f t="shared" si="134"/>
        <v>11.922499999999999</v>
      </c>
      <c r="Q2138" s="9" t="s">
        <v>8336</v>
      </c>
      <c r="R2138" s="9" t="s">
        <v>8337</v>
      </c>
      <c r="S2138" s="10">
        <f>(J2138/86400)+25569+(-6/24)</f>
        <v>41536.259097222224</v>
      </c>
      <c r="T2138">
        <f t="shared" si="132"/>
        <v>2013</v>
      </c>
      <c r="U2138" s="15" t="str">
        <f t="shared" si="135"/>
        <v>Sep</v>
      </c>
      <c r="V2138" s="10">
        <f>(I2138/86400)+25569+(-5/24)</f>
        <v>41566.300763888888</v>
      </c>
      <c r="Y2138" s="10"/>
    </row>
    <row r="2139" spans="1:25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3"/>
        <v>28</v>
      </c>
      <c r="P2139">
        <f t="shared" si="134"/>
        <v>26.59737827715356</v>
      </c>
      <c r="Q2139" s="9" t="s">
        <v>8336</v>
      </c>
      <c r="R2139" s="9" t="s">
        <v>8337</v>
      </c>
      <c r="S2139" s="10">
        <f>(J2139/86400)+25569+(-6/24)</f>
        <v>41948.521168981482</v>
      </c>
      <c r="T2139">
        <f t="shared" si="132"/>
        <v>2014</v>
      </c>
      <c r="U2139" s="15" t="str">
        <f t="shared" si="135"/>
        <v>Nov</v>
      </c>
      <c r="V2139" s="10">
        <f>(I2139/86400)+25569+(-5/24)</f>
        <v>41978.562835648147</v>
      </c>
      <c r="Y2139" s="10"/>
    </row>
    <row r="2140" spans="1:25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3"/>
        <v>13</v>
      </c>
      <c r="P2140">
        <f t="shared" si="134"/>
        <v>10.666666666666666</v>
      </c>
      <c r="Q2140" s="9" t="s">
        <v>8336</v>
      </c>
      <c r="R2140" s="9" t="s">
        <v>8337</v>
      </c>
      <c r="S2140" s="10">
        <f>(J2140/86400)+25569+(-6/24)</f>
        <v>41556.763182870374</v>
      </c>
      <c r="T2140">
        <f t="shared" si="132"/>
        <v>2013</v>
      </c>
      <c r="U2140" s="15" t="str">
        <f t="shared" si="135"/>
        <v>Oct</v>
      </c>
      <c r="V2140" s="10">
        <f>(I2140/86400)+25569+(-5/24)</f>
        <v>41586.846516203703</v>
      </c>
      <c r="Y2140" s="10"/>
    </row>
    <row r="2141" spans="1:25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3"/>
        <v>5</v>
      </c>
      <c r="P2141">
        <f t="shared" si="134"/>
        <v>29.035714285714285</v>
      </c>
      <c r="Q2141" s="9" t="s">
        <v>8336</v>
      </c>
      <c r="R2141" s="9" t="s">
        <v>8337</v>
      </c>
      <c r="S2141" s="10">
        <f>(J2141/86400)+25569+(-6/24)</f>
        <v>42647.500092592592</v>
      </c>
      <c r="T2141">
        <f t="shared" si="132"/>
        <v>2016</v>
      </c>
      <c r="U2141" s="15" t="str">
        <f t="shared" si="135"/>
        <v>Oct</v>
      </c>
      <c r="V2141" s="10">
        <f>(I2141/86400)+25569+(-5/24)</f>
        <v>42677.541759259257</v>
      </c>
      <c r="Y2141" s="10"/>
    </row>
    <row r="2142" spans="1:25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3"/>
        <v>0</v>
      </c>
      <c r="P2142">
        <f t="shared" si="134"/>
        <v>50.909090909090907</v>
      </c>
      <c r="Q2142" s="9" t="s">
        <v>8336</v>
      </c>
      <c r="R2142" s="9" t="s">
        <v>8337</v>
      </c>
      <c r="S2142" s="10">
        <f>(J2142/86400)+25569+(-6/24)</f>
        <v>41255.583611111113</v>
      </c>
      <c r="T2142">
        <f t="shared" si="132"/>
        <v>2012</v>
      </c>
      <c r="U2142" s="15" t="str">
        <f t="shared" si="135"/>
        <v>Dec</v>
      </c>
      <c r="V2142" s="10">
        <f>(I2142/86400)+25569+(-5/24)</f>
        <v>41285.625277777777</v>
      </c>
      <c r="Y2142" s="10"/>
    </row>
    <row r="2143" spans="1:25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3"/>
        <v>0</v>
      </c>
      <c r="P2143" t="e">
        <f t="shared" si="134"/>
        <v>#DIV/0!</v>
      </c>
      <c r="Q2143" s="9" t="s">
        <v>8336</v>
      </c>
      <c r="R2143" s="9" t="s">
        <v>8337</v>
      </c>
      <c r="S2143" s="10">
        <f>(J2143/86400)+25569+(-6/24)</f>
        <v>41926.985636574071</v>
      </c>
      <c r="T2143">
        <f t="shared" si="132"/>
        <v>2014</v>
      </c>
      <c r="U2143" s="15" t="str">
        <f t="shared" si="135"/>
        <v>Oct</v>
      </c>
      <c r="V2143" s="10">
        <f>(I2143/86400)+25569+(-5/24)</f>
        <v>41957.068969907406</v>
      </c>
      <c r="Y2143" s="10"/>
    </row>
    <row r="2144" spans="1:25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3"/>
        <v>6</v>
      </c>
      <c r="P2144">
        <f t="shared" si="134"/>
        <v>50.083333333333336</v>
      </c>
      <c r="Q2144" s="9" t="s">
        <v>8336</v>
      </c>
      <c r="R2144" s="9" t="s">
        <v>8337</v>
      </c>
      <c r="S2144" s="10">
        <f>(J2144/86400)+25569+(-6/24)</f>
        <v>42340.451504629629</v>
      </c>
      <c r="T2144">
        <f t="shared" si="132"/>
        <v>2015</v>
      </c>
      <c r="U2144" s="15" t="str">
        <f t="shared" si="135"/>
        <v>Dec</v>
      </c>
      <c r="V2144" s="10">
        <f>(I2144/86400)+25569+(-5/24)</f>
        <v>42368.493171296293</v>
      </c>
      <c r="Y2144" s="10"/>
    </row>
    <row r="2145" spans="1:25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3"/>
        <v>11</v>
      </c>
      <c r="P2145">
        <f t="shared" si="134"/>
        <v>45</v>
      </c>
      <c r="Q2145" s="9" t="s">
        <v>8336</v>
      </c>
      <c r="R2145" s="9" t="s">
        <v>8337</v>
      </c>
      <c r="S2145" s="10">
        <f>(J2145/86400)+25569+(-6/24)</f>
        <v>40332.636712962965</v>
      </c>
      <c r="T2145">
        <f t="shared" si="132"/>
        <v>2010</v>
      </c>
      <c r="U2145" s="15" t="str">
        <f t="shared" si="135"/>
        <v>Jun</v>
      </c>
      <c r="V2145" s="10">
        <f>(I2145/86400)+25569+(-5/24)</f>
        <v>40380.583333333328</v>
      </c>
      <c r="Y2145" s="10"/>
    </row>
    <row r="2146" spans="1:25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3"/>
        <v>2</v>
      </c>
      <c r="P2146">
        <f t="shared" si="134"/>
        <v>25.291666666666668</v>
      </c>
      <c r="Q2146" s="9" t="s">
        <v>8336</v>
      </c>
      <c r="R2146" s="9" t="s">
        <v>8337</v>
      </c>
      <c r="S2146" s="10">
        <f>(J2146/86400)+25569+(-6/24)</f>
        <v>41499.296759259261</v>
      </c>
      <c r="T2146">
        <f t="shared" si="132"/>
        <v>2013</v>
      </c>
      <c r="U2146" s="15" t="str">
        <f t="shared" si="135"/>
        <v>Aug</v>
      </c>
      <c r="V2146" s="10">
        <f>(I2146/86400)+25569+(-5/24)</f>
        <v>41531.338425925926</v>
      </c>
      <c r="Y2146" s="10"/>
    </row>
    <row r="2147" spans="1:25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3"/>
        <v>30</v>
      </c>
      <c r="P2147">
        <f t="shared" si="134"/>
        <v>51.292134831460672</v>
      </c>
      <c r="Q2147" s="9" t="s">
        <v>8336</v>
      </c>
      <c r="R2147" s="9" t="s">
        <v>8337</v>
      </c>
      <c r="S2147" s="10">
        <f>(J2147/86400)+25569+(-6/24)</f>
        <v>41574.987430555557</v>
      </c>
      <c r="T2147">
        <f t="shared" si="132"/>
        <v>2013</v>
      </c>
      <c r="U2147" s="15" t="str">
        <f t="shared" si="135"/>
        <v>Oct</v>
      </c>
      <c r="V2147" s="10">
        <f>(I2147/86400)+25569+(-5/24)</f>
        <v>41605.070763888885</v>
      </c>
      <c r="Y2147" s="10"/>
    </row>
    <row r="2148" spans="1:25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3"/>
        <v>0</v>
      </c>
      <c r="P2148">
        <f t="shared" si="134"/>
        <v>1</v>
      </c>
      <c r="Q2148" s="9" t="s">
        <v>8336</v>
      </c>
      <c r="R2148" s="9" t="s">
        <v>8337</v>
      </c>
      <c r="S2148" s="10">
        <f>(J2148/86400)+25569+(-6/24)</f>
        <v>42397.429513888885</v>
      </c>
      <c r="T2148">
        <f t="shared" si="132"/>
        <v>2016</v>
      </c>
      <c r="U2148" s="15" t="str">
        <f t="shared" si="135"/>
        <v>Jan</v>
      </c>
      <c r="V2148" s="10">
        <f>(I2148/86400)+25569+(-5/24)</f>
        <v>42411.471180555549</v>
      </c>
      <c r="Y2148" s="10"/>
    </row>
    <row r="2149" spans="1:25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3"/>
        <v>1</v>
      </c>
      <c r="P2149">
        <f t="shared" si="134"/>
        <v>49.381818181818183</v>
      </c>
      <c r="Q2149" s="9" t="s">
        <v>8336</v>
      </c>
      <c r="R2149" s="9" t="s">
        <v>8337</v>
      </c>
      <c r="S2149" s="10">
        <f>(J2149/86400)+25569+(-6/24)</f>
        <v>41927.045694444445</v>
      </c>
      <c r="T2149">
        <f t="shared" si="132"/>
        <v>2014</v>
      </c>
      <c r="U2149" s="15" t="str">
        <f t="shared" si="135"/>
        <v>Oct</v>
      </c>
      <c r="V2149" s="10">
        <f>(I2149/86400)+25569+(-5/24)</f>
        <v>41959.129027777781</v>
      </c>
      <c r="Y2149" s="10"/>
    </row>
    <row r="2150" spans="1:25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3"/>
        <v>2</v>
      </c>
      <c r="P2150">
        <f t="shared" si="134"/>
        <v>1</v>
      </c>
      <c r="Q2150" s="9" t="s">
        <v>8336</v>
      </c>
      <c r="R2150" s="9" t="s">
        <v>8337</v>
      </c>
      <c r="S2150" s="10">
        <f>(J2150/86400)+25569+(-6/24)</f>
        <v>42066.483587962968</v>
      </c>
      <c r="T2150">
        <f t="shared" si="132"/>
        <v>2015</v>
      </c>
      <c r="U2150" s="15" t="str">
        <f t="shared" si="135"/>
        <v>Mar</v>
      </c>
      <c r="V2150" s="10">
        <f>(I2150/86400)+25569+(-5/24)</f>
        <v>42096.483587962961</v>
      </c>
      <c r="Y2150" s="10"/>
    </row>
    <row r="2151" spans="1:25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3"/>
        <v>0</v>
      </c>
      <c r="P2151" t="e">
        <f t="shared" si="134"/>
        <v>#DIV/0!</v>
      </c>
      <c r="Q2151" s="9" t="s">
        <v>8336</v>
      </c>
      <c r="R2151" s="9" t="s">
        <v>8337</v>
      </c>
      <c r="S2151" s="10">
        <f>(J2151/86400)+25569+(-6/24)</f>
        <v>40354.774953703702</v>
      </c>
      <c r="T2151">
        <f t="shared" si="132"/>
        <v>2010</v>
      </c>
      <c r="U2151" s="15" t="str">
        <f t="shared" si="135"/>
        <v>Jun</v>
      </c>
      <c r="V2151" s="10">
        <f>(I2151/86400)+25569+(-5/24)</f>
        <v>40389.791666666664</v>
      </c>
      <c r="Y2151" s="10"/>
    </row>
    <row r="2152" spans="1:25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3"/>
        <v>1</v>
      </c>
      <c r="P2152">
        <f t="shared" si="134"/>
        <v>101.25</v>
      </c>
      <c r="Q2152" s="9" t="s">
        <v>8336</v>
      </c>
      <c r="R2152" s="9" t="s">
        <v>8337</v>
      </c>
      <c r="S2152" s="10">
        <f>(J2152/86400)+25569+(-6/24)</f>
        <v>42534.034710648149</v>
      </c>
      <c r="T2152">
        <f t="shared" si="132"/>
        <v>2016</v>
      </c>
      <c r="U2152" s="15" t="str">
        <f t="shared" si="135"/>
        <v>Jun</v>
      </c>
      <c r="V2152" s="10">
        <f>(I2152/86400)+25569+(-5/24)</f>
        <v>42564.076377314814</v>
      </c>
      <c r="Y2152" s="10"/>
    </row>
    <row r="2153" spans="1:25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3"/>
        <v>0</v>
      </c>
      <c r="P2153">
        <f t="shared" si="134"/>
        <v>19.666666666666668</v>
      </c>
      <c r="Q2153" s="9" t="s">
        <v>8336</v>
      </c>
      <c r="R2153" s="9" t="s">
        <v>8337</v>
      </c>
      <c r="S2153" s="10">
        <f>(J2153/86400)+25569+(-6/24)</f>
        <v>42520.597384259258</v>
      </c>
      <c r="T2153">
        <f t="shared" si="132"/>
        <v>2016</v>
      </c>
      <c r="U2153" s="15" t="str">
        <f t="shared" si="135"/>
        <v>May</v>
      </c>
      <c r="V2153" s="10">
        <f>(I2153/86400)+25569+(-5/24)</f>
        <v>42550.639050925922</v>
      </c>
      <c r="Y2153" s="10"/>
    </row>
    <row r="2154" spans="1:25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3"/>
        <v>0</v>
      </c>
      <c r="P2154">
        <f t="shared" si="134"/>
        <v>12.5</v>
      </c>
      <c r="Q2154" s="9" t="s">
        <v>8336</v>
      </c>
      <c r="R2154" s="9" t="s">
        <v>8337</v>
      </c>
      <c r="S2154" s="10">
        <f>(J2154/86400)+25569+(-6/24)</f>
        <v>41683.582280092596</v>
      </c>
      <c r="T2154">
        <f t="shared" si="132"/>
        <v>2014</v>
      </c>
      <c r="U2154" s="15" t="str">
        <f t="shared" si="135"/>
        <v>Feb</v>
      </c>
      <c r="V2154" s="10">
        <f>(I2154/86400)+25569+(-5/24)</f>
        <v>41713.582280092589</v>
      </c>
      <c r="Y2154" s="10"/>
    </row>
    <row r="2155" spans="1:25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3"/>
        <v>0</v>
      </c>
      <c r="P2155">
        <f t="shared" si="134"/>
        <v>8.5</v>
      </c>
      <c r="Q2155" s="9" t="s">
        <v>8336</v>
      </c>
      <c r="R2155" s="9" t="s">
        <v>8337</v>
      </c>
      <c r="S2155" s="10">
        <f>(J2155/86400)+25569+(-6/24)</f>
        <v>41974.661087962959</v>
      </c>
      <c r="T2155">
        <f t="shared" si="132"/>
        <v>2014</v>
      </c>
      <c r="U2155" s="15" t="str">
        <f t="shared" si="135"/>
        <v>Dec</v>
      </c>
      <c r="V2155" s="10">
        <f>(I2155/86400)+25569+(-5/24)</f>
        <v>42014.124305555553</v>
      </c>
      <c r="Y2155" s="10"/>
    </row>
    <row r="2156" spans="1:25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3"/>
        <v>1</v>
      </c>
      <c r="P2156">
        <f t="shared" si="134"/>
        <v>1</v>
      </c>
      <c r="Q2156" s="9" t="s">
        <v>8336</v>
      </c>
      <c r="R2156" s="9" t="s">
        <v>8337</v>
      </c>
      <c r="S2156" s="10">
        <f>(J2156/86400)+25569+(-6/24)</f>
        <v>41647.382256944446</v>
      </c>
      <c r="T2156">
        <f t="shared" si="132"/>
        <v>2014</v>
      </c>
      <c r="U2156" s="15" t="str">
        <f t="shared" si="135"/>
        <v>Jan</v>
      </c>
      <c r="V2156" s="10">
        <f>(I2156/86400)+25569+(-5/24)</f>
        <v>41667.42392361111</v>
      </c>
      <c r="Y2156" s="10"/>
    </row>
    <row r="2157" spans="1:25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3"/>
        <v>2</v>
      </c>
      <c r="P2157">
        <f t="shared" si="134"/>
        <v>23</v>
      </c>
      <c r="Q2157" s="9" t="s">
        <v>8336</v>
      </c>
      <c r="R2157" s="9" t="s">
        <v>8337</v>
      </c>
      <c r="S2157" s="10">
        <f>(J2157/86400)+25569+(-6/24)</f>
        <v>42430.497511574074</v>
      </c>
      <c r="T2157">
        <f t="shared" si="132"/>
        <v>2016</v>
      </c>
      <c r="U2157" s="15" t="str">
        <f t="shared" si="135"/>
        <v>Mar</v>
      </c>
      <c r="V2157" s="10">
        <f>(I2157/86400)+25569+(-5/24)</f>
        <v>42460.497511574074</v>
      </c>
      <c r="Y2157" s="10"/>
    </row>
    <row r="2158" spans="1:25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3"/>
        <v>3</v>
      </c>
      <c r="P2158">
        <f t="shared" si="134"/>
        <v>17.987951807228917</v>
      </c>
      <c r="Q2158" s="9" t="s">
        <v>8336</v>
      </c>
      <c r="R2158" s="9" t="s">
        <v>8337</v>
      </c>
      <c r="S2158" s="10">
        <f>(J2158/86400)+25569+(-6/24)</f>
        <v>41488.60423611111</v>
      </c>
      <c r="T2158">
        <f t="shared" si="132"/>
        <v>2013</v>
      </c>
      <c r="U2158" s="15" t="str">
        <f t="shared" si="135"/>
        <v>Aug</v>
      </c>
      <c r="V2158" s="10">
        <f>(I2158/86400)+25569+(-5/24)</f>
        <v>41533.645902777775</v>
      </c>
      <c r="Y2158" s="10"/>
    </row>
    <row r="2159" spans="1:25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3"/>
        <v>28</v>
      </c>
      <c r="P2159">
        <f t="shared" si="134"/>
        <v>370.94736842105266</v>
      </c>
      <c r="Q2159" s="9" t="s">
        <v>8336</v>
      </c>
      <c r="R2159" s="9" t="s">
        <v>8337</v>
      </c>
      <c r="S2159" s="10">
        <f>(J2159/86400)+25569+(-6/24)</f>
        <v>42694.73128472222</v>
      </c>
      <c r="T2159">
        <f t="shared" si="132"/>
        <v>2016</v>
      </c>
      <c r="U2159" s="15" t="str">
        <f t="shared" si="135"/>
        <v>Nov</v>
      </c>
      <c r="V2159" s="10">
        <f>(I2159/86400)+25569+(-5/24)</f>
        <v>42727.124305555553</v>
      </c>
      <c r="Y2159" s="10"/>
    </row>
    <row r="2160" spans="1:25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3"/>
        <v>7</v>
      </c>
      <c r="P2160">
        <f t="shared" si="134"/>
        <v>63.569485530546629</v>
      </c>
      <c r="Q2160" s="9" t="s">
        <v>8336</v>
      </c>
      <c r="R2160" s="9" t="s">
        <v>8337</v>
      </c>
      <c r="S2160" s="10">
        <f>(J2160/86400)+25569+(-6/24)</f>
        <v>41264.603865740741</v>
      </c>
      <c r="T2160">
        <f t="shared" si="132"/>
        <v>2012</v>
      </c>
      <c r="U2160" s="15" t="str">
        <f t="shared" si="135"/>
        <v>Dec</v>
      </c>
      <c r="V2160" s="10">
        <f>(I2160/86400)+25569+(-5/24)</f>
        <v>41309.645532407405</v>
      </c>
      <c r="Y2160" s="10"/>
    </row>
    <row r="2161" spans="1:25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3"/>
        <v>1</v>
      </c>
      <c r="P2161">
        <f t="shared" si="134"/>
        <v>13</v>
      </c>
      <c r="Q2161" s="9" t="s">
        <v>8336</v>
      </c>
      <c r="R2161" s="9" t="s">
        <v>8337</v>
      </c>
      <c r="S2161" s="10">
        <f>(J2161/86400)+25569+(-6/24)</f>
        <v>40710.481180555558</v>
      </c>
      <c r="T2161">
        <f t="shared" si="132"/>
        <v>2011</v>
      </c>
      <c r="U2161" s="15" t="str">
        <f t="shared" si="135"/>
        <v>Jun</v>
      </c>
      <c r="V2161" s="10">
        <f>(I2161/86400)+25569+(-5/24)</f>
        <v>40740.522847222222</v>
      </c>
      <c r="Y2161" s="10"/>
    </row>
    <row r="2162" spans="1:25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3"/>
        <v>1</v>
      </c>
      <c r="P2162">
        <f t="shared" si="134"/>
        <v>5.3125</v>
      </c>
      <c r="Q2162" s="9" t="s">
        <v>8336</v>
      </c>
      <c r="R2162" s="9" t="s">
        <v>8337</v>
      </c>
      <c r="S2162" s="10">
        <f>(J2162/86400)+25569+(-6/24)</f>
        <v>41018.461863425924</v>
      </c>
      <c r="T2162">
        <f t="shared" si="132"/>
        <v>2012</v>
      </c>
      <c r="U2162" s="15" t="str">
        <f t="shared" si="135"/>
        <v>Apr</v>
      </c>
      <c r="V2162" s="10">
        <f>(I2162/86400)+25569+(-5/24)</f>
        <v>41048.503530092588</v>
      </c>
      <c r="Y2162" s="10"/>
    </row>
    <row r="2163" spans="1:25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3"/>
        <v>116</v>
      </c>
      <c r="P2163">
        <f t="shared" si="134"/>
        <v>35.615384615384613</v>
      </c>
      <c r="Q2163" s="9" t="s">
        <v>8328</v>
      </c>
      <c r="R2163" s="9" t="s">
        <v>8329</v>
      </c>
      <c r="S2163" s="10">
        <f>(J2163/86400)+25569+(-6/24)</f>
        <v>42240.602534722224</v>
      </c>
      <c r="T2163">
        <f t="shared" si="132"/>
        <v>2015</v>
      </c>
      <c r="U2163" s="15" t="str">
        <f t="shared" si="135"/>
        <v>Aug</v>
      </c>
      <c r="V2163" s="10">
        <f>(I2163/86400)+25569+(-5/24)</f>
        <v>42270.644201388888</v>
      </c>
      <c r="Y2163" s="10"/>
    </row>
    <row r="2164" spans="1:25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3"/>
        <v>112</v>
      </c>
      <c r="P2164">
        <f t="shared" si="134"/>
        <v>87.103448275862064</v>
      </c>
      <c r="Q2164" s="9" t="s">
        <v>8328</v>
      </c>
      <c r="R2164" s="9" t="s">
        <v>8329</v>
      </c>
      <c r="S2164" s="10">
        <f>(J2164/86400)+25569+(-6/24)</f>
        <v>41813.516099537039</v>
      </c>
      <c r="T2164">
        <f t="shared" si="132"/>
        <v>2014</v>
      </c>
      <c r="U2164" s="15" t="str">
        <f t="shared" si="135"/>
        <v>Jun</v>
      </c>
      <c r="V2164" s="10">
        <f>(I2164/86400)+25569+(-5/24)</f>
        <v>41844.557766203703</v>
      </c>
      <c r="Y2164" s="10"/>
    </row>
    <row r="2165" spans="1:25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3"/>
        <v>132</v>
      </c>
      <c r="P2165">
        <f t="shared" si="134"/>
        <v>75.11363636363636</v>
      </c>
      <c r="Q2165" s="9" t="s">
        <v>8328</v>
      </c>
      <c r="R2165" s="9" t="s">
        <v>8329</v>
      </c>
      <c r="S2165" s="10">
        <f>(J2165/86400)+25569+(-6/24)</f>
        <v>42111.649537037039</v>
      </c>
      <c r="T2165">
        <f t="shared" si="132"/>
        <v>2015</v>
      </c>
      <c r="U2165" s="15" t="str">
        <f t="shared" si="135"/>
        <v>Apr</v>
      </c>
      <c r="V2165" s="10">
        <f>(I2165/86400)+25569+(-5/24)</f>
        <v>42162.951388888883</v>
      </c>
      <c r="Y2165" s="10"/>
    </row>
    <row r="2166" spans="1:25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3"/>
        <v>103</v>
      </c>
      <c r="P2166">
        <f t="shared" si="134"/>
        <v>68.01204819277109</v>
      </c>
      <c r="Q2166" s="9" t="s">
        <v>8328</v>
      </c>
      <c r="R2166" s="9" t="s">
        <v>8329</v>
      </c>
      <c r="S2166" s="10">
        <f>(J2166/86400)+25569+(-6/24)</f>
        <v>42515.46775462963</v>
      </c>
      <c r="T2166">
        <f t="shared" si="132"/>
        <v>2016</v>
      </c>
      <c r="U2166" s="15" t="str">
        <f t="shared" si="135"/>
        <v>May</v>
      </c>
      <c r="V2166" s="10">
        <f>(I2166/86400)+25569+(-5/24)</f>
        <v>42545.957638888889</v>
      </c>
      <c r="Y2166" s="10"/>
    </row>
    <row r="2167" spans="1:25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3"/>
        <v>139</v>
      </c>
      <c r="P2167">
        <f t="shared" si="134"/>
        <v>29.623931623931625</v>
      </c>
      <c r="Q2167" s="9" t="s">
        <v>8328</v>
      </c>
      <c r="R2167" s="9" t="s">
        <v>8329</v>
      </c>
      <c r="S2167" s="10">
        <f>(J2167/86400)+25569+(-6/24)</f>
        <v>42438.417071759264</v>
      </c>
      <c r="T2167">
        <f t="shared" si="132"/>
        <v>2016</v>
      </c>
      <c r="U2167" s="15" t="str">
        <f t="shared" si="135"/>
        <v>Mar</v>
      </c>
      <c r="V2167" s="10">
        <f>(I2167/86400)+25569+(-5/24)</f>
        <v>42468.417071759257</v>
      </c>
      <c r="Y2167" s="10"/>
    </row>
    <row r="2168" spans="1:25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3"/>
        <v>147</v>
      </c>
      <c r="P2168">
        <f t="shared" si="134"/>
        <v>91.625</v>
      </c>
      <c r="Q2168" s="9" t="s">
        <v>8328</v>
      </c>
      <c r="R2168" s="9" t="s">
        <v>8329</v>
      </c>
      <c r="S2168" s="10">
        <f>(J2168/86400)+25569+(-6/24)</f>
        <v>41933.588171296295</v>
      </c>
      <c r="T2168">
        <f t="shared" si="132"/>
        <v>2014</v>
      </c>
      <c r="U2168" s="15" t="str">
        <f t="shared" si="135"/>
        <v>Oct</v>
      </c>
      <c r="V2168" s="10">
        <f>(I2168/86400)+25569+(-5/24)</f>
        <v>41978.671504629623</v>
      </c>
      <c r="Y2168" s="10"/>
    </row>
    <row r="2169" spans="1:25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3"/>
        <v>120</v>
      </c>
      <c r="P2169">
        <f t="shared" si="134"/>
        <v>22.5</v>
      </c>
      <c r="Q2169" s="9" t="s">
        <v>8328</v>
      </c>
      <c r="R2169" s="9" t="s">
        <v>8329</v>
      </c>
      <c r="S2169" s="10">
        <f>(J2169/86400)+25569+(-6/24)</f>
        <v>41152.816400462965</v>
      </c>
      <c r="T2169">
        <f t="shared" si="132"/>
        <v>2012</v>
      </c>
      <c r="U2169" s="15" t="str">
        <f t="shared" si="135"/>
        <v>Aug</v>
      </c>
      <c r="V2169" s="10">
        <f>(I2169/86400)+25569+(-5/24)</f>
        <v>41166.858067129629</v>
      </c>
      <c r="Y2169" s="10"/>
    </row>
    <row r="2170" spans="1:25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3"/>
        <v>122</v>
      </c>
      <c r="P2170">
        <f t="shared" si="134"/>
        <v>64.366735294117646</v>
      </c>
      <c r="Q2170" s="9" t="s">
        <v>8328</v>
      </c>
      <c r="R2170" s="9" t="s">
        <v>8329</v>
      </c>
      <c r="S2170" s="10">
        <f>(J2170/86400)+25569+(-6/24)</f>
        <v>42745.350243055553</v>
      </c>
      <c r="T2170">
        <f t="shared" si="132"/>
        <v>2017</v>
      </c>
      <c r="U2170" s="15" t="str">
        <f t="shared" si="135"/>
        <v>Jan</v>
      </c>
      <c r="V2170" s="10">
        <f>(I2170/86400)+25569+(-5/24)</f>
        <v>42775.999999999993</v>
      </c>
      <c r="Y2170" s="10"/>
    </row>
    <row r="2171" spans="1:25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3"/>
        <v>100</v>
      </c>
      <c r="P2171">
        <f t="shared" si="134"/>
        <v>21.857142857142858</v>
      </c>
      <c r="Q2171" s="9" t="s">
        <v>8328</v>
      </c>
      <c r="R2171" s="9" t="s">
        <v>8329</v>
      </c>
      <c r="S2171" s="10">
        <f>(J2171/86400)+25569+(-6/24)</f>
        <v>42793.450821759259</v>
      </c>
      <c r="T2171">
        <f t="shared" si="132"/>
        <v>2017</v>
      </c>
      <c r="U2171" s="15" t="str">
        <f t="shared" si="135"/>
        <v>Feb</v>
      </c>
      <c r="V2171" s="10">
        <f>(I2171/86400)+25569+(-5/24)</f>
        <v>42796.492488425924</v>
      </c>
      <c r="Y2171" s="10"/>
    </row>
    <row r="2172" spans="1:25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3"/>
        <v>181</v>
      </c>
      <c r="P2172">
        <f t="shared" si="134"/>
        <v>33.315789473684212</v>
      </c>
      <c r="Q2172" s="9" t="s">
        <v>8328</v>
      </c>
      <c r="R2172" s="9" t="s">
        <v>8329</v>
      </c>
      <c r="S2172" s="10">
        <f>(J2172/86400)+25569+(-6/24)</f>
        <v>42198.500254629631</v>
      </c>
      <c r="T2172">
        <f t="shared" si="132"/>
        <v>2015</v>
      </c>
      <c r="U2172" s="15" t="str">
        <f t="shared" si="135"/>
        <v>Jul</v>
      </c>
      <c r="V2172" s="10">
        <f>(I2172/86400)+25569+(-5/24)</f>
        <v>42238.541921296295</v>
      </c>
      <c r="Y2172" s="10"/>
    </row>
    <row r="2173" spans="1:25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3"/>
        <v>106</v>
      </c>
      <c r="P2173">
        <f t="shared" si="134"/>
        <v>90.276595744680847</v>
      </c>
      <c r="Q2173" s="9" t="s">
        <v>8328</v>
      </c>
      <c r="R2173" s="9" t="s">
        <v>8329</v>
      </c>
      <c r="S2173" s="10">
        <f>(J2173/86400)+25569+(-6/24)</f>
        <v>42141.70711805555</v>
      </c>
      <c r="T2173">
        <f t="shared" si="132"/>
        <v>2015</v>
      </c>
      <c r="U2173" s="15" t="str">
        <f t="shared" si="135"/>
        <v>May</v>
      </c>
      <c r="V2173" s="10">
        <f>(I2173/86400)+25569+(-5/24)</f>
        <v>42176.999999999993</v>
      </c>
      <c r="Y2173" s="10"/>
    </row>
    <row r="2174" spans="1:25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3"/>
        <v>100</v>
      </c>
      <c r="P2174">
        <f t="shared" si="134"/>
        <v>76.92307692307692</v>
      </c>
      <c r="Q2174" s="9" t="s">
        <v>8328</v>
      </c>
      <c r="R2174" s="9" t="s">
        <v>8329</v>
      </c>
      <c r="S2174" s="10">
        <f>(J2174/86400)+25569+(-6/24)</f>
        <v>42082.330092592594</v>
      </c>
      <c r="T2174">
        <f t="shared" si="132"/>
        <v>2015</v>
      </c>
      <c r="U2174" s="15" t="str">
        <f t="shared" si="135"/>
        <v>Mar</v>
      </c>
      <c r="V2174" s="10">
        <f>(I2174/86400)+25569+(-5/24)</f>
        <v>42112.371759259258</v>
      </c>
      <c r="Y2174" s="10"/>
    </row>
    <row r="2175" spans="1:25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3"/>
        <v>127</v>
      </c>
      <c r="P2175">
        <f t="shared" si="134"/>
        <v>59.233333333333334</v>
      </c>
      <c r="Q2175" s="9" t="s">
        <v>8328</v>
      </c>
      <c r="R2175" s="9" t="s">
        <v>8329</v>
      </c>
      <c r="S2175" s="10">
        <f>(J2175/86400)+25569+(-6/24)</f>
        <v>41495.442627314813</v>
      </c>
      <c r="T2175">
        <f t="shared" si="132"/>
        <v>2013</v>
      </c>
      <c r="U2175" s="15" t="str">
        <f t="shared" si="135"/>
        <v>Aug</v>
      </c>
      <c r="V2175" s="10">
        <f>(I2175/86400)+25569+(-5/24)</f>
        <v>41526.957638888889</v>
      </c>
      <c r="Y2175" s="10"/>
    </row>
    <row r="2176" spans="1:25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3"/>
        <v>103</v>
      </c>
      <c r="P2176">
        <f t="shared" si="134"/>
        <v>65.38095238095238</v>
      </c>
      <c r="Q2176" s="9" t="s">
        <v>8328</v>
      </c>
      <c r="R2176" s="9" t="s">
        <v>8329</v>
      </c>
      <c r="S2176" s="10">
        <f>(J2176/86400)+25569+(-6/24)</f>
        <v>42465.292905092589</v>
      </c>
      <c r="T2176">
        <f t="shared" si="132"/>
        <v>2016</v>
      </c>
      <c r="U2176" s="15" t="str">
        <f t="shared" si="135"/>
        <v>Apr</v>
      </c>
      <c r="V2176" s="10">
        <f>(I2176/86400)+25569+(-5/24)</f>
        <v>42495.334571759253</v>
      </c>
      <c r="Y2176" s="10"/>
    </row>
    <row r="2177" spans="1:25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3"/>
        <v>250</v>
      </c>
      <c r="P2177">
        <f t="shared" si="134"/>
        <v>67.307692307692307</v>
      </c>
      <c r="Q2177" s="9" t="s">
        <v>8328</v>
      </c>
      <c r="R2177" s="9" t="s">
        <v>8329</v>
      </c>
      <c r="S2177" s="10">
        <f>(J2177/86400)+25569+(-6/24)</f>
        <v>42564.759097222224</v>
      </c>
      <c r="T2177">
        <f t="shared" si="132"/>
        <v>2016</v>
      </c>
      <c r="U2177" s="15" t="str">
        <f t="shared" si="135"/>
        <v>Jul</v>
      </c>
      <c r="V2177" s="10">
        <f>(I2177/86400)+25569+(-5/24)</f>
        <v>42571.800763888888</v>
      </c>
      <c r="Y2177" s="10"/>
    </row>
    <row r="2178" spans="1:25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3"/>
        <v>126</v>
      </c>
      <c r="P2178">
        <f t="shared" si="134"/>
        <v>88.74647887323944</v>
      </c>
      <c r="Q2178" s="9" t="s">
        <v>8328</v>
      </c>
      <c r="R2178" s="9" t="s">
        <v>8329</v>
      </c>
      <c r="S2178" s="10">
        <f>(J2178/86400)+25569+(-6/24)</f>
        <v>42096.383206018523</v>
      </c>
      <c r="T2178">
        <f t="shared" ref="T2178:T2241" si="136">YEAR(S2178)</f>
        <v>2015</v>
      </c>
      <c r="U2178" s="15" t="str">
        <f t="shared" si="135"/>
        <v>Apr</v>
      </c>
      <c r="V2178" s="10">
        <f>(I2178/86400)+25569+(-5/24)</f>
        <v>42126.424872685187</v>
      </c>
      <c r="Y2178" s="10"/>
    </row>
    <row r="2179" spans="1:25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7">ROUND((E2179/D2179)*100,0)</f>
        <v>100</v>
      </c>
      <c r="P2179">
        <f t="shared" ref="P2179:P2242" si="138">AVERAGE(E2179/L2179)</f>
        <v>65.868421052631575</v>
      </c>
      <c r="Q2179" s="9" t="s">
        <v>8328</v>
      </c>
      <c r="R2179" s="9" t="s">
        <v>8329</v>
      </c>
      <c r="S2179" s="10">
        <f>(J2179/86400)+25569+(-6/24)</f>
        <v>42502.000775462962</v>
      </c>
      <c r="T2179">
        <f t="shared" si="136"/>
        <v>2016</v>
      </c>
      <c r="U2179" s="15" t="str">
        <f t="shared" ref="U2179:U2242" si="139">TEXT(S2179,"mmm")</f>
        <v>May</v>
      </c>
      <c r="V2179" s="10">
        <f>(I2179/86400)+25569+(-5/24)</f>
        <v>42527.042442129627</v>
      </c>
      <c r="Y2179" s="10"/>
    </row>
    <row r="2180" spans="1:25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7"/>
        <v>139</v>
      </c>
      <c r="P2180">
        <f t="shared" si="138"/>
        <v>40.349243306169967</v>
      </c>
      <c r="Q2180" s="9" t="s">
        <v>8328</v>
      </c>
      <c r="R2180" s="9" t="s">
        <v>8329</v>
      </c>
      <c r="S2180" s="10">
        <f>(J2180/86400)+25569+(-6/24)</f>
        <v>42723.38653935185</v>
      </c>
      <c r="T2180">
        <f t="shared" si="136"/>
        <v>2016</v>
      </c>
      <c r="U2180" s="15" t="str">
        <f t="shared" si="139"/>
        <v>Dec</v>
      </c>
      <c r="V2180" s="10">
        <f>(I2180/86400)+25569+(-5/24)</f>
        <v>42753.428206018514</v>
      </c>
      <c r="Y2180" s="10"/>
    </row>
    <row r="2181" spans="1:25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7"/>
        <v>161</v>
      </c>
      <c r="P2181">
        <f t="shared" si="138"/>
        <v>76.857142857142861</v>
      </c>
      <c r="Q2181" s="9" t="s">
        <v>8328</v>
      </c>
      <c r="R2181" s="9" t="s">
        <v>8329</v>
      </c>
      <c r="S2181" s="10">
        <f>(J2181/86400)+25569+(-6/24)</f>
        <v>42074.921203703707</v>
      </c>
      <c r="T2181">
        <f t="shared" si="136"/>
        <v>2015</v>
      </c>
      <c r="U2181" s="15" t="str">
        <f t="shared" si="139"/>
        <v>Mar</v>
      </c>
      <c r="V2181" s="10">
        <f>(I2181/86400)+25569+(-5/24)</f>
        <v>42104.962870370371</v>
      </c>
      <c r="Y2181" s="10"/>
    </row>
    <row r="2182" spans="1:25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7"/>
        <v>107</v>
      </c>
      <c r="P2182">
        <f t="shared" si="138"/>
        <v>68.707820512820518</v>
      </c>
      <c r="Q2182" s="9" t="s">
        <v>8328</v>
      </c>
      <c r="R2182" s="9" t="s">
        <v>8329</v>
      </c>
      <c r="S2182" s="10">
        <f>(J2182/86400)+25569+(-6/24)</f>
        <v>42279.419768518521</v>
      </c>
      <c r="T2182">
        <f t="shared" si="136"/>
        <v>2015</v>
      </c>
      <c r="U2182" s="15" t="str">
        <f t="shared" si="139"/>
        <v>Oct</v>
      </c>
      <c r="V2182" s="10">
        <f>(I2182/86400)+25569+(-5/24)</f>
        <v>42321.503101851849</v>
      </c>
      <c r="Y2182" s="10"/>
    </row>
    <row r="2183" spans="1:25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7"/>
        <v>153</v>
      </c>
      <c r="P2183">
        <f t="shared" si="138"/>
        <v>57.773584905660378</v>
      </c>
      <c r="Q2183" s="9" t="s">
        <v>8336</v>
      </c>
      <c r="R2183" s="9" t="s">
        <v>8354</v>
      </c>
      <c r="S2183" s="10">
        <f>(J2183/86400)+25569+(-6/24)</f>
        <v>42772.755243055552</v>
      </c>
      <c r="T2183">
        <f t="shared" si="136"/>
        <v>2017</v>
      </c>
      <c r="U2183" s="15" t="str">
        <f t="shared" si="139"/>
        <v>Feb</v>
      </c>
      <c r="V2183" s="10">
        <f>(I2183/86400)+25569+(-5/24)</f>
        <v>42786.796909722216</v>
      </c>
      <c r="Y2183" s="10"/>
    </row>
    <row r="2184" spans="1:25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7"/>
        <v>524</v>
      </c>
      <c r="P2184">
        <f t="shared" si="138"/>
        <v>44.171348314606739</v>
      </c>
      <c r="Q2184" s="9" t="s">
        <v>8336</v>
      </c>
      <c r="R2184" s="9" t="s">
        <v>8354</v>
      </c>
      <c r="S2184" s="10">
        <f>(J2184/86400)+25569+(-6/24)</f>
        <v>41879.650752314818</v>
      </c>
      <c r="T2184">
        <f t="shared" si="136"/>
        <v>2014</v>
      </c>
      <c r="U2184" s="15" t="str">
        <f t="shared" si="139"/>
        <v>Aug</v>
      </c>
      <c r="V2184" s="10">
        <f>(I2184/86400)+25569+(-5/24)</f>
        <v>41914.692418981482</v>
      </c>
      <c r="Y2184" s="10"/>
    </row>
    <row r="2185" spans="1:25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7"/>
        <v>489</v>
      </c>
      <c r="P2185">
        <f t="shared" si="138"/>
        <v>31.566308243727597</v>
      </c>
      <c r="Q2185" s="9" t="s">
        <v>8336</v>
      </c>
      <c r="R2185" s="9" t="s">
        <v>8354</v>
      </c>
      <c r="S2185" s="10">
        <f>(J2185/86400)+25569+(-6/24)</f>
        <v>42745.115474537037</v>
      </c>
      <c r="T2185">
        <f t="shared" si="136"/>
        <v>2017</v>
      </c>
      <c r="U2185" s="15" t="str">
        <f t="shared" si="139"/>
        <v>Jan</v>
      </c>
      <c r="V2185" s="10">
        <f>(I2185/86400)+25569+(-5/24)</f>
        <v>42774.999999999993</v>
      </c>
      <c r="Y2185" s="10"/>
    </row>
    <row r="2186" spans="1:25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7"/>
        <v>285</v>
      </c>
      <c r="P2186">
        <f t="shared" si="138"/>
        <v>107.04511278195488</v>
      </c>
      <c r="Q2186" s="9" t="s">
        <v>8336</v>
      </c>
      <c r="R2186" s="9" t="s">
        <v>8354</v>
      </c>
      <c r="S2186" s="10">
        <f>(J2186/86400)+25569+(-6/24)</f>
        <v>42380.440289351856</v>
      </c>
      <c r="T2186">
        <f t="shared" si="136"/>
        <v>2016</v>
      </c>
      <c r="U2186" s="15" t="str">
        <f t="shared" si="139"/>
        <v>Jan</v>
      </c>
      <c r="V2186" s="10">
        <f>(I2186/86400)+25569+(-5/24)</f>
        <v>42394.458333333336</v>
      </c>
      <c r="Y2186" s="10"/>
    </row>
    <row r="2187" spans="1:25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7"/>
        <v>1857</v>
      </c>
      <c r="P2187">
        <f t="shared" si="138"/>
        <v>149.03451043338683</v>
      </c>
      <c r="Q2187" s="9" t="s">
        <v>8336</v>
      </c>
      <c r="R2187" s="9" t="s">
        <v>8354</v>
      </c>
      <c r="S2187" s="10">
        <f>(J2187/86400)+25569+(-6/24)</f>
        <v>41319.099988425922</v>
      </c>
      <c r="T2187">
        <f t="shared" si="136"/>
        <v>2013</v>
      </c>
      <c r="U2187" s="15" t="str">
        <f t="shared" si="139"/>
        <v>Feb</v>
      </c>
      <c r="V2187" s="10">
        <f>(I2187/86400)+25569+(-5/24)</f>
        <v>41359.141655092586</v>
      </c>
      <c r="Y2187" s="10"/>
    </row>
    <row r="2188" spans="1:25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7"/>
        <v>110</v>
      </c>
      <c r="P2188">
        <f t="shared" si="138"/>
        <v>55.956632653061227</v>
      </c>
      <c r="Q2188" s="9" t="s">
        <v>8336</v>
      </c>
      <c r="R2188" s="9" t="s">
        <v>8354</v>
      </c>
      <c r="S2188" s="10">
        <f>(J2188/86400)+25569+(-6/24)</f>
        <v>42583.365081018521</v>
      </c>
      <c r="T2188">
        <f t="shared" si="136"/>
        <v>2016</v>
      </c>
      <c r="U2188" s="15" t="str">
        <f t="shared" si="139"/>
        <v>Aug</v>
      </c>
      <c r="V2188" s="10">
        <f>(I2188/86400)+25569+(-5/24)</f>
        <v>42619.874999999993</v>
      </c>
      <c r="Y2188" s="10"/>
    </row>
    <row r="2189" spans="1:25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7"/>
        <v>1015</v>
      </c>
      <c r="P2189">
        <f t="shared" si="138"/>
        <v>56.970381807973048</v>
      </c>
      <c r="Q2189" s="9" t="s">
        <v>8336</v>
      </c>
      <c r="R2189" s="9" t="s">
        <v>8354</v>
      </c>
      <c r="S2189" s="10">
        <f>(J2189/86400)+25569+(-6/24)</f>
        <v>42067.959097222221</v>
      </c>
      <c r="T2189">
        <f t="shared" si="136"/>
        <v>2015</v>
      </c>
      <c r="U2189" s="15" t="str">
        <f t="shared" si="139"/>
        <v>Mar</v>
      </c>
      <c r="V2189" s="10">
        <f>(I2189/86400)+25569+(-5/24)</f>
        <v>42096.957638888889</v>
      </c>
      <c r="Y2189" s="10"/>
    </row>
    <row r="2190" spans="1:25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7"/>
        <v>412</v>
      </c>
      <c r="P2190">
        <f t="shared" si="138"/>
        <v>44.056420233463037</v>
      </c>
      <c r="Q2190" s="9" t="s">
        <v>8336</v>
      </c>
      <c r="R2190" s="9" t="s">
        <v>8354</v>
      </c>
      <c r="S2190" s="10">
        <f>(J2190/86400)+25569+(-6/24)</f>
        <v>42633.336122685185</v>
      </c>
      <c r="T2190">
        <f t="shared" si="136"/>
        <v>2016</v>
      </c>
      <c r="U2190" s="15" t="str">
        <f t="shared" si="139"/>
        <v>Sep</v>
      </c>
      <c r="V2190" s="10">
        <f>(I2190/86400)+25569+(-5/24)</f>
        <v>42668.499999999993</v>
      </c>
      <c r="Y2190" s="10"/>
    </row>
    <row r="2191" spans="1:25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7"/>
        <v>503</v>
      </c>
      <c r="P2191">
        <f t="shared" si="138"/>
        <v>68.625</v>
      </c>
      <c r="Q2191" s="9" t="s">
        <v>8336</v>
      </c>
      <c r="R2191" s="9" t="s">
        <v>8354</v>
      </c>
      <c r="S2191" s="10">
        <f>(J2191/86400)+25569+(-6/24)</f>
        <v>42467.538194444445</v>
      </c>
      <c r="T2191">
        <f t="shared" si="136"/>
        <v>2016</v>
      </c>
      <c r="U2191" s="15" t="str">
        <f t="shared" si="139"/>
        <v>Apr</v>
      </c>
      <c r="V2191" s="10">
        <f>(I2191/86400)+25569+(-5/24)</f>
        <v>42481.708333333336</v>
      </c>
      <c r="Y2191" s="10"/>
    </row>
    <row r="2192" spans="1:25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7"/>
        <v>185</v>
      </c>
      <c r="P2192">
        <f t="shared" si="138"/>
        <v>65.318435754189949</v>
      </c>
      <c r="Q2192" s="9" t="s">
        <v>8336</v>
      </c>
      <c r="R2192" s="9" t="s">
        <v>8354</v>
      </c>
      <c r="S2192" s="10">
        <f>(J2192/86400)+25569+(-6/24)</f>
        <v>42417.375046296293</v>
      </c>
      <c r="T2192">
        <f t="shared" si="136"/>
        <v>2016</v>
      </c>
      <c r="U2192" s="15" t="str">
        <f t="shared" si="139"/>
        <v>Feb</v>
      </c>
      <c r="V2192" s="10">
        <f>(I2192/86400)+25569+(-5/24)</f>
        <v>42452.082638888889</v>
      </c>
      <c r="Y2192" s="10"/>
    </row>
    <row r="2193" spans="1:25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7"/>
        <v>120</v>
      </c>
      <c r="P2193">
        <f t="shared" si="138"/>
        <v>35.92</v>
      </c>
      <c r="Q2193" s="9" t="s">
        <v>8336</v>
      </c>
      <c r="R2193" s="9" t="s">
        <v>8354</v>
      </c>
      <c r="S2193" s="10">
        <f>(J2193/86400)+25569+(-6/24)</f>
        <v>42768.583645833336</v>
      </c>
      <c r="T2193">
        <f t="shared" si="136"/>
        <v>2017</v>
      </c>
      <c r="U2193" s="15" t="str">
        <f t="shared" si="139"/>
        <v>Feb</v>
      </c>
      <c r="V2193" s="10">
        <f>(I2193/86400)+25569+(-5/24)</f>
        <v>42780.6253125</v>
      </c>
      <c r="Y2193" s="10"/>
    </row>
    <row r="2194" spans="1:25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7"/>
        <v>1081</v>
      </c>
      <c r="P2194">
        <f t="shared" si="138"/>
        <v>40.070667078443485</v>
      </c>
      <c r="Q2194" s="9" t="s">
        <v>8336</v>
      </c>
      <c r="R2194" s="9" t="s">
        <v>8354</v>
      </c>
      <c r="S2194" s="10">
        <f>(J2194/86400)+25569+(-6/24)</f>
        <v>42691.6012037037</v>
      </c>
      <c r="T2194">
        <f t="shared" si="136"/>
        <v>2016</v>
      </c>
      <c r="U2194" s="15" t="str">
        <f t="shared" si="139"/>
        <v>Nov</v>
      </c>
      <c r="V2194" s="10">
        <f>(I2194/86400)+25569+(-5/24)</f>
        <v>42719.749999999993</v>
      </c>
      <c r="Y2194" s="10"/>
    </row>
    <row r="2195" spans="1:25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7"/>
        <v>452</v>
      </c>
      <c r="P2195">
        <f t="shared" si="138"/>
        <v>75.647714604236342</v>
      </c>
      <c r="Q2195" s="9" t="s">
        <v>8336</v>
      </c>
      <c r="R2195" s="9" t="s">
        <v>8354</v>
      </c>
      <c r="S2195" s="10">
        <f>(J2195/86400)+25569+(-6/24)</f>
        <v>42664.155925925923</v>
      </c>
      <c r="T2195">
        <f t="shared" si="136"/>
        <v>2016</v>
      </c>
      <c r="U2195" s="15" t="str">
        <f t="shared" si="139"/>
        <v>Oct</v>
      </c>
      <c r="V2195" s="10">
        <f>(I2195/86400)+25569+(-5/24)</f>
        <v>42694.999305555553</v>
      </c>
      <c r="Y2195" s="10"/>
    </row>
    <row r="2196" spans="1:25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7"/>
        <v>537</v>
      </c>
      <c r="P2196">
        <f t="shared" si="138"/>
        <v>61.203872437357631</v>
      </c>
      <c r="Q2196" s="9" t="s">
        <v>8336</v>
      </c>
      <c r="R2196" s="9" t="s">
        <v>8354</v>
      </c>
      <c r="S2196" s="10">
        <f>(J2196/86400)+25569+(-6/24)</f>
        <v>42425.507986111115</v>
      </c>
      <c r="T2196">
        <f t="shared" si="136"/>
        <v>2016</v>
      </c>
      <c r="U2196" s="15" t="str">
        <f t="shared" si="139"/>
        <v>Feb</v>
      </c>
      <c r="V2196" s="10">
        <f>(I2196/86400)+25569+(-5/24)</f>
        <v>42455.507986111108</v>
      </c>
      <c r="Y2196" s="10"/>
    </row>
    <row r="2197" spans="1:25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7"/>
        <v>120</v>
      </c>
      <c r="P2197">
        <f t="shared" si="138"/>
        <v>48.130434782608695</v>
      </c>
      <c r="Q2197" s="9" t="s">
        <v>8336</v>
      </c>
      <c r="R2197" s="9" t="s">
        <v>8354</v>
      </c>
      <c r="S2197" s="10">
        <f>(J2197/86400)+25569+(-6/24)</f>
        <v>42197.521990740745</v>
      </c>
      <c r="T2197">
        <f t="shared" si="136"/>
        <v>2015</v>
      </c>
      <c r="U2197" s="15" t="str">
        <f t="shared" si="139"/>
        <v>Jul</v>
      </c>
      <c r="V2197" s="10">
        <f>(I2197/86400)+25569+(-5/24)</f>
        <v>42227.563657407409</v>
      </c>
      <c r="Y2197" s="10"/>
    </row>
    <row r="2198" spans="1:25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7"/>
        <v>114</v>
      </c>
      <c r="P2198">
        <f t="shared" si="138"/>
        <v>68.106837606837601</v>
      </c>
      <c r="Q2198" s="9" t="s">
        <v>8336</v>
      </c>
      <c r="R2198" s="9" t="s">
        <v>8354</v>
      </c>
      <c r="S2198" s="10">
        <f>(J2198/86400)+25569+(-6/24)</f>
        <v>42675.237291666665</v>
      </c>
      <c r="T2198">
        <f t="shared" si="136"/>
        <v>2016</v>
      </c>
      <c r="U2198" s="15" t="str">
        <f t="shared" si="139"/>
        <v>Nov</v>
      </c>
      <c r="V2198" s="10">
        <f>(I2198/86400)+25569+(-5/24)</f>
        <v>42706.083333333336</v>
      </c>
      <c r="Y2198" s="10"/>
    </row>
    <row r="2199" spans="1:25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7"/>
        <v>951</v>
      </c>
      <c r="P2199">
        <f t="shared" si="138"/>
        <v>65.891300230946882</v>
      </c>
      <c r="Q2199" s="9" t="s">
        <v>8336</v>
      </c>
      <c r="R2199" s="9" t="s">
        <v>8354</v>
      </c>
      <c r="S2199" s="10">
        <f>(J2199/86400)+25569+(-6/24)</f>
        <v>42033.334016203706</v>
      </c>
      <c r="T2199">
        <f t="shared" si="136"/>
        <v>2015</v>
      </c>
      <c r="U2199" s="15" t="str">
        <f t="shared" si="139"/>
        <v>Jan</v>
      </c>
      <c r="V2199" s="10">
        <f>(I2199/86400)+25569+(-5/24)</f>
        <v>42063.37568287037</v>
      </c>
      <c r="Y2199" s="10"/>
    </row>
    <row r="2200" spans="1:25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7"/>
        <v>133</v>
      </c>
      <c r="P2200">
        <f t="shared" si="138"/>
        <v>81.654377880184327</v>
      </c>
      <c r="Q2200" s="9" t="s">
        <v>8336</v>
      </c>
      <c r="R2200" s="9" t="s">
        <v>8354</v>
      </c>
      <c r="S2200" s="10">
        <f>(J2200/86400)+25569+(-6/24)</f>
        <v>42292.263888888891</v>
      </c>
      <c r="T2200">
        <f t="shared" si="136"/>
        <v>2015</v>
      </c>
      <c r="U2200" s="15" t="str">
        <f t="shared" si="139"/>
        <v>Oct</v>
      </c>
      <c r="V2200" s="10">
        <f>(I2200/86400)+25569+(-5/24)</f>
        <v>42322.347222222219</v>
      </c>
      <c r="Y2200" s="10"/>
    </row>
    <row r="2201" spans="1:25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7"/>
        <v>147</v>
      </c>
      <c r="P2201">
        <f t="shared" si="138"/>
        <v>52.701195219123505</v>
      </c>
      <c r="Q2201" s="9" t="s">
        <v>8336</v>
      </c>
      <c r="R2201" s="9" t="s">
        <v>8354</v>
      </c>
      <c r="S2201" s="10">
        <f>(J2201/86400)+25569+(-6/24)</f>
        <v>42262.166643518518</v>
      </c>
      <c r="T2201">
        <f t="shared" si="136"/>
        <v>2015</v>
      </c>
      <c r="U2201" s="15" t="str">
        <f t="shared" si="139"/>
        <v>Sep</v>
      </c>
      <c r="V2201" s="10">
        <f>(I2201/86400)+25569+(-5/24)</f>
        <v>42292.208310185182</v>
      </c>
      <c r="Y2201" s="10"/>
    </row>
    <row r="2202" spans="1:25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7"/>
        <v>542</v>
      </c>
      <c r="P2202">
        <f t="shared" si="138"/>
        <v>41.228136882129277</v>
      </c>
      <c r="Q2202" s="9" t="s">
        <v>8336</v>
      </c>
      <c r="R2202" s="9" t="s">
        <v>8354</v>
      </c>
      <c r="S2202" s="10">
        <f>(J2202/86400)+25569+(-6/24)</f>
        <v>42163.375787037032</v>
      </c>
      <c r="T2202">
        <f t="shared" si="136"/>
        <v>2015</v>
      </c>
      <c r="U2202" s="15" t="str">
        <f t="shared" si="139"/>
        <v>Jun</v>
      </c>
      <c r="V2202" s="10">
        <f>(I2202/86400)+25569+(-5/24)</f>
        <v>42190.916666666664</v>
      </c>
      <c r="Y2202" s="10"/>
    </row>
    <row r="2203" spans="1:25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7"/>
        <v>383</v>
      </c>
      <c r="P2203">
        <f t="shared" si="138"/>
        <v>15.035357142857142</v>
      </c>
      <c r="Q2203" s="9" t="s">
        <v>8328</v>
      </c>
      <c r="R2203" s="9" t="s">
        <v>8333</v>
      </c>
      <c r="S2203" s="10">
        <f>(J2203/86400)+25569+(-6/24)</f>
        <v>41276.596817129626</v>
      </c>
      <c r="T2203">
        <f t="shared" si="136"/>
        <v>2013</v>
      </c>
      <c r="U2203" s="15" t="str">
        <f t="shared" si="139"/>
        <v>Jan</v>
      </c>
      <c r="V2203" s="10">
        <f>(I2203/86400)+25569+(-5/24)</f>
        <v>41290.638483796291</v>
      </c>
      <c r="Y2203" s="10"/>
    </row>
    <row r="2204" spans="1:25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7"/>
        <v>704</v>
      </c>
      <c r="P2204">
        <f t="shared" si="138"/>
        <v>39.066920943134534</v>
      </c>
      <c r="Q2204" s="9" t="s">
        <v>8328</v>
      </c>
      <c r="R2204" s="9" t="s">
        <v>8333</v>
      </c>
      <c r="S2204" s="10">
        <f>(J2204/86400)+25569+(-6/24)</f>
        <v>41184.599166666667</v>
      </c>
      <c r="T2204">
        <f t="shared" si="136"/>
        <v>2012</v>
      </c>
      <c r="U2204" s="15" t="str">
        <f t="shared" si="139"/>
        <v>Oct</v>
      </c>
      <c r="V2204" s="10">
        <f>(I2204/86400)+25569+(-5/24)</f>
        <v>41214.640833333331</v>
      </c>
      <c r="Y2204" s="10"/>
    </row>
    <row r="2205" spans="1:25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7"/>
        <v>110</v>
      </c>
      <c r="P2205">
        <f t="shared" si="138"/>
        <v>43.82</v>
      </c>
      <c r="Q2205" s="9" t="s">
        <v>8328</v>
      </c>
      <c r="R2205" s="9" t="s">
        <v>8333</v>
      </c>
      <c r="S2205" s="10">
        <f>(J2205/86400)+25569+(-6/24)</f>
        <v>42241.60974537037</v>
      </c>
      <c r="T2205">
        <f t="shared" si="136"/>
        <v>2015</v>
      </c>
      <c r="U2205" s="15" t="str">
        <f t="shared" si="139"/>
        <v>Aug</v>
      </c>
      <c r="V2205" s="10">
        <f>(I2205/86400)+25569+(-5/24)</f>
        <v>42271.651412037034</v>
      </c>
      <c r="Y2205" s="10"/>
    </row>
    <row r="2206" spans="1:25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7"/>
        <v>133</v>
      </c>
      <c r="P2206">
        <f t="shared" si="138"/>
        <v>27.301369863013697</v>
      </c>
      <c r="Q2206" s="9" t="s">
        <v>8328</v>
      </c>
      <c r="R2206" s="9" t="s">
        <v>8333</v>
      </c>
      <c r="S2206" s="10">
        <f>(J2206/86400)+25569+(-6/24)</f>
        <v>41312.061562499999</v>
      </c>
      <c r="T2206">
        <f t="shared" si="136"/>
        <v>2013</v>
      </c>
      <c r="U2206" s="15" t="str">
        <f t="shared" si="139"/>
        <v>Feb</v>
      </c>
      <c r="V2206" s="10">
        <f>(I2206/86400)+25569+(-5/24)</f>
        <v>41342.103229166663</v>
      </c>
      <c r="Y2206" s="10"/>
    </row>
    <row r="2207" spans="1:25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7"/>
        <v>152</v>
      </c>
      <c r="P2207">
        <f t="shared" si="138"/>
        <v>42.222222222222221</v>
      </c>
      <c r="Q2207" s="9" t="s">
        <v>8328</v>
      </c>
      <c r="R2207" s="9" t="s">
        <v>8333</v>
      </c>
      <c r="S2207" s="10">
        <f>(J2207/86400)+25569+(-6/24)</f>
        <v>41031.571631944447</v>
      </c>
      <c r="T2207">
        <f t="shared" si="136"/>
        <v>2012</v>
      </c>
      <c r="U2207" s="15" t="str">
        <f t="shared" si="139"/>
        <v>May</v>
      </c>
      <c r="V2207" s="10">
        <f>(I2207/86400)+25569+(-5/24)</f>
        <v>41061.613298611112</v>
      </c>
      <c r="Y2207" s="10"/>
    </row>
    <row r="2208" spans="1:25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7"/>
        <v>103</v>
      </c>
      <c r="P2208">
        <f t="shared" si="138"/>
        <v>33.235294117647058</v>
      </c>
      <c r="Q2208" s="9" t="s">
        <v>8328</v>
      </c>
      <c r="R2208" s="9" t="s">
        <v>8333</v>
      </c>
      <c r="S2208" s="10">
        <f>(J2208/86400)+25569+(-6/24)</f>
        <v>40997.007222222222</v>
      </c>
      <c r="T2208">
        <f t="shared" si="136"/>
        <v>2012</v>
      </c>
      <c r="U2208" s="15" t="str">
        <f t="shared" si="139"/>
        <v>Mar</v>
      </c>
      <c r="V2208" s="10">
        <f>(I2208/86400)+25569+(-5/24)</f>
        <v>41015.048888888887</v>
      </c>
      <c r="Y2208" s="10"/>
    </row>
    <row r="2209" spans="1:25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7"/>
        <v>100</v>
      </c>
      <c r="P2209">
        <f t="shared" si="138"/>
        <v>285.71428571428572</v>
      </c>
      <c r="Q2209" s="9" t="s">
        <v>8328</v>
      </c>
      <c r="R2209" s="9" t="s">
        <v>8333</v>
      </c>
      <c r="S2209" s="10">
        <f>(J2209/86400)+25569+(-6/24)</f>
        <v>41563.944131944445</v>
      </c>
      <c r="T2209">
        <f t="shared" si="136"/>
        <v>2013</v>
      </c>
      <c r="U2209" s="15" t="str">
        <f t="shared" si="139"/>
        <v>Oct</v>
      </c>
      <c r="V2209" s="10">
        <f>(I2209/86400)+25569+(-5/24)</f>
        <v>41594.027465277773</v>
      </c>
      <c r="Y2209" s="10"/>
    </row>
    <row r="2210" spans="1:25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7"/>
        <v>102</v>
      </c>
      <c r="P2210">
        <f t="shared" si="138"/>
        <v>42.333333333333336</v>
      </c>
      <c r="Q2210" s="9" t="s">
        <v>8328</v>
      </c>
      <c r="R2210" s="9" t="s">
        <v>8333</v>
      </c>
      <c r="S2210" s="10">
        <f>(J2210/86400)+25569+(-6/24)</f>
        <v>40946.632245370369</v>
      </c>
      <c r="T2210">
        <f t="shared" si="136"/>
        <v>2012</v>
      </c>
      <c r="U2210" s="15" t="str">
        <f t="shared" si="139"/>
        <v>Feb</v>
      </c>
      <c r="V2210" s="10">
        <f>(I2210/86400)+25569+(-5/24)</f>
        <v>41005.958333333328</v>
      </c>
      <c r="Y2210" s="10"/>
    </row>
    <row r="2211" spans="1:25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7"/>
        <v>151</v>
      </c>
      <c r="P2211">
        <f t="shared" si="138"/>
        <v>50.266666666666666</v>
      </c>
      <c r="Q2211" s="9" t="s">
        <v>8328</v>
      </c>
      <c r="R2211" s="9" t="s">
        <v>8333</v>
      </c>
      <c r="S2211" s="10">
        <f>(J2211/86400)+25569+(-6/24)</f>
        <v>41732.229675925926</v>
      </c>
      <c r="T2211">
        <f t="shared" si="136"/>
        <v>2014</v>
      </c>
      <c r="U2211" s="15" t="str">
        <f t="shared" si="139"/>
        <v>Apr</v>
      </c>
      <c r="V2211" s="10">
        <f>(I2211/86400)+25569+(-5/24)</f>
        <v>41743.75</v>
      </c>
      <c r="Y2211" s="10"/>
    </row>
    <row r="2212" spans="1:25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7"/>
        <v>111</v>
      </c>
      <c r="P2212">
        <f t="shared" si="138"/>
        <v>61.902777777777779</v>
      </c>
      <c r="Q2212" s="9" t="s">
        <v>8328</v>
      </c>
      <c r="R2212" s="9" t="s">
        <v>8333</v>
      </c>
      <c r="S2212" s="10">
        <f>(J2212/86400)+25569+(-6/24)</f>
        <v>40955.816087962965</v>
      </c>
      <c r="T2212">
        <f t="shared" si="136"/>
        <v>2012</v>
      </c>
      <c r="U2212" s="15" t="str">
        <f t="shared" si="139"/>
        <v>Feb</v>
      </c>
      <c r="V2212" s="10">
        <f>(I2212/86400)+25569+(-5/24)</f>
        <v>41013.525000000001</v>
      </c>
      <c r="Y2212" s="10"/>
    </row>
    <row r="2213" spans="1:25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7"/>
        <v>196</v>
      </c>
      <c r="P2213">
        <f t="shared" si="138"/>
        <v>40.75</v>
      </c>
      <c r="Q2213" s="9" t="s">
        <v>8328</v>
      </c>
      <c r="R2213" s="9" t="s">
        <v>8333</v>
      </c>
      <c r="S2213" s="10">
        <f>(J2213/86400)+25569+(-6/24)</f>
        <v>41716.535011574073</v>
      </c>
      <c r="T2213">
        <f t="shared" si="136"/>
        <v>2014</v>
      </c>
      <c r="U2213" s="15" t="str">
        <f t="shared" si="139"/>
        <v>Mar</v>
      </c>
      <c r="V2213" s="10">
        <f>(I2213/86400)+25569+(-5/24)</f>
        <v>41739.082638888889</v>
      </c>
      <c r="Y2213" s="10"/>
    </row>
    <row r="2214" spans="1:25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7"/>
        <v>114</v>
      </c>
      <c r="P2214">
        <f t="shared" si="138"/>
        <v>55.796747967479675</v>
      </c>
      <c r="Q2214" s="9" t="s">
        <v>8328</v>
      </c>
      <c r="R2214" s="9" t="s">
        <v>8333</v>
      </c>
      <c r="S2214" s="10">
        <f>(J2214/86400)+25569+(-6/24)</f>
        <v>41548.497418981482</v>
      </c>
      <c r="T2214">
        <f t="shared" si="136"/>
        <v>2013</v>
      </c>
      <c r="U2214" s="15" t="str">
        <f t="shared" si="139"/>
        <v>Oct</v>
      </c>
      <c r="V2214" s="10">
        <f>(I2214/86400)+25569+(-5/24)</f>
        <v>41581.833333333328</v>
      </c>
      <c r="Y2214" s="10"/>
    </row>
    <row r="2215" spans="1:25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7"/>
        <v>200</v>
      </c>
      <c r="P2215">
        <f t="shared" si="138"/>
        <v>10</v>
      </c>
      <c r="Q2215" s="9" t="s">
        <v>8328</v>
      </c>
      <c r="R2215" s="9" t="s">
        <v>8333</v>
      </c>
      <c r="S2215" s="10">
        <f>(J2215/86400)+25569+(-6/24)</f>
        <v>42109.576145833329</v>
      </c>
      <c r="T2215">
        <f t="shared" si="136"/>
        <v>2015</v>
      </c>
      <c r="U2215" s="15" t="str">
        <f t="shared" si="139"/>
        <v>Apr</v>
      </c>
      <c r="V2215" s="10">
        <f>(I2215/86400)+25569+(-5/24)</f>
        <v>42139.617812499993</v>
      </c>
      <c r="Y2215" s="10"/>
    </row>
    <row r="2216" spans="1:25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7"/>
        <v>293</v>
      </c>
      <c r="P2216">
        <f t="shared" si="138"/>
        <v>73.125416666666666</v>
      </c>
      <c r="Q2216" s="9" t="s">
        <v>8328</v>
      </c>
      <c r="R2216" s="9" t="s">
        <v>8333</v>
      </c>
      <c r="S2216" s="10">
        <f>(J2216/86400)+25569+(-6/24)</f>
        <v>41646.542222222226</v>
      </c>
      <c r="T2216">
        <f t="shared" si="136"/>
        <v>2014</v>
      </c>
      <c r="U2216" s="15" t="str">
        <f t="shared" si="139"/>
        <v>Jan</v>
      </c>
      <c r="V2216" s="10">
        <f>(I2216/86400)+25569+(-5/24)</f>
        <v>41676.58388888889</v>
      </c>
      <c r="Y2216" s="10"/>
    </row>
    <row r="2217" spans="1:25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7"/>
        <v>156</v>
      </c>
      <c r="P2217">
        <f t="shared" si="138"/>
        <v>26.060606060606062</v>
      </c>
      <c r="Q2217" s="9" t="s">
        <v>8328</v>
      </c>
      <c r="R2217" s="9" t="s">
        <v>8333</v>
      </c>
      <c r="S2217" s="10">
        <f>(J2217/86400)+25569+(-6/24)</f>
        <v>40958.467268518521</v>
      </c>
      <c r="T2217">
        <f t="shared" si="136"/>
        <v>2012</v>
      </c>
      <c r="U2217" s="15" t="str">
        <f t="shared" si="139"/>
        <v>Feb</v>
      </c>
      <c r="V2217" s="10">
        <f>(I2217/86400)+25569+(-5/24)</f>
        <v>40981.082638888889</v>
      </c>
      <c r="Y2217" s="10"/>
    </row>
    <row r="2218" spans="1:25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7"/>
        <v>106</v>
      </c>
      <c r="P2218">
        <f t="shared" si="138"/>
        <v>22.642857142857142</v>
      </c>
      <c r="Q2218" s="9" t="s">
        <v>8328</v>
      </c>
      <c r="R2218" s="9" t="s">
        <v>8333</v>
      </c>
      <c r="S2218" s="10">
        <f>(J2218/86400)+25569+(-6/24)</f>
        <v>42194.50167824074</v>
      </c>
      <c r="T2218">
        <f t="shared" si="136"/>
        <v>2015</v>
      </c>
      <c r="U2218" s="15" t="str">
        <f t="shared" si="139"/>
        <v>Jul</v>
      </c>
      <c r="V2218" s="10">
        <f>(I2218/86400)+25569+(-5/24)</f>
        <v>42208.543344907404</v>
      </c>
      <c r="Y2218" s="10"/>
    </row>
    <row r="2219" spans="1:25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7"/>
        <v>101</v>
      </c>
      <c r="P2219">
        <f t="shared" si="138"/>
        <v>47.222222222222221</v>
      </c>
      <c r="Q2219" s="9" t="s">
        <v>8328</v>
      </c>
      <c r="R2219" s="9" t="s">
        <v>8333</v>
      </c>
      <c r="S2219" s="10">
        <f>(J2219/86400)+25569+(-6/24)</f>
        <v>42299.526770833334</v>
      </c>
      <c r="T2219">
        <f t="shared" si="136"/>
        <v>2015</v>
      </c>
      <c r="U2219" s="15" t="str">
        <f t="shared" si="139"/>
        <v>Oct</v>
      </c>
      <c r="V2219" s="10">
        <f>(I2219/86400)+25569+(-5/24)</f>
        <v>42310.124999999993</v>
      </c>
      <c r="Y2219" s="10"/>
    </row>
    <row r="2220" spans="1:25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7"/>
        <v>123</v>
      </c>
      <c r="P2220">
        <f t="shared" si="138"/>
        <v>32.324473684210524</v>
      </c>
      <c r="Q2220" s="9" t="s">
        <v>8328</v>
      </c>
      <c r="R2220" s="9" t="s">
        <v>8333</v>
      </c>
      <c r="S2220" s="10">
        <f>(J2220/86400)+25569+(-6/24)</f>
        <v>41127.562303240738</v>
      </c>
      <c r="T2220">
        <f t="shared" si="136"/>
        <v>2012</v>
      </c>
      <c r="U2220" s="15" t="str">
        <f t="shared" si="139"/>
        <v>Aug</v>
      </c>
      <c r="V2220" s="10">
        <f>(I2220/86400)+25569+(-5/24)</f>
        <v>41149.791666666664</v>
      </c>
      <c r="Y2220" s="10"/>
    </row>
    <row r="2221" spans="1:25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7"/>
        <v>102</v>
      </c>
      <c r="P2221">
        <f t="shared" si="138"/>
        <v>53.421052631578945</v>
      </c>
      <c r="Q2221" s="9" t="s">
        <v>8328</v>
      </c>
      <c r="R2221" s="9" t="s">
        <v>8333</v>
      </c>
      <c r="S2221" s="10">
        <f>(J2221/86400)+25569+(-6/24)</f>
        <v>42205.468888888892</v>
      </c>
      <c r="T2221">
        <f t="shared" si="136"/>
        <v>2015</v>
      </c>
      <c r="U2221" s="15" t="str">
        <f t="shared" si="139"/>
        <v>Jul</v>
      </c>
      <c r="V2221" s="10">
        <f>(I2221/86400)+25569+(-5/24)</f>
        <v>42235.510555555556</v>
      </c>
      <c r="Y2221" s="10"/>
    </row>
    <row r="2222" spans="1:25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7"/>
        <v>101</v>
      </c>
      <c r="P2222">
        <f t="shared" si="138"/>
        <v>51.304347826086953</v>
      </c>
      <c r="Q2222" s="9" t="s">
        <v>8328</v>
      </c>
      <c r="R2222" s="9" t="s">
        <v>8333</v>
      </c>
      <c r="S2222" s="10">
        <f>(J2222/86400)+25569+(-6/24)</f>
        <v>41451.810601851852</v>
      </c>
      <c r="T2222">
        <f t="shared" si="136"/>
        <v>2013</v>
      </c>
      <c r="U2222" s="15" t="str">
        <f t="shared" si="139"/>
        <v>Jun</v>
      </c>
      <c r="V2222" s="10">
        <f>(I2222/86400)+25569+(-5/24)</f>
        <v>41481.852268518516</v>
      </c>
      <c r="Y2222" s="10"/>
    </row>
    <row r="2223" spans="1:25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7"/>
        <v>108</v>
      </c>
      <c r="P2223">
        <f t="shared" si="138"/>
        <v>37.197247706422019</v>
      </c>
      <c r="Q2223" s="9" t="s">
        <v>8336</v>
      </c>
      <c r="R2223" s="9" t="s">
        <v>8354</v>
      </c>
      <c r="S2223" s="10">
        <f>(J2223/86400)+25569+(-6/24)</f>
        <v>42452.416770833333</v>
      </c>
      <c r="T2223">
        <f t="shared" si="136"/>
        <v>2016</v>
      </c>
      <c r="U2223" s="15" t="str">
        <f t="shared" si="139"/>
        <v>Mar</v>
      </c>
      <c r="V2223" s="10">
        <f>(I2223/86400)+25569+(-5/24)</f>
        <v>42482.791666666664</v>
      </c>
      <c r="Y2223" s="10"/>
    </row>
    <row r="2224" spans="1:25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7"/>
        <v>163</v>
      </c>
      <c r="P2224">
        <f t="shared" si="138"/>
        <v>27.1</v>
      </c>
      <c r="Q2224" s="9" t="s">
        <v>8336</v>
      </c>
      <c r="R2224" s="9" t="s">
        <v>8354</v>
      </c>
      <c r="S2224" s="10">
        <f>(J2224/86400)+25569+(-6/24)</f>
        <v>40906.537581018521</v>
      </c>
      <c r="T2224">
        <f t="shared" si="136"/>
        <v>2011</v>
      </c>
      <c r="U2224" s="15" t="str">
        <f t="shared" si="139"/>
        <v>Dec</v>
      </c>
      <c r="V2224" s="10">
        <f>(I2224/86400)+25569+(-5/24)</f>
        <v>40936.579247685186</v>
      </c>
      <c r="Y2224" s="10"/>
    </row>
    <row r="2225" spans="1:25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7"/>
        <v>106</v>
      </c>
      <c r="P2225">
        <f t="shared" si="138"/>
        <v>206.31</v>
      </c>
      <c r="Q2225" s="9" t="s">
        <v>8336</v>
      </c>
      <c r="R2225" s="9" t="s">
        <v>8354</v>
      </c>
      <c r="S2225" s="10">
        <f>(J2225/86400)+25569+(-6/24)</f>
        <v>42152.390833333338</v>
      </c>
      <c r="T2225">
        <f t="shared" si="136"/>
        <v>2015</v>
      </c>
      <c r="U2225" s="15" t="str">
        <f t="shared" si="139"/>
        <v>May</v>
      </c>
      <c r="V2225" s="10">
        <f>(I2225/86400)+25569+(-5/24)</f>
        <v>42182.432500000003</v>
      </c>
      <c r="Y2225" s="10"/>
    </row>
    <row r="2226" spans="1:25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7"/>
        <v>243</v>
      </c>
      <c r="P2226">
        <f t="shared" si="138"/>
        <v>82.145270270270274</v>
      </c>
      <c r="Q2226" s="9" t="s">
        <v>8336</v>
      </c>
      <c r="R2226" s="9" t="s">
        <v>8354</v>
      </c>
      <c r="S2226" s="10">
        <f>(J2226/86400)+25569+(-6/24)</f>
        <v>42644.417534722219</v>
      </c>
      <c r="T2226">
        <f t="shared" si="136"/>
        <v>2016</v>
      </c>
      <c r="U2226" s="15" t="str">
        <f t="shared" si="139"/>
        <v>Oct</v>
      </c>
      <c r="V2226" s="10">
        <f>(I2226/86400)+25569+(-5/24)</f>
        <v>42672.583333333336</v>
      </c>
      <c r="Y2226" s="10"/>
    </row>
    <row r="2227" spans="1:25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7"/>
        <v>945</v>
      </c>
      <c r="P2227">
        <f t="shared" si="138"/>
        <v>164.79651993355483</v>
      </c>
      <c r="Q2227" s="9" t="s">
        <v>8336</v>
      </c>
      <c r="R2227" s="9" t="s">
        <v>8354</v>
      </c>
      <c r="S2227" s="10">
        <f>(J2227/86400)+25569+(-6/24)</f>
        <v>41873.54184027778</v>
      </c>
      <c r="T2227">
        <f t="shared" si="136"/>
        <v>2014</v>
      </c>
      <c r="U2227" s="15" t="str">
        <f t="shared" si="139"/>
        <v>Aug</v>
      </c>
      <c r="V2227" s="10">
        <f>(I2227/86400)+25569+(-5/24)</f>
        <v>41903.583506944444</v>
      </c>
      <c r="Y2227" s="10"/>
    </row>
    <row r="2228" spans="1:25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7"/>
        <v>108</v>
      </c>
      <c r="P2228">
        <f t="shared" si="138"/>
        <v>60.820280373831778</v>
      </c>
      <c r="Q2228" s="9" t="s">
        <v>8336</v>
      </c>
      <c r="R2228" s="9" t="s">
        <v>8354</v>
      </c>
      <c r="S2228" s="10">
        <f>(J2228/86400)+25569+(-6/24)</f>
        <v>42381.54886574074</v>
      </c>
      <c r="T2228">
        <f t="shared" si="136"/>
        <v>2016</v>
      </c>
      <c r="U2228" s="15" t="str">
        <f t="shared" si="139"/>
        <v>Jan</v>
      </c>
      <c r="V2228" s="10">
        <f>(I2228/86400)+25569+(-5/24)</f>
        <v>42411.999305555553</v>
      </c>
      <c r="Y2228" s="10"/>
    </row>
    <row r="2229" spans="1:25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7"/>
        <v>157</v>
      </c>
      <c r="P2229">
        <f t="shared" si="138"/>
        <v>67.970099667774093</v>
      </c>
      <c r="Q2229" s="9" t="s">
        <v>8336</v>
      </c>
      <c r="R2229" s="9" t="s">
        <v>8354</v>
      </c>
      <c r="S2229" s="10">
        <f>(J2229/86400)+25569+(-6/24)</f>
        <v>41561.557349537034</v>
      </c>
      <c r="T2229">
        <f t="shared" si="136"/>
        <v>2013</v>
      </c>
      <c r="U2229" s="15" t="str">
        <f t="shared" si="139"/>
        <v>Oct</v>
      </c>
      <c r="V2229" s="10">
        <f>(I2229/86400)+25569+(-5/24)</f>
        <v>41591.640682870369</v>
      </c>
      <c r="Y2229" s="10"/>
    </row>
    <row r="2230" spans="1:25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7"/>
        <v>1174</v>
      </c>
      <c r="P2230">
        <f t="shared" si="138"/>
        <v>81.561805555555551</v>
      </c>
      <c r="Q2230" s="9" t="s">
        <v>8336</v>
      </c>
      <c r="R2230" s="9" t="s">
        <v>8354</v>
      </c>
      <c r="S2230" s="10">
        <f>(J2230/86400)+25569+(-6/24)</f>
        <v>42202.028194444443</v>
      </c>
      <c r="T2230">
        <f t="shared" si="136"/>
        <v>2015</v>
      </c>
      <c r="U2230" s="15" t="str">
        <f t="shared" si="139"/>
        <v>Jul</v>
      </c>
      <c r="V2230" s="10">
        <f>(I2230/86400)+25569+(-5/24)</f>
        <v>42232.069861111107</v>
      </c>
      <c r="Y2230" s="10"/>
    </row>
    <row r="2231" spans="1:25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7"/>
        <v>171</v>
      </c>
      <c r="P2231">
        <f t="shared" si="138"/>
        <v>25.42547309833024</v>
      </c>
      <c r="Q2231" s="9" t="s">
        <v>8336</v>
      </c>
      <c r="R2231" s="9" t="s">
        <v>8354</v>
      </c>
      <c r="S2231" s="10">
        <f>(J2231/86400)+25569+(-6/24)</f>
        <v>41484.414247685185</v>
      </c>
      <c r="T2231">
        <f t="shared" si="136"/>
        <v>2013</v>
      </c>
      <c r="U2231" s="15" t="str">
        <f t="shared" si="139"/>
        <v>Jul</v>
      </c>
      <c r="V2231" s="10">
        <f>(I2231/86400)+25569+(-5/24)</f>
        <v>41519.958333333328</v>
      </c>
      <c r="Y2231" s="10"/>
    </row>
    <row r="2232" spans="1:25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7"/>
        <v>126</v>
      </c>
      <c r="P2232">
        <f t="shared" si="138"/>
        <v>21.497991967871485</v>
      </c>
      <c r="Q2232" s="9" t="s">
        <v>8336</v>
      </c>
      <c r="R2232" s="9" t="s">
        <v>8354</v>
      </c>
      <c r="S2232" s="10">
        <f>(J2232/86400)+25569+(-6/24)</f>
        <v>41724.631099537037</v>
      </c>
      <c r="T2232">
        <f t="shared" si="136"/>
        <v>2014</v>
      </c>
      <c r="U2232" s="15" t="str">
        <f t="shared" si="139"/>
        <v>Mar</v>
      </c>
      <c r="V2232" s="10">
        <f>(I2232/86400)+25569+(-5/24)</f>
        <v>41754.672766203701</v>
      </c>
      <c r="Y2232" s="10"/>
    </row>
    <row r="2233" spans="1:25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7"/>
        <v>1212</v>
      </c>
      <c r="P2233">
        <f t="shared" si="138"/>
        <v>27.226630727762803</v>
      </c>
      <c r="Q2233" s="9" t="s">
        <v>8336</v>
      </c>
      <c r="R2233" s="9" t="s">
        <v>8354</v>
      </c>
      <c r="S2233" s="10">
        <f>(J2233/86400)+25569+(-6/24)</f>
        <v>41423.660891203705</v>
      </c>
      <c r="T2233">
        <f t="shared" si="136"/>
        <v>2013</v>
      </c>
      <c r="U2233" s="15" t="str">
        <f t="shared" si="139"/>
        <v>May</v>
      </c>
      <c r="V2233" s="10">
        <f>(I2233/86400)+25569+(-5/24)</f>
        <v>41450</v>
      </c>
      <c r="Y2233" s="10"/>
    </row>
    <row r="2234" spans="1:25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7"/>
        <v>496</v>
      </c>
      <c r="P2234">
        <f t="shared" si="138"/>
        <v>25.091093117408906</v>
      </c>
      <c r="Q2234" s="9" t="s">
        <v>8336</v>
      </c>
      <c r="R2234" s="9" t="s">
        <v>8354</v>
      </c>
      <c r="S2234" s="10">
        <f>(J2234/86400)+25569+(-6/24)</f>
        <v>41806.544074074074</v>
      </c>
      <c r="T2234">
        <f t="shared" si="136"/>
        <v>2014</v>
      </c>
      <c r="U2234" s="15" t="str">
        <f t="shared" si="139"/>
        <v>Jun</v>
      </c>
      <c r="V2234" s="10">
        <f>(I2234/86400)+25569+(-5/24)</f>
        <v>41838.916666666664</v>
      </c>
      <c r="Y2234" s="10"/>
    </row>
    <row r="2235" spans="1:25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7"/>
        <v>332</v>
      </c>
      <c r="P2235">
        <f t="shared" si="138"/>
        <v>21.230179028132991</v>
      </c>
      <c r="Q2235" s="9" t="s">
        <v>8336</v>
      </c>
      <c r="R2235" s="9" t="s">
        <v>8354</v>
      </c>
      <c r="S2235" s="10">
        <f>(J2235/86400)+25569+(-6/24)</f>
        <v>42331.128923611112</v>
      </c>
      <c r="T2235">
        <f t="shared" si="136"/>
        <v>2015</v>
      </c>
      <c r="U2235" s="15" t="str">
        <f t="shared" si="139"/>
        <v>Nov</v>
      </c>
      <c r="V2235" s="10">
        <f>(I2235/86400)+25569+(-5/24)</f>
        <v>42351.791666666664</v>
      </c>
      <c r="Y2235" s="10"/>
    </row>
    <row r="2236" spans="1:25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7"/>
        <v>1165</v>
      </c>
      <c r="P2236">
        <f t="shared" si="138"/>
        <v>41.607142857142854</v>
      </c>
      <c r="Q2236" s="9" t="s">
        <v>8336</v>
      </c>
      <c r="R2236" s="9" t="s">
        <v>8354</v>
      </c>
      <c r="S2236" s="10">
        <f>(J2236/86400)+25569+(-6/24)</f>
        <v>42710.574618055558</v>
      </c>
      <c r="T2236">
        <f t="shared" si="136"/>
        <v>2016</v>
      </c>
      <c r="U2236" s="15" t="str">
        <f t="shared" si="139"/>
        <v>Dec</v>
      </c>
      <c r="V2236" s="10">
        <f>(I2236/86400)+25569+(-5/24)</f>
        <v>42740.616284722222</v>
      </c>
      <c r="Y2236" s="10"/>
    </row>
    <row r="2237" spans="1:25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7"/>
        <v>153</v>
      </c>
      <c r="P2237">
        <f t="shared" si="138"/>
        <v>135.58503401360545</v>
      </c>
      <c r="Q2237" s="9" t="s">
        <v>8336</v>
      </c>
      <c r="R2237" s="9" t="s">
        <v>8354</v>
      </c>
      <c r="S2237" s="10">
        <f>(J2237/86400)+25569+(-6/24)</f>
        <v>42061.772118055553</v>
      </c>
      <c r="T2237">
        <f t="shared" si="136"/>
        <v>2015</v>
      </c>
      <c r="U2237" s="15" t="str">
        <f t="shared" si="139"/>
        <v>Feb</v>
      </c>
      <c r="V2237" s="10">
        <f>(I2237/86400)+25569+(-5/24)</f>
        <v>42091.772118055553</v>
      </c>
      <c r="Y2237" s="10"/>
    </row>
    <row r="2238" spans="1:25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7"/>
        <v>537</v>
      </c>
      <c r="P2238">
        <f t="shared" si="138"/>
        <v>22.116176470588236</v>
      </c>
      <c r="Q2238" s="9" t="s">
        <v>8336</v>
      </c>
      <c r="R2238" s="9" t="s">
        <v>8354</v>
      </c>
      <c r="S2238" s="10">
        <f>(J2238/86400)+25569+(-6/24)</f>
        <v>42371.367164351846</v>
      </c>
      <c r="T2238">
        <f t="shared" si="136"/>
        <v>2016</v>
      </c>
      <c r="U2238" s="15" t="str">
        <f t="shared" si="139"/>
        <v>Jan</v>
      </c>
      <c r="V2238" s="10">
        <f>(I2238/86400)+25569+(-5/24)</f>
        <v>42401.408831018511</v>
      </c>
      <c r="Y2238" s="10"/>
    </row>
    <row r="2239" spans="1:25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7"/>
        <v>353</v>
      </c>
      <c r="P2239">
        <f t="shared" si="138"/>
        <v>64.625635808748726</v>
      </c>
      <c r="Q2239" s="9" t="s">
        <v>8336</v>
      </c>
      <c r="R2239" s="9" t="s">
        <v>8354</v>
      </c>
      <c r="S2239" s="10">
        <f>(J2239/86400)+25569+(-6/24)</f>
        <v>41914.753275462965</v>
      </c>
      <c r="T2239">
        <f t="shared" si="136"/>
        <v>2014</v>
      </c>
      <c r="U2239" s="15" t="str">
        <f t="shared" si="139"/>
        <v>Oct</v>
      </c>
      <c r="V2239" s="10">
        <f>(I2239/86400)+25569+(-5/24)</f>
        <v>41955.124305555553</v>
      </c>
      <c r="Y2239" s="10"/>
    </row>
    <row r="2240" spans="1:25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7"/>
        <v>137</v>
      </c>
      <c r="P2240">
        <f t="shared" si="138"/>
        <v>69.569620253164558</v>
      </c>
      <c r="Q2240" s="9" t="s">
        <v>8336</v>
      </c>
      <c r="R2240" s="9" t="s">
        <v>8354</v>
      </c>
      <c r="S2240" s="10">
        <f>(J2240/86400)+25569+(-6/24)</f>
        <v>42774.371712962966</v>
      </c>
      <c r="T2240">
        <f t="shared" si="136"/>
        <v>2017</v>
      </c>
      <c r="U2240" s="15" t="str">
        <f t="shared" si="139"/>
        <v>Feb</v>
      </c>
      <c r="V2240" s="10">
        <f>(I2240/86400)+25569+(-5/24)</f>
        <v>42804.41337962963</v>
      </c>
      <c r="Y2240" s="10"/>
    </row>
    <row r="2241" spans="1:25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7"/>
        <v>128</v>
      </c>
      <c r="P2241">
        <f t="shared" si="138"/>
        <v>75.133028169014082</v>
      </c>
      <c r="Q2241" s="9" t="s">
        <v>8336</v>
      </c>
      <c r="R2241" s="9" t="s">
        <v>8354</v>
      </c>
      <c r="S2241" s="10">
        <f>(J2241/86400)+25569+(-6/24)</f>
        <v>41572.708495370374</v>
      </c>
      <c r="T2241">
        <f t="shared" si="136"/>
        <v>2013</v>
      </c>
      <c r="U2241" s="15" t="str">
        <f t="shared" si="139"/>
        <v>Oct</v>
      </c>
      <c r="V2241" s="10">
        <f>(I2241/86400)+25569+(-5/24)</f>
        <v>41608.959722222222</v>
      </c>
      <c r="Y2241" s="10"/>
    </row>
    <row r="2242" spans="1:25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7"/>
        <v>271</v>
      </c>
      <c r="P2242">
        <f t="shared" si="138"/>
        <v>140.97916666666666</v>
      </c>
      <c r="Q2242" s="9" t="s">
        <v>8336</v>
      </c>
      <c r="R2242" s="9" t="s">
        <v>8354</v>
      </c>
      <c r="S2242" s="10">
        <f>(J2242/86400)+25569+(-6/24)</f>
        <v>42452.575740740736</v>
      </c>
      <c r="T2242">
        <f t="shared" ref="T2242:T2305" si="140">YEAR(S2242)</f>
        <v>2016</v>
      </c>
      <c r="U2242" s="15" t="str">
        <f t="shared" si="139"/>
        <v>Mar</v>
      </c>
      <c r="V2242" s="10">
        <f>(I2242/86400)+25569+(-5/24)</f>
        <v>42482.617407407401</v>
      </c>
      <c r="Y2242" s="10"/>
    </row>
    <row r="2243" spans="1:25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1">ROUND((E2243/D2243)*100,0)</f>
        <v>806</v>
      </c>
      <c r="P2243">
        <f t="shared" ref="P2243:P2306" si="142">AVERAGE(E2243/L2243)</f>
        <v>49.472392638036808</v>
      </c>
      <c r="Q2243" s="9" t="s">
        <v>8336</v>
      </c>
      <c r="R2243" s="9" t="s">
        <v>8354</v>
      </c>
      <c r="S2243" s="10">
        <f>(J2243/86400)+25569+(-6/24)</f>
        <v>42766.577546296292</v>
      </c>
      <c r="T2243">
        <f t="shared" si="140"/>
        <v>2017</v>
      </c>
      <c r="U2243" s="15" t="str">
        <f t="shared" ref="U2243:U2306" si="143">TEXT(S2243,"mmm")</f>
        <v>Jan</v>
      </c>
      <c r="V2243" s="10">
        <f>(I2243/86400)+25569+(-5/24)</f>
        <v>42796.619212962956</v>
      </c>
      <c r="Y2243" s="10"/>
    </row>
    <row r="2244" spans="1:25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1"/>
        <v>1360</v>
      </c>
      <c r="P2244">
        <f t="shared" si="142"/>
        <v>53.865251485148519</v>
      </c>
      <c r="Q2244" s="9" t="s">
        <v>8336</v>
      </c>
      <c r="R2244" s="9" t="s">
        <v>8354</v>
      </c>
      <c r="S2244" s="10">
        <f>(J2244/86400)+25569+(-6/24)</f>
        <v>41569.325613425928</v>
      </c>
      <c r="T2244">
        <f t="shared" si="140"/>
        <v>2013</v>
      </c>
      <c r="U2244" s="15" t="str">
        <f t="shared" si="143"/>
        <v>Oct</v>
      </c>
      <c r="V2244" s="10">
        <f>(I2244/86400)+25569+(-5/24)</f>
        <v>41604.918055555558</v>
      </c>
      <c r="Y2244" s="10"/>
    </row>
    <row r="2245" spans="1:25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1"/>
        <v>930250</v>
      </c>
      <c r="P2245">
        <f t="shared" si="142"/>
        <v>4.5712530712530715</v>
      </c>
      <c r="Q2245" s="9" t="s">
        <v>8336</v>
      </c>
      <c r="R2245" s="9" t="s">
        <v>8354</v>
      </c>
      <c r="S2245" s="10">
        <f>(J2245/86400)+25569+(-6/24)</f>
        <v>42800.501041666663</v>
      </c>
      <c r="T2245">
        <f t="shared" si="140"/>
        <v>2017</v>
      </c>
      <c r="U2245" s="15" t="str">
        <f t="shared" si="143"/>
        <v>Mar</v>
      </c>
      <c r="V2245" s="10">
        <f>(I2245/86400)+25569+(-5/24)</f>
        <v>42806.916666666664</v>
      </c>
      <c r="Y2245" s="10"/>
    </row>
    <row r="2246" spans="1:25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1"/>
        <v>377</v>
      </c>
      <c r="P2246">
        <f t="shared" si="142"/>
        <v>65.00344827586207</v>
      </c>
      <c r="Q2246" s="9" t="s">
        <v>8336</v>
      </c>
      <c r="R2246" s="9" t="s">
        <v>8354</v>
      </c>
      <c r="S2246" s="10">
        <f>(J2246/86400)+25569+(-6/24)</f>
        <v>42647.568819444445</v>
      </c>
      <c r="T2246">
        <f t="shared" si="140"/>
        <v>2016</v>
      </c>
      <c r="U2246" s="15" t="str">
        <f t="shared" si="143"/>
        <v>Oct</v>
      </c>
      <c r="V2246" s="10">
        <f>(I2246/86400)+25569+(-5/24)</f>
        <v>42659.645833333336</v>
      </c>
      <c r="Y2246" s="10"/>
    </row>
    <row r="2247" spans="1:25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1"/>
        <v>2647</v>
      </c>
      <c r="P2247">
        <f t="shared" si="142"/>
        <v>53.475252525252522</v>
      </c>
      <c r="Q2247" s="9" t="s">
        <v>8336</v>
      </c>
      <c r="R2247" s="9" t="s">
        <v>8354</v>
      </c>
      <c r="S2247" s="10">
        <f>(J2247/86400)+25569+(-6/24)</f>
        <v>41660.45853009259</v>
      </c>
      <c r="T2247">
        <f t="shared" si="140"/>
        <v>2014</v>
      </c>
      <c r="U2247" s="15" t="str">
        <f t="shared" si="143"/>
        <v>Jan</v>
      </c>
      <c r="V2247" s="10">
        <f>(I2247/86400)+25569+(-5/24)</f>
        <v>41691.541666666664</v>
      </c>
      <c r="Y2247" s="10"/>
    </row>
    <row r="2248" spans="1:25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1"/>
        <v>100</v>
      </c>
      <c r="P2248">
        <f t="shared" si="142"/>
        <v>43.912280701754383</v>
      </c>
      <c r="Q2248" s="9" t="s">
        <v>8336</v>
      </c>
      <c r="R2248" s="9" t="s">
        <v>8354</v>
      </c>
      <c r="S2248" s="10">
        <f>(J2248/86400)+25569+(-6/24)</f>
        <v>42221.54178240741</v>
      </c>
      <c r="T2248">
        <f t="shared" si="140"/>
        <v>2015</v>
      </c>
      <c r="U2248" s="15" t="str">
        <f t="shared" si="143"/>
        <v>Aug</v>
      </c>
      <c r="V2248" s="10">
        <f>(I2248/86400)+25569+(-5/24)</f>
        <v>42251.583449074074</v>
      </c>
      <c r="Y2248" s="10"/>
    </row>
    <row r="2249" spans="1:25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1"/>
        <v>104</v>
      </c>
      <c r="P2249">
        <f t="shared" si="142"/>
        <v>50.852631578947367</v>
      </c>
      <c r="Q2249" s="9" t="s">
        <v>8336</v>
      </c>
      <c r="R2249" s="9" t="s">
        <v>8354</v>
      </c>
      <c r="S2249" s="10">
        <f>(J2249/86400)+25569+(-6/24)</f>
        <v>42200.416261574079</v>
      </c>
      <c r="T2249">
        <f t="shared" si="140"/>
        <v>2015</v>
      </c>
      <c r="U2249" s="15" t="str">
        <f t="shared" si="143"/>
        <v>Jul</v>
      </c>
      <c r="V2249" s="10">
        <f>(I2249/86400)+25569+(-5/24)</f>
        <v>42214.457928240743</v>
      </c>
      <c r="Y2249" s="10"/>
    </row>
    <row r="2250" spans="1:25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1"/>
        <v>107</v>
      </c>
      <c r="P2250">
        <f t="shared" si="142"/>
        <v>58.6328125</v>
      </c>
      <c r="Q2250" s="9" t="s">
        <v>8336</v>
      </c>
      <c r="R2250" s="9" t="s">
        <v>8354</v>
      </c>
      <c r="S2250" s="10">
        <f>(J2250/86400)+25569+(-6/24)</f>
        <v>42688.625902777778</v>
      </c>
      <c r="T2250">
        <f t="shared" si="140"/>
        <v>2016</v>
      </c>
      <c r="U2250" s="15" t="str">
        <f t="shared" si="143"/>
        <v>Nov</v>
      </c>
      <c r="V2250" s="10">
        <f>(I2250/86400)+25569+(-5/24)</f>
        <v>42718.667569444442</v>
      </c>
      <c r="Y2250" s="10"/>
    </row>
    <row r="2251" spans="1:25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1"/>
        <v>169</v>
      </c>
      <c r="P2251">
        <f t="shared" si="142"/>
        <v>32.81666666666667</v>
      </c>
      <c r="Q2251" s="9" t="s">
        <v>8336</v>
      </c>
      <c r="R2251" s="9" t="s">
        <v>8354</v>
      </c>
      <c r="S2251" s="10">
        <f>(J2251/86400)+25569+(-6/24)</f>
        <v>41336.453298611115</v>
      </c>
      <c r="T2251">
        <f t="shared" si="140"/>
        <v>2013</v>
      </c>
      <c r="U2251" s="15" t="str">
        <f t="shared" si="143"/>
        <v>Mar</v>
      </c>
      <c r="V2251" s="10">
        <f>(I2251/86400)+25569+(-5/24)</f>
        <v>41366.453298611108</v>
      </c>
      <c r="Y2251" s="10"/>
    </row>
    <row r="2252" spans="1:25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1"/>
        <v>975</v>
      </c>
      <c r="P2252">
        <f t="shared" si="142"/>
        <v>426.93169877408059</v>
      </c>
      <c r="Q2252" s="9" t="s">
        <v>8336</v>
      </c>
      <c r="R2252" s="9" t="s">
        <v>8354</v>
      </c>
      <c r="S2252" s="10">
        <f>(J2252/86400)+25569+(-6/24)</f>
        <v>42676.755474537036</v>
      </c>
      <c r="T2252">
        <f t="shared" si="140"/>
        <v>2016</v>
      </c>
      <c r="U2252" s="15" t="str">
        <f t="shared" si="143"/>
        <v>Nov</v>
      </c>
      <c r="V2252" s="10">
        <f>(I2252/86400)+25569+(-5/24)</f>
        <v>42706.838807870365</v>
      </c>
      <c r="Y2252" s="10"/>
    </row>
    <row r="2253" spans="1:25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1"/>
        <v>134</v>
      </c>
      <c r="P2253">
        <f t="shared" si="142"/>
        <v>23.808729166666669</v>
      </c>
      <c r="Q2253" s="9" t="s">
        <v>8336</v>
      </c>
      <c r="R2253" s="9" t="s">
        <v>8354</v>
      </c>
      <c r="S2253" s="10">
        <f>(J2253/86400)+25569+(-6/24)</f>
        <v>41846.09579861111</v>
      </c>
      <c r="T2253">
        <f t="shared" si="140"/>
        <v>2014</v>
      </c>
      <c r="U2253" s="15" t="str">
        <f t="shared" si="143"/>
        <v>Jul</v>
      </c>
      <c r="V2253" s="10">
        <f>(I2253/86400)+25569+(-5/24)</f>
        <v>41867.137465277774</v>
      </c>
      <c r="Y2253" s="10"/>
    </row>
    <row r="2254" spans="1:25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1"/>
        <v>272</v>
      </c>
      <c r="P2254">
        <f t="shared" si="142"/>
        <v>98.413654618473899</v>
      </c>
      <c r="Q2254" s="9" t="s">
        <v>8336</v>
      </c>
      <c r="R2254" s="9" t="s">
        <v>8354</v>
      </c>
      <c r="S2254" s="10">
        <f>(J2254/86400)+25569+(-6/24)</f>
        <v>42573.077986111108</v>
      </c>
      <c r="T2254">
        <f t="shared" si="140"/>
        <v>2016</v>
      </c>
      <c r="U2254" s="15" t="str">
        <f t="shared" si="143"/>
        <v>Jul</v>
      </c>
      <c r="V2254" s="10">
        <f>(I2254/86400)+25569+(-5/24)</f>
        <v>42588.119652777772</v>
      </c>
      <c r="Y2254" s="10"/>
    </row>
    <row r="2255" spans="1:25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1"/>
        <v>113</v>
      </c>
      <c r="P2255">
        <f t="shared" si="142"/>
        <v>107.32142857142857</v>
      </c>
      <c r="Q2255" s="9" t="s">
        <v>8336</v>
      </c>
      <c r="R2255" s="9" t="s">
        <v>8354</v>
      </c>
      <c r="S2255" s="10">
        <f>(J2255/86400)+25569+(-6/24)</f>
        <v>42296.381331018521</v>
      </c>
      <c r="T2255">
        <f t="shared" si="140"/>
        <v>2015</v>
      </c>
      <c r="U2255" s="15" t="str">
        <f t="shared" si="143"/>
        <v>Oct</v>
      </c>
      <c r="V2255" s="10">
        <f>(I2255/86400)+25569+(-5/24)</f>
        <v>42326.46466435185</v>
      </c>
      <c r="Y2255" s="10"/>
    </row>
    <row r="2256" spans="1:25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1"/>
        <v>460</v>
      </c>
      <c r="P2256">
        <f t="shared" si="142"/>
        <v>11.67005076142132</v>
      </c>
      <c r="Q2256" s="9" t="s">
        <v>8336</v>
      </c>
      <c r="R2256" s="9" t="s">
        <v>8354</v>
      </c>
      <c r="S2256" s="10">
        <f>(J2256/86400)+25569+(-6/24)</f>
        <v>42752.397777777776</v>
      </c>
      <c r="T2256">
        <f t="shared" si="140"/>
        <v>2017</v>
      </c>
      <c r="U2256" s="15" t="str">
        <f t="shared" si="143"/>
        <v>Jan</v>
      </c>
      <c r="V2256" s="10">
        <f>(I2256/86400)+25569+(-5/24)</f>
        <v>42759.439444444441</v>
      </c>
      <c r="Y2256" s="10"/>
    </row>
    <row r="2257" spans="1:25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1"/>
        <v>287</v>
      </c>
      <c r="P2257">
        <f t="shared" si="142"/>
        <v>41.782287822878232</v>
      </c>
      <c r="Q2257" s="9" t="s">
        <v>8336</v>
      </c>
      <c r="R2257" s="9" t="s">
        <v>8354</v>
      </c>
      <c r="S2257" s="10">
        <f>(J2257/86400)+25569+(-6/24)</f>
        <v>42467.701979166668</v>
      </c>
      <c r="T2257">
        <f t="shared" si="140"/>
        <v>2016</v>
      </c>
      <c r="U2257" s="15" t="str">
        <f t="shared" si="143"/>
        <v>Apr</v>
      </c>
      <c r="V2257" s="10">
        <f>(I2257/86400)+25569+(-5/24)</f>
        <v>42497.743645833332</v>
      </c>
      <c r="Y2257" s="10"/>
    </row>
    <row r="2258" spans="1:25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1"/>
        <v>223</v>
      </c>
      <c r="P2258">
        <f t="shared" si="142"/>
        <v>21.38</v>
      </c>
      <c r="Q2258" s="9" t="s">
        <v>8336</v>
      </c>
      <c r="R2258" s="9" t="s">
        <v>8354</v>
      </c>
      <c r="S2258" s="10">
        <f>(J2258/86400)+25569+(-6/24)</f>
        <v>42682.201921296291</v>
      </c>
      <c r="T2258">
        <f t="shared" si="140"/>
        <v>2016</v>
      </c>
      <c r="U2258" s="15" t="str">
        <f t="shared" si="143"/>
        <v>Nov</v>
      </c>
      <c r="V2258" s="10">
        <f>(I2258/86400)+25569+(-5/24)</f>
        <v>42696.243587962956</v>
      </c>
      <c r="Y2258" s="10"/>
    </row>
    <row r="2259" spans="1:25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1"/>
        <v>636</v>
      </c>
      <c r="P2259">
        <f t="shared" si="142"/>
        <v>94.103550295857985</v>
      </c>
      <c r="Q2259" s="9" t="s">
        <v>8336</v>
      </c>
      <c r="R2259" s="9" t="s">
        <v>8354</v>
      </c>
      <c r="S2259" s="10">
        <f>(J2259/86400)+25569+(-6/24)</f>
        <v>42505.686678240745</v>
      </c>
      <c r="T2259">
        <f t="shared" si="140"/>
        <v>2016</v>
      </c>
      <c r="U2259" s="15" t="str">
        <f t="shared" si="143"/>
        <v>May</v>
      </c>
      <c r="V2259" s="10">
        <f>(I2259/86400)+25569+(-5/24)</f>
        <v>42540.749999999993</v>
      </c>
      <c r="Y2259" s="10"/>
    </row>
    <row r="2260" spans="1:25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1"/>
        <v>147</v>
      </c>
      <c r="P2260">
        <f t="shared" si="142"/>
        <v>15.721951219512196</v>
      </c>
      <c r="Q2260" s="9" t="s">
        <v>8336</v>
      </c>
      <c r="R2260" s="9" t="s">
        <v>8354</v>
      </c>
      <c r="S2260" s="10">
        <f>(J2260/86400)+25569+(-6/24)</f>
        <v>42136.50100694444</v>
      </c>
      <c r="T2260">
        <f t="shared" si="140"/>
        <v>2015</v>
      </c>
      <c r="U2260" s="15" t="str">
        <f t="shared" si="143"/>
        <v>May</v>
      </c>
      <c r="V2260" s="10">
        <f>(I2260/86400)+25569+(-5/24)</f>
        <v>42166.542673611104</v>
      </c>
      <c r="Y2260" s="10"/>
    </row>
    <row r="2261" spans="1:25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1"/>
        <v>1867</v>
      </c>
      <c r="P2261">
        <f t="shared" si="142"/>
        <v>90.635922330097088</v>
      </c>
      <c r="Q2261" s="9" t="s">
        <v>8336</v>
      </c>
      <c r="R2261" s="9" t="s">
        <v>8354</v>
      </c>
      <c r="S2261" s="10">
        <f>(J2261/86400)+25569+(-6/24)</f>
        <v>42702.554814814815</v>
      </c>
      <c r="T2261">
        <f t="shared" si="140"/>
        <v>2016</v>
      </c>
      <c r="U2261" s="15" t="str">
        <f t="shared" si="143"/>
        <v>Nov</v>
      </c>
      <c r="V2261" s="10">
        <f>(I2261/86400)+25569+(-5/24)</f>
        <v>42712.59648148148</v>
      </c>
      <c r="Y2261" s="10"/>
    </row>
    <row r="2262" spans="1:25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1"/>
        <v>327</v>
      </c>
      <c r="P2262">
        <f t="shared" si="142"/>
        <v>97.297619047619051</v>
      </c>
      <c r="Q2262" s="9" t="s">
        <v>8336</v>
      </c>
      <c r="R2262" s="9" t="s">
        <v>8354</v>
      </c>
      <c r="S2262" s="10">
        <f>(J2262/86400)+25569+(-6/24)</f>
        <v>41694.766782407409</v>
      </c>
      <c r="T2262">
        <f t="shared" si="140"/>
        <v>2014</v>
      </c>
      <c r="U2262" s="15" t="str">
        <f t="shared" si="143"/>
        <v>Feb</v>
      </c>
      <c r="V2262" s="10">
        <f>(I2262/86400)+25569+(-5/24)</f>
        <v>41724.766782407409</v>
      </c>
      <c r="Y2262" s="10"/>
    </row>
    <row r="2263" spans="1:25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1"/>
        <v>780</v>
      </c>
      <c r="P2263">
        <f t="shared" si="142"/>
        <v>37.11904761904762</v>
      </c>
      <c r="Q2263" s="9" t="s">
        <v>8336</v>
      </c>
      <c r="R2263" s="9" t="s">
        <v>8354</v>
      </c>
      <c r="S2263" s="10">
        <f>(J2263/86400)+25569+(-6/24)</f>
        <v>42759.474768518514</v>
      </c>
      <c r="T2263">
        <f t="shared" si="140"/>
        <v>2017</v>
      </c>
      <c r="U2263" s="15" t="str">
        <f t="shared" si="143"/>
        <v>Jan</v>
      </c>
      <c r="V2263" s="10">
        <f>(I2263/86400)+25569+(-5/24)</f>
        <v>42780.516435185178</v>
      </c>
      <c r="Y2263" s="10"/>
    </row>
    <row r="2264" spans="1:25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1"/>
        <v>154</v>
      </c>
      <c r="P2264">
        <f t="shared" si="142"/>
        <v>28.104972375690608</v>
      </c>
      <c r="Q2264" s="9" t="s">
        <v>8336</v>
      </c>
      <c r="R2264" s="9" t="s">
        <v>8354</v>
      </c>
      <c r="S2264" s="10">
        <f>(J2264/86400)+25569+(-6/24)</f>
        <v>41926.335162037038</v>
      </c>
      <c r="T2264">
        <f t="shared" si="140"/>
        <v>2014</v>
      </c>
      <c r="U2264" s="15" t="str">
        <f t="shared" si="143"/>
        <v>Oct</v>
      </c>
      <c r="V2264" s="10">
        <f>(I2264/86400)+25569+(-5/24)</f>
        <v>41960.791666666664</v>
      </c>
      <c r="Y2264" s="10"/>
    </row>
    <row r="2265" spans="1:25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1"/>
        <v>116</v>
      </c>
      <c r="P2265">
        <f t="shared" si="142"/>
        <v>144.43333333333334</v>
      </c>
      <c r="Q2265" s="9" t="s">
        <v>8336</v>
      </c>
      <c r="R2265" s="9" t="s">
        <v>8354</v>
      </c>
      <c r="S2265" s="10">
        <f>(J2265/86400)+25569+(-6/24)</f>
        <v>42014.582326388889</v>
      </c>
      <c r="T2265">
        <f t="shared" si="140"/>
        <v>2015</v>
      </c>
      <c r="U2265" s="15" t="str">
        <f t="shared" si="143"/>
        <v>Jan</v>
      </c>
      <c r="V2265" s="10">
        <f>(I2265/86400)+25569+(-5/24)</f>
        <v>42035.623993055553</v>
      </c>
      <c r="Y2265" s="10"/>
    </row>
    <row r="2266" spans="1:25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1"/>
        <v>180</v>
      </c>
      <c r="P2266">
        <f t="shared" si="142"/>
        <v>24.274157303370785</v>
      </c>
      <c r="Q2266" s="9" t="s">
        <v>8336</v>
      </c>
      <c r="R2266" s="9" t="s">
        <v>8354</v>
      </c>
      <c r="S2266" s="10">
        <f>(J2266/86400)+25569+(-6/24)</f>
        <v>42496.332337962958</v>
      </c>
      <c r="T2266">
        <f t="shared" si="140"/>
        <v>2016</v>
      </c>
      <c r="U2266" s="15" t="str">
        <f t="shared" si="143"/>
        <v>May</v>
      </c>
      <c r="V2266" s="10">
        <f>(I2266/86400)+25569+(-5/24)</f>
        <v>42512.916666666664</v>
      </c>
      <c r="Y2266" s="10"/>
    </row>
    <row r="2267" spans="1:25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1"/>
        <v>299</v>
      </c>
      <c r="P2267">
        <f t="shared" si="142"/>
        <v>35.117647058823529</v>
      </c>
      <c r="Q2267" s="9" t="s">
        <v>8336</v>
      </c>
      <c r="R2267" s="9" t="s">
        <v>8354</v>
      </c>
      <c r="S2267" s="10">
        <f>(J2267/86400)+25569+(-6/24)</f>
        <v>42689.603090277778</v>
      </c>
      <c r="T2267">
        <f t="shared" si="140"/>
        <v>2016</v>
      </c>
      <c r="U2267" s="15" t="str">
        <f t="shared" si="143"/>
        <v>Nov</v>
      </c>
      <c r="V2267" s="10">
        <f>(I2267/86400)+25569+(-5/24)</f>
        <v>42696.644756944443</v>
      </c>
      <c r="Y2267" s="10"/>
    </row>
    <row r="2268" spans="1:25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1"/>
        <v>320</v>
      </c>
      <c r="P2268">
        <f t="shared" si="142"/>
        <v>24.762886597938145</v>
      </c>
      <c r="Q2268" s="9" t="s">
        <v>8336</v>
      </c>
      <c r="R2268" s="9" t="s">
        <v>8354</v>
      </c>
      <c r="S2268" s="10">
        <f>(J2268/86400)+25569+(-6/24)</f>
        <v>42469.624907407408</v>
      </c>
      <c r="T2268">
        <f t="shared" si="140"/>
        <v>2016</v>
      </c>
      <c r="U2268" s="15" t="str">
        <f t="shared" si="143"/>
        <v>Apr</v>
      </c>
      <c r="V2268" s="10">
        <f>(I2268/86400)+25569+(-5/24)</f>
        <v>42486.874999999993</v>
      </c>
      <c r="Y2268" s="10"/>
    </row>
    <row r="2269" spans="1:25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1"/>
        <v>381</v>
      </c>
      <c r="P2269">
        <f t="shared" si="142"/>
        <v>188.37871287128712</v>
      </c>
      <c r="Q2269" s="9" t="s">
        <v>8336</v>
      </c>
      <c r="R2269" s="9" t="s">
        <v>8354</v>
      </c>
      <c r="S2269" s="10">
        <f>(J2269/86400)+25569+(-6/24)</f>
        <v>41968.579826388886</v>
      </c>
      <c r="T2269">
        <f t="shared" si="140"/>
        <v>2014</v>
      </c>
      <c r="U2269" s="15" t="str">
        <f t="shared" si="143"/>
        <v>Nov</v>
      </c>
      <c r="V2269" s="10">
        <f>(I2269/86400)+25569+(-5/24)</f>
        <v>41993.833333333336</v>
      </c>
      <c r="Y2269" s="10"/>
    </row>
    <row r="2270" spans="1:25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1"/>
        <v>103</v>
      </c>
      <c r="P2270">
        <f t="shared" si="142"/>
        <v>148.08247422680412</v>
      </c>
      <c r="Q2270" s="9" t="s">
        <v>8336</v>
      </c>
      <c r="R2270" s="9" t="s">
        <v>8354</v>
      </c>
      <c r="S2270" s="10">
        <f>(J2270/86400)+25569+(-6/24)</f>
        <v>42775.832349537042</v>
      </c>
      <c r="T2270">
        <f t="shared" si="140"/>
        <v>2017</v>
      </c>
      <c r="U2270" s="15" t="str">
        <f t="shared" si="143"/>
        <v>Feb</v>
      </c>
      <c r="V2270" s="10">
        <f>(I2270/86400)+25569+(-5/24)</f>
        <v>42805.874016203707</v>
      </c>
      <c r="Y2270" s="10"/>
    </row>
    <row r="2271" spans="1:25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1"/>
        <v>1802</v>
      </c>
      <c r="P2271">
        <f t="shared" si="142"/>
        <v>49.934589800443462</v>
      </c>
      <c r="Q2271" s="9" t="s">
        <v>8336</v>
      </c>
      <c r="R2271" s="9" t="s">
        <v>8354</v>
      </c>
      <c r="S2271" s="10">
        <f>(J2271/86400)+25569+(-6/24)</f>
        <v>42776.454432870371</v>
      </c>
      <c r="T2271">
        <f t="shared" si="140"/>
        <v>2017</v>
      </c>
      <c r="U2271" s="15" t="str">
        <f t="shared" si="143"/>
        <v>Feb</v>
      </c>
      <c r="V2271" s="10">
        <f>(I2271/86400)+25569+(-5/24)</f>
        <v>42800.999999999993</v>
      </c>
      <c r="Y2271" s="10"/>
    </row>
    <row r="2272" spans="1:25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1"/>
        <v>720</v>
      </c>
      <c r="P2272">
        <f t="shared" si="142"/>
        <v>107.82155688622754</v>
      </c>
      <c r="Q2272" s="9" t="s">
        <v>8336</v>
      </c>
      <c r="R2272" s="9" t="s">
        <v>8354</v>
      </c>
      <c r="S2272" s="10">
        <f>(J2272/86400)+25569+(-6/24)</f>
        <v>42725.619363425925</v>
      </c>
      <c r="T2272">
        <f t="shared" si="140"/>
        <v>2016</v>
      </c>
      <c r="U2272" s="15" t="str">
        <f t="shared" si="143"/>
        <v>Dec</v>
      </c>
      <c r="V2272" s="10">
        <f>(I2272/86400)+25569+(-5/24)</f>
        <v>42745.707638888889</v>
      </c>
      <c r="Y2272" s="10"/>
    </row>
    <row r="2273" spans="1:25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1"/>
        <v>283</v>
      </c>
      <c r="P2273">
        <f t="shared" si="142"/>
        <v>42.63403614457831</v>
      </c>
      <c r="Q2273" s="9" t="s">
        <v>8336</v>
      </c>
      <c r="R2273" s="9" t="s">
        <v>8354</v>
      </c>
      <c r="S2273" s="10">
        <f>(J2273/86400)+25569+(-6/24)</f>
        <v>42683.750046296293</v>
      </c>
      <c r="T2273">
        <f t="shared" si="140"/>
        <v>2016</v>
      </c>
      <c r="U2273" s="15" t="str">
        <f t="shared" si="143"/>
        <v>Nov</v>
      </c>
      <c r="V2273" s="10">
        <f>(I2273/86400)+25569+(-5/24)</f>
        <v>42713.791712962957</v>
      </c>
      <c r="Y2273" s="10"/>
    </row>
    <row r="2274" spans="1:25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1"/>
        <v>1357</v>
      </c>
      <c r="P2274">
        <f t="shared" si="142"/>
        <v>14.370762711864407</v>
      </c>
      <c r="Q2274" s="9" t="s">
        <v>8336</v>
      </c>
      <c r="R2274" s="9" t="s">
        <v>8354</v>
      </c>
      <c r="S2274" s="10">
        <f>(J2274/86400)+25569+(-6/24)</f>
        <v>42315.449490740742</v>
      </c>
      <c r="T2274">
        <f t="shared" si="140"/>
        <v>2015</v>
      </c>
      <c r="U2274" s="15" t="str">
        <f t="shared" si="143"/>
        <v>Nov</v>
      </c>
      <c r="V2274" s="10">
        <f>(I2274/86400)+25569+(-5/24)</f>
        <v>42345.491157407407</v>
      </c>
      <c r="Y2274" s="10"/>
    </row>
    <row r="2275" spans="1:25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1"/>
        <v>220</v>
      </c>
      <c r="P2275">
        <f t="shared" si="142"/>
        <v>37.476190476190474</v>
      </c>
      <c r="Q2275" s="9" t="s">
        <v>8336</v>
      </c>
      <c r="R2275" s="9" t="s">
        <v>8354</v>
      </c>
      <c r="S2275" s="10">
        <f>(J2275/86400)+25569+(-6/24)</f>
        <v>42781.299097222218</v>
      </c>
      <c r="T2275">
        <f t="shared" si="140"/>
        <v>2017</v>
      </c>
      <c r="U2275" s="15" t="str">
        <f t="shared" si="143"/>
        <v>Feb</v>
      </c>
      <c r="V2275" s="10">
        <f>(I2275/86400)+25569+(-5/24)</f>
        <v>42806.299097222225</v>
      </c>
      <c r="Y2275" s="10"/>
    </row>
    <row r="2276" spans="1:25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1"/>
        <v>120</v>
      </c>
      <c r="P2276">
        <f t="shared" si="142"/>
        <v>30.202020202020201</v>
      </c>
      <c r="Q2276" s="9" t="s">
        <v>8336</v>
      </c>
      <c r="R2276" s="9" t="s">
        <v>8354</v>
      </c>
      <c r="S2276" s="10">
        <f>(J2276/86400)+25569+(-6/24)</f>
        <v>41663.250659722224</v>
      </c>
      <c r="T2276">
        <f t="shared" si="140"/>
        <v>2014</v>
      </c>
      <c r="U2276" s="15" t="str">
        <f t="shared" si="143"/>
        <v>Jan</v>
      </c>
      <c r="V2276" s="10">
        <f>(I2276/86400)+25569+(-5/24)</f>
        <v>41693.292326388888</v>
      </c>
      <c r="Y2276" s="10"/>
    </row>
    <row r="2277" spans="1:25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1"/>
        <v>408</v>
      </c>
      <c r="P2277">
        <f t="shared" si="142"/>
        <v>33.550632911392405</v>
      </c>
      <c r="Q2277" s="9" t="s">
        <v>8336</v>
      </c>
      <c r="R2277" s="9" t="s">
        <v>8354</v>
      </c>
      <c r="S2277" s="10">
        <f>(J2277/86400)+25569+(-6/24)</f>
        <v>41965.366655092592</v>
      </c>
      <c r="T2277">
        <f t="shared" si="140"/>
        <v>2014</v>
      </c>
      <c r="U2277" s="15" t="str">
        <f t="shared" si="143"/>
        <v>Nov</v>
      </c>
      <c r="V2277" s="10">
        <f>(I2277/86400)+25569+(-5/24)</f>
        <v>41995.408321759256</v>
      </c>
      <c r="Y2277" s="10"/>
    </row>
    <row r="2278" spans="1:25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1"/>
        <v>106</v>
      </c>
      <c r="P2278">
        <f t="shared" si="142"/>
        <v>64.74666666666667</v>
      </c>
      <c r="Q2278" s="9" t="s">
        <v>8336</v>
      </c>
      <c r="R2278" s="9" t="s">
        <v>8354</v>
      </c>
      <c r="S2278" s="10">
        <f>(J2278/86400)+25569+(-6/24)</f>
        <v>41614.401493055557</v>
      </c>
      <c r="T2278">
        <f t="shared" si="140"/>
        <v>2013</v>
      </c>
      <c r="U2278" s="15" t="str">
        <f t="shared" si="143"/>
        <v>Dec</v>
      </c>
      <c r="V2278" s="10">
        <f>(I2278/86400)+25569+(-5/24)</f>
        <v>41644.443159722221</v>
      </c>
      <c r="Y2278" s="10"/>
    </row>
    <row r="2279" spans="1:25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1"/>
        <v>141</v>
      </c>
      <c r="P2279">
        <f t="shared" si="142"/>
        <v>57.932367149758456</v>
      </c>
      <c r="Q2279" s="9" t="s">
        <v>8336</v>
      </c>
      <c r="R2279" s="9" t="s">
        <v>8354</v>
      </c>
      <c r="S2279" s="10">
        <f>(J2279/86400)+25569+(-6/24)</f>
        <v>40936.428506944445</v>
      </c>
      <c r="T2279">
        <f t="shared" si="140"/>
        <v>2012</v>
      </c>
      <c r="U2279" s="15" t="str">
        <f t="shared" si="143"/>
        <v>Jan</v>
      </c>
      <c r="V2279" s="10">
        <f>(I2279/86400)+25569+(-5/24)</f>
        <v>40966.470173611109</v>
      </c>
      <c r="Y2279" s="10"/>
    </row>
    <row r="2280" spans="1:25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1"/>
        <v>271</v>
      </c>
      <c r="P2280">
        <f t="shared" si="142"/>
        <v>53.078431372549019</v>
      </c>
      <c r="Q2280" s="9" t="s">
        <v>8336</v>
      </c>
      <c r="R2280" s="9" t="s">
        <v>8354</v>
      </c>
      <c r="S2280" s="10">
        <f>(J2280/86400)+25569+(-6/24)</f>
        <v>42338.459108796298</v>
      </c>
      <c r="T2280">
        <f t="shared" si="140"/>
        <v>2015</v>
      </c>
      <c r="U2280" s="15" t="str">
        <f t="shared" si="143"/>
        <v>Nov</v>
      </c>
      <c r="V2280" s="10">
        <f>(I2280/86400)+25569+(-5/24)</f>
        <v>42372.749305555553</v>
      </c>
      <c r="Y2280" s="10"/>
    </row>
    <row r="2281" spans="1:25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1"/>
        <v>154</v>
      </c>
      <c r="P2281">
        <f t="shared" si="142"/>
        <v>48.0625</v>
      </c>
      <c r="Q2281" s="9" t="s">
        <v>8336</v>
      </c>
      <c r="R2281" s="9" t="s">
        <v>8354</v>
      </c>
      <c r="S2281" s="10">
        <f>(J2281/86400)+25569+(-6/24)</f>
        <v>42020.556701388894</v>
      </c>
      <c r="T2281">
        <f t="shared" si="140"/>
        <v>2015</v>
      </c>
      <c r="U2281" s="15" t="str">
        <f t="shared" si="143"/>
        <v>Jan</v>
      </c>
      <c r="V2281" s="10">
        <f>(I2281/86400)+25569+(-5/24)</f>
        <v>42038.958333333336</v>
      </c>
      <c r="Y2281" s="10"/>
    </row>
    <row r="2282" spans="1:25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1"/>
        <v>404</v>
      </c>
      <c r="P2282">
        <f t="shared" si="142"/>
        <v>82.396874999999994</v>
      </c>
      <c r="Q2282" s="9" t="s">
        <v>8336</v>
      </c>
      <c r="R2282" s="9" t="s">
        <v>8354</v>
      </c>
      <c r="S2282" s="10">
        <f>(J2282/86400)+25569+(-6/24)</f>
        <v>42234.374895833331</v>
      </c>
      <c r="T2282">
        <f t="shared" si="140"/>
        <v>2015</v>
      </c>
      <c r="U2282" s="15" t="str">
        <f t="shared" si="143"/>
        <v>Aug</v>
      </c>
      <c r="V2282" s="10">
        <f>(I2282/86400)+25569+(-5/24)</f>
        <v>42264.416562499995</v>
      </c>
      <c r="Y2282" s="10"/>
    </row>
    <row r="2283" spans="1:25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1"/>
        <v>185</v>
      </c>
      <c r="P2283">
        <f t="shared" si="142"/>
        <v>50.454545454545453</v>
      </c>
      <c r="Q2283" s="9" t="s">
        <v>8328</v>
      </c>
      <c r="R2283" s="9" t="s">
        <v>8329</v>
      </c>
      <c r="S2283" s="10">
        <f>(J2283/86400)+25569+(-6/24)</f>
        <v>40687.035844907405</v>
      </c>
      <c r="T2283">
        <f t="shared" si="140"/>
        <v>2011</v>
      </c>
      <c r="U2283" s="15" t="str">
        <f t="shared" si="143"/>
        <v>May</v>
      </c>
      <c r="V2283" s="10">
        <f>(I2283/86400)+25569+(-5/24)</f>
        <v>40749.076388888883</v>
      </c>
      <c r="Y2283" s="10"/>
    </row>
    <row r="2284" spans="1:25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1"/>
        <v>185</v>
      </c>
      <c r="P2284">
        <f t="shared" si="142"/>
        <v>115.83333333333333</v>
      </c>
      <c r="Q2284" s="9" t="s">
        <v>8328</v>
      </c>
      <c r="R2284" s="9" t="s">
        <v>8329</v>
      </c>
      <c r="S2284" s="10">
        <f>(J2284/86400)+25569+(-6/24)</f>
        <v>42322.92460648148</v>
      </c>
      <c r="T2284">
        <f t="shared" si="140"/>
        <v>2015</v>
      </c>
      <c r="U2284" s="15" t="str">
        <f t="shared" si="143"/>
        <v>Nov</v>
      </c>
      <c r="V2284" s="10">
        <f>(I2284/86400)+25569+(-5/24)</f>
        <v>42382.966273148144</v>
      </c>
      <c r="Y2284" s="10"/>
    </row>
    <row r="2285" spans="1:25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1"/>
        <v>101</v>
      </c>
      <c r="P2285">
        <f t="shared" si="142"/>
        <v>63.03458333333333</v>
      </c>
      <c r="Q2285" s="9" t="s">
        <v>8328</v>
      </c>
      <c r="R2285" s="9" t="s">
        <v>8329</v>
      </c>
      <c r="S2285" s="10">
        <f>(J2285/86400)+25569+(-6/24)</f>
        <v>40977.875046296293</v>
      </c>
      <c r="T2285">
        <f t="shared" si="140"/>
        <v>2012</v>
      </c>
      <c r="U2285" s="15" t="str">
        <f t="shared" si="143"/>
        <v>Mar</v>
      </c>
      <c r="V2285" s="10">
        <f>(I2285/86400)+25569+(-5/24)</f>
        <v>41037.875046296293</v>
      </c>
      <c r="Y2285" s="10"/>
    </row>
    <row r="2286" spans="1:25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1"/>
        <v>106</v>
      </c>
      <c r="P2286">
        <f t="shared" si="142"/>
        <v>108.02152542372882</v>
      </c>
      <c r="Q2286" s="9" t="s">
        <v>8328</v>
      </c>
      <c r="R2286" s="9" t="s">
        <v>8329</v>
      </c>
      <c r="S2286" s="10">
        <f>(J2286/86400)+25569+(-6/24)</f>
        <v>40585.546817129631</v>
      </c>
      <c r="T2286">
        <f t="shared" si="140"/>
        <v>2011</v>
      </c>
      <c r="U2286" s="15" t="str">
        <f t="shared" si="143"/>
        <v>Feb</v>
      </c>
      <c r="V2286" s="10">
        <f>(I2286/86400)+25569+(-5/24)</f>
        <v>40613.958333333328</v>
      </c>
      <c r="Y2286" s="10"/>
    </row>
    <row r="2287" spans="1:25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1"/>
        <v>121</v>
      </c>
      <c r="P2287">
        <f t="shared" si="142"/>
        <v>46.088607594936711</v>
      </c>
      <c r="Q2287" s="9" t="s">
        <v>8328</v>
      </c>
      <c r="R2287" s="9" t="s">
        <v>8329</v>
      </c>
      <c r="S2287" s="10">
        <f>(J2287/86400)+25569+(-6/24)</f>
        <v>41058.935682870375</v>
      </c>
      <c r="T2287">
        <f t="shared" si="140"/>
        <v>2012</v>
      </c>
      <c r="U2287" s="15" t="str">
        <f t="shared" si="143"/>
        <v>May</v>
      </c>
      <c r="V2287" s="10">
        <f>(I2287/86400)+25569+(-5/24)</f>
        <v>41088.977349537039</v>
      </c>
      <c r="Y2287" s="10"/>
    </row>
    <row r="2288" spans="1:25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1"/>
        <v>100</v>
      </c>
      <c r="P2288">
        <f t="shared" si="142"/>
        <v>107.21428571428571</v>
      </c>
      <c r="Q2288" s="9" t="s">
        <v>8328</v>
      </c>
      <c r="R2288" s="9" t="s">
        <v>8329</v>
      </c>
      <c r="S2288" s="10">
        <f>(J2288/86400)+25569+(-6/24)</f>
        <v>41494.713587962964</v>
      </c>
      <c r="T2288">
        <f t="shared" si="140"/>
        <v>2013</v>
      </c>
      <c r="U2288" s="15" t="str">
        <f t="shared" si="143"/>
        <v>Aug</v>
      </c>
      <c r="V2288" s="10">
        <f>(I2288/86400)+25569+(-5/24)</f>
        <v>41522.957638888889</v>
      </c>
      <c r="Y2288" s="10"/>
    </row>
    <row r="2289" spans="1:25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1"/>
        <v>120</v>
      </c>
      <c r="P2289">
        <f t="shared" si="142"/>
        <v>50.9338679245283</v>
      </c>
      <c r="Q2289" s="9" t="s">
        <v>8328</v>
      </c>
      <c r="R2289" s="9" t="s">
        <v>8329</v>
      </c>
      <c r="S2289" s="10">
        <f>(J2289/86400)+25569+(-6/24)</f>
        <v>41792.417361111111</v>
      </c>
      <c r="T2289">
        <f t="shared" si="140"/>
        <v>2014</v>
      </c>
      <c r="U2289" s="15" t="str">
        <f t="shared" si="143"/>
        <v>Jun</v>
      </c>
      <c r="V2289" s="10">
        <f>(I2289/86400)+25569+(-5/24)</f>
        <v>41813.459027777775</v>
      </c>
      <c r="Y2289" s="10"/>
    </row>
    <row r="2290" spans="1:25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1"/>
        <v>100</v>
      </c>
      <c r="P2290">
        <f t="shared" si="142"/>
        <v>40.04</v>
      </c>
      <c r="Q2290" s="9" t="s">
        <v>8328</v>
      </c>
      <c r="R2290" s="9" t="s">
        <v>8329</v>
      </c>
      <c r="S2290" s="10">
        <f>(J2290/86400)+25569+(-6/24)</f>
        <v>41067.577418981484</v>
      </c>
      <c r="T2290">
        <f t="shared" si="140"/>
        <v>2012</v>
      </c>
      <c r="U2290" s="15" t="str">
        <f t="shared" si="143"/>
        <v>Jun</v>
      </c>
      <c r="V2290" s="10">
        <f>(I2290/86400)+25569+(-5/24)</f>
        <v>41086.541666666664</v>
      </c>
      <c r="Y2290" s="10"/>
    </row>
    <row r="2291" spans="1:25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1"/>
        <v>107</v>
      </c>
      <c r="P2291">
        <f t="shared" si="142"/>
        <v>64.44</v>
      </c>
      <c r="Q2291" s="9" t="s">
        <v>8328</v>
      </c>
      <c r="R2291" s="9" t="s">
        <v>8329</v>
      </c>
      <c r="S2291" s="10">
        <f>(J2291/86400)+25569+(-6/24)</f>
        <v>41571.748379629629</v>
      </c>
      <c r="T2291">
        <f t="shared" si="140"/>
        <v>2013</v>
      </c>
      <c r="U2291" s="15" t="str">
        <f t="shared" si="143"/>
        <v>Oct</v>
      </c>
      <c r="V2291" s="10">
        <f>(I2291/86400)+25569+(-5/24)</f>
        <v>41614.765277777777</v>
      </c>
      <c r="Y2291" s="10"/>
    </row>
    <row r="2292" spans="1:25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1"/>
        <v>104</v>
      </c>
      <c r="P2292">
        <f t="shared" si="142"/>
        <v>53.827586206896555</v>
      </c>
      <c r="Q2292" s="9" t="s">
        <v>8328</v>
      </c>
      <c r="R2292" s="9" t="s">
        <v>8329</v>
      </c>
      <c r="S2292" s="10">
        <f>(J2292/86400)+25569+(-6/24)</f>
        <v>40070.003819444442</v>
      </c>
      <c r="T2292">
        <f t="shared" si="140"/>
        <v>2009</v>
      </c>
      <c r="U2292" s="15" t="str">
        <f t="shared" si="143"/>
        <v>Sep</v>
      </c>
      <c r="V2292" s="10">
        <f>(I2292/86400)+25569+(-5/24)</f>
        <v>40148.5</v>
      </c>
      <c r="Y2292" s="10"/>
    </row>
    <row r="2293" spans="1:25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1"/>
        <v>173</v>
      </c>
      <c r="P2293">
        <f t="shared" si="142"/>
        <v>100.46511627906976</v>
      </c>
      <c r="Q2293" s="9" t="s">
        <v>8328</v>
      </c>
      <c r="R2293" s="9" t="s">
        <v>8329</v>
      </c>
      <c r="S2293" s="10">
        <f>(J2293/86400)+25569+(-6/24)</f>
        <v>40987.727060185185</v>
      </c>
      <c r="T2293">
        <f t="shared" si="140"/>
        <v>2012</v>
      </c>
      <c r="U2293" s="15" t="str">
        <f t="shared" si="143"/>
        <v>Mar</v>
      </c>
      <c r="V2293" s="10">
        <f>(I2293/86400)+25569+(-5/24)</f>
        <v>41021.958333333328</v>
      </c>
      <c r="Y2293" s="10"/>
    </row>
    <row r="2294" spans="1:25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1"/>
        <v>107</v>
      </c>
      <c r="P2294">
        <f t="shared" si="142"/>
        <v>46.630652173913049</v>
      </c>
      <c r="Q2294" s="9" t="s">
        <v>8328</v>
      </c>
      <c r="R2294" s="9" t="s">
        <v>8329</v>
      </c>
      <c r="S2294" s="10">
        <f>(J2294/86400)+25569+(-6/24)</f>
        <v>40987.447638888887</v>
      </c>
      <c r="T2294">
        <f t="shared" si="140"/>
        <v>2012</v>
      </c>
      <c r="U2294" s="15" t="str">
        <f t="shared" si="143"/>
        <v>Mar</v>
      </c>
      <c r="V2294" s="10">
        <f>(I2294/86400)+25569+(-5/24)</f>
        <v>41017.489305555551</v>
      </c>
      <c r="Y2294" s="10"/>
    </row>
    <row r="2295" spans="1:25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1"/>
        <v>108</v>
      </c>
      <c r="P2295">
        <f t="shared" si="142"/>
        <v>34.074074074074076</v>
      </c>
      <c r="Q2295" s="9" t="s">
        <v>8328</v>
      </c>
      <c r="R2295" s="9" t="s">
        <v>8329</v>
      </c>
      <c r="S2295" s="10">
        <f>(J2295/86400)+25569+(-6/24)</f>
        <v>41151.458321759259</v>
      </c>
      <c r="T2295">
        <f t="shared" si="140"/>
        <v>2012</v>
      </c>
      <c r="U2295" s="15" t="str">
        <f t="shared" si="143"/>
        <v>Aug</v>
      </c>
      <c r="V2295" s="10">
        <f>(I2295/86400)+25569+(-5/24)</f>
        <v>41176.957638888889</v>
      </c>
      <c r="Y2295" s="10"/>
    </row>
    <row r="2296" spans="1:25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1"/>
        <v>146</v>
      </c>
      <c r="P2296">
        <f t="shared" si="142"/>
        <v>65.214642857142863</v>
      </c>
      <c r="Q2296" s="9" t="s">
        <v>8328</v>
      </c>
      <c r="R2296" s="9" t="s">
        <v>8329</v>
      </c>
      <c r="S2296" s="10">
        <f>(J2296/86400)+25569+(-6/24)</f>
        <v>41264.47314814815</v>
      </c>
      <c r="T2296">
        <f t="shared" si="140"/>
        <v>2012</v>
      </c>
      <c r="U2296" s="15" t="str">
        <f t="shared" si="143"/>
        <v>Dec</v>
      </c>
      <c r="V2296" s="10">
        <f>(I2296/86400)+25569+(-5/24)</f>
        <v>41294.514814814815</v>
      </c>
      <c r="Y2296" s="10"/>
    </row>
    <row r="2297" spans="1:25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1"/>
        <v>125</v>
      </c>
      <c r="P2297">
        <f t="shared" si="142"/>
        <v>44.205882352941174</v>
      </c>
      <c r="Q2297" s="9" t="s">
        <v>8328</v>
      </c>
      <c r="R2297" s="9" t="s">
        <v>8329</v>
      </c>
      <c r="S2297" s="10">
        <f>(J2297/86400)+25569+(-6/24)</f>
        <v>41270.704351851848</v>
      </c>
      <c r="T2297">
        <f t="shared" si="140"/>
        <v>2012</v>
      </c>
      <c r="U2297" s="15" t="str">
        <f t="shared" si="143"/>
        <v>Dec</v>
      </c>
      <c r="V2297" s="10">
        <f>(I2297/86400)+25569+(-5/24)</f>
        <v>41300.746018518512</v>
      </c>
      <c r="Y2297" s="10"/>
    </row>
    <row r="2298" spans="1:25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1"/>
        <v>149</v>
      </c>
      <c r="P2298">
        <f t="shared" si="142"/>
        <v>71.965517241379317</v>
      </c>
      <c r="Q2298" s="9" t="s">
        <v>8328</v>
      </c>
      <c r="R2298" s="9" t="s">
        <v>8329</v>
      </c>
      <c r="S2298" s="10">
        <f>(J2298/86400)+25569+(-6/24)</f>
        <v>40927.481782407405</v>
      </c>
      <c r="T2298">
        <f t="shared" si="140"/>
        <v>2012</v>
      </c>
      <c r="U2298" s="15" t="str">
        <f t="shared" si="143"/>
        <v>Jan</v>
      </c>
      <c r="V2298" s="10">
        <f>(I2298/86400)+25569+(-5/24)</f>
        <v>40962.52344907407</v>
      </c>
      <c r="Y2298" s="10"/>
    </row>
    <row r="2299" spans="1:25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1"/>
        <v>101</v>
      </c>
      <c r="P2299">
        <f t="shared" si="142"/>
        <v>52.94736842105263</v>
      </c>
      <c r="Q2299" s="9" t="s">
        <v>8328</v>
      </c>
      <c r="R2299" s="9" t="s">
        <v>8329</v>
      </c>
      <c r="S2299" s="10">
        <f>(J2299/86400)+25569+(-6/24)</f>
        <v>40947.792233796295</v>
      </c>
      <c r="T2299">
        <f t="shared" si="140"/>
        <v>2012</v>
      </c>
      <c r="U2299" s="15" t="str">
        <f t="shared" si="143"/>
        <v>Feb</v>
      </c>
      <c r="V2299" s="10">
        <f>(I2299/86400)+25569+(-5/24)</f>
        <v>40981.957638888889</v>
      </c>
      <c r="Y2299" s="10"/>
    </row>
    <row r="2300" spans="1:25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1"/>
        <v>105</v>
      </c>
      <c r="P2300">
        <f t="shared" si="142"/>
        <v>109.45138888888889</v>
      </c>
      <c r="Q2300" s="9" t="s">
        <v>8328</v>
      </c>
      <c r="R2300" s="9" t="s">
        <v>8329</v>
      </c>
      <c r="S2300" s="10">
        <f>(J2300/86400)+25569+(-6/24)</f>
        <v>41694.59065972222</v>
      </c>
      <c r="T2300">
        <f t="shared" si="140"/>
        <v>2014</v>
      </c>
      <c r="U2300" s="15" t="str">
        <f t="shared" si="143"/>
        <v>Feb</v>
      </c>
      <c r="V2300" s="10">
        <f>(I2300/86400)+25569+(-5/24)</f>
        <v>41724.59065972222</v>
      </c>
      <c r="Y2300" s="10"/>
    </row>
    <row r="2301" spans="1:25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1"/>
        <v>350</v>
      </c>
      <c r="P2301">
        <f t="shared" si="142"/>
        <v>75.035714285714292</v>
      </c>
      <c r="Q2301" s="9" t="s">
        <v>8328</v>
      </c>
      <c r="R2301" s="9" t="s">
        <v>8329</v>
      </c>
      <c r="S2301" s="10">
        <f>(J2301/86400)+25569+(-6/24)</f>
        <v>40564.782511574071</v>
      </c>
      <c r="T2301">
        <f t="shared" si="140"/>
        <v>2011</v>
      </c>
      <c r="U2301" s="15" t="str">
        <f t="shared" si="143"/>
        <v>Jan</v>
      </c>
      <c r="V2301" s="10">
        <f>(I2301/86400)+25569+(-5/24)</f>
        <v>40579.824178240735</v>
      </c>
      <c r="Y2301" s="10"/>
    </row>
    <row r="2302" spans="1:25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1"/>
        <v>101</v>
      </c>
      <c r="P2302">
        <f t="shared" si="142"/>
        <v>115.71428571428571</v>
      </c>
      <c r="Q2302" s="9" t="s">
        <v>8328</v>
      </c>
      <c r="R2302" s="9" t="s">
        <v>8329</v>
      </c>
      <c r="S2302" s="10">
        <f>(J2302/86400)+25569+(-6/24)</f>
        <v>41074.477037037039</v>
      </c>
      <c r="T2302">
        <f t="shared" si="140"/>
        <v>2012</v>
      </c>
      <c r="U2302" s="15" t="str">
        <f t="shared" si="143"/>
        <v>Jun</v>
      </c>
      <c r="V2302" s="10">
        <f>(I2302/86400)+25569+(-5/24)</f>
        <v>41088.518703703703</v>
      </c>
      <c r="Y2302" s="10"/>
    </row>
    <row r="2303" spans="1:25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1"/>
        <v>134</v>
      </c>
      <c r="P2303">
        <f t="shared" si="142"/>
        <v>31.659810426540286</v>
      </c>
      <c r="Q2303" s="9" t="s">
        <v>8328</v>
      </c>
      <c r="R2303" s="9" t="s">
        <v>8332</v>
      </c>
      <c r="S2303" s="10">
        <f>(J2303/86400)+25569+(-6/24)</f>
        <v>41415.896944444445</v>
      </c>
      <c r="T2303">
        <f t="shared" si="140"/>
        <v>2013</v>
      </c>
      <c r="U2303" s="15" t="str">
        <f t="shared" si="143"/>
        <v>May</v>
      </c>
      <c r="V2303" s="10">
        <f>(I2303/86400)+25569+(-5/24)</f>
        <v>41445.938611111109</v>
      </c>
      <c r="Y2303" s="10"/>
    </row>
    <row r="2304" spans="1:25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1"/>
        <v>171</v>
      </c>
      <c r="P2304">
        <f t="shared" si="142"/>
        <v>46.176470588235297</v>
      </c>
      <c r="Q2304" s="9" t="s">
        <v>8328</v>
      </c>
      <c r="R2304" s="9" t="s">
        <v>8332</v>
      </c>
      <c r="S2304" s="10">
        <f>(J2304/86400)+25569+(-6/24)</f>
        <v>41605.618449074071</v>
      </c>
      <c r="T2304">
        <f t="shared" si="140"/>
        <v>2013</v>
      </c>
      <c r="U2304" s="15" t="str">
        <f t="shared" si="143"/>
        <v>Nov</v>
      </c>
      <c r="V2304" s="10">
        <f>(I2304/86400)+25569+(-5/24)</f>
        <v>41639.083333333328</v>
      </c>
      <c r="Y2304" s="10"/>
    </row>
    <row r="2305" spans="1:25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1"/>
        <v>109</v>
      </c>
      <c r="P2305">
        <f t="shared" si="142"/>
        <v>68.481650485436887</v>
      </c>
      <c r="Q2305" s="9" t="s">
        <v>8328</v>
      </c>
      <c r="R2305" s="9" t="s">
        <v>8332</v>
      </c>
      <c r="S2305" s="10">
        <f>(J2305/86400)+25569+(-6/24)</f>
        <v>40849.861064814817</v>
      </c>
      <c r="T2305">
        <f t="shared" si="140"/>
        <v>2011</v>
      </c>
      <c r="U2305" s="15" t="str">
        <f t="shared" si="143"/>
        <v>Nov</v>
      </c>
      <c r="V2305" s="10">
        <f>(I2305/86400)+25569+(-5/24)</f>
        <v>40889.944398148145</v>
      </c>
      <c r="Y2305" s="10"/>
    </row>
    <row r="2306" spans="1:25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1"/>
        <v>101</v>
      </c>
      <c r="P2306">
        <f t="shared" si="142"/>
        <v>53.469203539823013</v>
      </c>
      <c r="Q2306" s="9" t="s">
        <v>8328</v>
      </c>
      <c r="R2306" s="9" t="s">
        <v>8332</v>
      </c>
      <c r="S2306" s="10">
        <f>(J2306/86400)+25569+(-6/24)</f>
        <v>40502.565868055557</v>
      </c>
      <c r="T2306">
        <f t="shared" ref="T2306:T2369" si="144">YEAR(S2306)</f>
        <v>2010</v>
      </c>
      <c r="U2306" s="15" t="str">
        <f t="shared" si="143"/>
        <v>Nov</v>
      </c>
      <c r="V2306" s="10">
        <f>(I2306/86400)+25569+(-5/24)</f>
        <v>40543.999305555553</v>
      </c>
      <c r="Y2306" s="10"/>
    </row>
    <row r="2307" spans="1:25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5">ROUND((E2307/D2307)*100,0)</f>
        <v>101</v>
      </c>
      <c r="P2307">
        <f t="shared" ref="P2307:P2370" si="146">AVERAGE(E2307/L2307)</f>
        <v>109.10778443113773</v>
      </c>
      <c r="Q2307" s="9" t="s">
        <v>8328</v>
      </c>
      <c r="R2307" s="9" t="s">
        <v>8332</v>
      </c>
      <c r="S2307" s="10">
        <f>(J2307/86400)+25569+(-6/24)</f>
        <v>41834.445277777777</v>
      </c>
      <c r="T2307">
        <f t="shared" si="144"/>
        <v>2014</v>
      </c>
      <c r="U2307" s="15" t="str">
        <f t="shared" ref="U2307:U2370" si="147">TEXT(S2307,"mmm")</f>
        <v>Jul</v>
      </c>
      <c r="V2307" s="10">
        <f>(I2307/86400)+25569+(-5/24)</f>
        <v>41859.541666666664</v>
      </c>
      <c r="Y2307" s="10"/>
    </row>
    <row r="2308" spans="1:25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5"/>
        <v>107</v>
      </c>
      <c r="P2308">
        <f t="shared" si="146"/>
        <v>51.185616438356163</v>
      </c>
      <c r="Q2308" s="9" t="s">
        <v>8328</v>
      </c>
      <c r="R2308" s="9" t="s">
        <v>8332</v>
      </c>
      <c r="S2308" s="10">
        <f>(J2308/86400)+25569+(-6/24)</f>
        <v>40947.91815972222</v>
      </c>
      <c r="T2308">
        <f t="shared" si="144"/>
        <v>2012</v>
      </c>
      <c r="U2308" s="15" t="str">
        <f t="shared" si="147"/>
        <v>Feb</v>
      </c>
      <c r="V2308" s="10">
        <f>(I2308/86400)+25569+(-5/24)</f>
        <v>40977.959826388884</v>
      </c>
      <c r="Y2308" s="10"/>
    </row>
    <row r="2309" spans="1:25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5"/>
        <v>107</v>
      </c>
      <c r="P2309">
        <f t="shared" si="146"/>
        <v>27.936800000000002</v>
      </c>
      <c r="Q2309" s="9" t="s">
        <v>8328</v>
      </c>
      <c r="R2309" s="9" t="s">
        <v>8332</v>
      </c>
      <c r="S2309" s="10">
        <f>(J2309/86400)+25569+(-6/24)</f>
        <v>41004.552465277782</v>
      </c>
      <c r="T2309">
        <f t="shared" si="144"/>
        <v>2012</v>
      </c>
      <c r="U2309" s="15" t="str">
        <f t="shared" si="147"/>
        <v>Apr</v>
      </c>
      <c r="V2309" s="10">
        <f>(I2309/86400)+25569+(-5/24)</f>
        <v>41034.59407407407</v>
      </c>
      <c r="Y2309" s="10"/>
    </row>
    <row r="2310" spans="1:25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5"/>
        <v>101</v>
      </c>
      <c r="P2310">
        <f t="shared" si="146"/>
        <v>82.496921824104234</v>
      </c>
      <c r="Q2310" s="9" t="s">
        <v>8328</v>
      </c>
      <c r="R2310" s="9" t="s">
        <v>8332</v>
      </c>
      <c r="S2310" s="10">
        <f>(J2310/86400)+25569+(-6/24)</f>
        <v>41851.712916666671</v>
      </c>
      <c r="T2310">
        <f t="shared" si="144"/>
        <v>2014</v>
      </c>
      <c r="U2310" s="15" t="str">
        <f t="shared" si="147"/>
        <v>Jul</v>
      </c>
      <c r="V2310" s="10">
        <f>(I2310/86400)+25569+(-5/24)</f>
        <v>41879.833333333328</v>
      </c>
      <c r="Y2310" s="10"/>
    </row>
    <row r="2311" spans="1:25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5"/>
        <v>107</v>
      </c>
      <c r="P2311">
        <f t="shared" si="146"/>
        <v>59.817476635514019</v>
      </c>
      <c r="Q2311" s="9" t="s">
        <v>8328</v>
      </c>
      <c r="R2311" s="9" t="s">
        <v>8332</v>
      </c>
      <c r="S2311" s="10">
        <f>(J2311/86400)+25569+(-6/24)</f>
        <v>41307.737696759257</v>
      </c>
      <c r="T2311">
        <f t="shared" si="144"/>
        <v>2013</v>
      </c>
      <c r="U2311" s="15" t="str">
        <f t="shared" si="147"/>
        <v>Feb</v>
      </c>
      <c r="V2311" s="10">
        <f>(I2311/86400)+25569+(-5/24)</f>
        <v>41342.779363425921</v>
      </c>
      <c r="Y2311" s="10"/>
    </row>
    <row r="2312" spans="1:25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5"/>
        <v>429</v>
      </c>
      <c r="P2312">
        <f t="shared" si="146"/>
        <v>64.816470588235291</v>
      </c>
      <c r="Q2312" s="9" t="s">
        <v>8328</v>
      </c>
      <c r="R2312" s="9" t="s">
        <v>8332</v>
      </c>
      <c r="S2312" s="10">
        <f>(J2312/86400)+25569+(-6/24)</f>
        <v>41324.54415509259</v>
      </c>
      <c r="T2312">
        <f t="shared" si="144"/>
        <v>2013</v>
      </c>
      <c r="U2312" s="15" t="str">
        <f t="shared" si="147"/>
        <v>Feb</v>
      </c>
      <c r="V2312" s="10">
        <f>(I2312/86400)+25569+(-5/24)</f>
        <v>41354.54415509259</v>
      </c>
      <c r="Y2312" s="10"/>
    </row>
    <row r="2313" spans="1:25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5"/>
        <v>104</v>
      </c>
      <c r="P2313">
        <f t="shared" si="146"/>
        <v>90.09615384615384</v>
      </c>
      <c r="Q2313" s="9" t="s">
        <v>8328</v>
      </c>
      <c r="R2313" s="9" t="s">
        <v>8332</v>
      </c>
      <c r="S2313" s="10">
        <f>(J2313/86400)+25569+(-6/24)</f>
        <v>41735.754502314812</v>
      </c>
      <c r="T2313">
        <f t="shared" si="144"/>
        <v>2014</v>
      </c>
      <c r="U2313" s="15" t="str">
        <f t="shared" si="147"/>
        <v>Apr</v>
      </c>
      <c r="V2313" s="10">
        <f>(I2313/86400)+25569+(-5/24)</f>
        <v>41765.796168981477</v>
      </c>
      <c r="Y2313" s="10"/>
    </row>
    <row r="2314" spans="1:25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5"/>
        <v>108</v>
      </c>
      <c r="P2314">
        <f t="shared" si="146"/>
        <v>40.962025316455694</v>
      </c>
      <c r="Q2314" s="9" t="s">
        <v>8328</v>
      </c>
      <c r="R2314" s="9" t="s">
        <v>8332</v>
      </c>
      <c r="S2314" s="10">
        <f>(J2314/86400)+25569+(-6/24)</f>
        <v>41716.382847222223</v>
      </c>
      <c r="T2314">
        <f t="shared" si="144"/>
        <v>2014</v>
      </c>
      <c r="U2314" s="15" t="str">
        <f t="shared" si="147"/>
        <v>Mar</v>
      </c>
      <c r="V2314" s="10">
        <f>(I2314/86400)+25569+(-5/24)</f>
        <v>41747.75</v>
      </c>
      <c r="Y2314" s="10"/>
    </row>
    <row r="2315" spans="1:25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5"/>
        <v>176</v>
      </c>
      <c r="P2315">
        <f t="shared" si="146"/>
        <v>56.000127388535034</v>
      </c>
      <c r="Q2315" s="9" t="s">
        <v>8328</v>
      </c>
      <c r="R2315" s="9" t="s">
        <v>8332</v>
      </c>
      <c r="S2315" s="10">
        <f>(J2315/86400)+25569+(-6/24)</f>
        <v>41002.708634259259</v>
      </c>
      <c r="T2315">
        <f t="shared" si="144"/>
        <v>2012</v>
      </c>
      <c r="U2315" s="15" t="str">
        <f t="shared" si="147"/>
        <v>Apr</v>
      </c>
      <c r="V2315" s="10">
        <f>(I2315/86400)+25569+(-5/24)</f>
        <v>41032.750300925924</v>
      </c>
      <c r="Y2315" s="10"/>
    </row>
    <row r="2316" spans="1:25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5"/>
        <v>157</v>
      </c>
      <c r="P2316">
        <f t="shared" si="146"/>
        <v>37.672800000000002</v>
      </c>
      <c r="Q2316" s="9" t="s">
        <v>8328</v>
      </c>
      <c r="R2316" s="9" t="s">
        <v>8332</v>
      </c>
      <c r="S2316" s="10">
        <f>(J2316/86400)+25569+(-6/24)</f>
        <v>41037.301585648151</v>
      </c>
      <c r="T2316">
        <f t="shared" si="144"/>
        <v>2012</v>
      </c>
      <c r="U2316" s="15" t="str">
        <f t="shared" si="147"/>
        <v>May</v>
      </c>
      <c r="V2316" s="10">
        <f>(I2316/86400)+25569+(-5/24)</f>
        <v>41067.343252314815</v>
      </c>
      <c r="Y2316" s="10"/>
    </row>
    <row r="2317" spans="1:25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5"/>
        <v>103</v>
      </c>
      <c r="P2317">
        <f t="shared" si="146"/>
        <v>40.078125</v>
      </c>
      <c r="Q2317" s="9" t="s">
        <v>8328</v>
      </c>
      <c r="R2317" s="9" t="s">
        <v>8332</v>
      </c>
      <c r="S2317" s="10">
        <f>(J2317/86400)+25569+(-6/24)</f>
        <v>41004.47619212963</v>
      </c>
      <c r="T2317">
        <f t="shared" si="144"/>
        <v>2012</v>
      </c>
      <c r="U2317" s="15" t="str">
        <f t="shared" si="147"/>
        <v>Apr</v>
      </c>
      <c r="V2317" s="10">
        <f>(I2317/86400)+25569+(-5/24)</f>
        <v>41034.517858796295</v>
      </c>
      <c r="Y2317" s="10"/>
    </row>
    <row r="2318" spans="1:25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5"/>
        <v>104</v>
      </c>
      <c r="P2318">
        <f t="shared" si="146"/>
        <v>78.031999999999996</v>
      </c>
      <c r="Q2318" s="9" t="s">
        <v>8328</v>
      </c>
      <c r="R2318" s="9" t="s">
        <v>8332</v>
      </c>
      <c r="S2318" s="10">
        <f>(J2318/86400)+25569+(-6/24)</f>
        <v>40079.475115740745</v>
      </c>
      <c r="T2318">
        <f t="shared" si="144"/>
        <v>2009</v>
      </c>
      <c r="U2318" s="15" t="str">
        <f t="shared" si="147"/>
        <v>Sep</v>
      </c>
      <c r="V2318" s="10">
        <f>(I2318/86400)+25569+(-5/24)</f>
        <v>40156.558333333327</v>
      </c>
      <c r="Y2318" s="10"/>
    </row>
    <row r="2319" spans="1:25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5"/>
        <v>104</v>
      </c>
      <c r="P2319">
        <f t="shared" si="146"/>
        <v>18.90909090909091</v>
      </c>
      <c r="Q2319" s="9" t="s">
        <v>8328</v>
      </c>
      <c r="R2319" s="9" t="s">
        <v>8332</v>
      </c>
      <c r="S2319" s="10">
        <f>(J2319/86400)+25569+(-6/24)</f>
        <v>40192.292233796295</v>
      </c>
      <c r="T2319">
        <f t="shared" si="144"/>
        <v>2010</v>
      </c>
      <c r="U2319" s="15" t="str">
        <f t="shared" si="147"/>
        <v>Jan</v>
      </c>
      <c r="V2319" s="10">
        <f>(I2319/86400)+25569+(-5/24)</f>
        <v>40224</v>
      </c>
      <c r="Y2319" s="10"/>
    </row>
    <row r="2320" spans="1:25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5"/>
        <v>121</v>
      </c>
      <c r="P2320">
        <f t="shared" si="146"/>
        <v>37.134969325153371</v>
      </c>
      <c r="Q2320" s="9" t="s">
        <v>8328</v>
      </c>
      <c r="R2320" s="9" t="s">
        <v>8332</v>
      </c>
      <c r="S2320" s="10">
        <f>(J2320/86400)+25569+(-6/24)</f>
        <v>40050.393680555557</v>
      </c>
      <c r="T2320">
        <f t="shared" si="144"/>
        <v>2009</v>
      </c>
      <c r="U2320" s="15" t="str">
        <f t="shared" si="147"/>
        <v>Aug</v>
      </c>
      <c r="V2320" s="10">
        <f>(I2320/86400)+25569+(-5/24)</f>
        <v>40081.957638888889</v>
      </c>
      <c r="Y2320" s="10"/>
    </row>
    <row r="2321" spans="1:25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5"/>
        <v>108</v>
      </c>
      <c r="P2321">
        <f t="shared" si="146"/>
        <v>41.961038961038959</v>
      </c>
      <c r="Q2321" s="9" t="s">
        <v>8328</v>
      </c>
      <c r="R2321" s="9" t="s">
        <v>8332</v>
      </c>
      <c r="S2321" s="10">
        <f>(J2321/86400)+25569+(-6/24)</f>
        <v>41592.832002314812</v>
      </c>
      <c r="T2321">
        <f t="shared" si="144"/>
        <v>2013</v>
      </c>
      <c r="U2321" s="15" t="str">
        <f t="shared" si="147"/>
        <v>Nov</v>
      </c>
      <c r="V2321" s="10">
        <f>(I2321/86400)+25569+(-5/24)</f>
        <v>41622.873668981476</v>
      </c>
      <c r="Y2321" s="10"/>
    </row>
    <row r="2322" spans="1:25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5"/>
        <v>109</v>
      </c>
      <c r="P2322">
        <f t="shared" si="146"/>
        <v>61.044943820224717</v>
      </c>
      <c r="Q2322" s="9" t="s">
        <v>8328</v>
      </c>
      <c r="R2322" s="9" t="s">
        <v>8332</v>
      </c>
      <c r="S2322" s="10">
        <f>(J2322/86400)+25569+(-6/24)</f>
        <v>41696.567129629628</v>
      </c>
      <c r="T2322">
        <f t="shared" si="144"/>
        <v>2014</v>
      </c>
      <c r="U2322" s="15" t="str">
        <f t="shared" si="147"/>
        <v>Feb</v>
      </c>
      <c r="V2322" s="10">
        <f>(I2322/86400)+25569+(-5/24)</f>
        <v>41731.567129629628</v>
      </c>
      <c r="Y2322" s="10"/>
    </row>
    <row r="2323" spans="1:25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5"/>
        <v>39</v>
      </c>
      <c r="P2323">
        <f t="shared" si="146"/>
        <v>64.53125</v>
      </c>
      <c r="Q2323" s="9" t="s">
        <v>8339</v>
      </c>
      <c r="R2323" s="9" t="s">
        <v>8355</v>
      </c>
      <c r="S2323" s="10">
        <f>(J2323/86400)+25569+(-6/24)</f>
        <v>42799.010428240741</v>
      </c>
      <c r="T2323">
        <f t="shared" si="144"/>
        <v>2017</v>
      </c>
      <c r="U2323" s="15" t="str">
        <f t="shared" si="147"/>
        <v>Mar</v>
      </c>
      <c r="V2323" s="10">
        <f>(I2323/86400)+25569+(-5/24)</f>
        <v>42829.010428240734</v>
      </c>
      <c r="Y2323" s="10"/>
    </row>
    <row r="2324" spans="1:25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5"/>
        <v>3</v>
      </c>
      <c r="P2324">
        <f t="shared" si="146"/>
        <v>21.25</v>
      </c>
      <c r="Q2324" s="9" t="s">
        <v>8339</v>
      </c>
      <c r="R2324" s="9" t="s">
        <v>8355</v>
      </c>
      <c r="S2324" s="10">
        <f>(J2324/86400)+25569+(-6/24)</f>
        <v>42804.645474537036</v>
      </c>
      <c r="T2324">
        <f t="shared" si="144"/>
        <v>2017</v>
      </c>
      <c r="U2324" s="15" t="str">
        <f t="shared" si="147"/>
        <v>Mar</v>
      </c>
      <c r="V2324" s="10">
        <f>(I2324/86400)+25569+(-5/24)</f>
        <v>42834.645474537036</v>
      </c>
      <c r="Y2324" s="10"/>
    </row>
    <row r="2325" spans="1:25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5"/>
        <v>48</v>
      </c>
      <c r="P2325">
        <f t="shared" si="146"/>
        <v>30</v>
      </c>
      <c r="Q2325" s="9" t="s">
        <v>8339</v>
      </c>
      <c r="R2325" s="9" t="s">
        <v>8355</v>
      </c>
      <c r="S2325" s="10">
        <f>(J2325/86400)+25569+(-6/24)</f>
        <v>42807.505173611113</v>
      </c>
      <c r="T2325">
        <f t="shared" si="144"/>
        <v>2017</v>
      </c>
      <c r="U2325" s="15" t="str">
        <f t="shared" si="147"/>
        <v>Mar</v>
      </c>
      <c r="V2325" s="10">
        <f>(I2325/86400)+25569+(-5/24)</f>
        <v>42814.546840277777</v>
      </c>
      <c r="Y2325" s="10"/>
    </row>
    <row r="2326" spans="1:25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5"/>
        <v>21</v>
      </c>
      <c r="P2326">
        <f t="shared" si="146"/>
        <v>25.491803278688526</v>
      </c>
      <c r="Q2326" s="9" t="s">
        <v>8339</v>
      </c>
      <c r="R2326" s="9" t="s">
        <v>8355</v>
      </c>
      <c r="S2326" s="10">
        <f>(J2326/86400)+25569+(-6/24)</f>
        <v>42790.635243055556</v>
      </c>
      <c r="T2326">
        <f t="shared" si="144"/>
        <v>2017</v>
      </c>
      <c r="U2326" s="15" t="str">
        <f t="shared" si="147"/>
        <v>Feb</v>
      </c>
      <c r="V2326" s="10">
        <f>(I2326/86400)+25569+(-5/24)</f>
        <v>42820.635243055549</v>
      </c>
      <c r="Y2326" s="10"/>
    </row>
    <row r="2327" spans="1:25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5"/>
        <v>8</v>
      </c>
      <c r="P2327">
        <f t="shared" si="146"/>
        <v>11.428571428571429</v>
      </c>
      <c r="Q2327" s="9" t="s">
        <v>8339</v>
      </c>
      <c r="R2327" s="9" t="s">
        <v>8355</v>
      </c>
      <c r="S2327" s="10">
        <f>(J2327/86400)+25569+(-6/24)</f>
        <v>42793.772349537037</v>
      </c>
      <c r="T2327">
        <f t="shared" si="144"/>
        <v>2017</v>
      </c>
      <c r="U2327" s="15" t="str">
        <f t="shared" si="147"/>
        <v>Feb</v>
      </c>
      <c r="V2327" s="10">
        <f>(I2327/86400)+25569+(-5/24)</f>
        <v>42823.772349537037</v>
      </c>
      <c r="Y2327" s="10"/>
    </row>
    <row r="2328" spans="1:25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5"/>
        <v>1</v>
      </c>
      <c r="P2328">
        <f t="shared" si="146"/>
        <v>108</v>
      </c>
      <c r="Q2328" s="9" t="s">
        <v>8339</v>
      </c>
      <c r="R2328" s="9" t="s">
        <v>8355</v>
      </c>
      <c r="S2328" s="10">
        <f>(J2328/86400)+25569+(-6/24)</f>
        <v>42803.784120370372</v>
      </c>
      <c r="T2328">
        <f t="shared" si="144"/>
        <v>2017</v>
      </c>
      <c r="U2328" s="15" t="str">
        <f t="shared" si="147"/>
        <v>Mar</v>
      </c>
      <c r="V2328" s="10">
        <f>(I2328/86400)+25569+(-5/24)</f>
        <v>42855.499999999993</v>
      </c>
      <c r="Y2328" s="10"/>
    </row>
    <row r="2329" spans="1:25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5"/>
        <v>526</v>
      </c>
      <c r="P2329">
        <f t="shared" si="146"/>
        <v>54.883162444113267</v>
      </c>
      <c r="Q2329" s="9" t="s">
        <v>8339</v>
      </c>
      <c r="R2329" s="9" t="s">
        <v>8355</v>
      </c>
      <c r="S2329" s="10">
        <f>(J2329/86400)+25569+(-6/24)</f>
        <v>41842.667129629626</v>
      </c>
      <c r="T2329">
        <f t="shared" si="144"/>
        <v>2014</v>
      </c>
      <c r="U2329" s="15" t="str">
        <f t="shared" si="147"/>
        <v>Jul</v>
      </c>
      <c r="V2329" s="10">
        <f>(I2329/86400)+25569+(-5/24)</f>
        <v>41877.708796296291</v>
      </c>
      <c r="Y2329" s="10"/>
    </row>
    <row r="2330" spans="1:25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5"/>
        <v>254</v>
      </c>
      <c r="P2330">
        <f t="shared" si="146"/>
        <v>47.383612662942269</v>
      </c>
      <c r="Q2330" s="9" t="s">
        <v>8339</v>
      </c>
      <c r="R2330" s="9" t="s">
        <v>8355</v>
      </c>
      <c r="S2330" s="10">
        <f>(J2330/86400)+25569+(-6/24)</f>
        <v>42139.531678240739</v>
      </c>
      <c r="T2330">
        <f t="shared" si="144"/>
        <v>2015</v>
      </c>
      <c r="U2330" s="15" t="str">
        <f t="shared" si="147"/>
        <v>May</v>
      </c>
      <c r="V2330" s="10">
        <f>(I2330/86400)+25569+(-5/24)</f>
        <v>42169.573344907403</v>
      </c>
      <c r="Y2330" s="10"/>
    </row>
    <row r="2331" spans="1:25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5"/>
        <v>106</v>
      </c>
      <c r="P2331">
        <f t="shared" si="146"/>
        <v>211.84</v>
      </c>
      <c r="Q2331" s="9" t="s">
        <v>8339</v>
      </c>
      <c r="R2331" s="9" t="s">
        <v>8355</v>
      </c>
      <c r="S2331" s="10">
        <f>(J2331/86400)+25569+(-6/24)</f>
        <v>41807.374374999999</v>
      </c>
      <c r="T2331">
        <f t="shared" si="144"/>
        <v>2014</v>
      </c>
      <c r="U2331" s="15" t="str">
        <f t="shared" si="147"/>
        <v>Jun</v>
      </c>
      <c r="V2331" s="10">
        <f>(I2331/86400)+25569+(-5/24)</f>
        <v>41837.416041666664</v>
      </c>
      <c r="Y2331" s="10"/>
    </row>
    <row r="2332" spans="1:25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5"/>
        <v>102</v>
      </c>
      <c r="P2332">
        <f t="shared" si="146"/>
        <v>219.92638036809817</v>
      </c>
      <c r="Q2332" s="9" t="s">
        <v>8339</v>
      </c>
      <c r="R2332" s="9" t="s">
        <v>8355</v>
      </c>
      <c r="S2332" s="10">
        <f>(J2332/86400)+25569+(-6/24)</f>
        <v>42332.64980324074</v>
      </c>
      <c r="T2332">
        <f t="shared" si="144"/>
        <v>2015</v>
      </c>
      <c r="U2332" s="15" t="str">
        <f t="shared" si="147"/>
        <v>Nov</v>
      </c>
      <c r="V2332" s="10">
        <f>(I2332/86400)+25569+(-5/24)</f>
        <v>42362.791666666664</v>
      </c>
      <c r="Y2332" s="10"/>
    </row>
    <row r="2333" spans="1:25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5"/>
        <v>144</v>
      </c>
      <c r="P2333">
        <f t="shared" si="146"/>
        <v>40.795406360424032</v>
      </c>
      <c r="Q2333" s="9" t="s">
        <v>8339</v>
      </c>
      <c r="R2333" s="9" t="s">
        <v>8355</v>
      </c>
      <c r="S2333" s="10">
        <f>(J2333/86400)+25569+(-6/24)</f>
        <v>41838.755671296298</v>
      </c>
      <c r="T2333">
        <f t="shared" si="144"/>
        <v>2014</v>
      </c>
      <c r="U2333" s="15" t="str">
        <f t="shared" si="147"/>
        <v>Jul</v>
      </c>
      <c r="V2333" s="10">
        <f>(I2333/86400)+25569+(-5/24)</f>
        <v>41868.797337962962</v>
      </c>
      <c r="Y2333" s="10"/>
    </row>
    <row r="2334" spans="1:25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5"/>
        <v>106</v>
      </c>
      <c r="P2334">
        <f t="shared" si="146"/>
        <v>75.502840909090907</v>
      </c>
      <c r="Q2334" s="9" t="s">
        <v>8339</v>
      </c>
      <c r="R2334" s="9" t="s">
        <v>8355</v>
      </c>
      <c r="S2334" s="10">
        <f>(J2334/86400)+25569+(-6/24)</f>
        <v>42011.378136574072</v>
      </c>
      <c r="T2334">
        <f t="shared" si="144"/>
        <v>2015</v>
      </c>
      <c r="U2334" s="15" t="str">
        <f t="shared" si="147"/>
        <v>Jan</v>
      </c>
      <c r="V2334" s="10">
        <f>(I2334/86400)+25569+(-5/24)</f>
        <v>42041.419803240737</v>
      </c>
      <c r="Y2334" s="10"/>
    </row>
    <row r="2335" spans="1:25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5"/>
        <v>212</v>
      </c>
      <c r="P2335">
        <f t="shared" si="146"/>
        <v>13.542553191489361</v>
      </c>
      <c r="Q2335" s="9" t="s">
        <v>8339</v>
      </c>
      <c r="R2335" s="9" t="s">
        <v>8355</v>
      </c>
      <c r="S2335" s="10">
        <f>(J2335/86400)+25569+(-6/24)</f>
        <v>41767.400347222225</v>
      </c>
      <c r="T2335">
        <f t="shared" si="144"/>
        <v>2014</v>
      </c>
      <c r="U2335" s="15" t="str">
        <f t="shared" si="147"/>
        <v>May</v>
      </c>
      <c r="V2335" s="10">
        <f>(I2335/86400)+25569+(-5/24)</f>
        <v>41788.534722222219</v>
      </c>
      <c r="Y2335" s="10"/>
    </row>
    <row r="2336" spans="1:25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5"/>
        <v>102</v>
      </c>
      <c r="P2336">
        <f t="shared" si="146"/>
        <v>60.865671641791046</v>
      </c>
      <c r="Q2336" s="9" t="s">
        <v>8339</v>
      </c>
      <c r="R2336" s="9" t="s">
        <v>8355</v>
      </c>
      <c r="S2336" s="10">
        <f>(J2336/86400)+25569+(-6/24)</f>
        <v>41918.420115740737</v>
      </c>
      <c r="T2336">
        <f t="shared" si="144"/>
        <v>2014</v>
      </c>
      <c r="U2336" s="15" t="str">
        <f t="shared" si="147"/>
        <v>Oct</v>
      </c>
      <c r="V2336" s="10">
        <f>(I2336/86400)+25569+(-5/24)</f>
        <v>41948.523611111108</v>
      </c>
      <c r="Y2336" s="10"/>
    </row>
    <row r="2337" spans="1:25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5"/>
        <v>102</v>
      </c>
      <c r="P2337">
        <f t="shared" si="146"/>
        <v>115.69230769230769</v>
      </c>
      <c r="Q2337" s="9" t="s">
        <v>8339</v>
      </c>
      <c r="R2337" s="9" t="s">
        <v>8355</v>
      </c>
      <c r="S2337" s="10">
        <f>(J2337/86400)+25569+(-6/24)</f>
        <v>41771.322256944448</v>
      </c>
      <c r="T2337">
        <f t="shared" si="144"/>
        <v>2014</v>
      </c>
      <c r="U2337" s="15" t="str">
        <f t="shared" si="147"/>
        <v>May</v>
      </c>
      <c r="V2337" s="10">
        <f>(I2337/86400)+25569+(-5/24)</f>
        <v>41801.363923611112</v>
      </c>
      <c r="Y2337" s="10"/>
    </row>
    <row r="2338" spans="1:25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5"/>
        <v>521</v>
      </c>
      <c r="P2338">
        <f t="shared" si="146"/>
        <v>48.104623556581984</v>
      </c>
      <c r="Q2338" s="9" t="s">
        <v>8339</v>
      </c>
      <c r="R2338" s="9" t="s">
        <v>8355</v>
      </c>
      <c r="S2338" s="10">
        <f>(J2338/86400)+25569+(-6/24)</f>
        <v>41666.674710648149</v>
      </c>
      <c r="T2338">
        <f t="shared" si="144"/>
        <v>2014</v>
      </c>
      <c r="U2338" s="15" t="str">
        <f t="shared" si="147"/>
        <v>Jan</v>
      </c>
      <c r="V2338" s="10">
        <f>(I2338/86400)+25569+(-5/24)</f>
        <v>41706.716377314813</v>
      </c>
      <c r="Y2338" s="10"/>
    </row>
    <row r="2339" spans="1:25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5"/>
        <v>111</v>
      </c>
      <c r="P2339">
        <f t="shared" si="146"/>
        <v>74.184357541899445</v>
      </c>
      <c r="Q2339" s="9" t="s">
        <v>8339</v>
      </c>
      <c r="R2339" s="9" t="s">
        <v>8355</v>
      </c>
      <c r="S2339" s="10">
        <f>(J2339/86400)+25569+(-6/24)</f>
        <v>41786.390543981484</v>
      </c>
      <c r="T2339">
        <f t="shared" si="144"/>
        <v>2014</v>
      </c>
      <c r="U2339" s="15" t="str">
        <f t="shared" si="147"/>
        <v>May</v>
      </c>
      <c r="V2339" s="10">
        <f>(I2339/86400)+25569+(-5/24)</f>
        <v>41816.432210648149</v>
      </c>
      <c r="Y2339" s="10"/>
    </row>
    <row r="2340" spans="1:25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5"/>
        <v>101</v>
      </c>
      <c r="P2340">
        <f t="shared" si="146"/>
        <v>123.34552845528455</v>
      </c>
      <c r="Q2340" s="9" t="s">
        <v>8339</v>
      </c>
      <c r="R2340" s="9" t="s">
        <v>8355</v>
      </c>
      <c r="S2340" s="10">
        <f>(J2340/86400)+25569+(-6/24)</f>
        <v>41789.64680555556</v>
      </c>
      <c r="T2340">
        <f t="shared" si="144"/>
        <v>2014</v>
      </c>
      <c r="U2340" s="15" t="str">
        <f t="shared" si="147"/>
        <v>May</v>
      </c>
      <c r="V2340" s="10">
        <f>(I2340/86400)+25569+(-5/24)</f>
        <v>41819.688472222224</v>
      </c>
      <c r="Y2340" s="10"/>
    </row>
    <row r="2341" spans="1:25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5"/>
        <v>294</v>
      </c>
      <c r="P2341">
        <f t="shared" si="146"/>
        <v>66.623188405797094</v>
      </c>
      <c r="Q2341" s="9" t="s">
        <v>8339</v>
      </c>
      <c r="R2341" s="9" t="s">
        <v>8355</v>
      </c>
      <c r="S2341" s="10">
        <f>(J2341/86400)+25569+(-6/24)</f>
        <v>42692.54987268518</v>
      </c>
      <c r="T2341">
        <f t="shared" si="144"/>
        <v>2016</v>
      </c>
      <c r="U2341" s="15" t="str">
        <f t="shared" si="147"/>
        <v>Nov</v>
      </c>
      <c r="V2341" s="10">
        <f>(I2341/86400)+25569+(-5/24)</f>
        <v>42723.124305555553</v>
      </c>
      <c r="Y2341" s="10"/>
    </row>
    <row r="2342" spans="1:25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5"/>
        <v>106</v>
      </c>
      <c r="P2342">
        <f t="shared" si="146"/>
        <v>104.99007444168734</v>
      </c>
      <c r="Q2342" s="9" t="s">
        <v>8339</v>
      </c>
      <c r="R2342" s="9" t="s">
        <v>8355</v>
      </c>
      <c r="S2342" s="10">
        <f>(J2342/86400)+25569+(-6/24)</f>
        <v>42643.392800925925</v>
      </c>
      <c r="T2342">
        <f t="shared" si="144"/>
        <v>2016</v>
      </c>
      <c r="U2342" s="15" t="str">
        <f t="shared" si="147"/>
        <v>Sep</v>
      </c>
      <c r="V2342" s="10">
        <f>(I2342/86400)+25569+(-5/24)</f>
        <v>42673.434467592589</v>
      </c>
      <c r="Y2342" s="10"/>
    </row>
    <row r="2343" spans="1:25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5"/>
        <v>0</v>
      </c>
      <c r="P2343" t="e">
        <f t="shared" si="146"/>
        <v>#DIV/0!</v>
      </c>
      <c r="Q2343" s="9" t="s">
        <v>8322</v>
      </c>
      <c r="R2343" s="9" t="s">
        <v>8323</v>
      </c>
      <c r="S2343" s="10">
        <f>(J2343/86400)+25569+(-6/24)</f>
        <v>42167.563703703709</v>
      </c>
      <c r="T2343">
        <f t="shared" si="144"/>
        <v>2015</v>
      </c>
      <c r="U2343" s="15" t="str">
        <f t="shared" si="147"/>
        <v>Jun</v>
      </c>
      <c r="V2343" s="10">
        <f>(I2343/86400)+25569+(-5/24)</f>
        <v>42197.605370370373</v>
      </c>
      <c r="Y2343" s="10"/>
    </row>
    <row r="2344" spans="1:25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5"/>
        <v>0</v>
      </c>
      <c r="P2344" t="e">
        <f t="shared" si="146"/>
        <v>#DIV/0!</v>
      </c>
      <c r="Q2344" s="9" t="s">
        <v>8322</v>
      </c>
      <c r="R2344" s="9" t="s">
        <v>8323</v>
      </c>
      <c r="S2344" s="10">
        <f>(J2344/86400)+25569+(-6/24)</f>
        <v>41897.452199074076</v>
      </c>
      <c r="T2344">
        <f t="shared" si="144"/>
        <v>2014</v>
      </c>
      <c r="U2344" s="15" t="str">
        <f t="shared" si="147"/>
        <v>Sep</v>
      </c>
      <c r="V2344" s="10">
        <f>(I2344/86400)+25569+(-5/24)</f>
        <v>41918</v>
      </c>
      <c r="Y2344" s="10"/>
    </row>
    <row r="2345" spans="1:25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5"/>
        <v>3</v>
      </c>
      <c r="P2345">
        <f t="shared" si="146"/>
        <v>300</v>
      </c>
      <c r="Q2345" s="9" t="s">
        <v>8322</v>
      </c>
      <c r="R2345" s="9" t="s">
        <v>8323</v>
      </c>
      <c r="S2345" s="10">
        <f>(J2345/86400)+25569+(-6/24)</f>
        <v>42327.575289351851</v>
      </c>
      <c r="T2345">
        <f t="shared" si="144"/>
        <v>2015</v>
      </c>
      <c r="U2345" s="15" t="str">
        <f t="shared" si="147"/>
        <v>Nov</v>
      </c>
      <c r="V2345" s="10">
        <f>(I2345/86400)+25569+(-5/24)</f>
        <v>42377.615972222215</v>
      </c>
      <c r="Y2345" s="10"/>
    </row>
    <row r="2346" spans="1:25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5"/>
        <v>0</v>
      </c>
      <c r="P2346">
        <f t="shared" si="146"/>
        <v>1</v>
      </c>
      <c r="Q2346" s="9" t="s">
        <v>8322</v>
      </c>
      <c r="R2346" s="9" t="s">
        <v>8323</v>
      </c>
      <c r="S2346" s="10">
        <f>(J2346/86400)+25569+(-6/24)</f>
        <v>42515.477650462963</v>
      </c>
      <c r="T2346">
        <f t="shared" si="144"/>
        <v>2016</v>
      </c>
      <c r="U2346" s="15" t="str">
        <f t="shared" si="147"/>
        <v>May</v>
      </c>
      <c r="V2346" s="10">
        <f>(I2346/86400)+25569+(-5/24)</f>
        <v>42545.519317129627</v>
      </c>
      <c r="Y2346" s="10"/>
    </row>
    <row r="2347" spans="1:25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5"/>
        <v>0</v>
      </c>
      <c r="P2347" t="e">
        <f t="shared" si="146"/>
        <v>#DIV/0!</v>
      </c>
      <c r="Q2347" s="9" t="s">
        <v>8322</v>
      </c>
      <c r="R2347" s="9" t="s">
        <v>8323</v>
      </c>
      <c r="S2347" s="10">
        <f>(J2347/86400)+25569+(-6/24)</f>
        <v>42059.751805555556</v>
      </c>
      <c r="T2347">
        <f t="shared" si="144"/>
        <v>2015</v>
      </c>
      <c r="U2347" s="15" t="str">
        <f t="shared" si="147"/>
        <v>Feb</v>
      </c>
      <c r="V2347" s="10">
        <f>(I2347/86400)+25569+(-5/24)</f>
        <v>42094.777083333327</v>
      </c>
      <c r="Y2347" s="10"/>
    </row>
    <row r="2348" spans="1:25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5"/>
        <v>0</v>
      </c>
      <c r="P2348">
        <f t="shared" si="146"/>
        <v>13</v>
      </c>
      <c r="Q2348" s="9" t="s">
        <v>8322</v>
      </c>
      <c r="R2348" s="9" t="s">
        <v>8323</v>
      </c>
      <c r="S2348" s="10">
        <f>(J2348/86400)+25569+(-6/24)</f>
        <v>42615.54896990741</v>
      </c>
      <c r="T2348">
        <f t="shared" si="144"/>
        <v>2016</v>
      </c>
      <c r="U2348" s="15" t="str">
        <f t="shared" si="147"/>
        <v>Sep</v>
      </c>
      <c r="V2348" s="10">
        <f>(I2348/86400)+25569+(-5/24)</f>
        <v>42660.590636574074</v>
      </c>
      <c r="Y2348" s="10"/>
    </row>
    <row r="2349" spans="1:25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5"/>
        <v>2</v>
      </c>
      <c r="P2349">
        <f t="shared" si="146"/>
        <v>15</v>
      </c>
      <c r="Q2349" s="9" t="s">
        <v>8322</v>
      </c>
      <c r="R2349" s="9" t="s">
        <v>8323</v>
      </c>
      <c r="S2349" s="10">
        <f>(J2349/86400)+25569+(-6/24)</f>
        <v>42577.357361111106</v>
      </c>
      <c r="T2349">
        <f t="shared" si="144"/>
        <v>2016</v>
      </c>
      <c r="U2349" s="15" t="str">
        <f t="shared" si="147"/>
        <v>Jul</v>
      </c>
      <c r="V2349" s="10">
        <f>(I2349/86400)+25569+(-5/24)</f>
        <v>42607.39902777777</v>
      </c>
      <c r="Y2349" s="10"/>
    </row>
    <row r="2350" spans="1:25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5"/>
        <v>0</v>
      </c>
      <c r="P2350">
        <f t="shared" si="146"/>
        <v>54</v>
      </c>
      <c r="Q2350" s="9" t="s">
        <v>8322</v>
      </c>
      <c r="R2350" s="9" t="s">
        <v>8323</v>
      </c>
      <c r="S2350" s="10">
        <f>(J2350/86400)+25569+(-6/24)</f>
        <v>42360.682152777779</v>
      </c>
      <c r="T2350">
        <f t="shared" si="144"/>
        <v>2015</v>
      </c>
      <c r="U2350" s="15" t="str">
        <f t="shared" si="147"/>
        <v>Dec</v>
      </c>
      <c r="V2350" s="10">
        <f>(I2350/86400)+25569+(-5/24)</f>
        <v>42420.723819444444</v>
      </c>
      <c r="Y2350" s="10"/>
    </row>
    <row r="2351" spans="1:25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5"/>
        <v>0</v>
      </c>
      <c r="P2351" t="e">
        <f t="shared" si="146"/>
        <v>#DIV/0!</v>
      </c>
      <c r="Q2351" s="9" t="s">
        <v>8322</v>
      </c>
      <c r="R2351" s="9" t="s">
        <v>8323</v>
      </c>
      <c r="S2351" s="10">
        <f>(J2351/86400)+25569+(-6/24)</f>
        <v>42198.525787037041</v>
      </c>
      <c r="T2351">
        <f t="shared" si="144"/>
        <v>2015</v>
      </c>
      <c r="U2351" s="15" t="str">
        <f t="shared" si="147"/>
        <v>Jul</v>
      </c>
      <c r="V2351" s="10">
        <f>(I2351/86400)+25569+(-5/24)</f>
        <v>42227.567453703705</v>
      </c>
      <c r="Y2351" s="10"/>
    </row>
    <row r="2352" spans="1:25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5"/>
        <v>0</v>
      </c>
      <c r="P2352" t="e">
        <f t="shared" si="146"/>
        <v>#DIV/0!</v>
      </c>
      <c r="Q2352" s="9" t="s">
        <v>8322</v>
      </c>
      <c r="R2352" s="9" t="s">
        <v>8323</v>
      </c>
      <c r="S2352" s="10">
        <f>(J2352/86400)+25569+(-6/24)</f>
        <v>42708.592245370368</v>
      </c>
      <c r="T2352">
        <f t="shared" si="144"/>
        <v>2016</v>
      </c>
      <c r="U2352" s="15" t="str">
        <f t="shared" si="147"/>
        <v>Dec</v>
      </c>
      <c r="V2352" s="10">
        <f>(I2352/86400)+25569+(-5/24)</f>
        <v>42738.633912037032</v>
      </c>
      <c r="Y2352" s="10"/>
    </row>
    <row r="2353" spans="1:25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5"/>
        <v>1</v>
      </c>
      <c r="P2353">
        <f t="shared" si="146"/>
        <v>15.428571428571429</v>
      </c>
      <c r="Q2353" s="9" t="s">
        <v>8322</v>
      </c>
      <c r="R2353" s="9" t="s">
        <v>8323</v>
      </c>
      <c r="S2353" s="10">
        <f>(J2353/86400)+25569+(-6/24)</f>
        <v>42093.851145833338</v>
      </c>
      <c r="T2353">
        <f t="shared" si="144"/>
        <v>2015</v>
      </c>
      <c r="U2353" s="15" t="str">
        <f t="shared" si="147"/>
        <v>Mar</v>
      </c>
      <c r="V2353" s="10">
        <f>(I2353/86400)+25569+(-5/24)</f>
        <v>42123.892812500002</v>
      </c>
      <c r="Y2353" s="10"/>
    </row>
    <row r="2354" spans="1:25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5"/>
        <v>0</v>
      </c>
      <c r="P2354" t="e">
        <f t="shared" si="146"/>
        <v>#DIV/0!</v>
      </c>
      <c r="Q2354" s="9" t="s">
        <v>8322</v>
      </c>
      <c r="R2354" s="9" t="s">
        <v>8323</v>
      </c>
      <c r="S2354" s="10">
        <f>(J2354/86400)+25569+(-6/24)</f>
        <v>42101.383703703701</v>
      </c>
      <c r="T2354">
        <f t="shared" si="144"/>
        <v>2015</v>
      </c>
      <c r="U2354" s="15" t="str">
        <f t="shared" si="147"/>
        <v>Apr</v>
      </c>
      <c r="V2354" s="10">
        <f>(I2354/86400)+25569+(-5/24)</f>
        <v>42161.425370370365</v>
      </c>
      <c r="Y2354" s="10"/>
    </row>
    <row r="2355" spans="1:25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5"/>
        <v>0</v>
      </c>
      <c r="P2355" t="e">
        <f t="shared" si="146"/>
        <v>#DIV/0!</v>
      </c>
      <c r="Q2355" s="9" t="s">
        <v>8322</v>
      </c>
      <c r="R2355" s="9" t="s">
        <v>8323</v>
      </c>
      <c r="S2355" s="10">
        <f>(J2355/86400)+25569+(-6/24)</f>
        <v>42103.426180555558</v>
      </c>
      <c r="T2355">
        <f t="shared" si="144"/>
        <v>2015</v>
      </c>
      <c r="U2355" s="15" t="str">
        <f t="shared" si="147"/>
        <v>Apr</v>
      </c>
      <c r="V2355" s="10">
        <f>(I2355/86400)+25569+(-5/24)</f>
        <v>42115.467847222222</v>
      </c>
      <c r="Y2355" s="10"/>
    </row>
    <row r="2356" spans="1:25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5"/>
        <v>0</v>
      </c>
      <c r="P2356">
        <f t="shared" si="146"/>
        <v>25</v>
      </c>
      <c r="Q2356" s="9" t="s">
        <v>8322</v>
      </c>
      <c r="R2356" s="9" t="s">
        <v>8323</v>
      </c>
      <c r="S2356" s="10">
        <f>(J2356/86400)+25569+(-6/24)</f>
        <v>41954.472916666666</v>
      </c>
      <c r="T2356">
        <f t="shared" si="144"/>
        <v>2014</v>
      </c>
      <c r="U2356" s="15" t="str">
        <f t="shared" si="147"/>
        <v>Nov</v>
      </c>
      <c r="V2356" s="10">
        <f>(I2356/86400)+25569+(-5/24)</f>
        <v>42014.51458333333</v>
      </c>
      <c r="Y2356" s="10"/>
    </row>
    <row r="2357" spans="1:25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5"/>
        <v>1</v>
      </c>
      <c r="P2357">
        <f t="shared" si="146"/>
        <v>27.5</v>
      </c>
      <c r="Q2357" s="9" t="s">
        <v>8322</v>
      </c>
      <c r="R2357" s="9" t="s">
        <v>8323</v>
      </c>
      <c r="S2357" s="10">
        <f>(J2357/86400)+25569+(-6/24)</f>
        <v>42096.668240740742</v>
      </c>
      <c r="T2357">
        <f t="shared" si="144"/>
        <v>2015</v>
      </c>
      <c r="U2357" s="15" t="str">
        <f t="shared" si="147"/>
        <v>Apr</v>
      </c>
      <c r="V2357" s="10">
        <f>(I2357/86400)+25569+(-5/24)</f>
        <v>42126.709907407407</v>
      </c>
      <c r="Y2357" s="10"/>
    </row>
    <row r="2358" spans="1:25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5"/>
        <v>0</v>
      </c>
      <c r="P2358" t="e">
        <f t="shared" si="146"/>
        <v>#DIV/0!</v>
      </c>
      <c r="Q2358" s="9" t="s">
        <v>8322</v>
      </c>
      <c r="R2358" s="9" t="s">
        <v>8323</v>
      </c>
      <c r="S2358" s="10">
        <f>(J2358/86400)+25569+(-6/24)</f>
        <v>42130.53361111111</v>
      </c>
      <c r="T2358">
        <f t="shared" si="144"/>
        <v>2015</v>
      </c>
      <c r="U2358" s="15" t="str">
        <f t="shared" si="147"/>
        <v>May</v>
      </c>
      <c r="V2358" s="10">
        <f>(I2358/86400)+25569+(-5/24)</f>
        <v>42160.575277777774</v>
      </c>
      <c r="Y2358" s="10"/>
    </row>
    <row r="2359" spans="1:25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5"/>
        <v>0</v>
      </c>
      <c r="P2359" t="e">
        <f t="shared" si="146"/>
        <v>#DIV/0!</v>
      </c>
      <c r="Q2359" s="9" t="s">
        <v>8322</v>
      </c>
      <c r="R2359" s="9" t="s">
        <v>8323</v>
      </c>
      <c r="S2359" s="10">
        <f>(J2359/86400)+25569+(-6/24)</f>
        <v>42264.370115740741</v>
      </c>
      <c r="T2359">
        <f t="shared" si="144"/>
        <v>2015</v>
      </c>
      <c r="U2359" s="15" t="str">
        <f t="shared" si="147"/>
        <v>Sep</v>
      </c>
      <c r="V2359" s="10">
        <f>(I2359/86400)+25569+(-5/24)</f>
        <v>42294.411782407406</v>
      </c>
      <c r="Y2359" s="10"/>
    </row>
    <row r="2360" spans="1:25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5"/>
        <v>0</v>
      </c>
      <c r="P2360" t="e">
        <f t="shared" si="146"/>
        <v>#DIV/0!</v>
      </c>
      <c r="Q2360" s="9" t="s">
        <v>8322</v>
      </c>
      <c r="R2360" s="9" t="s">
        <v>8323</v>
      </c>
      <c r="S2360" s="10">
        <f>(J2360/86400)+25569+(-6/24)</f>
        <v>41978.680972222224</v>
      </c>
      <c r="T2360">
        <f t="shared" si="144"/>
        <v>2014</v>
      </c>
      <c r="U2360" s="15" t="str">
        <f t="shared" si="147"/>
        <v>Dec</v>
      </c>
      <c r="V2360" s="10">
        <f>(I2360/86400)+25569+(-5/24)</f>
        <v>42034.818749999999</v>
      </c>
      <c r="Y2360" s="10"/>
    </row>
    <row r="2361" spans="1:25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5"/>
        <v>15</v>
      </c>
      <c r="P2361">
        <f t="shared" si="146"/>
        <v>367</v>
      </c>
      <c r="Q2361" s="9" t="s">
        <v>8322</v>
      </c>
      <c r="R2361" s="9" t="s">
        <v>8323</v>
      </c>
      <c r="S2361" s="10">
        <f>(J2361/86400)+25569+(-6/24)</f>
        <v>42159.399583333332</v>
      </c>
      <c r="T2361">
        <f t="shared" si="144"/>
        <v>2015</v>
      </c>
      <c r="U2361" s="15" t="str">
        <f t="shared" si="147"/>
        <v>Jun</v>
      </c>
      <c r="V2361" s="10">
        <f>(I2361/86400)+25569+(-5/24)</f>
        <v>42219.441249999996</v>
      </c>
      <c r="Y2361" s="10"/>
    </row>
    <row r="2362" spans="1:25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5"/>
        <v>0</v>
      </c>
      <c r="P2362">
        <f t="shared" si="146"/>
        <v>2</v>
      </c>
      <c r="Q2362" s="9" t="s">
        <v>8322</v>
      </c>
      <c r="R2362" s="9" t="s">
        <v>8323</v>
      </c>
      <c r="S2362" s="10">
        <f>(J2362/86400)+25569+(-6/24)</f>
        <v>42377.45694444445</v>
      </c>
      <c r="T2362">
        <f t="shared" si="144"/>
        <v>2016</v>
      </c>
      <c r="U2362" s="15" t="str">
        <f t="shared" si="147"/>
        <v>Jan</v>
      </c>
      <c r="V2362" s="10">
        <f>(I2362/86400)+25569+(-5/24)</f>
        <v>42407.498611111114</v>
      </c>
      <c r="Y2362" s="10"/>
    </row>
    <row r="2363" spans="1:25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5"/>
        <v>0</v>
      </c>
      <c r="P2363" t="e">
        <f t="shared" si="146"/>
        <v>#DIV/0!</v>
      </c>
      <c r="Q2363" s="9" t="s">
        <v>8322</v>
      </c>
      <c r="R2363" s="9" t="s">
        <v>8323</v>
      </c>
      <c r="S2363" s="10">
        <f>(J2363/86400)+25569+(-6/24)</f>
        <v>42466.608888888892</v>
      </c>
      <c r="T2363">
        <f t="shared" si="144"/>
        <v>2016</v>
      </c>
      <c r="U2363" s="15" t="str">
        <f t="shared" si="147"/>
        <v>Apr</v>
      </c>
      <c r="V2363" s="10">
        <f>(I2363/86400)+25569+(-5/24)</f>
        <v>42490.708333333336</v>
      </c>
      <c r="Y2363" s="10"/>
    </row>
    <row r="2364" spans="1:25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5"/>
        <v>29</v>
      </c>
      <c r="P2364">
        <f t="shared" si="146"/>
        <v>60</v>
      </c>
      <c r="Q2364" s="9" t="s">
        <v>8322</v>
      </c>
      <c r="R2364" s="9" t="s">
        <v>8323</v>
      </c>
      <c r="S2364" s="10">
        <f>(J2364/86400)+25569+(-6/24)</f>
        <v>41954.438310185185</v>
      </c>
      <c r="T2364">
        <f t="shared" si="144"/>
        <v>2014</v>
      </c>
      <c r="U2364" s="15" t="str">
        <f t="shared" si="147"/>
        <v>Nov</v>
      </c>
      <c r="V2364" s="10">
        <f>(I2364/86400)+25569+(-5/24)</f>
        <v>41984.47997685185</v>
      </c>
      <c r="Y2364" s="10"/>
    </row>
    <row r="2365" spans="1:25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5"/>
        <v>0</v>
      </c>
      <c r="P2365" t="e">
        <f t="shared" si="146"/>
        <v>#DIV/0!</v>
      </c>
      <c r="Q2365" s="9" t="s">
        <v>8322</v>
      </c>
      <c r="R2365" s="9" t="s">
        <v>8323</v>
      </c>
      <c r="S2365" s="10">
        <f>(J2365/86400)+25569+(-6/24)</f>
        <v>42321.761574074073</v>
      </c>
      <c r="T2365">
        <f t="shared" si="144"/>
        <v>2015</v>
      </c>
      <c r="U2365" s="15" t="str">
        <f t="shared" si="147"/>
        <v>Nov</v>
      </c>
      <c r="V2365" s="10">
        <f>(I2365/86400)+25569+(-5/24)</f>
        <v>42366.803240740737</v>
      </c>
      <c r="Y2365" s="10"/>
    </row>
    <row r="2366" spans="1:25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5"/>
        <v>0</v>
      </c>
      <c r="P2366" t="e">
        <f t="shared" si="146"/>
        <v>#DIV/0!</v>
      </c>
      <c r="Q2366" s="9" t="s">
        <v>8322</v>
      </c>
      <c r="R2366" s="9" t="s">
        <v>8323</v>
      </c>
      <c r="S2366" s="10">
        <f>(J2366/86400)+25569+(-6/24)</f>
        <v>42248.684675925921</v>
      </c>
      <c r="T2366">
        <f t="shared" si="144"/>
        <v>2015</v>
      </c>
      <c r="U2366" s="15" t="str">
        <f t="shared" si="147"/>
        <v>Sep</v>
      </c>
      <c r="V2366" s="10">
        <f>(I2366/86400)+25569+(-5/24)</f>
        <v>42303.726342592585</v>
      </c>
      <c r="Y2366" s="10"/>
    </row>
    <row r="2367" spans="1:25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5"/>
        <v>0</v>
      </c>
      <c r="P2367" t="e">
        <f t="shared" si="146"/>
        <v>#DIV/0!</v>
      </c>
      <c r="Q2367" s="9" t="s">
        <v>8322</v>
      </c>
      <c r="R2367" s="9" t="s">
        <v>8323</v>
      </c>
      <c r="S2367" s="10">
        <f>(J2367/86400)+25569+(-6/24)</f>
        <v>42346.486400462964</v>
      </c>
      <c r="T2367">
        <f t="shared" si="144"/>
        <v>2015</v>
      </c>
      <c r="U2367" s="15" t="str">
        <f t="shared" si="147"/>
        <v>Dec</v>
      </c>
      <c r="V2367" s="10">
        <f>(I2367/86400)+25569+(-5/24)</f>
        <v>42386.749999999993</v>
      </c>
      <c r="Y2367" s="10"/>
    </row>
    <row r="2368" spans="1:25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5"/>
        <v>11</v>
      </c>
      <c r="P2368">
        <f t="shared" si="146"/>
        <v>97.407407407407405</v>
      </c>
      <c r="Q2368" s="9" t="s">
        <v>8322</v>
      </c>
      <c r="R2368" s="9" t="s">
        <v>8323</v>
      </c>
      <c r="S2368" s="10">
        <f>(J2368/86400)+25569+(-6/24)</f>
        <v>42268.281631944439</v>
      </c>
      <c r="T2368">
        <f t="shared" si="144"/>
        <v>2015</v>
      </c>
      <c r="U2368" s="15" t="str">
        <f t="shared" si="147"/>
        <v>Sep</v>
      </c>
      <c r="V2368" s="10">
        <f>(I2368/86400)+25569+(-5/24)</f>
        <v>42298.323298611103</v>
      </c>
      <c r="Y2368" s="10"/>
    </row>
    <row r="2369" spans="1:25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5"/>
        <v>1</v>
      </c>
      <c r="P2369">
        <f t="shared" si="146"/>
        <v>47.857142857142854</v>
      </c>
      <c r="Q2369" s="9" t="s">
        <v>8322</v>
      </c>
      <c r="R2369" s="9" t="s">
        <v>8323</v>
      </c>
      <c r="S2369" s="10">
        <f>(J2369/86400)+25569+(-6/24)</f>
        <v>42425.720092592594</v>
      </c>
      <c r="T2369">
        <f t="shared" si="144"/>
        <v>2016</v>
      </c>
      <c r="U2369" s="15" t="str">
        <f t="shared" si="147"/>
        <v>Feb</v>
      </c>
      <c r="V2369" s="10">
        <f>(I2369/86400)+25569+(-5/24)</f>
        <v>42485.720092592594</v>
      </c>
      <c r="Y2369" s="10"/>
    </row>
    <row r="2370" spans="1:25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5"/>
        <v>0</v>
      </c>
      <c r="P2370">
        <f t="shared" si="146"/>
        <v>50</v>
      </c>
      <c r="Q2370" s="9" t="s">
        <v>8322</v>
      </c>
      <c r="R2370" s="9" t="s">
        <v>8323</v>
      </c>
      <c r="S2370" s="10">
        <f>(J2370/86400)+25569+(-6/24)</f>
        <v>42063.471817129626</v>
      </c>
      <c r="T2370">
        <f t="shared" ref="T2370:T2433" si="148">YEAR(S2370)</f>
        <v>2015</v>
      </c>
      <c r="U2370" s="15" t="str">
        <f t="shared" si="147"/>
        <v>Feb</v>
      </c>
      <c r="V2370" s="10">
        <f>(I2370/86400)+25569+(-5/24)</f>
        <v>42108.471817129626</v>
      </c>
      <c r="Y2370" s="10"/>
    </row>
    <row r="2371" spans="1:25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9">ROUND((E2371/D2371)*100,0)</f>
        <v>0</v>
      </c>
      <c r="P2371" t="e">
        <f t="shared" ref="P2371:P2434" si="150">AVERAGE(E2371/L2371)</f>
        <v>#DIV/0!</v>
      </c>
      <c r="Q2371" s="9" t="s">
        <v>8322</v>
      </c>
      <c r="R2371" s="9" t="s">
        <v>8323</v>
      </c>
      <c r="S2371" s="10">
        <f>(J2371/86400)+25569+(-6/24)</f>
        <v>42380.562627314815</v>
      </c>
      <c r="T2371">
        <f t="shared" si="148"/>
        <v>2016</v>
      </c>
      <c r="U2371" s="15" t="str">
        <f t="shared" ref="U2371:U2434" si="151">TEXT(S2371,"mmm")</f>
        <v>Jan</v>
      </c>
      <c r="V2371" s="10">
        <f>(I2371/86400)+25569+(-5/24)</f>
        <v>42410.60429398148</v>
      </c>
      <c r="Y2371" s="10"/>
    </row>
    <row r="2372" spans="1:25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9"/>
        <v>0</v>
      </c>
      <c r="P2372">
        <f t="shared" si="150"/>
        <v>20.5</v>
      </c>
      <c r="Q2372" s="9" t="s">
        <v>8322</v>
      </c>
      <c r="R2372" s="9" t="s">
        <v>8323</v>
      </c>
      <c r="S2372" s="10">
        <f>(J2372/86400)+25569+(-6/24)</f>
        <v>41960.93913194444</v>
      </c>
      <c r="T2372">
        <f t="shared" si="148"/>
        <v>2014</v>
      </c>
      <c r="U2372" s="15" t="str">
        <f t="shared" si="151"/>
        <v>Nov</v>
      </c>
      <c r="V2372" s="10">
        <f>(I2372/86400)+25569+(-5/24)</f>
        <v>41990.980798611105</v>
      </c>
      <c r="Y2372" s="10"/>
    </row>
    <row r="2373" spans="1:25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9"/>
        <v>0</v>
      </c>
      <c r="P2373" t="e">
        <f t="shared" si="150"/>
        <v>#DIV/0!</v>
      </c>
      <c r="Q2373" s="9" t="s">
        <v>8322</v>
      </c>
      <c r="R2373" s="9" t="s">
        <v>8323</v>
      </c>
      <c r="S2373" s="10">
        <f>(J2373/86400)+25569+(-6/24)</f>
        <v>42150.527731481481</v>
      </c>
      <c r="T2373">
        <f t="shared" si="148"/>
        <v>2015</v>
      </c>
      <c r="U2373" s="15" t="str">
        <f t="shared" si="151"/>
        <v>May</v>
      </c>
      <c r="V2373" s="10">
        <f>(I2373/86400)+25569+(-5/24)</f>
        <v>42180.569398148145</v>
      </c>
      <c r="Y2373" s="10"/>
    </row>
    <row r="2374" spans="1:25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9"/>
        <v>3</v>
      </c>
      <c r="P2374">
        <f t="shared" si="150"/>
        <v>30</v>
      </c>
      <c r="Q2374" s="9" t="s">
        <v>8322</v>
      </c>
      <c r="R2374" s="9" t="s">
        <v>8323</v>
      </c>
      <c r="S2374" s="10">
        <f>(J2374/86400)+25569+(-6/24)</f>
        <v>42087.819108796291</v>
      </c>
      <c r="T2374">
        <f t="shared" si="148"/>
        <v>2015</v>
      </c>
      <c r="U2374" s="15" t="str">
        <f t="shared" si="151"/>
        <v>Mar</v>
      </c>
      <c r="V2374" s="10">
        <f>(I2374/86400)+25569+(-5/24)</f>
        <v>42117.860775462956</v>
      </c>
      <c r="Y2374" s="10"/>
    </row>
    <row r="2375" spans="1:25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9"/>
        <v>0</v>
      </c>
      <c r="P2375">
        <f t="shared" si="150"/>
        <v>50</v>
      </c>
      <c r="Q2375" s="9" t="s">
        <v>8322</v>
      </c>
      <c r="R2375" s="9" t="s">
        <v>8323</v>
      </c>
      <c r="S2375" s="10">
        <f>(J2375/86400)+25569+(-6/24)</f>
        <v>42215.412314814814</v>
      </c>
      <c r="T2375">
        <f t="shared" si="148"/>
        <v>2015</v>
      </c>
      <c r="U2375" s="15" t="str">
        <f t="shared" si="151"/>
        <v>Jul</v>
      </c>
      <c r="V2375" s="10">
        <f>(I2375/86400)+25569+(-5/24)</f>
        <v>42245.453981481478</v>
      </c>
      <c r="Y2375" s="10"/>
    </row>
    <row r="2376" spans="1:25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9"/>
        <v>0</v>
      </c>
      <c r="P2376">
        <f t="shared" si="150"/>
        <v>10</v>
      </c>
      <c r="Q2376" s="9" t="s">
        <v>8322</v>
      </c>
      <c r="R2376" s="9" t="s">
        <v>8323</v>
      </c>
      <c r="S2376" s="10">
        <f>(J2376/86400)+25569+(-6/24)</f>
        <v>42017.593287037038</v>
      </c>
      <c r="T2376">
        <f t="shared" si="148"/>
        <v>2015</v>
      </c>
      <c r="U2376" s="15" t="str">
        <f t="shared" si="151"/>
        <v>Jan</v>
      </c>
      <c r="V2376" s="10">
        <f>(I2376/86400)+25569+(-5/24)</f>
        <v>42047.634953703702</v>
      </c>
      <c r="Y2376" s="10"/>
    </row>
    <row r="2377" spans="1:25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9"/>
        <v>0</v>
      </c>
      <c r="P2377" t="e">
        <f t="shared" si="150"/>
        <v>#DIV/0!</v>
      </c>
      <c r="Q2377" s="9" t="s">
        <v>8322</v>
      </c>
      <c r="R2377" s="9" t="s">
        <v>8323</v>
      </c>
      <c r="S2377" s="10">
        <f>(J2377/86400)+25569+(-6/24)</f>
        <v>42592.586076388892</v>
      </c>
      <c r="T2377">
        <f t="shared" si="148"/>
        <v>2016</v>
      </c>
      <c r="U2377" s="15" t="str">
        <f t="shared" si="151"/>
        <v>Aug</v>
      </c>
      <c r="V2377" s="10">
        <f>(I2377/86400)+25569+(-5/24)</f>
        <v>42622.627743055556</v>
      </c>
      <c r="Y2377" s="10"/>
    </row>
    <row r="2378" spans="1:25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9"/>
        <v>11</v>
      </c>
      <c r="P2378">
        <f t="shared" si="150"/>
        <v>81.582499999999996</v>
      </c>
      <c r="Q2378" s="9" t="s">
        <v>8322</v>
      </c>
      <c r="R2378" s="9" t="s">
        <v>8323</v>
      </c>
      <c r="S2378" s="10">
        <f>(J2378/86400)+25569+(-6/24)</f>
        <v>42318.675532407404</v>
      </c>
      <c r="T2378">
        <f t="shared" si="148"/>
        <v>2015</v>
      </c>
      <c r="U2378" s="15" t="str">
        <f t="shared" si="151"/>
        <v>Nov</v>
      </c>
      <c r="V2378" s="10">
        <f>(I2378/86400)+25569+(-5/24)</f>
        <v>42348.717199074068</v>
      </c>
      <c r="Y2378" s="10"/>
    </row>
    <row r="2379" spans="1:25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9"/>
        <v>0</v>
      </c>
      <c r="P2379" t="e">
        <f t="shared" si="150"/>
        <v>#DIV/0!</v>
      </c>
      <c r="Q2379" s="9" t="s">
        <v>8322</v>
      </c>
      <c r="R2379" s="9" t="s">
        <v>8323</v>
      </c>
      <c r="S2379" s="10">
        <f>(J2379/86400)+25569+(-6/24)</f>
        <v>42669.620173611111</v>
      </c>
      <c r="T2379">
        <f t="shared" si="148"/>
        <v>2016</v>
      </c>
      <c r="U2379" s="15" t="str">
        <f t="shared" si="151"/>
        <v>Oct</v>
      </c>
      <c r="V2379" s="10">
        <f>(I2379/86400)+25569+(-5/24)</f>
        <v>42699.703506944446</v>
      </c>
      <c r="Y2379" s="10"/>
    </row>
    <row r="2380" spans="1:25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9"/>
        <v>0</v>
      </c>
      <c r="P2380" t="e">
        <f t="shared" si="150"/>
        <v>#DIV/0!</v>
      </c>
      <c r="Q2380" s="9" t="s">
        <v>8322</v>
      </c>
      <c r="R2380" s="9" t="s">
        <v>8323</v>
      </c>
      <c r="S2380" s="10">
        <f>(J2380/86400)+25569+(-6/24)</f>
        <v>42212.763078703705</v>
      </c>
      <c r="T2380">
        <f t="shared" si="148"/>
        <v>2015</v>
      </c>
      <c r="U2380" s="15" t="str">
        <f t="shared" si="151"/>
        <v>Jul</v>
      </c>
      <c r="V2380" s="10">
        <f>(I2380/86400)+25569+(-5/24)</f>
        <v>42241.804745370369</v>
      </c>
      <c r="Y2380" s="10"/>
    </row>
    <row r="2381" spans="1:25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9"/>
        <v>0</v>
      </c>
      <c r="P2381" t="e">
        <f t="shared" si="150"/>
        <v>#DIV/0!</v>
      </c>
      <c r="Q2381" s="9" t="s">
        <v>8322</v>
      </c>
      <c r="R2381" s="9" t="s">
        <v>8323</v>
      </c>
      <c r="S2381" s="10">
        <f>(J2381/86400)+25569+(-6/24)</f>
        <v>42236.766388888893</v>
      </c>
      <c r="T2381">
        <f t="shared" si="148"/>
        <v>2015</v>
      </c>
      <c r="U2381" s="15" t="str">
        <f t="shared" si="151"/>
        <v>Aug</v>
      </c>
      <c r="V2381" s="10">
        <f>(I2381/86400)+25569+(-5/24)</f>
        <v>42281.808055555557</v>
      </c>
      <c r="Y2381" s="10"/>
    </row>
    <row r="2382" spans="1:25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9"/>
        <v>0</v>
      </c>
      <c r="P2382">
        <f t="shared" si="150"/>
        <v>18.333333333333332</v>
      </c>
      <c r="Q2382" s="9" t="s">
        <v>8322</v>
      </c>
      <c r="R2382" s="9" t="s">
        <v>8323</v>
      </c>
      <c r="S2382" s="10">
        <f>(J2382/86400)+25569+(-6/24)</f>
        <v>42248.543310185181</v>
      </c>
      <c r="T2382">
        <f t="shared" si="148"/>
        <v>2015</v>
      </c>
      <c r="U2382" s="15" t="str">
        <f t="shared" si="151"/>
        <v>Sep</v>
      </c>
      <c r="V2382" s="10">
        <f>(I2382/86400)+25569+(-5/24)</f>
        <v>42278.584976851846</v>
      </c>
      <c r="Y2382" s="10"/>
    </row>
    <row r="2383" spans="1:25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9"/>
        <v>2</v>
      </c>
      <c r="P2383">
        <f t="shared" si="150"/>
        <v>224.42857142857142</v>
      </c>
      <c r="Q2383" s="9" t="s">
        <v>8322</v>
      </c>
      <c r="R2383" s="9" t="s">
        <v>8323</v>
      </c>
      <c r="S2383" s="10">
        <f>(J2383/86400)+25569+(-6/24)</f>
        <v>42074.685740740737</v>
      </c>
      <c r="T2383">
        <f t="shared" si="148"/>
        <v>2015</v>
      </c>
      <c r="U2383" s="15" t="str">
        <f t="shared" si="151"/>
        <v>Mar</v>
      </c>
      <c r="V2383" s="10">
        <f>(I2383/86400)+25569+(-5/24)</f>
        <v>42104.727407407401</v>
      </c>
      <c r="Y2383" s="10"/>
    </row>
    <row r="2384" spans="1:25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9"/>
        <v>3</v>
      </c>
      <c r="P2384">
        <f t="shared" si="150"/>
        <v>37.5</v>
      </c>
      <c r="Q2384" s="9" t="s">
        <v>8322</v>
      </c>
      <c r="R2384" s="9" t="s">
        <v>8323</v>
      </c>
      <c r="S2384" s="10">
        <f>(J2384/86400)+25569+(-6/24)</f>
        <v>42194.937534722223</v>
      </c>
      <c r="T2384">
        <f t="shared" si="148"/>
        <v>2015</v>
      </c>
      <c r="U2384" s="15" t="str">
        <f t="shared" si="151"/>
        <v>Jul</v>
      </c>
      <c r="V2384" s="10">
        <f>(I2384/86400)+25569+(-5/24)</f>
        <v>42219.979201388887</v>
      </c>
      <c r="Y2384" s="10"/>
    </row>
    <row r="2385" spans="1:25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9"/>
        <v>4</v>
      </c>
      <c r="P2385">
        <f t="shared" si="150"/>
        <v>145</v>
      </c>
      <c r="Q2385" s="9" t="s">
        <v>8322</v>
      </c>
      <c r="R2385" s="9" t="s">
        <v>8323</v>
      </c>
      <c r="S2385" s="10">
        <f>(J2385/86400)+25569+(-6/24)</f>
        <v>42026.806793981479</v>
      </c>
      <c r="T2385">
        <f t="shared" si="148"/>
        <v>2015</v>
      </c>
      <c r="U2385" s="15" t="str">
        <f t="shared" si="151"/>
        <v>Jan</v>
      </c>
      <c r="V2385" s="10">
        <f>(I2385/86400)+25569+(-5/24)</f>
        <v>42056.848460648143</v>
      </c>
      <c r="Y2385" s="10"/>
    </row>
    <row r="2386" spans="1:25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9"/>
        <v>1</v>
      </c>
      <c r="P2386">
        <f t="shared" si="150"/>
        <v>1</v>
      </c>
      <c r="Q2386" s="9" t="s">
        <v>8322</v>
      </c>
      <c r="R2386" s="9" t="s">
        <v>8323</v>
      </c>
      <c r="S2386" s="10">
        <f>(J2386/86400)+25569+(-6/24)</f>
        <v>41926.817627314813</v>
      </c>
      <c r="T2386">
        <f t="shared" si="148"/>
        <v>2014</v>
      </c>
      <c r="U2386" s="15" t="str">
        <f t="shared" si="151"/>
        <v>Oct</v>
      </c>
      <c r="V2386" s="10">
        <f>(I2386/86400)+25569+(-5/24)</f>
        <v>41956.900960648149</v>
      </c>
      <c r="Y2386" s="10"/>
    </row>
    <row r="2387" spans="1:25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9"/>
        <v>1</v>
      </c>
      <c r="P2387">
        <f t="shared" si="150"/>
        <v>112.57142857142857</v>
      </c>
      <c r="Q2387" s="9" t="s">
        <v>8322</v>
      </c>
      <c r="R2387" s="9" t="s">
        <v>8323</v>
      </c>
      <c r="S2387" s="10">
        <f>(J2387/86400)+25569+(-6/24)</f>
        <v>42191.45175925926</v>
      </c>
      <c r="T2387">
        <f t="shared" si="148"/>
        <v>2015</v>
      </c>
      <c r="U2387" s="15" t="str">
        <f t="shared" si="151"/>
        <v>Jul</v>
      </c>
      <c r="V2387" s="10">
        <f>(I2387/86400)+25569+(-5/24)</f>
        <v>42221.493425925924</v>
      </c>
      <c r="Y2387" s="10"/>
    </row>
    <row r="2388" spans="1:25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9"/>
        <v>0</v>
      </c>
      <c r="P2388" t="e">
        <f t="shared" si="150"/>
        <v>#DIV/0!</v>
      </c>
      <c r="Q2388" s="9" t="s">
        <v>8322</v>
      </c>
      <c r="R2388" s="9" t="s">
        <v>8323</v>
      </c>
      <c r="S2388" s="10">
        <f>(J2388/86400)+25569+(-6/24)</f>
        <v>41954.588240740741</v>
      </c>
      <c r="T2388">
        <f t="shared" si="148"/>
        <v>2014</v>
      </c>
      <c r="U2388" s="15" t="str">
        <f t="shared" si="151"/>
        <v>Nov</v>
      </c>
      <c r="V2388" s="10">
        <f>(I2388/86400)+25569+(-5/24)</f>
        <v>42014.629907407405</v>
      </c>
      <c r="Y2388" s="10"/>
    </row>
    <row r="2389" spans="1:25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9"/>
        <v>1</v>
      </c>
      <c r="P2389">
        <f t="shared" si="150"/>
        <v>342</v>
      </c>
      <c r="Q2389" s="9" t="s">
        <v>8322</v>
      </c>
      <c r="R2389" s="9" t="s">
        <v>8323</v>
      </c>
      <c r="S2389" s="10">
        <f>(J2389/86400)+25569+(-6/24)</f>
        <v>42528.376620370371</v>
      </c>
      <c r="T2389">
        <f t="shared" si="148"/>
        <v>2016</v>
      </c>
      <c r="U2389" s="15" t="str">
        <f t="shared" si="151"/>
        <v>Jun</v>
      </c>
      <c r="V2389" s="10">
        <f>(I2389/86400)+25569+(-5/24)</f>
        <v>42573.418287037035</v>
      </c>
      <c r="Y2389" s="10"/>
    </row>
    <row r="2390" spans="1:25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9"/>
        <v>1</v>
      </c>
      <c r="P2390">
        <f t="shared" si="150"/>
        <v>57.875</v>
      </c>
      <c r="Q2390" s="9" t="s">
        <v>8322</v>
      </c>
      <c r="R2390" s="9" t="s">
        <v>8323</v>
      </c>
      <c r="S2390" s="10">
        <f>(J2390/86400)+25569+(-6/24)</f>
        <v>41989.603692129633</v>
      </c>
      <c r="T2390">
        <f t="shared" si="148"/>
        <v>2014</v>
      </c>
      <c r="U2390" s="15" t="str">
        <f t="shared" si="151"/>
        <v>Dec</v>
      </c>
      <c r="V2390" s="10">
        <f>(I2390/86400)+25569+(-5/24)</f>
        <v>42019.603472222218</v>
      </c>
      <c r="Y2390" s="10"/>
    </row>
    <row r="2391" spans="1:25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9"/>
        <v>0</v>
      </c>
      <c r="P2391">
        <f t="shared" si="150"/>
        <v>30</v>
      </c>
      <c r="Q2391" s="9" t="s">
        <v>8322</v>
      </c>
      <c r="R2391" s="9" t="s">
        <v>8323</v>
      </c>
      <c r="S2391" s="10">
        <f>(J2391/86400)+25569+(-6/24)</f>
        <v>42179.403379629628</v>
      </c>
      <c r="T2391">
        <f t="shared" si="148"/>
        <v>2015</v>
      </c>
      <c r="U2391" s="15" t="str">
        <f t="shared" si="151"/>
        <v>Jun</v>
      </c>
      <c r="V2391" s="10">
        <f>(I2391/86400)+25569+(-5/24)</f>
        <v>42210.707638888889</v>
      </c>
      <c r="Y2391" s="10"/>
    </row>
    <row r="2392" spans="1:25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9"/>
        <v>0</v>
      </c>
      <c r="P2392" t="e">
        <f t="shared" si="150"/>
        <v>#DIV/0!</v>
      </c>
      <c r="Q2392" s="9" t="s">
        <v>8322</v>
      </c>
      <c r="R2392" s="9" t="s">
        <v>8323</v>
      </c>
      <c r="S2392" s="10">
        <f>(J2392/86400)+25569+(-6/24)</f>
        <v>41968.012314814812</v>
      </c>
      <c r="T2392">
        <f t="shared" si="148"/>
        <v>2014</v>
      </c>
      <c r="U2392" s="15" t="str">
        <f t="shared" si="151"/>
        <v>Nov</v>
      </c>
      <c r="V2392" s="10">
        <f>(I2392/86400)+25569+(-5/24)</f>
        <v>42008.053981481477</v>
      </c>
      <c r="Y2392" s="10"/>
    </row>
    <row r="2393" spans="1:25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9"/>
        <v>0</v>
      </c>
      <c r="P2393">
        <f t="shared" si="150"/>
        <v>25</v>
      </c>
      <c r="Q2393" s="9" t="s">
        <v>8322</v>
      </c>
      <c r="R2393" s="9" t="s">
        <v>8323</v>
      </c>
      <c r="S2393" s="10">
        <f>(J2393/86400)+25569+(-6/24)</f>
        <v>42064.544490740736</v>
      </c>
      <c r="T2393">
        <f t="shared" si="148"/>
        <v>2015</v>
      </c>
      <c r="U2393" s="15" t="str">
        <f t="shared" si="151"/>
        <v>Mar</v>
      </c>
      <c r="V2393" s="10">
        <f>(I2393/86400)+25569+(-5/24)</f>
        <v>42094.544490740744</v>
      </c>
      <c r="Y2393" s="10"/>
    </row>
    <row r="2394" spans="1:25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9"/>
        <v>0</v>
      </c>
      <c r="P2394" t="e">
        <f t="shared" si="150"/>
        <v>#DIV/0!</v>
      </c>
      <c r="Q2394" s="9" t="s">
        <v>8322</v>
      </c>
      <c r="R2394" s="9" t="s">
        <v>8323</v>
      </c>
      <c r="S2394" s="10">
        <f>(J2394/86400)+25569+(-6/24)</f>
        <v>42275.870636574073</v>
      </c>
      <c r="T2394">
        <f t="shared" si="148"/>
        <v>2015</v>
      </c>
      <c r="U2394" s="15" t="str">
        <f t="shared" si="151"/>
        <v>Sep</v>
      </c>
      <c r="V2394" s="10">
        <f>(I2394/86400)+25569+(-5/24)</f>
        <v>42305.912303240737</v>
      </c>
      <c r="Y2394" s="10"/>
    </row>
    <row r="2395" spans="1:25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9"/>
        <v>0</v>
      </c>
      <c r="P2395">
        <f t="shared" si="150"/>
        <v>50</v>
      </c>
      <c r="Q2395" s="9" t="s">
        <v>8322</v>
      </c>
      <c r="R2395" s="9" t="s">
        <v>8323</v>
      </c>
      <c r="S2395" s="10">
        <f>(J2395/86400)+25569+(-6/24)</f>
        <v>42194.398344907408</v>
      </c>
      <c r="T2395">
        <f t="shared" si="148"/>
        <v>2015</v>
      </c>
      <c r="U2395" s="15" t="str">
        <f t="shared" si="151"/>
        <v>Jul</v>
      </c>
      <c r="V2395" s="10">
        <f>(I2395/86400)+25569+(-5/24)</f>
        <v>42224.440011574072</v>
      </c>
      <c r="Y2395" s="10"/>
    </row>
    <row r="2396" spans="1:25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9"/>
        <v>0</v>
      </c>
      <c r="P2396">
        <f t="shared" si="150"/>
        <v>1.5</v>
      </c>
      <c r="Q2396" s="9" t="s">
        <v>8322</v>
      </c>
      <c r="R2396" s="9" t="s">
        <v>8323</v>
      </c>
      <c r="S2396" s="10">
        <f>(J2396/86400)+25569+(-6/24)</f>
        <v>42031.112187499995</v>
      </c>
      <c r="T2396">
        <f t="shared" si="148"/>
        <v>2015</v>
      </c>
      <c r="U2396" s="15" t="str">
        <f t="shared" si="151"/>
        <v>Jan</v>
      </c>
      <c r="V2396" s="10">
        <f>(I2396/86400)+25569+(-5/24)</f>
        <v>42061.15385416666</v>
      </c>
      <c r="Y2396" s="10"/>
    </row>
    <row r="2397" spans="1:25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9"/>
        <v>0</v>
      </c>
      <c r="P2397" t="e">
        <f t="shared" si="150"/>
        <v>#DIV/0!</v>
      </c>
      <c r="Q2397" s="9" t="s">
        <v>8322</v>
      </c>
      <c r="R2397" s="9" t="s">
        <v>8323</v>
      </c>
      <c r="S2397" s="10">
        <f>(J2397/86400)+25569+(-6/24)</f>
        <v>42716.871377314819</v>
      </c>
      <c r="T2397">
        <f t="shared" si="148"/>
        <v>2016</v>
      </c>
      <c r="U2397" s="15" t="str">
        <f t="shared" si="151"/>
        <v>Dec</v>
      </c>
      <c r="V2397" s="10">
        <f>(I2397/86400)+25569+(-5/24)</f>
        <v>42745.164583333331</v>
      </c>
      <c r="Y2397" s="10"/>
    </row>
    <row r="2398" spans="1:25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9"/>
        <v>0</v>
      </c>
      <c r="P2398">
        <f t="shared" si="150"/>
        <v>10</v>
      </c>
      <c r="Q2398" s="9" t="s">
        <v>8322</v>
      </c>
      <c r="R2398" s="9" t="s">
        <v>8323</v>
      </c>
      <c r="S2398" s="10">
        <f>(J2398/86400)+25569+(-6/24)</f>
        <v>42262.599050925928</v>
      </c>
      <c r="T2398">
        <f t="shared" si="148"/>
        <v>2015</v>
      </c>
      <c r="U2398" s="15" t="str">
        <f t="shared" si="151"/>
        <v>Sep</v>
      </c>
      <c r="V2398" s="10">
        <f>(I2398/86400)+25569+(-5/24)</f>
        <v>42292.640717592592</v>
      </c>
      <c r="Y2398" s="10"/>
    </row>
    <row r="2399" spans="1:25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9"/>
        <v>0</v>
      </c>
      <c r="P2399" t="e">
        <f t="shared" si="150"/>
        <v>#DIV/0!</v>
      </c>
      <c r="Q2399" s="9" t="s">
        <v>8322</v>
      </c>
      <c r="R2399" s="9" t="s">
        <v>8323</v>
      </c>
      <c r="S2399" s="10">
        <f>(J2399/86400)+25569+(-6/24)</f>
        <v>41976.63490740741</v>
      </c>
      <c r="T2399">
        <f t="shared" si="148"/>
        <v>2014</v>
      </c>
      <c r="U2399" s="15" t="str">
        <f t="shared" si="151"/>
        <v>Dec</v>
      </c>
      <c r="V2399" s="10">
        <f>(I2399/86400)+25569+(-5/24)</f>
        <v>42006.676574074074</v>
      </c>
      <c r="Y2399" s="10"/>
    </row>
    <row r="2400" spans="1:25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9"/>
        <v>0</v>
      </c>
      <c r="P2400" t="e">
        <f t="shared" si="150"/>
        <v>#DIV/0!</v>
      </c>
      <c r="Q2400" s="9" t="s">
        <v>8322</v>
      </c>
      <c r="R2400" s="9" t="s">
        <v>8323</v>
      </c>
      <c r="S2400" s="10">
        <f>(J2400/86400)+25569+(-6/24)</f>
        <v>42157.666481481487</v>
      </c>
      <c r="T2400">
        <f t="shared" si="148"/>
        <v>2015</v>
      </c>
      <c r="U2400" s="15" t="str">
        <f t="shared" si="151"/>
        <v>Jun</v>
      </c>
      <c r="V2400" s="10">
        <f>(I2400/86400)+25569+(-5/24)</f>
        <v>42187.708148148151</v>
      </c>
      <c r="Y2400" s="10"/>
    </row>
    <row r="2401" spans="1:25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9"/>
        <v>0</v>
      </c>
      <c r="P2401" t="e">
        <f t="shared" si="150"/>
        <v>#DIV/0!</v>
      </c>
      <c r="Q2401" s="9" t="s">
        <v>8322</v>
      </c>
      <c r="R2401" s="9" t="s">
        <v>8323</v>
      </c>
      <c r="S2401" s="10">
        <f>(J2401/86400)+25569+(-6/24)</f>
        <v>41956.603078703702</v>
      </c>
      <c r="T2401">
        <f t="shared" si="148"/>
        <v>2014</v>
      </c>
      <c r="U2401" s="15" t="str">
        <f t="shared" si="151"/>
        <v>Nov</v>
      </c>
      <c r="V2401" s="10">
        <f>(I2401/86400)+25569+(-5/24)</f>
        <v>41991.644745370366</v>
      </c>
      <c r="Y2401" s="10"/>
    </row>
    <row r="2402" spans="1:25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9"/>
        <v>0</v>
      </c>
      <c r="P2402" t="e">
        <f t="shared" si="150"/>
        <v>#DIV/0!</v>
      </c>
      <c r="Q2402" s="9" t="s">
        <v>8322</v>
      </c>
      <c r="R2402" s="9" t="s">
        <v>8323</v>
      </c>
      <c r="S2402" s="10">
        <f>(J2402/86400)+25569+(-6/24)</f>
        <v>42444.018101851849</v>
      </c>
      <c r="T2402">
        <f t="shared" si="148"/>
        <v>2016</v>
      </c>
      <c r="U2402" s="15" t="str">
        <f t="shared" si="151"/>
        <v>Mar</v>
      </c>
      <c r="V2402" s="10">
        <f>(I2402/86400)+25569+(-5/24)</f>
        <v>42474.059768518513</v>
      </c>
      <c r="Y2402" s="10"/>
    </row>
    <row r="2403" spans="1:25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9"/>
        <v>1</v>
      </c>
      <c r="P2403">
        <f t="shared" si="150"/>
        <v>22.333333333333332</v>
      </c>
      <c r="Q2403" s="9" t="s">
        <v>8339</v>
      </c>
      <c r="R2403" s="9" t="s">
        <v>8340</v>
      </c>
      <c r="S2403" s="10">
        <f>(J2403/86400)+25569+(-6/24)</f>
        <v>42374.572870370372</v>
      </c>
      <c r="T2403">
        <f t="shared" si="148"/>
        <v>2016</v>
      </c>
      <c r="U2403" s="15" t="str">
        <f t="shared" si="151"/>
        <v>Jan</v>
      </c>
      <c r="V2403" s="10">
        <f>(I2403/86400)+25569+(-5/24)</f>
        <v>42434.614537037036</v>
      </c>
      <c r="Y2403" s="10"/>
    </row>
    <row r="2404" spans="1:25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9"/>
        <v>0</v>
      </c>
      <c r="P2404">
        <f t="shared" si="150"/>
        <v>52</v>
      </c>
      <c r="Q2404" s="9" t="s">
        <v>8339</v>
      </c>
      <c r="R2404" s="9" t="s">
        <v>8340</v>
      </c>
      <c r="S2404" s="10">
        <f>(J2404/86400)+25569+(-6/24)</f>
        <v>42107.429756944446</v>
      </c>
      <c r="T2404">
        <f t="shared" si="148"/>
        <v>2015</v>
      </c>
      <c r="U2404" s="15" t="str">
        <f t="shared" si="151"/>
        <v>Apr</v>
      </c>
      <c r="V2404" s="10">
        <f>(I2404/86400)+25569+(-5/24)</f>
        <v>42137.47142361111</v>
      </c>
      <c r="Y2404" s="10"/>
    </row>
    <row r="2405" spans="1:25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9"/>
        <v>17</v>
      </c>
      <c r="P2405">
        <f t="shared" si="150"/>
        <v>16.833333333333332</v>
      </c>
      <c r="Q2405" s="9" t="s">
        <v>8339</v>
      </c>
      <c r="R2405" s="9" t="s">
        <v>8340</v>
      </c>
      <c r="S2405" s="10">
        <f>(J2405/86400)+25569+(-6/24)</f>
        <v>42399.632615740746</v>
      </c>
      <c r="T2405">
        <f t="shared" si="148"/>
        <v>2016</v>
      </c>
      <c r="U2405" s="15" t="str">
        <f t="shared" si="151"/>
        <v>Jan</v>
      </c>
      <c r="V2405" s="10">
        <f>(I2405/86400)+25569+(-5/24)</f>
        <v>42459.632615740738</v>
      </c>
      <c r="Y2405" s="10"/>
    </row>
    <row r="2406" spans="1:25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9"/>
        <v>0</v>
      </c>
      <c r="P2406" t="e">
        <f t="shared" si="150"/>
        <v>#DIV/0!</v>
      </c>
      <c r="Q2406" s="9" t="s">
        <v>8339</v>
      </c>
      <c r="R2406" s="9" t="s">
        <v>8340</v>
      </c>
      <c r="S2406" s="10">
        <f>(J2406/86400)+25569+(-6/24)</f>
        <v>42341.78943287037</v>
      </c>
      <c r="T2406">
        <f t="shared" si="148"/>
        <v>2015</v>
      </c>
      <c r="U2406" s="15" t="str">
        <f t="shared" si="151"/>
        <v>Dec</v>
      </c>
      <c r="V2406" s="10">
        <f>(I2406/86400)+25569+(-5/24)</f>
        <v>42371.831099537034</v>
      </c>
      <c r="Y2406" s="10"/>
    </row>
    <row r="2407" spans="1:25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9"/>
        <v>23</v>
      </c>
      <c r="P2407">
        <f t="shared" si="150"/>
        <v>56.3</v>
      </c>
      <c r="Q2407" s="9" t="s">
        <v>8339</v>
      </c>
      <c r="R2407" s="9" t="s">
        <v>8340</v>
      </c>
      <c r="S2407" s="10">
        <f>(J2407/86400)+25569+(-6/24)</f>
        <v>42595.335358796292</v>
      </c>
      <c r="T2407">
        <f t="shared" si="148"/>
        <v>2016</v>
      </c>
      <c r="U2407" s="15" t="str">
        <f t="shared" si="151"/>
        <v>Aug</v>
      </c>
      <c r="V2407" s="10">
        <f>(I2407/86400)+25569+(-5/24)</f>
        <v>42616.377025462956</v>
      </c>
      <c r="Y2407" s="10"/>
    </row>
    <row r="2408" spans="1:25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9"/>
        <v>41</v>
      </c>
      <c r="P2408">
        <f t="shared" si="150"/>
        <v>84.0625</v>
      </c>
      <c r="Q2408" s="9" t="s">
        <v>8339</v>
      </c>
      <c r="R2408" s="9" t="s">
        <v>8340</v>
      </c>
      <c r="S2408" s="10">
        <f>(J2408/86400)+25569+(-6/24)</f>
        <v>41982.860995370371</v>
      </c>
      <c r="T2408">
        <f t="shared" si="148"/>
        <v>2014</v>
      </c>
      <c r="U2408" s="15" t="str">
        <f t="shared" si="151"/>
        <v>Dec</v>
      </c>
      <c r="V2408" s="10">
        <f>(I2408/86400)+25569+(-5/24)</f>
        <v>42022.902662037035</v>
      </c>
      <c r="Y2408" s="10"/>
    </row>
    <row r="2409" spans="1:25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9"/>
        <v>25</v>
      </c>
      <c r="P2409">
        <f t="shared" si="150"/>
        <v>168.39393939393941</v>
      </c>
      <c r="Q2409" s="9" t="s">
        <v>8339</v>
      </c>
      <c r="R2409" s="9" t="s">
        <v>8340</v>
      </c>
      <c r="S2409" s="10">
        <f>(J2409/86400)+25569+(-6/24)</f>
        <v>42082.325555555552</v>
      </c>
      <c r="T2409">
        <f t="shared" si="148"/>
        <v>2015</v>
      </c>
      <c r="U2409" s="15" t="str">
        <f t="shared" si="151"/>
        <v>Mar</v>
      </c>
      <c r="V2409" s="10">
        <f>(I2409/86400)+25569+(-5/24)</f>
        <v>42105.041666666664</v>
      </c>
      <c r="Y2409" s="10"/>
    </row>
    <row r="2410" spans="1:25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9"/>
        <v>0</v>
      </c>
      <c r="P2410">
        <f t="shared" si="150"/>
        <v>15</v>
      </c>
      <c r="Q2410" s="9" t="s">
        <v>8339</v>
      </c>
      <c r="R2410" s="9" t="s">
        <v>8340</v>
      </c>
      <c r="S2410" s="10">
        <f>(J2410/86400)+25569+(-6/24)</f>
        <v>41918.890706018516</v>
      </c>
      <c r="T2410">
        <f t="shared" si="148"/>
        <v>2014</v>
      </c>
      <c r="U2410" s="15" t="str">
        <f t="shared" si="151"/>
        <v>Oct</v>
      </c>
      <c r="V2410" s="10">
        <f>(I2410/86400)+25569+(-5/24)</f>
        <v>41948.974039351851</v>
      </c>
      <c r="Y2410" s="10"/>
    </row>
    <row r="2411" spans="1:25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9"/>
        <v>2</v>
      </c>
      <c r="P2411">
        <f t="shared" si="150"/>
        <v>76.666666666666671</v>
      </c>
      <c r="Q2411" s="9" t="s">
        <v>8339</v>
      </c>
      <c r="R2411" s="9" t="s">
        <v>8340</v>
      </c>
      <c r="S2411" s="10">
        <f>(J2411/86400)+25569+(-6/24)</f>
        <v>42204.625868055555</v>
      </c>
      <c r="T2411">
        <f t="shared" si="148"/>
        <v>2015</v>
      </c>
      <c r="U2411" s="15" t="str">
        <f t="shared" si="151"/>
        <v>Jul</v>
      </c>
      <c r="V2411" s="10">
        <f>(I2411/86400)+25569+(-5/24)</f>
        <v>42234.667534722219</v>
      </c>
      <c r="Y2411" s="10"/>
    </row>
    <row r="2412" spans="1:25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9"/>
        <v>0</v>
      </c>
      <c r="P2412" t="e">
        <f t="shared" si="150"/>
        <v>#DIV/0!</v>
      </c>
      <c r="Q2412" s="9" t="s">
        <v>8339</v>
      </c>
      <c r="R2412" s="9" t="s">
        <v>8340</v>
      </c>
      <c r="S2412" s="10">
        <f>(J2412/86400)+25569+(-6/24)</f>
        <v>42224.158275462964</v>
      </c>
      <c r="T2412">
        <f t="shared" si="148"/>
        <v>2015</v>
      </c>
      <c r="U2412" s="15" t="str">
        <f t="shared" si="151"/>
        <v>Aug</v>
      </c>
      <c r="V2412" s="10">
        <f>(I2412/86400)+25569+(-5/24)</f>
        <v>42254.199942129628</v>
      </c>
      <c r="Y2412" s="10"/>
    </row>
    <row r="2413" spans="1:25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9"/>
        <v>1</v>
      </c>
      <c r="P2413">
        <f t="shared" si="150"/>
        <v>50.333333333333336</v>
      </c>
      <c r="Q2413" s="9" t="s">
        <v>8339</v>
      </c>
      <c r="R2413" s="9" t="s">
        <v>8340</v>
      </c>
      <c r="S2413" s="10">
        <f>(J2413/86400)+25569+(-6/24)</f>
        <v>42211.482430555552</v>
      </c>
      <c r="T2413">
        <f t="shared" si="148"/>
        <v>2015</v>
      </c>
      <c r="U2413" s="15" t="str">
        <f t="shared" si="151"/>
        <v>Jul</v>
      </c>
      <c r="V2413" s="10">
        <f>(I2413/86400)+25569+(-5/24)</f>
        <v>42241.524097222216</v>
      </c>
      <c r="Y2413" s="10"/>
    </row>
    <row r="2414" spans="1:25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9"/>
        <v>0</v>
      </c>
      <c r="P2414" t="e">
        <f t="shared" si="150"/>
        <v>#DIV/0!</v>
      </c>
      <c r="Q2414" s="9" t="s">
        <v>8339</v>
      </c>
      <c r="R2414" s="9" t="s">
        <v>8340</v>
      </c>
      <c r="S2414" s="10">
        <f>(J2414/86400)+25569+(-6/24)</f>
        <v>42655.486956018518</v>
      </c>
      <c r="T2414">
        <f t="shared" si="148"/>
        <v>2016</v>
      </c>
      <c r="U2414" s="15" t="str">
        <f t="shared" si="151"/>
        <v>Oct</v>
      </c>
      <c r="V2414" s="10">
        <f>(I2414/86400)+25569+(-5/24)</f>
        <v>42700.570289351854</v>
      </c>
      <c r="Y2414" s="10"/>
    </row>
    <row r="2415" spans="1:25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9"/>
        <v>1</v>
      </c>
      <c r="P2415">
        <f t="shared" si="150"/>
        <v>8.3333333333333339</v>
      </c>
      <c r="Q2415" s="9" t="s">
        <v>8339</v>
      </c>
      <c r="R2415" s="9" t="s">
        <v>8340</v>
      </c>
      <c r="S2415" s="10">
        <f>(J2415/86400)+25569+(-6/24)</f>
        <v>41759.85974537037</v>
      </c>
      <c r="T2415">
        <f t="shared" si="148"/>
        <v>2014</v>
      </c>
      <c r="U2415" s="15" t="str">
        <f t="shared" si="151"/>
        <v>Apr</v>
      </c>
      <c r="V2415" s="10">
        <f>(I2415/86400)+25569+(-5/24)</f>
        <v>41790.770833333328</v>
      </c>
      <c r="Y2415" s="10"/>
    </row>
    <row r="2416" spans="1:25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9"/>
        <v>3</v>
      </c>
      <c r="P2416">
        <f t="shared" si="150"/>
        <v>35.384615384615387</v>
      </c>
      <c r="Q2416" s="9" t="s">
        <v>8339</v>
      </c>
      <c r="R2416" s="9" t="s">
        <v>8340</v>
      </c>
      <c r="S2416" s="10">
        <f>(J2416/86400)+25569+(-6/24)</f>
        <v>42198.445138888885</v>
      </c>
      <c r="T2416">
        <f t="shared" si="148"/>
        <v>2015</v>
      </c>
      <c r="U2416" s="15" t="str">
        <f t="shared" si="151"/>
        <v>Jul</v>
      </c>
      <c r="V2416" s="10">
        <f>(I2416/86400)+25569+(-5/24)</f>
        <v>42237.957638888889</v>
      </c>
      <c r="Y2416" s="10"/>
    </row>
    <row r="2417" spans="1:25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9"/>
        <v>1</v>
      </c>
      <c r="P2417">
        <f t="shared" si="150"/>
        <v>55.833333333333336</v>
      </c>
      <c r="Q2417" s="9" t="s">
        <v>8339</v>
      </c>
      <c r="R2417" s="9" t="s">
        <v>8340</v>
      </c>
      <c r="S2417" s="10">
        <f>(J2417/86400)+25569+(-6/24)</f>
        <v>42536.612800925926</v>
      </c>
      <c r="T2417">
        <f t="shared" si="148"/>
        <v>2016</v>
      </c>
      <c r="U2417" s="15" t="str">
        <f t="shared" si="151"/>
        <v>Jun</v>
      </c>
      <c r="V2417" s="10">
        <f>(I2417/86400)+25569+(-5/24)</f>
        <v>42566.654467592591</v>
      </c>
      <c r="Y2417" s="10"/>
    </row>
    <row r="2418" spans="1:25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9"/>
        <v>0</v>
      </c>
      <c r="P2418">
        <f t="shared" si="150"/>
        <v>5</v>
      </c>
      <c r="Q2418" s="9" t="s">
        <v>8339</v>
      </c>
      <c r="R2418" s="9" t="s">
        <v>8340</v>
      </c>
      <c r="S2418" s="10">
        <f>(J2418/86400)+25569+(-6/24)</f>
        <v>42019.487766203703</v>
      </c>
      <c r="T2418">
        <f t="shared" si="148"/>
        <v>2015</v>
      </c>
      <c r="U2418" s="15" t="str">
        <f t="shared" si="151"/>
        <v>Jan</v>
      </c>
      <c r="V2418" s="10">
        <f>(I2418/86400)+25569+(-5/24)</f>
        <v>42077.416666666664</v>
      </c>
      <c r="Y2418" s="10"/>
    </row>
    <row r="2419" spans="1:25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9"/>
        <v>0</v>
      </c>
      <c r="P2419" t="e">
        <f t="shared" si="150"/>
        <v>#DIV/0!</v>
      </c>
      <c r="Q2419" s="9" t="s">
        <v>8339</v>
      </c>
      <c r="R2419" s="9" t="s">
        <v>8340</v>
      </c>
      <c r="S2419" s="10">
        <f>(J2419/86400)+25569+(-6/24)</f>
        <v>41831.634108796294</v>
      </c>
      <c r="T2419">
        <f t="shared" si="148"/>
        <v>2014</v>
      </c>
      <c r="U2419" s="15" t="str">
        <f t="shared" si="151"/>
        <v>Jul</v>
      </c>
      <c r="V2419" s="10">
        <f>(I2419/86400)+25569+(-5/24)</f>
        <v>41861.675775462958</v>
      </c>
      <c r="Y2419" s="10"/>
    </row>
    <row r="2420" spans="1:25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9"/>
        <v>0</v>
      </c>
      <c r="P2420">
        <f t="shared" si="150"/>
        <v>1</v>
      </c>
      <c r="Q2420" s="9" t="s">
        <v>8339</v>
      </c>
      <c r="R2420" s="9" t="s">
        <v>8340</v>
      </c>
      <c r="S2420" s="10">
        <f>(J2420/86400)+25569+(-6/24)</f>
        <v>42027.606990740736</v>
      </c>
      <c r="T2420">
        <f t="shared" si="148"/>
        <v>2015</v>
      </c>
      <c r="U2420" s="15" t="str">
        <f t="shared" si="151"/>
        <v>Jan</v>
      </c>
      <c r="V2420" s="10">
        <f>(I2420/86400)+25569+(-5/24)</f>
        <v>42087.606990740744</v>
      </c>
      <c r="Y2420" s="10"/>
    </row>
    <row r="2421" spans="1:25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9"/>
        <v>0</v>
      </c>
      <c r="P2421" t="e">
        <f t="shared" si="150"/>
        <v>#DIV/0!</v>
      </c>
      <c r="Q2421" s="9" t="s">
        <v>8339</v>
      </c>
      <c r="R2421" s="9" t="s">
        <v>8340</v>
      </c>
      <c r="S2421" s="10">
        <f>(J2421/86400)+25569+(-6/24)</f>
        <v>41993.488298611112</v>
      </c>
      <c r="T2421">
        <f t="shared" si="148"/>
        <v>2014</v>
      </c>
      <c r="U2421" s="15" t="str">
        <f t="shared" si="151"/>
        <v>Dec</v>
      </c>
      <c r="V2421" s="10">
        <f>(I2421/86400)+25569+(-5/24)</f>
        <v>42053.529965277776</v>
      </c>
      <c r="Y2421" s="10"/>
    </row>
    <row r="2422" spans="1:25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9"/>
        <v>15</v>
      </c>
      <c r="P2422">
        <f t="shared" si="150"/>
        <v>69.472222222222229</v>
      </c>
      <c r="Q2422" s="9" t="s">
        <v>8339</v>
      </c>
      <c r="R2422" s="9" t="s">
        <v>8340</v>
      </c>
      <c r="S2422" s="10">
        <f>(J2422/86400)+25569+(-6/24)</f>
        <v>41892.778877314813</v>
      </c>
      <c r="T2422">
        <f t="shared" si="148"/>
        <v>2014</v>
      </c>
      <c r="U2422" s="15" t="str">
        <f t="shared" si="151"/>
        <v>Sep</v>
      </c>
      <c r="V2422" s="10">
        <f>(I2422/86400)+25569+(-5/24)</f>
        <v>41952.862210648142</v>
      </c>
      <c r="Y2422" s="10"/>
    </row>
    <row r="2423" spans="1:25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9"/>
        <v>0</v>
      </c>
      <c r="P2423">
        <f t="shared" si="150"/>
        <v>1</v>
      </c>
      <c r="Q2423" s="9" t="s">
        <v>8339</v>
      </c>
      <c r="R2423" s="9" t="s">
        <v>8340</v>
      </c>
      <c r="S2423" s="10">
        <f>(J2423/86400)+25569+(-6/24)</f>
        <v>42026.437453703707</v>
      </c>
      <c r="T2423">
        <f t="shared" si="148"/>
        <v>2015</v>
      </c>
      <c r="U2423" s="15" t="str">
        <f t="shared" si="151"/>
        <v>Jan</v>
      </c>
      <c r="V2423" s="10">
        <f>(I2423/86400)+25569+(-5/24)</f>
        <v>42056.479120370372</v>
      </c>
      <c r="Y2423" s="10"/>
    </row>
    <row r="2424" spans="1:25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9"/>
        <v>0</v>
      </c>
      <c r="P2424">
        <f t="shared" si="150"/>
        <v>1</v>
      </c>
      <c r="Q2424" s="9" t="s">
        <v>8339</v>
      </c>
      <c r="R2424" s="9" t="s">
        <v>8340</v>
      </c>
      <c r="S2424" s="10">
        <f>(J2424/86400)+25569+(-6/24)</f>
        <v>42044.474953703699</v>
      </c>
      <c r="T2424">
        <f t="shared" si="148"/>
        <v>2015</v>
      </c>
      <c r="U2424" s="15" t="str">
        <f t="shared" si="151"/>
        <v>Feb</v>
      </c>
      <c r="V2424" s="10">
        <f>(I2424/86400)+25569+(-5/24)</f>
        <v>42074.474953703706</v>
      </c>
      <c r="Y2424" s="10"/>
    </row>
    <row r="2425" spans="1:25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9"/>
        <v>0</v>
      </c>
      <c r="P2425">
        <f t="shared" si="150"/>
        <v>8</v>
      </c>
      <c r="Q2425" s="9" t="s">
        <v>8339</v>
      </c>
      <c r="R2425" s="9" t="s">
        <v>8340</v>
      </c>
      <c r="S2425" s="10">
        <f>(J2425/86400)+25569+(-6/24)</f>
        <v>41974.454745370371</v>
      </c>
      <c r="T2425">
        <f t="shared" si="148"/>
        <v>2014</v>
      </c>
      <c r="U2425" s="15" t="str">
        <f t="shared" si="151"/>
        <v>Dec</v>
      </c>
      <c r="V2425" s="10">
        <f>(I2425/86400)+25569+(-5/24)</f>
        <v>42004.496412037035</v>
      </c>
      <c r="Y2425" s="10"/>
    </row>
    <row r="2426" spans="1:25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9"/>
        <v>1</v>
      </c>
      <c r="P2426">
        <f t="shared" si="150"/>
        <v>34.444444444444443</v>
      </c>
      <c r="Q2426" s="9" t="s">
        <v>8339</v>
      </c>
      <c r="R2426" s="9" t="s">
        <v>8340</v>
      </c>
      <c r="S2426" s="10">
        <f>(J2426/86400)+25569+(-6/24)</f>
        <v>41909.642453703702</v>
      </c>
      <c r="T2426">
        <f t="shared" si="148"/>
        <v>2014</v>
      </c>
      <c r="U2426" s="15" t="str">
        <f t="shared" si="151"/>
        <v>Sep</v>
      </c>
      <c r="V2426" s="10">
        <f>(I2426/86400)+25569+(-5/24)</f>
        <v>41939.684120370366</v>
      </c>
      <c r="Y2426" s="10"/>
    </row>
    <row r="2427" spans="1:25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9"/>
        <v>0</v>
      </c>
      <c r="P2427">
        <f t="shared" si="150"/>
        <v>1</v>
      </c>
      <c r="Q2427" s="9" t="s">
        <v>8339</v>
      </c>
      <c r="R2427" s="9" t="s">
        <v>8340</v>
      </c>
      <c r="S2427" s="10">
        <f>(J2427/86400)+25569+(-6/24)</f>
        <v>42502.663761574076</v>
      </c>
      <c r="T2427">
        <f t="shared" si="148"/>
        <v>2016</v>
      </c>
      <c r="U2427" s="15" t="str">
        <f t="shared" si="151"/>
        <v>May</v>
      </c>
      <c r="V2427" s="10">
        <f>(I2427/86400)+25569+(-5/24)</f>
        <v>42517.711111111108</v>
      </c>
      <c r="Y2427" s="10"/>
    </row>
    <row r="2428" spans="1:25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9"/>
        <v>0</v>
      </c>
      <c r="P2428" t="e">
        <f t="shared" si="150"/>
        <v>#DIV/0!</v>
      </c>
      <c r="Q2428" s="9" t="s">
        <v>8339</v>
      </c>
      <c r="R2428" s="9" t="s">
        <v>8340</v>
      </c>
      <c r="S2428" s="10">
        <f>(J2428/86400)+25569+(-6/24)</f>
        <v>42163.920046296298</v>
      </c>
      <c r="T2428">
        <f t="shared" si="148"/>
        <v>2015</v>
      </c>
      <c r="U2428" s="15" t="str">
        <f t="shared" si="151"/>
        <v>Jun</v>
      </c>
      <c r="V2428" s="10">
        <f>(I2428/86400)+25569+(-5/24)</f>
        <v>42223.961712962962</v>
      </c>
      <c r="Y2428" s="10"/>
    </row>
    <row r="2429" spans="1:25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9"/>
        <v>0</v>
      </c>
      <c r="P2429">
        <f t="shared" si="150"/>
        <v>1</v>
      </c>
      <c r="Q2429" s="9" t="s">
        <v>8339</v>
      </c>
      <c r="R2429" s="9" t="s">
        <v>8340</v>
      </c>
      <c r="S2429" s="10">
        <f>(J2429/86400)+25569+(-6/24)</f>
        <v>42412.068668981483</v>
      </c>
      <c r="T2429">
        <f t="shared" si="148"/>
        <v>2016</v>
      </c>
      <c r="U2429" s="15" t="str">
        <f t="shared" si="151"/>
        <v>Feb</v>
      </c>
      <c r="V2429" s="10">
        <f>(I2429/86400)+25569+(-5/24)</f>
        <v>42452.068668981483</v>
      </c>
      <c r="Y2429" s="10"/>
    </row>
    <row r="2430" spans="1:25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9"/>
        <v>0</v>
      </c>
      <c r="P2430">
        <f t="shared" si="150"/>
        <v>1</v>
      </c>
      <c r="Q2430" s="9" t="s">
        <v>8339</v>
      </c>
      <c r="R2430" s="9" t="s">
        <v>8340</v>
      </c>
      <c r="S2430" s="10">
        <f>(J2430/86400)+25569+(-6/24)</f>
        <v>42045.534155092595</v>
      </c>
      <c r="T2430">
        <f t="shared" si="148"/>
        <v>2015</v>
      </c>
      <c r="U2430" s="15" t="str">
        <f t="shared" si="151"/>
        <v>Feb</v>
      </c>
      <c r="V2430" s="10">
        <f>(I2430/86400)+25569+(-5/24)</f>
        <v>42075.534155092588</v>
      </c>
      <c r="Y2430" s="10"/>
    </row>
    <row r="2431" spans="1:25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9"/>
        <v>1</v>
      </c>
      <c r="P2431">
        <f t="shared" si="150"/>
        <v>501.25</v>
      </c>
      <c r="Q2431" s="9" t="s">
        <v>8339</v>
      </c>
      <c r="R2431" s="9" t="s">
        <v>8340</v>
      </c>
      <c r="S2431" s="10">
        <f>(J2431/86400)+25569+(-6/24)</f>
        <v>42734.629236111112</v>
      </c>
      <c r="T2431">
        <f t="shared" si="148"/>
        <v>2016</v>
      </c>
      <c r="U2431" s="15" t="str">
        <f t="shared" si="151"/>
        <v>Dec</v>
      </c>
      <c r="V2431" s="10">
        <f>(I2431/86400)+25569+(-5/24)</f>
        <v>42771.488888888889</v>
      </c>
      <c r="Y2431" s="10"/>
    </row>
    <row r="2432" spans="1:25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9"/>
        <v>1</v>
      </c>
      <c r="P2432">
        <f t="shared" si="150"/>
        <v>10.5</v>
      </c>
      <c r="Q2432" s="9" t="s">
        <v>8339</v>
      </c>
      <c r="R2432" s="9" t="s">
        <v>8340</v>
      </c>
      <c r="S2432" s="10">
        <f>(J2432/86400)+25569+(-6/24)</f>
        <v>42381.880833333329</v>
      </c>
      <c r="T2432">
        <f t="shared" si="148"/>
        <v>2016</v>
      </c>
      <c r="U2432" s="15" t="str">
        <f t="shared" si="151"/>
        <v>Jan</v>
      </c>
      <c r="V2432" s="10">
        <f>(I2432/86400)+25569+(-5/24)</f>
        <v>42411.922499999993</v>
      </c>
      <c r="Y2432" s="10"/>
    </row>
    <row r="2433" spans="1:25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9"/>
        <v>0</v>
      </c>
      <c r="P2433">
        <f t="shared" si="150"/>
        <v>1</v>
      </c>
      <c r="Q2433" s="9" t="s">
        <v>8339</v>
      </c>
      <c r="R2433" s="9" t="s">
        <v>8340</v>
      </c>
      <c r="S2433" s="10">
        <f>(J2433/86400)+25569+(-6/24)</f>
        <v>42488.849687499998</v>
      </c>
      <c r="T2433">
        <f t="shared" si="148"/>
        <v>2016</v>
      </c>
      <c r="U2433" s="15" t="str">
        <f t="shared" si="151"/>
        <v>Apr</v>
      </c>
      <c r="V2433" s="10">
        <f>(I2433/86400)+25569+(-5/24)</f>
        <v>42548.891354166662</v>
      </c>
      <c r="Y2433" s="10"/>
    </row>
    <row r="2434" spans="1:25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9"/>
        <v>0</v>
      </c>
      <c r="P2434">
        <f t="shared" si="150"/>
        <v>1</v>
      </c>
      <c r="Q2434" s="9" t="s">
        <v>8339</v>
      </c>
      <c r="R2434" s="9" t="s">
        <v>8340</v>
      </c>
      <c r="S2434" s="10">
        <f>(J2434/86400)+25569+(-6/24)</f>
        <v>42040.968715277777</v>
      </c>
      <c r="T2434">
        <f t="shared" ref="T2434:T2497" si="152">YEAR(S2434)</f>
        <v>2015</v>
      </c>
      <c r="U2434" s="15" t="str">
        <f t="shared" si="151"/>
        <v>Feb</v>
      </c>
      <c r="V2434" s="10">
        <f>(I2434/86400)+25569+(-5/24)</f>
        <v>42071.010381944441</v>
      </c>
      <c r="Y2434" s="10"/>
    </row>
    <row r="2435" spans="1:25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3">ROUND((E2435/D2435)*100,0)</f>
        <v>0</v>
      </c>
      <c r="P2435" t="e">
        <f t="shared" ref="P2435:P2498" si="154">AVERAGE(E2435/L2435)</f>
        <v>#DIV/0!</v>
      </c>
      <c r="Q2435" s="9" t="s">
        <v>8339</v>
      </c>
      <c r="R2435" s="9" t="s">
        <v>8340</v>
      </c>
      <c r="S2435" s="10">
        <f>(J2435/86400)+25569+(-6/24)</f>
        <v>42397.64980324074</v>
      </c>
      <c r="T2435">
        <f t="shared" si="152"/>
        <v>2016</v>
      </c>
      <c r="U2435" s="15" t="str">
        <f t="shared" ref="U2435:U2498" si="155">TEXT(S2435,"mmm")</f>
        <v>Jan</v>
      </c>
      <c r="V2435" s="10">
        <f>(I2435/86400)+25569+(-5/24)</f>
        <v>42427.691469907404</v>
      </c>
      <c r="Y2435" s="10"/>
    </row>
    <row r="2436" spans="1:25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3"/>
        <v>0</v>
      </c>
      <c r="P2436">
        <f t="shared" si="154"/>
        <v>13</v>
      </c>
      <c r="Q2436" s="9" t="s">
        <v>8339</v>
      </c>
      <c r="R2436" s="9" t="s">
        <v>8340</v>
      </c>
      <c r="S2436" s="10">
        <f>(J2436/86400)+25569+(-6/24)</f>
        <v>42179.936041666668</v>
      </c>
      <c r="T2436">
        <f t="shared" si="152"/>
        <v>2015</v>
      </c>
      <c r="U2436" s="15" t="str">
        <f t="shared" si="155"/>
        <v>Jun</v>
      </c>
      <c r="V2436" s="10">
        <f>(I2436/86400)+25569+(-5/24)</f>
        <v>42219.977708333332</v>
      </c>
      <c r="Y2436" s="10"/>
    </row>
    <row r="2437" spans="1:25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3"/>
        <v>0</v>
      </c>
      <c r="P2437">
        <f t="shared" si="154"/>
        <v>306</v>
      </c>
      <c r="Q2437" s="9" t="s">
        <v>8339</v>
      </c>
      <c r="R2437" s="9" t="s">
        <v>8340</v>
      </c>
      <c r="S2437" s="10">
        <f>(J2437/86400)+25569+(-6/24)</f>
        <v>42252.027615740742</v>
      </c>
      <c r="T2437">
        <f t="shared" si="152"/>
        <v>2015</v>
      </c>
      <c r="U2437" s="15" t="str">
        <f t="shared" si="155"/>
        <v>Sep</v>
      </c>
      <c r="V2437" s="10">
        <f>(I2437/86400)+25569+(-5/24)</f>
        <v>42282.069282407407</v>
      </c>
      <c r="Y2437" s="10"/>
    </row>
    <row r="2438" spans="1:25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3"/>
        <v>0</v>
      </c>
      <c r="P2438">
        <f t="shared" si="154"/>
        <v>22.5</v>
      </c>
      <c r="Q2438" s="9" t="s">
        <v>8339</v>
      </c>
      <c r="R2438" s="9" t="s">
        <v>8340</v>
      </c>
      <c r="S2438" s="10">
        <f>(J2438/86400)+25569+(-6/24)</f>
        <v>42338.365393518514</v>
      </c>
      <c r="T2438">
        <f t="shared" si="152"/>
        <v>2015</v>
      </c>
      <c r="U2438" s="15" t="str">
        <f t="shared" si="155"/>
        <v>Nov</v>
      </c>
      <c r="V2438" s="10">
        <f>(I2438/86400)+25569+(-5/24)</f>
        <v>42398.407060185178</v>
      </c>
      <c r="Y2438" s="10"/>
    </row>
    <row r="2439" spans="1:25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3"/>
        <v>0</v>
      </c>
      <c r="P2439" t="e">
        <f t="shared" si="154"/>
        <v>#DIV/0!</v>
      </c>
      <c r="Q2439" s="9" t="s">
        <v>8339</v>
      </c>
      <c r="R2439" s="9" t="s">
        <v>8340</v>
      </c>
      <c r="S2439" s="10">
        <f>(J2439/86400)+25569+(-6/24)</f>
        <v>42031.715138888889</v>
      </c>
      <c r="T2439">
        <f t="shared" si="152"/>
        <v>2015</v>
      </c>
      <c r="U2439" s="15" t="str">
        <f t="shared" si="155"/>
        <v>Jan</v>
      </c>
      <c r="V2439" s="10">
        <f>(I2439/86400)+25569+(-5/24)</f>
        <v>42080.541666666664</v>
      </c>
      <c r="Y2439" s="10"/>
    </row>
    <row r="2440" spans="1:25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3"/>
        <v>0</v>
      </c>
      <c r="P2440">
        <f t="shared" si="154"/>
        <v>50</v>
      </c>
      <c r="Q2440" s="9" t="s">
        <v>8339</v>
      </c>
      <c r="R2440" s="9" t="s">
        <v>8340</v>
      </c>
      <c r="S2440" s="10">
        <f>(J2440/86400)+25569+(-6/24)</f>
        <v>42285.66506944444</v>
      </c>
      <c r="T2440">
        <f t="shared" si="152"/>
        <v>2015</v>
      </c>
      <c r="U2440" s="15" t="str">
        <f t="shared" si="155"/>
        <v>Oct</v>
      </c>
      <c r="V2440" s="10">
        <f>(I2440/86400)+25569+(-5/24)</f>
        <v>42345.748402777775</v>
      </c>
      <c r="Y2440" s="10"/>
    </row>
    <row r="2441" spans="1:25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3"/>
        <v>0</v>
      </c>
      <c r="P2441" t="e">
        <f t="shared" si="154"/>
        <v>#DIV/0!</v>
      </c>
      <c r="Q2441" s="9" t="s">
        <v>8339</v>
      </c>
      <c r="R2441" s="9" t="s">
        <v>8340</v>
      </c>
      <c r="S2441" s="10">
        <f>(J2441/86400)+25569+(-6/24)</f>
        <v>42265.568622685183</v>
      </c>
      <c r="T2441">
        <f t="shared" si="152"/>
        <v>2015</v>
      </c>
      <c r="U2441" s="15" t="str">
        <f t="shared" si="155"/>
        <v>Sep</v>
      </c>
      <c r="V2441" s="10">
        <f>(I2441/86400)+25569+(-5/24)</f>
        <v>42295.610289351847</v>
      </c>
      <c r="Y2441" s="10"/>
    </row>
    <row r="2442" spans="1:25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3"/>
        <v>0</v>
      </c>
      <c r="P2442">
        <f t="shared" si="154"/>
        <v>5</v>
      </c>
      <c r="Q2442" s="9" t="s">
        <v>8339</v>
      </c>
      <c r="R2442" s="9" t="s">
        <v>8340</v>
      </c>
      <c r="S2442" s="10">
        <f>(J2442/86400)+25569+(-6/24)</f>
        <v>42383.649456018524</v>
      </c>
      <c r="T2442">
        <f t="shared" si="152"/>
        <v>2016</v>
      </c>
      <c r="U2442" s="15" t="str">
        <f t="shared" si="155"/>
        <v>Jan</v>
      </c>
      <c r="V2442" s="10">
        <f>(I2442/86400)+25569+(-5/24)</f>
        <v>42413.691122685188</v>
      </c>
      <c r="Y2442" s="10"/>
    </row>
    <row r="2443" spans="1:25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3"/>
        <v>108</v>
      </c>
      <c r="P2443">
        <f t="shared" si="154"/>
        <v>74.22935779816514</v>
      </c>
      <c r="Q2443" s="9" t="s">
        <v>8339</v>
      </c>
      <c r="R2443" s="9" t="s">
        <v>8355</v>
      </c>
      <c r="S2443" s="10">
        <f>(J2443/86400)+25569+(-6/24)</f>
        <v>42186.875625000001</v>
      </c>
      <c r="T2443">
        <f t="shared" si="152"/>
        <v>2015</v>
      </c>
      <c r="U2443" s="15" t="str">
        <f t="shared" si="155"/>
        <v>Jul</v>
      </c>
      <c r="V2443" s="10">
        <f>(I2443/86400)+25569+(-5/24)</f>
        <v>42207.999305555553</v>
      </c>
      <c r="Y2443" s="10"/>
    </row>
    <row r="2444" spans="1:25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3"/>
        <v>126</v>
      </c>
      <c r="P2444">
        <f t="shared" si="154"/>
        <v>81.252688172043008</v>
      </c>
      <c r="Q2444" s="9" t="s">
        <v>8339</v>
      </c>
      <c r="R2444" s="9" t="s">
        <v>8355</v>
      </c>
      <c r="S2444" s="10">
        <f>(J2444/86400)+25569+(-6/24)</f>
        <v>42052.416990740741</v>
      </c>
      <c r="T2444">
        <f t="shared" si="152"/>
        <v>2015</v>
      </c>
      <c r="U2444" s="15" t="str">
        <f t="shared" si="155"/>
        <v>Feb</v>
      </c>
      <c r="V2444" s="10">
        <f>(I2444/86400)+25569+(-5/24)</f>
        <v>42082.416990740741</v>
      </c>
      <c r="Y2444" s="10"/>
    </row>
    <row r="2445" spans="1:25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3"/>
        <v>203</v>
      </c>
      <c r="P2445">
        <f t="shared" si="154"/>
        <v>130.23469453376205</v>
      </c>
      <c r="Q2445" s="9" t="s">
        <v>8339</v>
      </c>
      <c r="R2445" s="9" t="s">
        <v>8355</v>
      </c>
      <c r="S2445" s="10">
        <f>(J2445/86400)+25569+(-6/24)</f>
        <v>41836.375254629631</v>
      </c>
      <c r="T2445">
        <f t="shared" si="152"/>
        <v>2014</v>
      </c>
      <c r="U2445" s="15" t="str">
        <f t="shared" si="155"/>
        <v>Jul</v>
      </c>
      <c r="V2445" s="10">
        <f>(I2445/86400)+25569+(-5/24)</f>
        <v>41866.416921296295</v>
      </c>
      <c r="Y2445" s="10"/>
    </row>
    <row r="2446" spans="1:25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3"/>
        <v>109</v>
      </c>
      <c r="P2446">
        <f t="shared" si="154"/>
        <v>53.409836065573771</v>
      </c>
      <c r="Q2446" s="9" t="s">
        <v>8339</v>
      </c>
      <c r="R2446" s="9" t="s">
        <v>8355</v>
      </c>
      <c r="S2446" s="10">
        <f>(J2446/86400)+25569+(-6/24)</f>
        <v>42485.504525462966</v>
      </c>
      <c r="T2446">
        <f t="shared" si="152"/>
        <v>2016</v>
      </c>
      <c r="U2446" s="15" t="str">
        <f t="shared" si="155"/>
        <v>Apr</v>
      </c>
      <c r="V2446" s="10">
        <f>(I2446/86400)+25569+(-5/24)</f>
        <v>42515.54619212963</v>
      </c>
      <c r="Y2446" s="10"/>
    </row>
    <row r="2447" spans="1:25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3"/>
        <v>173</v>
      </c>
      <c r="P2447">
        <f t="shared" si="154"/>
        <v>75.130434782608702</v>
      </c>
      <c r="Q2447" s="9" t="s">
        <v>8339</v>
      </c>
      <c r="R2447" s="9" t="s">
        <v>8355</v>
      </c>
      <c r="S2447" s="10">
        <f>(J2447/86400)+25569+(-6/24)</f>
        <v>42242.940057870372</v>
      </c>
      <c r="T2447">
        <f t="shared" si="152"/>
        <v>2015</v>
      </c>
      <c r="U2447" s="15" t="str">
        <f t="shared" si="155"/>
        <v>Aug</v>
      </c>
      <c r="V2447" s="10">
        <f>(I2447/86400)+25569+(-5/24)</f>
        <v>42272.981724537036</v>
      </c>
      <c r="Y2447" s="10"/>
    </row>
    <row r="2448" spans="1:25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3"/>
        <v>168</v>
      </c>
      <c r="P2448">
        <f t="shared" si="154"/>
        <v>75.666666666666671</v>
      </c>
      <c r="Q2448" s="9" t="s">
        <v>8339</v>
      </c>
      <c r="R2448" s="9" t="s">
        <v>8355</v>
      </c>
      <c r="S2448" s="10">
        <f>(J2448/86400)+25569+(-6/24)</f>
        <v>42670.352673611109</v>
      </c>
      <c r="T2448">
        <f t="shared" si="152"/>
        <v>2016</v>
      </c>
      <c r="U2448" s="15" t="str">
        <f t="shared" si="155"/>
        <v>Oct</v>
      </c>
      <c r="V2448" s="10">
        <f>(I2448/86400)+25569+(-5/24)</f>
        <v>42700.436006944445</v>
      </c>
      <c r="Y2448" s="10"/>
    </row>
    <row r="2449" spans="1:25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3"/>
        <v>427</v>
      </c>
      <c r="P2449">
        <f t="shared" si="154"/>
        <v>31.691394658753708</v>
      </c>
      <c r="Q2449" s="9" t="s">
        <v>8339</v>
      </c>
      <c r="R2449" s="9" t="s">
        <v>8355</v>
      </c>
      <c r="S2449" s="10">
        <f>(J2449/86400)+25569+(-6/24)</f>
        <v>42654.219826388886</v>
      </c>
      <c r="T2449">
        <f t="shared" si="152"/>
        <v>2016</v>
      </c>
      <c r="U2449" s="15" t="str">
        <f t="shared" si="155"/>
        <v>Oct</v>
      </c>
      <c r="V2449" s="10">
        <f>(I2449/86400)+25569+(-5/24)</f>
        <v>42685.958333333336</v>
      </c>
      <c r="Y2449" s="10"/>
    </row>
    <row r="2450" spans="1:25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3"/>
        <v>108</v>
      </c>
      <c r="P2450">
        <f t="shared" si="154"/>
        <v>47.777777777777779</v>
      </c>
      <c r="Q2450" s="9" t="s">
        <v>8339</v>
      </c>
      <c r="R2450" s="9" t="s">
        <v>8355</v>
      </c>
      <c r="S2450" s="10">
        <f>(J2450/86400)+25569+(-6/24)</f>
        <v>42607.066122685181</v>
      </c>
      <c r="T2450">
        <f t="shared" si="152"/>
        <v>2016</v>
      </c>
      <c r="U2450" s="15" t="str">
        <f t="shared" si="155"/>
        <v>Aug</v>
      </c>
      <c r="V2450" s="10">
        <f>(I2450/86400)+25569+(-5/24)</f>
        <v>42613.025000000001</v>
      </c>
      <c r="Y2450" s="10"/>
    </row>
    <row r="2451" spans="1:25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3"/>
        <v>108</v>
      </c>
      <c r="P2451">
        <f t="shared" si="154"/>
        <v>90</v>
      </c>
      <c r="Q2451" s="9" t="s">
        <v>8339</v>
      </c>
      <c r="R2451" s="9" t="s">
        <v>8355</v>
      </c>
      <c r="S2451" s="10">
        <f>(J2451/86400)+25569+(-6/24)</f>
        <v>41942.892534722225</v>
      </c>
      <c r="T2451">
        <f t="shared" si="152"/>
        <v>2014</v>
      </c>
      <c r="U2451" s="15" t="str">
        <f t="shared" si="155"/>
        <v>Oct</v>
      </c>
      <c r="V2451" s="10">
        <f>(I2451/86400)+25569+(-5/24)</f>
        <v>41972.975868055553</v>
      </c>
      <c r="Y2451" s="10"/>
    </row>
    <row r="2452" spans="1:25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3"/>
        <v>102</v>
      </c>
      <c r="P2452">
        <f t="shared" si="154"/>
        <v>149.31401960784314</v>
      </c>
      <c r="Q2452" s="9" t="s">
        <v>8339</v>
      </c>
      <c r="R2452" s="9" t="s">
        <v>8355</v>
      </c>
      <c r="S2452" s="10">
        <f>(J2452/86400)+25569+(-6/24)</f>
        <v>41901.82240740741</v>
      </c>
      <c r="T2452">
        <f t="shared" si="152"/>
        <v>2014</v>
      </c>
      <c r="U2452" s="15" t="str">
        <f t="shared" si="155"/>
        <v>Sep</v>
      </c>
      <c r="V2452" s="10">
        <f>(I2452/86400)+25569+(-5/24)</f>
        <v>41939.924305555549</v>
      </c>
      <c r="Y2452" s="10"/>
    </row>
    <row r="2453" spans="1:25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3"/>
        <v>115</v>
      </c>
      <c r="P2453">
        <f t="shared" si="154"/>
        <v>62.06989247311828</v>
      </c>
      <c r="Q2453" s="9" t="s">
        <v>8339</v>
      </c>
      <c r="R2453" s="9" t="s">
        <v>8355</v>
      </c>
      <c r="S2453" s="10">
        <f>(J2453/86400)+25569+(-6/24)</f>
        <v>42779.658449074079</v>
      </c>
      <c r="T2453">
        <f t="shared" si="152"/>
        <v>2017</v>
      </c>
      <c r="U2453" s="15" t="str">
        <f t="shared" si="155"/>
        <v>Feb</v>
      </c>
      <c r="V2453" s="10">
        <f>(I2453/86400)+25569+(-5/24)</f>
        <v>42799.700115740743</v>
      </c>
      <c r="Y2453" s="10"/>
    </row>
    <row r="2454" spans="1:25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3"/>
        <v>134</v>
      </c>
      <c r="P2454">
        <f t="shared" si="154"/>
        <v>53.4</v>
      </c>
      <c r="Q2454" s="9" t="s">
        <v>8339</v>
      </c>
      <c r="R2454" s="9" t="s">
        <v>8355</v>
      </c>
      <c r="S2454" s="10">
        <f>(J2454/86400)+25569+(-6/24)</f>
        <v>42338.59375</v>
      </c>
      <c r="T2454">
        <f t="shared" si="152"/>
        <v>2015</v>
      </c>
      <c r="U2454" s="15" t="str">
        <f t="shared" si="155"/>
        <v>Nov</v>
      </c>
      <c r="V2454" s="10">
        <f>(I2454/86400)+25569+(-5/24)</f>
        <v>42367.749999999993</v>
      </c>
      <c r="Y2454" s="10"/>
    </row>
    <row r="2455" spans="1:25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3"/>
        <v>155</v>
      </c>
      <c r="P2455">
        <f t="shared" si="154"/>
        <v>69.268656716417908</v>
      </c>
      <c r="Q2455" s="9" t="s">
        <v>8339</v>
      </c>
      <c r="R2455" s="9" t="s">
        <v>8355</v>
      </c>
      <c r="S2455" s="10">
        <f>(J2455/86400)+25569+(-6/24)</f>
        <v>42738.442233796297</v>
      </c>
      <c r="T2455">
        <f t="shared" si="152"/>
        <v>2017</v>
      </c>
      <c r="U2455" s="15" t="str">
        <f t="shared" si="155"/>
        <v>Jan</v>
      </c>
      <c r="V2455" s="10">
        <f>(I2455/86400)+25569+(-5/24)</f>
        <v>42768.483900462961</v>
      </c>
      <c r="Y2455" s="10"/>
    </row>
    <row r="2456" spans="1:25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3"/>
        <v>101</v>
      </c>
      <c r="P2456">
        <f t="shared" si="154"/>
        <v>271.50769230769231</v>
      </c>
      <c r="Q2456" s="9" t="s">
        <v>8339</v>
      </c>
      <c r="R2456" s="9" t="s">
        <v>8355</v>
      </c>
      <c r="S2456" s="10">
        <f>(J2456/86400)+25569+(-6/24)</f>
        <v>42769.951481481483</v>
      </c>
      <c r="T2456">
        <f t="shared" si="152"/>
        <v>2017</v>
      </c>
      <c r="U2456" s="15" t="str">
        <f t="shared" si="155"/>
        <v>Feb</v>
      </c>
      <c r="V2456" s="10">
        <f>(I2456/86400)+25569+(-5/24)</f>
        <v>42804.993148148147</v>
      </c>
      <c r="Y2456" s="10"/>
    </row>
    <row r="2457" spans="1:25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3"/>
        <v>182</v>
      </c>
      <c r="P2457">
        <f t="shared" si="154"/>
        <v>34.125</v>
      </c>
      <c r="Q2457" s="9" t="s">
        <v>8339</v>
      </c>
      <c r="R2457" s="9" t="s">
        <v>8355</v>
      </c>
      <c r="S2457" s="10">
        <f>(J2457/86400)+25569+(-6/24)</f>
        <v>42452.531828703708</v>
      </c>
      <c r="T2457">
        <f t="shared" si="152"/>
        <v>2016</v>
      </c>
      <c r="U2457" s="15" t="str">
        <f t="shared" si="155"/>
        <v>Mar</v>
      </c>
      <c r="V2457" s="10">
        <f>(I2457/86400)+25569+(-5/24)</f>
        <v>42480.573495370372</v>
      </c>
      <c r="Y2457" s="10"/>
    </row>
    <row r="2458" spans="1:25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3"/>
        <v>181</v>
      </c>
      <c r="P2458">
        <f t="shared" si="154"/>
        <v>40.492537313432834</v>
      </c>
      <c r="Q2458" s="9" t="s">
        <v>8339</v>
      </c>
      <c r="R2458" s="9" t="s">
        <v>8355</v>
      </c>
      <c r="S2458" s="10">
        <f>(J2458/86400)+25569+(-6/24)</f>
        <v>42761.711099537039</v>
      </c>
      <c r="T2458">
        <f t="shared" si="152"/>
        <v>2017</v>
      </c>
      <c r="U2458" s="15" t="str">
        <f t="shared" si="155"/>
        <v>Jan</v>
      </c>
      <c r="V2458" s="10">
        <f>(I2458/86400)+25569+(-5/24)</f>
        <v>42791.752766203703</v>
      </c>
      <c r="Y2458" s="10"/>
    </row>
    <row r="2459" spans="1:25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3"/>
        <v>102</v>
      </c>
      <c r="P2459">
        <f t="shared" si="154"/>
        <v>189.75806451612902</v>
      </c>
      <c r="Q2459" s="9" t="s">
        <v>8339</v>
      </c>
      <c r="R2459" s="9" t="s">
        <v>8355</v>
      </c>
      <c r="S2459" s="10">
        <f>(J2459/86400)+25569+(-6/24)</f>
        <v>42423.352500000001</v>
      </c>
      <c r="T2459">
        <f t="shared" si="152"/>
        <v>2016</v>
      </c>
      <c r="U2459" s="15" t="str">
        <f t="shared" si="155"/>
        <v>Feb</v>
      </c>
      <c r="V2459" s="10">
        <f>(I2459/86400)+25569+(-5/24)</f>
        <v>42453.352500000001</v>
      </c>
      <c r="Y2459" s="10"/>
    </row>
    <row r="2460" spans="1:25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3"/>
        <v>110</v>
      </c>
      <c r="P2460">
        <f t="shared" si="154"/>
        <v>68.862499999999997</v>
      </c>
      <c r="Q2460" s="9" t="s">
        <v>8339</v>
      </c>
      <c r="R2460" s="9" t="s">
        <v>8355</v>
      </c>
      <c r="S2460" s="10">
        <f>(J2460/86400)+25569+(-6/24)</f>
        <v>42495.621736111112</v>
      </c>
      <c r="T2460">
        <f t="shared" si="152"/>
        <v>2016</v>
      </c>
      <c r="U2460" s="15" t="str">
        <f t="shared" si="155"/>
        <v>May</v>
      </c>
      <c r="V2460" s="10">
        <f>(I2460/86400)+25569+(-5/24)</f>
        <v>42530.583333333336</v>
      </c>
      <c r="Y2460" s="10"/>
    </row>
    <row r="2461" spans="1:25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3"/>
        <v>102</v>
      </c>
      <c r="P2461">
        <f t="shared" si="154"/>
        <v>108.77659574468085</v>
      </c>
      <c r="Q2461" s="9" t="s">
        <v>8339</v>
      </c>
      <c r="R2461" s="9" t="s">
        <v>8355</v>
      </c>
      <c r="S2461" s="10">
        <f>(J2461/86400)+25569+(-6/24)</f>
        <v>42407.387557870374</v>
      </c>
      <c r="T2461">
        <f t="shared" si="152"/>
        <v>2016</v>
      </c>
      <c r="U2461" s="15" t="str">
        <f t="shared" si="155"/>
        <v>Feb</v>
      </c>
      <c r="V2461" s="10">
        <f>(I2461/86400)+25569+(-5/24)</f>
        <v>42452.387557870366</v>
      </c>
      <c r="Y2461" s="10"/>
    </row>
    <row r="2462" spans="1:25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3"/>
        <v>101</v>
      </c>
      <c r="P2462">
        <f t="shared" si="154"/>
        <v>125.98529411764706</v>
      </c>
      <c r="Q2462" s="9" t="s">
        <v>8339</v>
      </c>
      <c r="R2462" s="9" t="s">
        <v>8355</v>
      </c>
      <c r="S2462" s="10">
        <f>(J2462/86400)+25569+(-6/24)</f>
        <v>42703.937118055561</v>
      </c>
      <c r="T2462">
        <f t="shared" si="152"/>
        <v>2016</v>
      </c>
      <c r="U2462" s="15" t="str">
        <f t="shared" si="155"/>
        <v>Nov</v>
      </c>
      <c r="V2462" s="10">
        <f>(I2462/86400)+25569+(-5/24)</f>
        <v>42737.970138888886</v>
      </c>
      <c r="Y2462" s="10"/>
    </row>
    <row r="2463" spans="1:25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3"/>
        <v>104</v>
      </c>
      <c r="P2463">
        <f t="shared" si="154"/>
        <v>90.523255813953483</v>
      </c>
      <c r="Q2463" s="9" t="s">
        <v>8328</v>
      </c>
      <c r="R2463" s="9" t="s">
        <v>8332</v>
      </c>
      <c r="S2463" s="10">
        <f>(J2463/86400)+25569+(-6/24)</f>
        <v>40783.762696759259</v>
      </c>
      <c r="T2463">
        <f t="shared" si="152"/>
        <v>2011</v>
      </c>
      <c r="U2463" s="15" t="str">
        <f t="shared" si="155"/>
        <v>Aug</v>
      </c>
      <c r="V2463" s="10">
        <f>(I2463/86400)+25569+(-5/24)</f>
        <v>40816.916666666664</v>
      </c>
      <c r="Y2463" s="10"/>
    </row>
    <row r="2464" spans="1:25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3"/>
        <v>111</v>
      </c>
      <c r="P2464">
        <f t="shared" si="154"/>
        <v>28.880434782608695</v>
      </c>
      <c r="Q2464" s="9" t="s">
        <v>8328</v>
      </c>
      <c r="R2464" s="9" t="s">
        <v>8332</v>
      </c>
      <c r="S2464" s="10">
        <f>(J2464/86400)+25569+(-6/24)</f>
        <v>41088.936296296299</v>
      </c>
      <c r="T2464">
        <f t="shared" si="152"/>
        <v>2012</v>
      </c>
      <c r="U2464" s="15" t="str">
        <f t="shared" si="155"/>
        <v>Jun</v>
      </c>
      <c r="V2464" s="10">
        <f>(I2464/86400)+25569+(-5/24)</f>
        <v>41108.977962962963</v>
      </c>
      <c r="Y2464" s="10"/>
    </row>
    <row r="2465" spans="1:25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3"/>
        <v>116</v>
      </c>
      <c r="P2465">
        <f t="shared" si="154"/>
        <v>31</v>
      </c>
      <c r="Q2465" s="9" t="s">
        <v>8328</v>
      </c>
      <c r="R2465" s="9" t="s">
        <v>8332</v>
      </c>
      <c r="S2465" s="10">
        <f>(J2465/86400)+25569+(-6/24)</f>
        <v>41340.861400462964</v>
      </c>
      <c r="T2465">
        <f t="shared" si="152"/>
        <v>2013</v>
      </c>
      <c r="U2465" s="15" t="str">
        <f t="shared" si="155"/>
        <v>Mar</v>
      </c>
      <c r="V2465" s="10">
        <f>(I2465/86400)+25569+(-5/24)</f>
        <v>41380.583333333328</v>
      </c>
      <c r="Y2465" s="10"/>
    </row>
    <row r="2466" spans="1:25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3"/>
        <v>111</v>
      </c>
      <c r="P2466">
        <f t="shared" si="154"/>
        <v>51.674418604651166</v>
      </c>
      <c r="Q2466" s="9" t="s">
        <v>8328</v>
      </c>
      <c r="R2466" s="9" t="s">
        <v>8332</v>
      </c>
      <c r="S2466" s="10">
        <f>(J2466/86400)+25569+(-6/24)</f>
        <v>42248.65042824074</v>
      </c>
      <c r="T2466">
        <f t="shared" si="152"/>
        <v>2015</v>
      </c>
      <c r="U2466" s="15" t="str">
        <f t="shared" si="155"/>
        <v>Sep</v>
      </c>
      <c r="V2466" s="10">
        <f>(I2466/86400)+25569+(-5/24)</f>
        <v>42277.603472222218</v>
      </c>
      <c r="Y2466" s="10"/>
    </row>
    <row r="2467" spans="1:25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3"/>
        <v>180</v>
      </c>
      <c r="P2467">
        <f t="shared" si="154"/>
        <v>26.270833333333332</v>
      </c>
      <c r="Q2467" s="9" t="s">
        <v>8328</v>
      </c>
      <c r="R2467" s="9" t="s">
        <v>8332</v>
      </c>
      <c r="S2467" s="10">
        <f>(J2467/86400)+25569+(-6/24)</f>
        <v>41145.469305555554</v>
      </c>
      <c r="T2467">
        <f t="shared" si="152"/>
        <v>2012</v>
      </c>
      <c r="U2467" s="15" t="str">
        <f t="shared" si="155"/>
        <v>Aug</v>
      </c>
      <c r="V2467" s="10">
        <f>(I2467/86400)+25569+(-5/24)</f>
        <v>41175.510972222219</v>
      </c>
      <c r="Y2467" s="10"/>
    </row>
    <row r="2468" spans="1:25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3"/>
        <v>100</v>
      </c>
      <c r="P2468">
        <f t="shared" si="154"/>
        <v>48.07692307692308</v>
      </c>
      <c r="Q2468" s="9" t="s">
        <v>8328</v>
      </c>
      <c r="R2468" s="9" t="s">
        <v>8332</v>
      </c>
      <c r="S2468" s="10">
        <f>(J2468/86400)+25569+(-6/24)</f>
        <v>41372.852465277778</v>
      </c>
      <c r="T2468">
        <f t="shared" si="152"/>
        <v>2013</v>
      </c>
      <c r="U2468" s="15" t="str">
        <f t="shared" si="155"/>
        <v>Apr</v>
      </c>
      <c r="V2468" s="10">
        <f>(I2468/86400)+25569+(-5/24)</f>
        <v>41402.894131944442</v>
      </c>
      <c r="Y2468" s="10"/>
    </row>
    <row r="2469" spans="1:25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3"/>
        <v>119</v>
      </c>
      <c r="P2469">
        <f t="shared" si="154"/>
        <v>27.558139534883722</v>
      </c>
      <c r="Q2469" s="9" t="s">
        <v>8328</v>
      </c>
      <c r="R2469" s="9" t="s">
        <v>8332</v>
      </c>
      <c r="S2469" s="10">
        <f>(J2469/86400)+25569+(-6/24)</f>
        <v>41025.624201388891</v>
      </c>
      <c r="T2469">
        <f t="shared" si="152"/>
        <v>2012</v>
      </c>
      <c r="U2469" s="15" t="str">
        <f t="shared" si="155"/>
        <v>Apr</v>
      </c>
      <c r="V2469" s="10">
        <f>(I2469/86400)+25569+(-5/24)</f>
        <v>41039.5</v>
      </c>
      <c r="Y2469" s="10"/>
    </row>
    <row r="2470" spans="1:25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3"/>
        <v>107</v>
      </c>
      <c r="P2470">
        <f t="shared" si="154"/>
        <v>36.97137931034483</v>
      </c>
      <c r="Q2470" s="9" t="s">
        <v>8328</v>
      </c>
      <c r="R2470" s="9" t="s">
        <v>8332</v>
      </c>
      <c r="S2470" s="10">
        <f>(J2470/86400)+25569+(-6/24)</f>
        <v>41173.904178240744</v>
      </c>
      <c r="T2470">
        <f t="shared" si="152"/>
        <v>2012</v>
      </c>
      <c r="U2470" s="15" t="str">
        <f t="shared" si="155"/>
        <v>Sep</v>
      </c>
      <c r="V2470" s="10">
        <f>(I2470/86400)+25569+(-5/24)</f>
        <v>41210</v>
      </c>
      <c r="Y2470" s="10"/>
    </row>
    <row r="2471" spans="1:25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3"/>
        <v>114</v>
      </c>
      <c r="P2471">
        <f t="shared" si="154"/>
        <v>29.021276595744681</v>
      </c>
      <c r="Q2471" s="9" t="s">
        <v>8328</v>
      </c>
      <c r="R2471" s="9" t="s">
        <v>8332</v>
      </c>
      <c r="S2471" s="10">
        <f>(J2471/86400)+25569+(-6/24)</f>
        <v>40557.179733796293</v>
      </c>
      <c r="T2471">
        <f t="shared" si="152"/>
        <v>2011</v>
      </c>
      <c r="U2471" s="15" t="str">
        <f t="shared" si="155"/>
        <v>Jan</v>
      </c>
      <c r="V2471" s="10">
        <f>(I2471/86400)+25569+(-5/24)</f>
        <v>40582.221400462957</v>
      </c>
      <c r="Y2471" s="10"/>
    </row>
    <row r="2472" spans="1:25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3"/>
        <v>103</v>
      </c>
      <c r="P2472">
        <f t="shared" si="154"/>
        <v>28.65666666666667</v>
      </c>
      <c r="Q2472" s="9" t="s">
        <v>8328</v>
      </c>
      <c r="R2472" s="9" t="s">
        <v>8332</v>
      </c>
      <c r="S2472" s="10">
        <f>(J2472/86400)+25569+(-6/24)</f>
        <v>41022.82471064815</v>
      </c>
      <c r="T2472">
        <f t="shared" si="152"/>
        <v>2012</v>
      </c>
      <c r="U2472" s="15" t="str">
        <f t="shared" si="155"/>
        <v>Apr</v>
      </c>
      <c r="V2472" s="10">
        <f>(I2472/86400)+25569+(-5/24)</f>
        <v>41052.866377314815</v>
      </c>
      <c r="Y2472" s="10"/>
    </row>
    <row r="2473" spans="1:25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3"/>
        <v>128</v>
      </c>
      <c r="P2473">
        <f t="shared" si="154"/>
        <v>37.647058823529413</v>
      </c>
      <c r="Q2473" s="9" t="s">
        <v>8328</v>
      </c>
      <c r="R2473" s="9" t="s">
        <v>8332</v>
      </c>
      <c r="S2473" s="10">
        <f>(J2473/86400)+25569+(-6/24)</f>
        <v>40893.742962962962</v>
      </c>
      <c r="T2473">
        <f t="shared" si="152"/>
        <v>2011</v>
      </c>
      <c r="U2473" s="15" t="str">
        <f t="shared" si="155"/>
        <v>Dec</v>
      </c>
      <c r="V2473" s="10">
        <f>(I2473/86400)+25569+(-5/24)</f>
        <v>40933.784629629627</v>
      </c>
      <c r="Y2473" s="10"/>
    </row>
    <row r="2474" spans="1:25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3"/>
        <v>136</v>
      </c>
      <c r="P2474">
        <f t="shared" si="154"/>
        <v>97.904038461538462</v>
      </c>
      <c r="Q2474" s="9" t="s">
        <v>8328</v>
      </c>
      <c r="R2474" s="9" t="s">
        <v>8332</v>
      </c>
      <c r="S2474" s="10">
        <f>(J2474/86400)+25569+(-6/24)</f>
        <v>40353.86550925926</v>
      </c>
      <c r="T2474">
        <f t="shared" si="152"/>
        <v>2010</v>
      </c>
      <c r="U2474" s="15" t="str">
        <f t="shared" si="155"/>
        <v>Jun</v>
      </c>
      <c r="V2474" s="10">
        <f>(I2474/86400)+25569+(-5/24)</f>
        <v>40424.835416666661</v>
      </c>
      <c r="Y2474" s="10"/>
    </row>
    <row r="2475" spans="1:25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3"/>
        <v>100</v>
      </c>
      <c r="P2475">
        <f t="shared" si="154"/>
        <v>42.553191489361701</v>
      </c>
      <c r="Q2475" s="9" t="s">
        <v>8328</v>
      </c>
      <c r="R2475" s="9" t="s">
        <v>8332</v>
      </c>
      <c r="S2475" s="10">
        <f>(J2475/86400)+25569+(-6/24)</f>
        <v>41193.498483796298</v>
      </c>
      <c r="T2475">
        <f t="shared" si="152"/>
        <v>2012</v>
      </c>
      <c r="U2475" s="15" t="str">
        <f t="shared" si="155"/>
        <v>Oct</v>
      </c>
      <c r="V2475" s="10">
        <f>(I2475/86400)+25569+(-5/24)</f>
        <v>41223.581817129627</v>
      </c>
      <c r="Y2475" s="10"/>
    </row>
    <row r="2476" spans="1:25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3"/>
        <v>100</v>
      </c>
      <c r="P2476">
        <f t="shared" si="154"/>
        <v>131.58368421052631</v>
      </c>
      <c r="Q2476" s="9" t="s">
        <v>8328</v>
      </c>
      <c r="R2476" s="9" t="s">
        <v>8332</v>
      </c>
      <c r="S2476" s="10">
        <f>(J2476/86400)+25569+(-6/24)</f>
        <v>40416.761296296296</v>
      </c>
      <c r="T2476">
        <f t="shared" si="152"/>
        <v>2010</v>
      </c>
      <c r="U2476" s="15" t="str">
        <f t="shared" si="155"/>
        <v>Aug</v>
      </c>
      <c r="V2476" s="10">
        <f>(I2476/86400)+25569+(-5/24)</f>
        <v>40461.80296296296</v>
      </c>
      <c r="Y2476" s="10"/>
    </row>
    <row r="2477" spans="1:25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3"/>
        <v>105</v>
      </c>
      <c r="P2477">
        <f t="shared" si="154"/>
        <v>32.320987654320987</v>
      </c>
      <c r="Q2477" s="9" t="s">
        <v>8328</v>
      </c>
      <c r="R2477" s="9" t="s">
        <v>8332</v>
      </c>
      <c r="S2477" s="10">
        <f>(J2477/86400)+25569+(-6/24)</f>
        <v>40310.037673611107</v>
      </c>
      <c r="T2477">
        <f t="shared" si="152"/>
        <v>2010</v>
      </c>
      <c r="U2477" s="15" t="str">
        <f t="shared" si="155"/>
        <v>May</v>
      </c>
      <c r="V2477" s="10">
        <f>(I2477/86400)+25569+(-5/24)</f>
        <v>40369.708333333328</v>
      </c>
      <c r="Y2477" s="10"/>
    </row>
    <row r="2478" spans="1:25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3"/>
        <v>105</v>
      </c>
      <c r="P2478">
        <f t="shared" si="154"/>
        <v>61.103999999999999</v>
      </c>
      <c r="Q2478" s="9" t="s">
        <v>8328</v>
      </c>
      <c r="R2478" s="9" t="s">
        <v>8332</v>
      </c>
      <c r="S2478" s="10">
        <f>(J2478/86400)+25569+(-6/24)</f>
        <v>41913.078356481477</v>
      </c>
      <c r="T2478">
        <f t="shared" si="152"/>
        <v>2014</v>
      </c>
      <c r="U2478" s="15" t="str">
        <f t="shared" si="155"/>
        <v>Oct</v>
      </c>
      <c r="V2478" s="10">
        <f>(I2478/86400)+25569+(-5/24)</f>
        <v>41946.161689814813</v>
      </c>
      <c r="Y2478" s="10"/>
    </row>
    <row r="2479" spans="1:25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3"/>
        <v>171</v>
      </c>
      <c r="P2479">
        <f t="shared" si="154"/>
        <v>31.341463414634145</v>
      </c>
      <c r="Q2479" s="9" t="s">
        <v>8328</v>
      </c>
      <c r="R2479" s="9" t="s">
        <v>8332</v>
      </c>
      <c r="S2479" s="10">
        <f>(J2479/86400)+25569+(-6/24)</f>
        <v>41088.441493055558</v>
      </c>
      <c r="T2479">
        <f t="shared" si="152"/>
        <v>2012</v>
      </c>
      <c r="U2479" s="15" t="str">
        <f t="shared" si="155"/>
        <v>Jun</v>
      </c>
      <c r="V2479" s="10">
        <f>(I2479/86400)+25569+(-5/24)</f>
        <v>41133.483159722222</v>
      </c>
      <c r="Y2479" s="10"/>
    </row>
    <row r="2480" spans="1:25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3"/>
        <v>128</v>
      </c>
      <c r="P2480">
        <f t="shared" si="154"/>
        <v>129.1139240506329</v>
      </c>
      <c r="Q2480" s="9" t="s">
        <v>8328</v>
      </c>
      <c r="R2480" s="9" t="s">
        <v>8332</v>
      </c>
      <c r="S2480" s="10">
        <f>(J2480/86400)+25569+(-6/24)</f>
        <v>41257.700381944444</v>
      </c>
      <c r="T2480">
        <f t="shared" si="152"/>
        <v>2012</v>
      </c>
      <c r="U2480" s="15" t="str">
        <f t="shared" si="155"/>
        <v>Dec</v>
      </c>
      <c r="V2480" s="10">
        <f>(I2480/86400)+25569+(-5/24)</f>
        <v>41287.742048611108</v>
      </c>
      <c r="Y2480" s="10"/>
    </row>
    <row r="2481" spans="1:25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3"/>
        <v>133</v>
      </c>
      <c r="P2481">
        <f t="shared" si="154"/>
        <v>25.020624999999999</v>
      </c>
      <c r="Q2481" s="9" t="s">
        <v>8328</v>
      </c>
      <c r="R2481" s="9" t="s">
        <v>8332</v>
      </c>
      <c r="S2481" s="10">
        <f>(J2481/86400)+25569+(-6/24)</f>
        <v>41107.476782407408</v>
      </c>
      <c r="T2481">
        <f t="shared" si="152"/>
        <v>2012</v>
      </c>
      <c r="U2481" s="15" t="str">
        <f t="shared" si="155"/>
        <v>Jul</v>
      </c>
      <c r="V2481" s="10">
        <f>(I2481/86400)+25569+(-5/24)</f>
        <v>41117.875</v>
      </c>
      <c r="Y2481" s="10"/>
    </row>
    <row r="2482" spans="1:25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3"/>
        <v>100</v>
      </c>
      <c r="P2482">
        <f t="shared" si="154"/>
        <v>250</v>
      </c>
      <c r="Q2482" s="9" t="s">
        <v>8328</v>
      </c>
      <c r="R2482" s="9" t="s">
        <v>8332</v>
      </c>
      <c r="S2482" s="10">
        <f>(J2482/86400)+25569+(-6/24)</f>
        <v>42227.686157407406</v>
      </c>
      <c r="T2482">
        <f t="shared" si="152"/>
        <v>2015</v>
      </c>
      <c r="U2482" s="15" t="str">
        <f t="shared" si="155"/>
        <v>Aug</v>
      </c>
      <c r="V2482" s="10">
        <f>(I2482/86400)+25569+(-5/24)</f>
        <v>42287.727824074071</v>
      </c>
      <c r="Y2482" s="10"/>
    </row>
    <row r="2483" spans="1:25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3"/>
        <v>113</v>
      </c>
      <c r="P2483">
        <f t="shared" si="154"/>
        <v>47.541473684210523</v>
      </c>
      <c r="Q2483" s="9" t="s">
        <v>8328</v>
      </c>
      <c r="R2483" s="9" t="s">
        <v>8332</v>
      </c>
      <c r="S2483" s="10">
        <f>(J2483/86400)+25569+(-6/24)</f>
        <v>40999.395925925928</v>
      </c>
      <c r="T2483">
        <f t="shared" si="152"/>
        <v>2012</v>
      </c>
      <c r="U2483" s="15" t="str">
        <f t="shared" si="155"/>
        <v>Mar</v>
      </c>
      <c r="V2483" s="10">
        <f>(I2483/86400)+25569+(-5/24)</f>
        <v>41029.437592592592</v>
      </c>
      <c r="Y2483" s="10"/>
    </row>
    <row r="2484" spans="1:25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3"/>
        <v>100</v>
      </c>
      <c r="P2484">
        <f t="shared" si="154"/>
        <v>40.04</v>
      </c>
      <c r="Q2484" s="9" t="s">
        <v>8328</v>
      </c>
      <c r="R2484" s="9" t="s">
        <v>8332</v>
      </c>
      <c r="S2484" s="10">
        <f>(J2484/86400)+25569+(-6/24)</f>
        <v>40711.532210648147</v>
      </c>
      <c r="T2484">
        <f t="shared" si="152"/>
        <v>2011</v>
      </c>
      <c r="U2484" s="15" t="str">
        <f t="shared" si="155"/>
        <v>Jun</v>
      </c>
      <c r="V2484" s="10">
        <f>(I2484/86400)+25569+(-5/24)</f>
        <v>40756.573877314811</v>
      </c>
      <c r="Y2484" s="10"/>
    </row>
    <row r="2485" spans="1:25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3"/>
        <v>114</v>
      </c>
      <c r="P2485">
        <f t="shared" si="154"/>
        <v>65.84210526315789</v>
      </c>
      <c r="Q2485" s="9" t="s">
        <v>8328</v>
      </c>
      <c r="R2485" s="9" t="s">
        <v>8332</v>
      </c>
      <c r="S2485" s="10">
        <f>(J2485/86400)+25569+(-6/24)</f>
        <v>40970.500034722223</v>
      </c>
      <c r="T2485">
        <f t="shared" si="152"/>
        <v>2012</v>
      </c>
      <c r="U2485" s="15" t="str">
        <f t="shared" si="155"/>
        <v>Mar</v>
      </c>
      <c r="V2485" s="10">
        <f>(I2485/86400)+25569+(-5/24)</f>
        <v>41030.500034722216</v>
      </c>
      <c r="Y2485" s="10"/>
    </row>
    <row r="2486" spans="1:25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3"/>
        <v>119</v>
      </c>
      <c r="P2486">
        <f t="shared" si="154"/>
        <v>46.401222222222216</v>
      </c>
      <c r="Q2486" s="9" t="s">
        <v>8328</v>
      </c>
      <c r="R2486" s="9" t="s">
        <v>8332</v>
      </c>
      <c r="S2486" s="10">
        <f>(J2486/86400)+25569+(-6/24)</f>
        <v>40771.666701388887</v>
      </c>
      <c r="T2486">
        <f t="shared" si="152"/>
        <v>2011</v>
      </c>
      <c r="U2486" s="15" t="str">
        <f t="shared" si="155"/>
        <v>Aug</v>
      </c>
      <c r="V2486" s="10">
        <f>(I2486/86400)+25569+(-5/24)</f>
        <v>40801.708368055552</v>
      </c>
      <c r="Y2486" s="10"/>
    </row>
    <row r="2487" spans="1:25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3"/>
        <v>103</v>
      </c>
      <c r="P2487">
        <f t="shared" si="154"/>
        <v>50.365853658536587</v>
      </c>
      <c r="Q2487" s="9" t="s">
        <v>8328</v>
      </c>
      <c r="R2487" s="9" t="s">
        <v>8332</v>
      </c>
      <c r="S2487" s="10">
        <f>(J2487/86400)+25569+(-6/24)</f>
        <v>40793.748599537037</v>
      </c>
      <c r="T2487">
        <f t="shared" si="152"/>
        <v>2011</v>
      </c>
      <c r="U2487" s="15" t="str">
        <f t="shared" si="155"/>
        <v>Sep</v>
      </c>
      <c r="V2487" s="10">
        <f>(I2487/86400)+25569+(-5/24)</f>
        <v>40828.790266203701</v>
      </c>
      <c r="Y2487" s="10"/>
    </row>
    <row r="2488" spans="1:25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3"/>
        <v>266</v>
      </c>
      <c r="P2488">
        <f t="shared" si="154"/>
        <v>26.566666666666666</v>
      </c>
      <c r="Q2488" s="9" t="s">
        <v>8328</v>
      </c>
      <c r="R2488" s="9" t="s">
        <v>8332</v>
      </c>
      <c r="S2488" s="10">
        <f>(J2488/86400)+25569+(-6/24)</f>
        <v>40991.458055555559</v>
      </c>
      <c r="T2488">
        <f t="shared" si="152"/>
        <v>2012</v>
      </c>
      <c r="U2488" s="15" t="str">
        <f t="shared" si="155"/>
        <v>Mar</v>
      </c>
      <c r="V2488" s="10">
        <f>(I2488/86400)+25569+(-5/24)</f>
        <v>41021.499722222223</v>
      </c>
      <c r="Y2488" s="10"/>
    </row>
    <row r="2489" spans="1:25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3"/>
        <v>100</v>
      </c>
      <c r="P2489">
        <f t="shared" si="154"/>
        <v>39.493684210526318</v>
      </c>
      <c r="Q2489" s="9" t="s">
        <v>8328</v>
      </c>
      <c r="R2489" s="9" t="s">
        <v>8332</v>
      </c>
      <c r="S2489" s="10">
        <f>(J2489/86400)+25569+(-6/24)</f>
        <v>41025.833298611113</v>
      </c>
      <c r="T2489">
        <f t="shared" si="152"/>
        <v>2012</v>
      </c>
      <c r="U2489" s="15" t="str">
        <f t="shared" si="155"/>
        <v>Apr</v>
      </c>
      <c r="V2489" s="10">
        <f>(I2489/86400)+25569+(-5/24)</f>
        <v>41055.874965277777</v>
      </c>
      <c r="Y2489" s="10"/>
    </row>
    <row r="2490" spans="1:25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3"/>
        <v>107</v>
      </c>
      <c r="P2490">
        <f t="shared" si="154"/>
        <v>49.246153846153845</v>
      </c>
      <c r="Q2490" s="9" t="s">
        <v>8328</v>
      </c>
      <c r="R2490" s="9" t="s">
        <v>8332</v>
      </c>
      <c r="S2490" s="10">
        <f>(J2490/86400)+25569+(-6/24)</f>
        <v>40833.383194444446</v>
      </c>
      <c r="T2490">
        <f t="shared" si="152"/>
        <v>2011</v>
      </c>
      <c r="U2490" s="15" t="str">
        <f t="shared" si="155"/>
        <v>Oct</v>
      </c>
      <c r="V2490" s="10">
        <f>(I2490/86400)+25569+(-5/24)</f>
        <v>40863.466527777775</v>
      </c>
      <c r="Y2490" s="10"/>
    </row>
    <row r="2491" spans="1:25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3"/>
        <v>134</v>
      </c>
      <c r="P2491">
        <f t="shared" si="154"/>
        <v>62.38</v>
      </c>
      <c r="Q2491" s="9" t="s">
        <v>8328</v>
      </c>
      <c r="R2491" s="9" t="s">
        <v>8332</v>
      </c>
      <c r="S2491" s="10">
        <f>(J2491/86400)+25569+(-6/24)</f>
        <v>41373.440266203703</v>
      </c>
      <c r="T2491">
        <f t="shared" si="152"/>
        <v>2013</v>
      </c>
      <c r="U2491" s="15" t="str">
        <f t="shared" si="155"/>
        <v>Apr</v>
      </c>
      <c r="V2491" s="10">
        <f>(I2491/86400)+25569+(-5/24)</f>
        <v>41403.481932870367</v>
      </c>
      <c r="Y2491" s="10"/>
    </row>
    <row r="2492" spans="1:25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3"/>
        <v>121</v>
      </c>
      <c r="P2492">
        <f t="shared" si="154"/>
        <v>37.9375</v>
      </c>
      <c r="Q2492" s="9" t="s">
        <v>8328</v>
      </c>
      <c r="R2492" s="9" t="s">
        <v>8332</v>
      </c>
      <c r="S2492" s="10">
        <f>(J2492/86400)+25569+(-6/24)</f>
        <v>41022.977731481486</v>
      </c>
      <c r="T2492">
        <f t="shared" si="152"/>
        <v>2012</v>
      </c>
      <c r="U2492" s="15" t="str">
        <f t="shared" si="155"/>
        <v>Apr</v>
      </c>
      <c r="V2492" s="10">
        <f>(I2492/86400)+25569+(-5/24)</f>
        <v>41083.01939814815</v>
      </c>
      <c r="Y2492" s="10"/>
    </row>
    <row r="2493" spans="1:25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3"/>
        <v>103</v>
      </c>
      <c r="P2493">
        <f t="shared" si="154"/>
        <v>51.6</v>
      </c>
      <c r="Q2493" s="9" t="s">
        <v>8328</v>
      </c>
      <c r="R2493" s="9" t="s">
        <v>8332</v>
      </c>
      <c r="S2493" s="10">
        <f>(J2493/86400)+25569+(-6/24)</f>
        <v>40542.589282407411</v>
      </c>
      <c r="T2493">
        <f t="shared" si="152"/>
        <v>2010</v>
      </c>
      <c r="U2493" s="15" t="str">
        <f t="shared" si="155"/>
        <v>Dec</v>
      </c>
      <c r="V2493" s="10">
        <f>(I2493/86400)+25569+(-5/24)</f>
        <v>40558.868750000001</v>
      </c>
      <c r="Y2493" s="10"/>
    </row>
    <row r="2494" spans="1:25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3"/>
        <v>125</v>
      </c>
      <c r="P2494">
        <f t="shared" si="154"/>
        <v>27.777777777777779</v>
      </c>
      <c r="Q2494" s="9" t="s">
        <v>8328</v>
      </c>
      <c r="R2494" s="9" t="s">
        <v>8332</v>
      </c>
      <c r="S2494" s="10">
        <f>(J2494/86400)+25569+(-6/24)</f>
        <v>41024.735972222225</v>
      </c>
      <c r="T2494">
        <f t="shared" si="152"/>
        <v>2012</v>
      </c>
      <c r="U2494" s="15" t="str">
        <f t="shared" si="155"/>
        <v>Apr</v>
      </c>
      <c r="V2494" s="10">
        <f>(I2494/86400)+25569+(-5/24)</f>
        <v>41076.207638888889</v>
      </c>
      <c r="Y2494" s="10"/>
    </row>
    <row r="2495" spans="1:25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3"/>
        <v>129</v>
      </c>
      <c r="P2495">
        <f t="shared" si="154"/>
        <v>99.382239382239376</v>
      </c>
      <c r="Q2495" s="9" t="s">
        <v>8328</v>
      </c>
      <c r="R2495" s="9" t="s">
        <v>8332</v>
      </c>
      <c r="S2495" s="10">
        <f>(J2495/86400)+25569+(-6/24)</f>
        <v>41347.918287037035</v>
      </c>
      <c r="T2495">
        <f t="shared" si="152"/>
        <v>2013</v>
      </c>
      <c r="U2495" s="15" t="str">
        <f t="shared" si="155"/>
        <v>Mar</v>
      </c>
      <c r="V2495" s="10">
        <f>(I2495/86400)+25569+(-5/24)</f>
        <v>41392.959953703699</v>
      </c>
      <c r="Y2495" s="10"/>
    </row>
    <row r="2496" spans="1:25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3"/>
        <v>101</v>
      </c>
      <c r="P2496">
        <f t="shared" si="154"/>
        <v>38.848205128205123</v>
      </c>
      <c r="Q2496" s="9" t="s">
        <v>8328</v>
      </c>
      <c r="R2496" s="9" t="s">
        <v>8332</v>
      </c>
      <c r="S2496" s="10">
        <f>(J2496/86400)+25569+(-6/24)</f>
        <v>41022.395185185189</v>
      </c>
      <c r="T2496">
        <f t="shared" si="152"/>
        <v>2012</v>
      </c>
      <c r="U2496" s="15" t="str">
        <f t="shared" si="155"/>
        <v>Apr</v>
      </c>
      <c r="V2496" s="10">
        <f>(I2496/86400)+25569+(-5/24)</f>
        <v>41052.436851851853</v>
      </c>
      <c r="Y2496" s="10"/>
    </row>
    <row r="2497" spans="1:25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3"/>
        <v>128</v>
      </c>
      <c r="P2497">
        <f t="shared" si="154"/>
        <v>45.548809523809524</v>
      </c>
      <c r="Q2497" s="9" t="s">
        <v>8328</v>
      </c>
      <c r="R2497" s="9" t="s">
        <v>8332</v>
      </c>
      <c r="S2497" s="10">
        <f>(J2497/86400)+25569+(-6/24)</f>
        <v>41036.696469907409</v>
      </c>
      <c r="T2497">
        <f t="shared" si="152"/>
        <v>2012</v>
      </c>
      <c r="U2497" s="15" t="str">
        <f t="shared" si="155"/>
        <v>May</v>
      </c>
      <c r="V2497" s="10">
        <f>(I2497/86400)+25569+(-5/24)</f>
        <v>41066.738136574073</v>
      </c>
      <c r="Y2497" s="10"/>
    </row>
    <row r="2498" spans="1:25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3"/>
        <v>100</v>
      </c>
      <c r="P2498">
        <f t="shared" si="154"/>
        <v>600</v>
      </c>
      <c r="Q2498" s="9" t="s">
        <v>8328</v>
      </c>
      <c r="R2498" s="9" t="s">
        <v>8332</v>
      </c>
      <c r="S2498" s="10">
        <f>(J2498/86400)+25569+(-6/24)</f>
        <v>41327.746435185181</v>
      </c>
      <c r="T2498">
        <f t="shared" ref="T2498:T2561" si="156">YEAR(S2498)</f>
        <v>2013</v>
      </c>
      <c r="U2498" s="15" t="str">
        <f t="shared" si="155"/>
        <v>Feb</v>
      </c>
      <c r="V2498" s="10">
        <f>(I2498/86400)+25569+(-5/24)</f>
        <v>41362.746435185181</v>
      </c>
      <c r="Y2498" s="10"/>
    </row>
    <row r="2499" spans="1:25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7">ROUND((E2499/D2499)*100,0)</f>
        <v>113</v>
      </c>
      <c r="P2499">
        <f t="shared" ref="P2499:P2562" si="158">AVERAGE(E2499/L2499)</f>
        <v>80.551071428571419</v>
      </c>
      <c r="Q2499" s="9" t="s">
        <v>8328</v>
      </c>
      <c r="R2499" s="9" t="s">
        <v>8332</v>
      </c>
      <c r="S2499" s="10">
        <f>(J2499/86400)+25569+(-6/24)</f>
        <v>40730.628912037035</v>
      </c>
      <c r="T2499">
        <f t="shared" si="156"/>
        <v>2011</v>
      </c>
      <c r="U2499" s="15" t="str">
        <f t="shared" ref="U2499:U2562" si="159">TEXT(S2499,"mmm")</f>
        <v>Jul</v>
      </c>
      <c r="V2499" s="10">
        <f>(I2499/86400)+25569+(-5/24)</f>
        <v>40760.670578703699</v>
      </c>
      <c r="Y2499" s="10"/>
    </row>
    <row r="2500" spans="1:25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7"/>
        <v>106</v>
      </c>
      <c r="P2500">
        <f t="shared" si="158"/>
        <v>52.8</v>
      </c>
      <c r="Q2500" s="9" t="s">
        <v>8328</v>
      </c>
      <c r="R2500" s="9" t="s">
        <v>8332</v>
      </c>
      <c r="S2500" s="10">
        <f>(J2500/86400)+25569+(-6/24)</f>
        <v>42017.717442129629</v>
      </c>
      <c r="T2500">
        <f t="shared" si="156"/>
        <v>2015</v>
      </c>
      <c r="U2500" s="15" t="str">
        <f t="shared" si="159"/>
        <v>Jan</v>
      </c>
      <c r="V2500" s="10">
        <f>(I2500/86400)+25569+(-5/24)</f>
        <v>42031.759108796294</v>
      </c>
      <c r="Y2500" s="10"/>
    </row>
    <row r="2501" spans="1:25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7"/>
        <v>203</v>
      </c>
      <c r="P2501">
        <f t="shared" si="158"/>
        <v>47.676470588235297</v>
      </c>
      <c r="Q2501" s="9" t="s">
        <v>8328</v>
      </c>
      <c r="R2501" s="9" t="s">
        <v>8332</v>
      </c>
      <c r="S2501" s="10">
        <f>(J2501/86400)+25569+(-6/24)</f>
        <v>41226.398576388892</v>
      </c>
      <c r="T2501">
        <f t="shared" si="156"/>
        <v>2012</v>
      </c>
      <c r="U2501" s="15" t="str">
        <f t="shared" si="159"/>
        <v>Nov</v>
      </c>
      <c r="V2501" s="10">
        <f>(I2501/86400)+25569+(-5/24)</f>
        <v>41274.541666666664</v>
      </c>
      <c r="Y2501" s="10"/>
    </row>
    <row r="2502" spans="1:25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7"/>
        <v>113</v>
      </c>
      <c r="P2502">
        <f t="shared" si="158"/>
        <v>23.448275862068964</v>
      </c>
      <c r="Q2502" s="9" t="s">
        <v>8328</v>
      </c>
      <c r="R2502" s="9" t="s">
        <v>8332</v>
      </c>
      <c r="S2502" s="10">
        <f>(J2502/86400)+25569+(-6/24)</f>
        <v>41053.522858796292</v>
      </c>
      <c r="T2502">
        <f t="shared" si="156"/>
        <v>2012</v>
      </c>
      <c r="U2502" s="15" t="str">
        <f t="shared" si="159"/>
        <v>May</v>
      </c>
      <c r="V2502" s="10">
        <f>(I2502/86400)+25569+(-5/24)</f>
        <v>41083.564525462956</v>
      </c>
      <c r="Y2502" s="10"/>
    </row>
    <row r="2503" spans="1:25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7"/>
        <v>3</v>
      </c>
      <c r="P2503">
        <f t="shared" si="158"/>
        <v>40.142857142857146</v>
      </c>
      <c r="Q2503" s="9" t="s">
        <v>8339</v>
      </c>
      <c r="R2503" s="9" t="s">
        <v>8356</v>
      </c>
      <c r="S2503" s="10">
        <f>(J2503/86400)+25569+(-6/24)</f>
        <v>42244.526666666672</v>
      </c>
      <c r="T2503">
        <f t="shared" si="156"/>
        <v>2015</v>
      </c>
      <c r="U2503" s="15" t="str">
        <f t="shared" si="159"/>
        <v>Aug</v>
      </c>
      <c r="V2503" s="10">
        <f>(I2503/86400)+25569+(-5/24)</f>
        <v>42274.568333333336</v>
      </c>
      <c r="Y2503" s="10"/>
    </row>
    <row r="2504" spans="1:25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7"/>
        <v>0</v>
      </c>
      <c r="P2504">
        <f t="shared" si="158"/>
        <v>17.2</v>
      </c>
      <c r="Q2504" s="9" t="s">
        <v>8339</v>
      </c>
      <c r="R2504" s="9" t="s">
        <v>8356</v>
      </c>
      <c r="S2504" s="10">
        <f>(J2504/86400)+25569+(-6/24)</f>
        <v>41858.575439814813</v>
      </c>
      <c r="T2504">
        <f t="shared" si="156"/>
        <v>2014</v>
      </c>
      <c r="U2504" s="15" t="str">
        <f t="shared" si="159"/>
        <v>Aug</v>
      </c>
      <c r="V2504" s="10">
        <f>(I2504/86400)+25569+(-5/24)</f>
        <v>41903.617106481477</v>
      </c>
      <c r="Y2504" s="10"/>
    </row>
    <row r="2505" spans="1:25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7"/>
        <v>0</v>
      </c>
      <c r="P2505" t="e">
        <f t="shared" si="158"/>
        <v>#DIV/0!</v>
      </c>
      <c r="Q2505" s="9" t="s">
        <v>8339</v>
      </c>
      <c r="R2505" s="9" t="s">
        <v>8356</v>
      </c>
      <c r="S2505" s="10">
        <f>(J2505/86400)+25569+(-6/24)</f>
        <v>42498.649398148147</v>
      </c>
      <c r="T2505">
        <f t="shared" si="156"/>
        <v>2016</v>
      </c>
      <c r="U2505" s="15" t="str">
        <f t="shared" si="159"/>
        <v>May</v>
      </c>
      <c r="V2505" s="10">
        <f>(I2505/86400)+25569+(-5/24)</f>
        <v>42528.67083333333</v>
      </c>
      <c r="Y2505" s="10"/>
    </row>
    <row r="2506" spans="1:25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7"/>
        <v>0</v>
      </c>
      <c r="P2506" t="e">
        <f t="shared" si="158"/>
        <v>#DIV/0!</v>
      </c>
      <c r="Q2506" s="9" t="s">
        <v>8339</v>
      </c>
      <c r="R2506" s="9" t="s">
        <v>8356</v>
      </c>
      <c r="S2506" s="10">
        <f>(J2506/86400)+25569+(-6/24)</f>
        <v>41927.765439814815</v>
      </c>
      <c r="T2506">
        <f t="shared" si="156"/>
        <v>2014</v>
      </c>
      <c r="U2506" s="15" t="str">
        <f t="shared" si="159"/>
        <v>Oct</v>
      </c>
      <c r="V2506" s="10">
        <f>(I2506/86400)+25569+(-5/24)</f>
        <v>41957.848773148151</v>
      </c>
      <c r="Y2506" s="10"/>
    </row>
    <row r="2507" spans="1:25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7"/>
        <v>0</v>
      </c>
      <c r="P2507" t="e">
        <f t="shared" si="158"/>
        <v>#DIV/0!</v>
      </c>
      <c r="Q2507" s="9" t="s">
        <v>8339</v>
      </c>
      <c r="R2507" s="9" t="s">
        <v>8356</v>
      </c>
      <c r="S2507" s="10">
        <f>(J2507/86400)+25569+(-6/24)</f>
        <v>42046.80574074074</v>
      </c>
      <c r="T2507">
        <f t="shared" si="156"/>
        <v>2015</v>
      </c>
      <c r="U2507" s="15" t="str">
        <f t="shared" si="159"/>
        <v>Feb</v>
      </c>
      <c r="V2507" s="10">
        <f>(I2507/86400)+25569+(-5/24)</f>
        <v>42076.80574074074</v>
      </c>
      <c r="Y2507" s="10"/>
    </row>
    <row r="2508" spans="1:25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7"/>
        <v>1</v>
      </c>
      <c r="P2508">
        <f t="shared" si="158"/>
        <v>15</v>
      </c>
      <c r="Q2508" s="9" t="s">
        <v>8339</v>
      </c>
      <c r="R2508" s="9" t="s">
        <v>8356</v>
      </c>
      <c r="S2508" s="10">
        <f>(J2508/86400)+25569+(-6/24)</f>
        <v>42258.047094907408</v>
      </c>
      <c r="T2508">
        <f t="shared" si="156"/>
        <v>2015</v>
      </c>
      <c r="U2508" s="15" t="str">
        <f t="shared" si="159"/>
        <v>Sep</v>
      </c>
      <c r="V2508" s="10">
        <f>(I2508/86400)+25569+(-5/24)</f>
        <v>42280.666666666664</v>
      </c>
      <c r="Y2508" s="10"/>
    </row>
    <row r="2509" spans="1:25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7"/>
        <v>0</v>
      </c>
      <c r="P2509" t="e">
        <f t="shared" si="158"/>
        <v>#DIV/0!</v>
      </c>
      <c r="Q2509" s="9" t="s">
        <v>8339</v>
      </c>
      <c r="R2509" s="9" t="s">
        <v>8356</v>
      </c>
      <c r="S2509" s="10">
        <f>(J2509/86400)+25569+(-6/24)</f>
        <v>42104.822962962964</v>
      </c>
      <c r="T2509">
        <f t="shared" si="156"/>
        <v>2015</v>
      </c>
      <c r="U2509" s="15" t="str">
        <f t="shared" si="159"/>
        <v>Apr</v>
      </c>
      <c r="V2509" s="10">
        <f>(I2509/86400)+25569+(-5/24)</f>
        <v>42134.864629629628</v>
      </c>
      <c r="Y2509" s="10"/>
    </row>
    <row r="2510" spans="1:25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7"/>
        <v>0</v>
      </c>
      <c r="P2510" t="e">
        <f t="shared" si="158"/>
        <v>#DIV/0!</v>
      </c>
      <c r="Q2510" s="9" t="s">
        <v>8339</v>
      </c>
      <c r="R2510" s="9" t="s">
        <v>8356</v>
      </c>
      <c r="S2510" s="10">
        <f>(J2510/86400)+25569+(-6/24)</f>
        <v>41835.701782407406</v>
      </c>
      <c r="T2510">
        <f t="shared" si="156"/>
        <v>2014</v>
      </c>
      <c r="U2510" s="15" t="str">
        <f t="shared" si="159"/>
        <v>Jul</v>
      </c>
      <c r="V2510" s="10">
        <f>(I2510/86400)+25569+(-5/24)</f>
        <v>41865.743449074071</v>
      </c>
      <c r="Y2510" s="10"/>
    </row>
    <row r="2511" spans="1:25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7"/>
        <v>1</v>
      </c>
      <c r="P2511">
        <f t="shared" si="158"/>
        <v>35.714285714285715</v>
      </c>
      <c r="Q2511" s="9" t="s">
        <v>8339</v>
      </c>
      <c r="R2511" s="9" t="s">
        <v>8356</v>
      </c>
      <c r="S2511" s="10">
        <f>(J2511/86400)+25569+(-6/24)</f>
        <v>42058.559594907405</v>
      </c>
      <c r="T2511">
        <f t="shared" si="156"/>
        <v>2015</v>
      </c>
      <c r="U2511" s="15" t="str">
        <f t="shared" si="159"/>
        <v>Feb</v>
      </c>
      <c r="V2511" s="10">
        <f>(I2511/86400)+25569+(-5/24)</f>
        <v>42114.559594907405</v>
      </c>
      <c r="Y2511" s="10"/>
    </row>
    <row r="2512" spans="1:25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7"/>
        <v>0</v>
      </c>
      <c r="P2512">
        <f t="shared" si="158"/>
        <v>37.5</v>
      </c>
      <c r="Q2512" s="9" t="s">
        <v>8339</v>
      </c>
      <c r="R2512" s="9" t="s">
        <v>8356</v>
      </c>
      <c r="S2512" s="10">
        <f>(J2512/86400)+25569+(-6/24)</f>
        <v>42078.747361111113</v>
      </c>
      <c r="T2512">
        <f t="shared" si="156"/>
        <v>2015</v>
      </c>
      <c r="U2512" s="15" t="str">
        <f t="shared" si="159"/>
        <v>Mar</v>
      </c>
      <c r="V2512" s="10">
        <f>(I2512/86400)+25569+(-5/24)</f>
        <v>42138.789027777777</v>
      </c>
      <c r="Y2512" s="10"/>
    </row>
    <row r="2513" spans="1:25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7"/>
        <v>0</v>
      </c>
      <c r="P2513" t="e">
        <f t="shared" si="158"/>
        <v>#DIV/0!</v>
      </c>
      <c r="Q2513" s="9" t="s">
        <v>8339</v>
      </c>
      <c r="R2513" s="9" t="s">
        <v>8356</v>
      </c>
      <c r="S2513" s="10">
        <f>(J2513/86400)+25569+(-6/24)</f>
        <v>42371.196909722217</v>
      </c>
      <c r="T2513">
        <f t="shared" si="156"/>
        <v>2016</v>
      </c>
      <c r="U2513" s="15" t="str">
        <f t="shared" si="159"/>
        <v>Jan</v>
      </c>
      <c r="V2513" s="10">
        <f>(I2513/86400)+25569+(-5/24)</f>
        <v>42401.238576388881</v>
      </c>
      <c r="Y2513" s="10"/>
    </row>
    <row r="2514" spans="1:25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7"/>
        <v>0</v>
      </c>
      <c r="P2514" t="e">
        <f t="shared" si="158"/>
        <v>#DIV/0!</v>
      </c>
      <c r="Q2514" s="9" t="s">
        <v>8339</v>
      </c>
      <c r="R2514" s="9" t="s">
        <v>8356</v>
      </c>
      <c r="S2514" s="10">
        <f>(J2514/86400)+25569+(-6/24)</f>
        <v>41971.626863425925</v>
      </c>
      <c r="T2514">
        <f t="shared" si="156"/>
        <v>2014</v>
      </c>
      <c r="U2514" s="15" t="str">
        <f t="shared" si="159"/>
        <v>Nov</v>
      </c>
      <c r="V2514" s="10">
        <f>(I2514/86400)+25569+(-5/24)</f>
        <v>41986.668530092589</v>
      </c>
      <c r="Y2514" s="10"/>
    </row>
    <row r="2515" spans="1:25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7"/>
        <v>0</v>
      </c>
      <c r="P2515" t="e">
        <f t="shared" si="158"/>
        <v>#DIV/0!</v>
      </c>
      <c r="Q2515" s="9" t="s">
        <v>8339</v>
      </c>
      <c r="R2515" s="9" t="s">
        <v>8356</v>
      </c>
      <c r="S2515" s="10">
        <f>(J2515/86400)+25569+(-6/24)</f>
        <v>42731.75681712963</v>
      </c>
      <c r="T2515">
        <f t="shared" si="156"/>
        <v>2016</v>
      </c>
      <c r="U2515" s="15" t="str">
        <f t="shared" si="159"/>
        <v>Dec</v>
      </c>
      <c r="V2515" s="10">
        <f>(I2515/86400)+25569+(-5/24)</f>
        <v>42791.798483796294</v>
      </c>
      <c r="Y2515" s="10"/>
    </row>
    <row r="2516" spans="1:25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7"/>
        <v>2</v>
      </c>
      <c r="P2516">
        <f t="shared" si="158"/>
        <v>52.5</v>
      </c>
      <c r="Q2516" s="9" t="s">
        <v>8339</v>
      </c>
      <c r="R2516" s="9" t="s">
        <v>8356</v>
      </c>
      <c r="S2516" s="10">
        <f>(J2516/86400)+25569+(-6/24)</f>
        <v>41854.139780092592</v>
      </c>
      <c r="T2516">
        <f t="shared" si="156"/>
        <v>2014</v>
      </c>
      <c r="U2516" s="15" t="str">
        <f t="shared" si="159"/>
        <v>Aug</v>
      </c>
      <c r="V2516" s="10">
        <f>(I2516/86400)+25569+(-5/24)</f>
        <v>41871.181446759256</v>
      </c>
      <c r="Y2516" s="10"/>
    </row>
    <row r="2517" spans="1:25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7"/>
        <v>19</v>
      </c>
      <c r="P2517">
        <f t="shared" si="158"/>
        <v>77.5</v>
      </c>
      <c r="Q2517" s="9" t="s">
        <v>8339</v>
      </c>
      <c r="R2517" s="9" t="s">
        <v>8356</v>
      </c>
      <c r="S2517" s="10">
        <f>(J2517/86400)+25569+(-6/24)</f>
        <v>42027.589733796296</v>
      </c>
      <c r="T2517">
        <f t="shared" si="156"/>
        <v>2015</v>
      </c>
      <c r="U2517" s="15" t="str">
        <f t="shared" si="159"/>
        <v>Jan</v>
      </c>
      <c r="V2517" s="10">
        <f>(I2517/86400)+25569+(-5/24)</f>
        <v>42057.63140046296</v>
      </c>
      <c r="Y2517" s="10"/>
    </row>
    <row r="2518" spans="1:25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7"/>
        <v>0</v>
      </c>
      <c r="P2518" t="e">
        <f t="shared" si="158"/>
        <v>#DIV/0!</v>
      </c>
      <c r="Q2518" s="9" t="s">
        <v>8339</v>
      </c>
      <c r="R2518" s="9" t="s">
        <v>8356</v>
      </c>
      <c r="S2518" s="10">
        <f>(J2518/86400)+25569+(-6/24)</f>
        <v>41942.403379629628</v>
      </c>
      <c r="T2518">
        <f t="shared" si="156"/>
        <v>2014</v>
      </c>
      <c r="U2518" s="15" t="str">
        <f t="shared" si="159"/>
        <v>Oct</v>
      </c>
      <c r="V2518" s="10">
        <f>(I2518/86400)+25569+(-5/24)</f>
        <v>41972.486712962964</v>
      </c>
      <c r="Y2518" s="10"/>
    </row>
    <row r="2519" spans="1:25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7"/>
        <v>10</v>
      </c>
      <c r="P2519">
        <f t="shared" si="158"/>
        <v>53.545454545454547</v>
      </c>
      <c r="Q2519" s="9" t="s">
        <v>8339</v>
      </c>
      <c r="R2519" s="9" t="s">
        <v>8356</v>
      </c>
      <c r="S2519" s="10">
        <f>(J2519/86400)+25569+(-6/24)</f>
        <v>42052.552430555559</v>
      </c>
      <c r="T2519">
        <f t="shared" si="156"/>
        <v>2015</v>
      </c>
      <c r="U2519" s="15" t="str">
        <f t="shared" si="159"/>
        <v>Feb</v>
      </c>
      <c r="V2519" s="10">
        <f>(I2519/86400)+25569+(-5/24)</f>
        <v>42082.552430555552</v>
      </c>
      <c r="Y2519" s="10"/>
    </row>
    <row r="2520" spans="1:25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7"/>
        <v>0</v>
      </c>
      <c r="P2520" t="e">
        <f t="shared" si="158"/>
        <v>#DIV/0!</v>
      </c>
      <c r="Q2520" s="9" t="s">
        <v>8339</v>
      </c>
      <c r="R2520" s="9" t="s">
        <v>8356</v>
      </c>
      <c r="S2520" s="10">
        <f>(J2520/86400)+25569+(-6/24)</f>
        <v>41926.430879629632</v>
      </c>
      <c r="T2520">
        <f t="shared" si="156"/>
        <v>2014</v>
      </c>
      <c r="U2520" s="15" t="str">
        <f t="shared" si="159"/>
        <v>Oct</v>
      </c>
      <c r="V2520" s="10">
        <f>(I2520/86400)+25569+(-5/24)</f>
        <v>41956.51421296296</v>
      </c>
      <c r="Y2520" s="10"/>
    </row>
    <row r="2521" spans="1:25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7"/>
        <v>0</v>
      </c>
      <c r="P2521">
        <f t="shared" si="158"/>
        <v>16.25</v>
      </c>
      <c r="Q2521" s="9" t="s">
        <v>8339</v>
      </c>
      <c r="R2521" s="9" t="s">
        <v>8356</v>
      </c>
      <c r="S2521" s="10">
        <f>(J2521/86400)+25569+(-6/24)</f>
        <v>41808.905138888891</v>
      </c>
      <c r="T2521">
        <f t="shared" si="156"/>
        <v>2014</v>
      </c>
      <c r="U2521" s="15" t="str">
        <f t="shared" si="159"/>
        <v>Jun</v>
      </c>
      <c r="V2521" s="10">
        <f>(I2521/86400)+25569+(-5/24)</f>
        <v>41838.946805555555</v>
      </c>
      <c r="Y2521" s="10"/>
    </row>
    <row r="2522" spans="1:25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7"/>
        <v>0</v>
      </c>
      <c r="P2522" t="e">
        <f t="shared" si="158"/>
        <v>#DIV/0!</v>
      </c>
      <c r="Q2522" s="9" t="s">
        <v>8339</v>
      </c>
      <c r="R2522" s="9" t="s">
        <v>8356</v>
      </c>
      <c r="S2522" s="10">
        <f>(J2522/86400)+25569+(-6/24)</f>
        <v>42612.350520833337</v>
      </c>
      <c r="T2522">
        <f t="shared" si="156"/>
        <v>2016</v>
      </c>
      <c r="U2522" s="15" t="str">
        <f t="shared" si="159"/>
        <v>Aug</v>
      </c>
      <c r="V2522" s="10">
        <f>(I2522/86400)+25569+(-5/24)</f>
        <v>42658.597916666666</v>
      </c>
      <c r="Y2522" s="10"/>
    </row>
    <row r="2523" spans="1:25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7"/>
        <v>109</v>
      </c>
      <c r="P2523">
        <f t="shared" si="158"/>
        <v>103.68174242424243</v>
      </c>
      <c r="Q2523" s="9" t="s">
        <v>8328</v>
      </c>
      <c r="R2523" s="9" t="s">
        <v>8357</v>
      </c>
      <c r="S2523" s="10">
        <f>(J2523/86400)+25569+(-6/24)</f>
        <v>42269.717835648145</v>
      </c>
      <c r="T2523">
        <f t="shared" si="156"/>
        <v>2015</v>
      </c>
      <c r="U2523" s="15" t="str">
        <f t="shared" si="159"/>
        <v>Sep</v>
      </c>
      <c r="V2523" s="10">
        <f>(I2523/86400)+25569+(-5/24)</f>
        <v>42290.75950231481</v>
      </c>
      <c r="Y2523" s="10"/>
    </row>
    <row r="2524" spans="1:25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7"/>
        <v>100</v>
      </c>
      <c r="P2524">
        <f t="shared" si="158"/>
        <v>185.18518518518519</v>
      </c>
      <c r="Q2524" s="9" t="s">
        <v>8328</v>
      </c>
      <c r="R2524" s="9" t="s">
        <v>8357</v>
      </c>
      <c r="S2524" s="10">
        <f>(J2524/86400)+25569+(-6/24)</f>
        <v>42460.323611111111</v>
      </c>
      <c r="T2524">
        <f t="shared" si="156"/>
        <v>2016</v>
      </c>
      <c r="U2524" s="15" t="str">
        <f t="shared" si="159"/>
        <v>Mar</v>
      </c>
      <c r="V2524" s="10">
        <f>(I2524/86400)+25569+(-5/24)</f>
        <v>42482.411111111105</v>
      </c>
      <c r="Y2524" s="10"/>
    </row>
    <row r="2525" spans="1:25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7"/>
        <v>156</v>
      </c>
      <c r="P2525">
        <f t="shared" si="158"/>
        <v>54.153846153846153</v>
      </c>
      <c r="Q2525" s="9" t="s">
        <v>8328</v>
      </c>
      <c r="R2525" s="9" t="s">
        <v>8357</v>
      </c>
      <c r="S2525" s="10">
        <f>(J2525/86400)+25569+(-6/24)</f>
        <v>41930.725601851853</v>
      </c>
      <c r="T2525">
        <f t="shared" si="156"/>
        <v>2014</v>
      </c>
      <c r="U2525" s="15" t="str">
        <f t="shared" si="159"/>
        <v>Oct</v>
      </c>
      <c r="V2525" s="10">
        <f>(I2525/86400)+25569+(-5/24)</f>
        <v>41960.808935185181</v>
      </c>
      <c r="Y2525" s="10"/>
    </row>
    <row r="2526" spans="1:25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7"/>
        <v>102</v>
      </c>
      <c r="P2526">
        <f t="shared" si="158"/>
        <v>177.2093023255814</v>
      </c>
      <c r="Q2526" s="9" t="s">
        <v>8328</v>
      </c>
      <c r="R2526" s="9" t="s">
        <v>8357</v>
      </c>
      <c r="S2526" s="10">
        <f>(J2526/86400)+25569+(-6/24)</f>
        <v>41961.557372685187</v>
      </c>
      <c r="T2526">
        <f t="shared" si="156"/>
        <v>2014</v>
      </c>
      <c r="U2526" s="15" t="str">
        <f t="shared" si="159"/>
        <v>Nov</v>
      </c>
      <c r="V2526" s="10">
        <f>(I2526/86400)+25569+(-5/24)</f>
        <v>41993.979166666664</v>
      </c>
      <c r="Y2526" s="10"/>
    </row>
    <row r="2527" spans="1:25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7"/>
        <v>100</v>
      </c>
      <c r="P2527">
        <f t="shared" si="158"/>
        <v>100.325</v>
      </c>
      <c r="Q2527" s="9" t="s">
        <v>8328</v>
      </c>
      <c r="R2527" s="9" t="s">
        <v>8357</v>
      </c>
      <c r="S2527" s="10">
        <f>(J2527/86400)+25569+(-6/24)</f>
        <v>41058.594571759255</v>
      </c>
      <c r="T2527">
        <f t="shared" si="156"/>
        <v>2012</v>
      </c>
      <c r="U2527" s="15" t="str">
        <f t="shared" si="159"/>
        <v>May</v>
      </c>
      <c r="V2527" s="10">
        <f>(I2527/86400)+25569+(-5/24)</f>
        <v>41088.636238425919</v>
      </c>
      <c r="Y2527" s="10"/>
    </row>
    <row r="2528" spans="1:25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7"/>
        <v>113</v>
      </c>
      <c r="P2528">
        <f t="shared" si="158"/>
        <v>136.90909090909091</v>
      </c>
      <c r="Q2528" s="9" t="s">
        <v>8328</v>
      </c>
      <c r="R2528" s="9" t="s">
        <v>8357</v>
      </c>
      <c r="S2528" s="10">
        <f>(J2528/86400)+25569+(-6/24)</f>
        <v>41952.841134259259</v>
      </c>
      <c r="T2528">
        <f t="shared" si="156"/>
        <v>2014</v>
      </c>
      <c r="U2528" s="15" t="str">
        <f t="shared" si="159"/>
        <v>Nov</v>
      </c>
      <c r="V2528" s="10">
        <f>(I2528/86400)+25569+(-5/24)</f>
        <v>41980.999305555553</v>
      </c>
      <c r="Y2528" s="10"/>
    </row>
    <row r="2529" spans="1:25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7"/>
        <v>102</v>
      </c>
      <c r="P2529">
        <f t="shared" si="158"/>
        <v>57.535211267605632</v>
      </c>
      <c r="Q2529" s="9" t="s">
        <v>8328</v>
      </c>
      <c r="R2529" s="9" t="s">
        <v>8357</v>
      </c>
      <c r="S2529" s="10">
        <f>(J2529/86400)+25569+(-6/24)</f>
        <v>41546.50105324074</v>
      </c>
      <c r="T2529">
        <f t="shared" si="156"/>
        <v>2013</v>
      </c>
      <c r="U2529" s="15" t="str">
        <f t="shared" si="159"/>
        <v>Sep</v>
      </c>
      <c r="V2529" s="10">
        <f>(I2529/86400)+25569+(-5/24)</f>
        <v>41564.957638888889</v>
      </c>
      <c r="Y2529" s="10"/>
    </row>
    <row r="2530" spans="1:25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7"/>
        <v>107</v>
      </c>
      <c r="P2530">
        <f t="shared" si="158"/>
        <v>52.962839506172834</v>
      </c>
      <c r="Q2530" s="9" t="s">
        <v>8328</v>
      </c>
      <c r="R2530" s="9" t="s">
        <v>8357</v>
      </c>
      <c r="S2530" s="10">
        <f>(J2530/86400)+25569+(-6/24)</f>
        <v>42217.584525462968</v>
      </c>
      <c r="T2530">
        <f t="shared" si="156"/>
        <v>2015</v>
      </c>
      <c r="U2530" s="15" t="str">
        <f t="shared" si="159"/>
        <v>Aug</v>
      </c>
      <c r="V2530" s="10">
        <f>(I2530/86400)+25569+(-5/24)</f>
        <v>42236.249999999993</v>
      </c>
      <c r="Y2530" s="10"/>
    </row>
    <row r="2531" spans="1:25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7"/>
        <v>104</v>
      </c>
      <c r="P2531">
        <f t="shared" si="158"/>
        <v>82.328947368421055</v>
      </c>
      <c r="Q2531" s="9" t="s">
        <v>8328</v>
      </c>
      <c r="R2531" s="9" t="s">
        <v>8357</v>
      </c>
      <c r="S2531" s="10">
        <f>(J2531/86400)+25569+(-6/24)</f>
        <v>40947.830729166664</v>
      </c>
      <c r="T2531">
        <f t="shared" si="156"/>
        <v>2012</v>
      </c>
      <c r="U2531" s="15" t="str">
        <f t="shared" si="159"/>
        <v>Feb</v>
      </c>
      <c r="V2531" s="10">
        <f>(I2531/86400)+25569+(-5/24)</f>
        <v>40992.830729166664</v>
      </c>
      <c r="Y2531" s="10"/>
    </row>
    <row r="2532" spans="1:25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7"/>
        <v>100</v>
      </c>
      <c r="P2532">
        <f t="shared" si="158"/>
        <v>135.41666666666666</v>
      </c>
      <c r="Q2532" s="9" t="s">
        <v>8328</v>
      </c>
      <c r="R2532" s="9" t="s">
        <v>8357</v>
      </c>
      <c r="S2532" s="10">
        <f>(J2532/86400)+25569+(-6/24)</f>
        <v>42081.614641203705</v>
      </c>
      <c r="T2532">
        <f t="shared" si="156"/>
        <v>2015</v>
      </c>
      <c r="U2532" s="15" t="str">
        <f t="shared" si="159"/>
        <v>Mar</v>
      </c>
      <c r="V2532" s="10">
        <f>(I2532/86400)+25569+(-5/24)</f>
        <v>42113.993055555555</v>
      </c>
      <c r="Y2532" s="10"/>
    </row>
    <row r="2533" spans="1:25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7"/>
        <v>100</v>
      </c>
      <c r="P2533">
        <f t="shared" si="158"/>
        <v>74.06557377049181</v>
      </c>
      <c r="Q2533" s="9" t="s">
        <v>8328</v>
      </c>
      <c r="R2533" s="9" t="s">
        <v>8357</v>
      </c>
      <c r="S2533" s="10">
        <f>(J2533/86400)+25569+(-6/24)</f>
        <v>42208.430023148147</v>
      </c>
      <c r="T2533">
        <f t="shared" si="156"/>
        <v>2015</v>
      </c>
      <c r="U2533" s="15" t="str">
        <f t="shared" si="159"/>
        <v>Jul</v>
      </c>
      <c r="V2533" s="10">
        <f>(I2533/86400)+25569+(-5/24)</f>
        <v>42230.957638888889</v>
      </c>
      <c r="Y2533" s="10"/>
    </row>
    <row r="2534" spans="1:25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7"/>
        <v>126</v>
      </c>
      <c r="P2534">
        <f t="shared" si="158"/>
        <v>84.083333333333329</v>
      </c>
      <c r="Q2534" s="9" t="s">
        <v>8328</v>
      </c>
      <c r="R2534" s="9" t="s">
        <v>8357</v>
      </c>
      <c r="S2534" s="10">
        <f>(J2534/86400)+25569+(-6/24)</f>
        <v>41107.599143518521</v>
      </c>
      <c r="T2534">
        <f t="shared" si="156"/>
        <v>2012</v>
      </c>
      <c r="U2534" s="15" t="str">
        <f t="shared" si="159"/>
        <v>Jul</v>
      </c>
      <c r="V2534" s="10">
        <f>(I2534/86400)+25569+(-5/24)</f>
        <v>41137.640810185185</v>
      </c>
      <c r="Y2534" s="10"/>
    </row>
    <row r="2535" spans="1:25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7"/>
        <v>111</v>
      </c>
      <c r="P2535">
        <f t="shared" si="158"/>
        <v>61.029411764705884</v>
      </c>
      <c r="Q2535" s="9" t="s">
        <v>8328</v>
      </c>
      <c r="R2535" s="9" t="s">
        <v>8357</v>
      </c>
      <c r="S2535" s="10">
        <f>(J2535/86400)+25569+(-6/24)</f>
        <v>41304.501284722224</v>
      </c>
      <c r="T2535">
        <f t="shared" si="156"/>
        <v>2013</v>
      </c>
      <c r="U2535" s="15" t="str">
        <f t="shared" si="159"/>
        <v>Jan</v>
      </c>
      <c r="V2535" s="10">
        <f>(I2535/86400)+25569+(-5/24)</f>
        <v>41334.542453703703</v>
      </c>
      <c r="Y2535" s="10"/>
    </row>
    <row r="2536" spans="1:25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7"/>
        <v>105</v>
      </c>
      <c r="P2536">
        <f t="shared" si="158"/>
        <v>150</v>
      </c>
      <c r="Q2536" s="9" t="s">
        <v>8328</v>
      </c>
      <c r="R2536" s="9" t="s">
        <v>8357</v>
      </c>
      <c r="S2536" s="10">
        <f>(J2536/86400)+25569+(-6/24)</f>
        <v>40127.450370370367</v>
      </c>
      <c r="T2536">
        <f t="shared" si="156"/>
        <v>2009</v>
      </c>
      <c r="U2536" s="15" t="str">
        <f t="shared" si="159"/>
        <v>Nov</v>
      </c>
      <c r="V2536" s="10">
        <f>(I2536/86400)+25569+(-5/24)</f>
        <v>40179.041666666664</v>
      </c>
      <c r="Y2536" s="10"/>
    </row>
    <row r="2537" spans="1:25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7"/>
        <v>104</v>
      </c>
      <c r="P2537">
        <f t="shared" si="158"/>
        <v>266.08974358974359</v>
      </c>
      <c r="Q2537" s="9" t="s">
        <v>8328</v>
      </c>
      <c r="R2537" s="9" t="s">
        <v>8357</v>
      </c>
      <c r="S2537" s="10">
        <f>(J2537/86400)+25569+(-6/24)</f>
        <v>41943.541030092594</v>
      </c>
      <c r="T2537">
        <f t="shared" si="156"/>
        <v>2014</v>
      </c>
      <c r="U2537" s="15" t="str">
        <f t="shared" si="159"/>
        <v>Oct</v>
      </c>
      <c r="V2537" s="10">
        <f>(I2537/86400)+25569+(-5/24)</f>
        <v>41974.624363425923</v>
      </c>
      <c r="Y2537" s="10"/>
    </row>
    <row r="2538" spans="1:25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7"/>
        <v>116</v>
      </c>
      <c r="P2538">
        <f t="shared" si="158"/>
        <v>7.25</v>
      </c>
      <c r="Q2538" s="9" t="s">
        <v>8328</v>
      </c>
      <c r="R2538" s="9" t="s">
        <v>8357</v>
      </c>
      <c r="S2538" s="10">
        <f>(J2538/86400)+25569+(-6/24)</f>
        <v>41463.856087962966</v>
      </c>
      <c r="T2538">
        <f t="shared" si="156"/>
        <v>2013</v>
      </c>
      <c r="U2538" s="15" t="str">
        <f t="shared" si="159"/>
        <v>Jul</v>
      </c>
      <c r="V2538" s="10">
        <f>(I2538/86400)+25569+(-5/24)</f>
        <v>41484.89775462963</v>
      </c>
      <c r="Y2538" s="10"/>
    </row>
    <row r="2539" spans="1:25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7"/>
        <v>110</v>
      </c>
      <c r="P2539">
        <f t="shared" si="158"/>
        <v>100</v>
      </c>
      <c r="Q2539" s="9" t="s">
        <v>8328</v>
      </c>
      <c r="R2539" s="9" t="s">
        <v>8357</v>
      </c>
      <c r="S2539" s="10">
        <f>(J2539/86400)+25569+(-6/24)</f>
        <v>40696.398784722223</v>
      </c>
      <c r="T2539">
        <f t="shared" si="156"/>
        <v>2011</v>
      </c>
      <c r="U2539" s="15" t="str">
        <f t="shared" si="159"/>
        <v>Jun</v>
      </c>
      <c r="V2539" s="10">
        <f>(I2539/86400)+25569+(-5/24)</f>
        <v>40756.440451388888</v>
      </c>
      <c r="Y2539" s="10"/>
    </row>
    <row r="2540" spans="1:25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7"/>
        <v>113</v>
      </c>
      <c r="P2540">
        <f t="shared" si="158"/>
        <v>109.96308108108107</v>
      </c>
      <c r="Q2540" s="9" t="s">
        <v>8328</v>
      </c>
      <c r="R2540" s="9" t="s">
        <v>8357</v>
      </c>
      <c r="S2540" s="10">
        <f>(J2540/86400)+25569+(-6/24)</f>
        <v>41298.259965277779</v>
      </c>
      <c r="T2540">
        <f t="shared" si="156"/>
        <v>2013</v>
      </c>
      <c r="U2540" s="15" t="str">
        <f t="shared" si="159"/>
        <v>Jan</v>
      </c>
      <c r="V2540" s="10">
        <f>(I2540/86400)+25569+(-5/24)</f>
        <v>41328.999305555553</v>
      </c>
      <c r="Y2540" s="10"/>
    </row>
    <row r="2541" spans="1:25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7"/>
        <v>100</v>
      </c>
      <c r="P2541">
        <f t="shared" si="158"/>
        <v>169.91525423728814</v>
      </c>
      <c r="Q2541" s="9" t="s">
        <v>8328</v>
      </c>
      <c r="R2541" s="9" t="s">
        <v>8357</v>
      </c>
      <c r="S2541" s="10">
        <f>(J2541/86400)+25569+(-6/24)</f>
        <v>41977.652222222227</v>
      </c>
      <c r="T2541">
        <f t="shared" si="156"/>
        <v>2014</v>
      </c>
      <c r="U2541" s="15" t="str">
        <f t="shared" si="159"/>
        <v>Dec</v>
      </c>
      <c r="V2541" s="10">
        <f>(I2541/86400)+25569+(-5/24)</f>
        <v>42037.693888888891</v>
      </c>
      <c r="Y2541" s="10"/>
    </row>
    <row r="2542" spans="1:25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7"/>
        <v>103</v>
      </c>
      <c r="P2542">
        <f t="shared" si="158"/>
        <v>95.740740740740748</v>
      </c>
      <c r="Q2542" s="9" t="s">
        <v>8328</v>
      </c>
      <c r="R2542" s="9" t="s">
        <v>8357</v>
      </c>
      <c r="S2542" s="10">
        <f>(J2542/86400)+25569+(-6/24)</f>
        <v>40785.425011574072</v>
      </c>
      <c r="T2542">
        <f t="shared" si="156"/>
        <v>2011</v>
      </c>
      <c r="U2542" s="15" t="str">
        <f t="shared" si="159"/>
        <v>Aug</v>
      </c>
      <c r="V2542" s="10">
        <f>(I2542/86400)+25569+(-5/24)</f>
        <v>40845.466678240737</v>
      </c>
      <c r="Y2542" s="10"/>
    </row>
    <row r="2543" spans="1:25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7"/>
        <v>107</v>
      </c>
      <c r="P2543">
        <f t="shared" si="158"/>
        <v>59.460317460317462</v>
      </c>
      <c r="Q2543" s="9" t="s">
        <v>8328</v>
      </c>
      <c r="R2543" s="9" t="s">
        <v>8357</v>
      </c>
      <c r="S2543" s="10">
        <f>(J2543/86400)+25569+(-6/24)</f>
        <v>41483.199282407411</v>
      </c>
      <c r="T2543">
        <f t="shared" si="156"/>
        <v>2013</v>
      </c>
      <c r="U2543" s="15" t="str">
        <f t="shared" si="159"/>
        <v>Jul</v>
      </c>
      <c r="V2543" s="10">
        <f>(I2543/86400)+25569+(-5/24)</f>
        <v>41543.240949074076</v>
      </c>
      <c r="Y2543" s="10"/>
    </row>
    <row r="2544" spans="1:25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7"/>
        <v>104</v>
      </c>
      <c r="P2544">
        <f t="shared" si="158"/>
        <v>55.769230769230766</v>
      </c>
      <c r="Q2544" s="9" t="s">
        <v>8328</v>
      </c>
      <c r="R2544" s="9" t="s">
        <v>8357</v>
      </c>
      <c r="S2544" s="10">
        <f>(J2544/86400)+25569+(-6/24)</f>
        <v>41509.176585648151</v>
      </c>
      <c r="T2544">
        <f t="shared" si="156"/>
        <v>2013</v>
      </c>
      <c r="U2544" s="15" t="str">
        <f t="shared" si="159"/>
        <v>Aug</v>
      </c>
      <c r="V2544" s="10">
        <f>(I2544/86400)+25569+(-5/24)</f>
        <v>41547.957638888889</v>
      </c>
      <c r="Y2544" s="10"/>
    </row>
    <row r="2545" spans="1:25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7"/>
        <v>156</v>
      </c>
      <c r="P2545">
        <f t="shared" si="158"/>
        <v>30.076923076923077</v>
      </c>
      <c r="Q2545" s="9" t="s">
        <v>8328</v>
      </c>
      <c r="R2545" s="9" t="s">
        <v>8357</v>
      </c>
      <c r="S2545" s="10">
        <f>(J2545/86400)+25569+(-6/24)</f>
        <v>40513.857615740737</v>
      </c>
      <c r="T2545">
        <f t="shared" si="156"/>
        <v>2010</v>
      </c>
      <c r="U2545" s="15" t="str">
        <f t="shared" si="159"/>
        <v>Dec</v>
      </c>
      <c r="V2545" s="10">
        <f>(I2545/86400)+25569+(-5/24)</f>
        <v>40544.916666666664</v>
      </c>
      <c r="Y2545" s="10"/>
    </row>
    <row r="2546" spans="1:25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7"/>
        <v>101</v>
      </c>
      <c r="P2546">
        <f t="shared" si="158"/>
        <v>88.438596491228068</v>
      </c>
      <c r="Q2546" s="9" t="s">
        <v>8328</v>
      </c>
      <c r="R2546" s="9" t="s">
        <v>8357</v>
      </c>
      <c r="S2546" s="10">
        <f>(J2546/86400)+25569+(-6/24)</f>
        <v>41068.270474537036</v>
      </c>
      <c r="T2546">
        <f t="shared" si="156"/>
        <v>2012</v>
      </c>
      <c r="U2546" s="15" t="str">
        <f t="shared" si="159"/>
        <v>Jun</v>
      </c>
      <c r="V2546" s="10">
        <f>(I2546/86400)+25569+(-5/24)</f>
        <v>41098.3121412037</v>
      </c>
      <c r="Y2546" s="10"/>
    </row>
    <row r="2547" spans="1:25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7"/>
        <v>195</v>
      </c>
      <c r="P2547">
        <f t="shared" si="158"/>
        <v>64.032786885245898</v>
      </c>
      <c r="Q2547" s="9" t="s">
        <v>8328</v>
      </c>
      <c r="R2547" s="9" t="s">
        <v>8357</v>
      </c>
      <c r="S2547" s="10">
        <f>(J2547/86400)+25569+(-6/24)</f>
        <v>42026.888171296298</v>
      </c>
      <c r="T2547">
        <f t="shared" si="156"/>
        <v>2015</v>
      </c>
      <c r="U2547" s="15" t="str">
        <f t="shared" si="159"/>
        <v>Jan</v>
      </c>
      <c r="V2547" s="10">
        <f>(I2547/86400)+25569+(-5/24)</f>
        <v>42061.812499999993</v>
      </c>
      <c r="Y2547" s="10"/>
    </row>
    <row r="2548" spans="1:25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7"/>
        <v>112</v>
      </c>
      <c r="P2548">
        <f t="shared" si="158"/>
        <v>60.153846153846153</v>
      </c>
      <c r="Q2548" s="9" t="s">
        <v>8328</v>
      </c>
      <c r="R2548" s="9" t="s">
        <v>8357</v>
      </c>
      <c r="S2548" s="10">
        <f>(J2548/86400)+25569+(-6/24)</f>
        <v>41524.608553240745</v>
      </c>
      <c r="T2548">
        <f t="shared" si="156"/>
        <v>2013</v>
      </c>
      <c r="U2548" s="15" t="str">
        <f t="shared" si="159"/>
        <v>Sep</v>
      </c>
      <c r="V2548" s="10">
        <f>(I2548/86400)+25569+(-5/24)</f>
        <v>41552</v>
      </c>
      <c r="Y2548" s="10"/>
    </row>
    <row r="2549" spans="1:25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7"/>
        <v>120</v>
      </c>
      <c r="P2549">
        <f t="shared" si="158"/>
        <v>49.194029850746269</v>
      </c>
      <c r="Q2549" s="9" t="s">
        <v>8328</v>
      </c>
      <c r="R2549" s="9" t="s">
        <v>8357</v>
      </c>
      <c r="S2549" s="10">
        <f>(J2549/86400)+25569+(-6/24)</f>
        <v>40973.523182870369</v>
      </c>
      <c r="T2549">
        <f t="shared" si="156"/>
        <v>2012</v>
      </c>
      <c r="U2549" s="15" t="str">
        <f t="shared" si="159"/>
        <v>Mar</v>
      </c>
      <c r="V2549" s="10">
        <f>(I2549/86400)+25569+(-5/24)</f>
        <v>41003.523182870369</v>
      </c>
      <c r="Y2549" s="10"/>
    </row>
    <row r="2550" spans="1:25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7"/>
        <v>102</v>
      </c>
      <c r="P2550">
        <f t="shared" si="158"/>
        <v>165.16216216216216</v>
      </c>
      <c r="Q2550" s="9" t="s">
        <v>8328</v>
      </c>
      <c r="R2550" s="9" t="s">
        <v>8357</v>
      </c>
      <c r="S2550" s="10">
        <f>(J2550/86400)+25569+(-6/24)</f>
        <v>42618.375428240739</v>
      </c>
      <c r="T2550">
        <f t="shared" si="156"/>
        <v>2016</v>
      </c>
      <c r="U2550" s="15" t="str">
        <f t="shared" si="159"/>
        <v>Sep</v>
      </c>
      <c r="V2550" s="10">
        <f>(I2550/86400)+25569+(-5/24)</f>
        <v>42642.977083333331</v>
      </c>
      <c r="Y2550" s="10"/>
    </row>
    <row r="2551" spans="1:25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7"/>
        <v>103</v>
      </c>
      <c r="P2551">
        <f t="shared" si="158"/>
        <v>43.621621621621621</v>
      </c>
      <c r="Q2551" s="9" t="s">
        <v>8328</v>
      </c>
      <c r="R2551" s="9" t="s">
        <v>8357</v>
      </c>
      <c r="S2551" s="10">
        <f>(J2551/86400)+25569+(-6/24)</f>
        <v>41390.507754629631</v>
      </c>
      <c r="T2551">
        <f t="shared" si="156"/>
        <v>2013</v>
      </c>
      <c r="U2551" s="15" t="str">
        <f t="shared" si="159"/>
        <v>Apr</v>
      </c>
      <c r="V2551" s="10">
        <f>(I2551/86400)+25569+(-5/24)</f>
        <v>41425.5</v>
      </c>
      <c r="Y2551" s="10"/>
    </row>
    <row r="2552" spans="1:25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7"/>
        <v>101</v>
      </c>
      <c r="P2552">
        <f t="shared" si="158"/>
        <v>43.7</v>
      </c>
      <c r="Q2552" s="9" t="s">
        <v>8328</v>
      </c>
      <c r="R2552" s="9" t="s">
        <v>8357</v>
      </c>
      <c r="S2552" s="10">
        <f>(J2552/86400)+25569+(-6/24)</f>
        <v>42228.384328703702</v>
      </c>
      <c r="T2552">
        <f t="shared" si="156"/>
        <v>2015</v>
      </c>
      <c r="U2552" s="15" t="str">
        <f t="shared" si="159"/>
        <v>Aug</v>
      </c>
      <c r="V2552" s="10">
        <f>(I2552/86400)+25569+(-5/24)</f>
        <v>42284.957638888889</v>
      </c>
      <c r="Y2552" s="10"/>
    </row>
    <row r="2553" spans="1:25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7"/>
        <v>103</v>
      </c>
      <c r="P2553">
        <f t="shared" si="158"/>
        <v>67.419642857142861</v>
      </c>
      <c r="Q2553" s="9" t="s">
        <v>8328</v>
      </c>
      <c r="R2553" s="9" t="s">
        <v>8357</v>
      </c>
      <c r="S2553" s="10">
        <f>(J2553/86400)+25569+(-6/24)</f>
        <v>40961.002141203702</v>
      </c>
      <c r="T2553">
        <f t="shared" si="156"/>
        <v>2012</v>
      </c>
      <c r="U2553" s="15" t="str">
        <f t="shared" si="159"/>
        <v>Feb</v>
      </c>
      <c r="V2553" s="10">
        <f>(I2553/86400)+25569+(-5/24)</f>
        <v>40989.658333333333</v>
      </c>
      <c r="Y2553" s="10"/>
    </row>
    <row r="2554" spans="1:25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7"/>
        <v>107</v>
      </c>
      <c r="P2554">
        <f t="shared" si="158"/>
        <v>177.5</v>
      </c>
      <c r="Q2554" s="9" t="s">
        <v>8328</v>
      </c>
      <c r="R2554" s="9" t="s">
        <v>8357</v>
      </c>
      <c r="S2554" s="10">
        <f>(J2554/86400)+25569+(-6/24)</f>
        <v>42769.559965277775</v>
      </c>
      <c r="T2554">
        <f t="shared" si="156"/>
        <v>2017</v>
      </c>
      <c r="U2554" s="15" t="str">
        <f t="shared" si="159"/>
        <v>Feb</v>
      </c>
      <c r="V2554" s="10">
        <f>(I2554/86400)+25569+(-5/24)</f>
        <v>42799.601631944439</v>
      </c>
      <c r="Y2554" s="10"/>
    </row>
    <row r="2555" spans="1:25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7"/>
        <v>156</v>
      </c>
      <c r="P2555">
        <f t="shared" si="158"/>
        <v>38.883333333333333</v>
      </c>
      <c r="Q2555" s="9" t="s">
        <v>8328</v>
      </c>
      <c r="R2555" s="9" t="s">
        <v>8357</v>
      </c>
      <c r="S2555" s="10">
        <f>(J2555/86400)+25569+(-6/24)</f>
        <v>41112.949155092589</v>
      </c>
      <c r="T2555">
        <f t="shared" si="156"/>
        <v>2012</v>
      </c>
      <c r="U2555" s="15" t="str">
        <f t="shared" si="159"/>
        <v>Jul</v>
      </c>
      <c r="V2555" s="10">
        <f>(I2555/86400)+25569+(-5/24)</f>
        <v>41172.990821759253</v>
      </c>
      <c r="Y2555" s="10"/>
    </row>
    <row r="2556" spans="1:25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7"/>
        <v>123</v>
      </c>
      <c r="P2556">
        <f t="shared" si="158"/>
        <v>54.985074626865675</v>
      </c>
      <c r="Q2556" s="9" t="s">
        <v>8328</v>
      </c>
      <c r="R2556" s="9" t="s">
        <v>8357</v>
      </c>
      <c r="S2556" s="10">
        <f>(J2556/86400)+25569+(-6/24)</f>
        <v>42124.828275462962</v>
      </c>
      <c r="T2556">
        <f t="shared" si="156"/>
        <v>2015</v>
      </c>
      <c r="U2556" s="15" t="str">
        <f t="shared" si="159"/>
        <v>Apr</v>
      </c>
      <c r="V2556" s="10">
        <f>(I2556/86400)+25569+(-5/24)</f>
        <v>42155.957638888889</v>
      </c>
      <c r="Y2556" s="10"/>
    </row>
    <row r="2557" spans="1:25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7"/>
        <v>107</v>
      </c>
      <c r="P2557">
        <f t="shared" si="158"/>
        <v>61.342857142857142</v>
      </c>
      <c r="Q2557" s="9" t="s">
        <v>8328</v>
      </c>
      <c r="R2557" s="9" t="s">
        <v>8357</v>
      </c>
      <c r="S2557" s="10">
        <f>(J2557/86400)+25569+(-6/24)</f>
        <v>41026.405011574076</v>
      </c>
      <c r="T2557">
        <f t="shared" si="156"/>
        <v>2012</v>
      </c>
      <c r="U2557" s="15" t="str">
        <f t="shared" si="159"/>
        <v>Apr</v>
      </c>
      <c r="V2557" s="10">
        <f>(I2557/86400)+25569+(-5/24)</f>
        <v>41057.44667824074</v>
      </c>
      <c r="Y2557" s="10"/>
    </row>
    <row r="2558" spans="1:25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7"/>
        <v>106</v>
      </c>
      <c r="P2558">
        <f t="shared" si="158"/>
        <v>23.117647058823529</v>
      </c>
      <c r="Q2558" s="9" t="s">
        <v>8328</v>
      </c>
      <c r="R2558" s="9" t="s">
        <v>8357</v>
      </c>
      <c r="S2558" s="10">
        <f>(J2558/86400)+25569+(-6/24)</f>
        <v>41222.741400462961</v>
      </c>
      <c r="T2558">
        <f t="shared" si="156"/>
        <v>2012</v>
      </c>
      <c r="U2558" s="15" t="str">
        <f t="shared" si="159"/>
        <v>Nov</v>
      </c>
      <c r="V2558" s="10">
        <f>(I2558/86400)+25569+(-5/24)</f>
        <v>41267.783067129625</v>
      </c>
      <c r="Y2558" s="10"/>
    </row>
    <row r="2559" spans="1:25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7"/>
        <v>118</v>
      </c>
      <c r="P2559">
        <f t="shared" si="158"/>
        <v>29.611111111111111</v>
      </c>
      <c r="Q2559" s="9" t="s">
        <v>8328</v>
      </c>
      <c r="R2559" s="9" t="s">
        <v>8357</v>
      </c>
      <c r="S2559" s="10">
        <f>(J2559/86400)+25569+(-6/24)</f>
        <v>41744.495208333334</v>
      </c>
      <c r="T2559">
        <f t="shared" si="156"/>
        <v>2014</v>
      </c>
      <c r="U2559" s="15" t="str">
        <f t="shared" si="159"/>
        <v>Apr</v>
      </c>
      <c r="V2559" s="10">
        <f>(I2559/86400)+25569+(-5/24)</f>
        <v>41774.536874999998</v>
      </c>
      <c r="Y2559" s="10"/>
    </row>
    <row r="2560" spans="1:25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7"/>
        <v>109</v>
      </c>
      <c r="P2560">
        <f t="shared" si="158"/>
        <v>75.611111111111114</v>
      </c>
      <c r="Q2560" s="9" t="s">
        <v>8328</v>
      </c>
      <c r="R2560" s="9" t="s">
        <v>8357</v>
      </c>
      <c r="S2560" s="10">
        <f>(J2560/86400)+25569+(-6/24)</f>
        <v>42093.610023148147</v>
      </c>
      <c r="T2560">
        <f t="shared" si="156"/>
        <v>2015</v>
      </c>
      <c r="U2560" s="15" t="str">
        <f t="shared" si="159"/>
        <v>Mar</v>
      </c>
      <c r="V2560" s="10">
        <f>(I2560/86400)+25569+(-5/24)</f>
        <v>42125.374305555553</v>
      </c>
      <c r="Y2560" s="10"/>
    </row>
    <row r="2561" spans="1:25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7"/>
        <v>111</v>
      </c>
      <c r="P2561">
        <f t="shared" si="158"/>
        <v>35.6</v>
      </c>
      <c r="Q2561" s="9" t="s">
        <v>8328</v>
      </c>
      <c r="R2561" s="9" t="s">
        <v>8357</v>
      </c>
      <c r="S2561" s="10">
        <f>(J2561/86400)+25569+(-6/24)</f>
        <v>40829.623657407406</v>
      </c>
      <c r="T2561">
        <f t="shared" si="156"/>
        <v>2011</v>
      </c>
      <c r="U2561" s="15" t="str">
        <f t="shared" si="159"/>
        <v>Oct</v>
      </c>
      <c r="V2561" s="10">
        <f>(I2561/86400)+25569+(-5/24)</f>
        <v>40862.609027777777</v>
      </c>
      <c r="Y2561" s="10"/>
    </row>
    <row r="2562" spans="1:25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7"/>
        <v>100</v>
      </c>
      <c r="P2562">
        <f t="shared" si="158"/>
        <v>143</v>
      </c>
      <c r="Q2562" s="9" t="s">
        <v>8328</v>
      </c>
      <c r="R2562" s="9" t="s">
        <v>8357</v>
      </c>
      <c r="S2562" s="10">
        <f>(J2562/86400)+25569+(-6/24)</f>
        <v>42039.701087962967</v>
      </c>
      <c r="T2562">
        <f t="shared" ref="T2562:T2625" si="160">YEAR(S2562)</f>
        <v>2015</v>
      </c>
      <c r="U2562" s="15" t="str">
        <f t="shared" si="159"/>
        <v>Feb</v>
      </c>
      <c r="V2562" s="10">
        <f>(I2562/86400)+25569+(-5/24)</f>
        <v>42069.742754629631</v>
      </c>
      <c r="Y2562" s="10"/>
    </row>
    <row r="2563" spans="1:25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1">ROUND((E2563/D2563)*100,0)</f>
        <v>0</v>
      </c>
      <c r="P2563" t="e">
        <f t="shared" ref="P2563:P2626" si="162">AVERAGE(E2563/L2563)</f>
        <v>#DIV/0!</v>
      </c>
      <c r="Q2563" s="9" t="s">
        <v>8339</v>
      </c>
      <c r="R2563" s="9" t="s">
        <v>8340</v>
      </c>
      <c r="S2563" s="10">
        <f>(J2563/86400)+25569+(-6/24)</f>
        <v>42260.278807870374</v>
      </c>
      <c r="T2563">
        <f t="shared" si="160"/>
        <v>2015</v>
      </c>
      <c r="U2563" s="15" t="str">
        <f t="shared" ref="U2563:U2626" si="163">TEXT(S2563,"mmm")</f>
        <v>Sep</v>
      </c>
      <c r="V2563" s="10">
        <f>(I2563/86400)+25569+(-5/24)</f>
        <v>42290.320474537039</v>
      </c>
      <c r="Y2563" s="10"/>
    </row>
    <row r="2564" spans="1:25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1"/>
        <v>1</v>
      </c>
      <c r="P2564">
        <f t="shared" si="162"/>
        <v>25</v>
      </c>
      <c r="Q2564" s="9" t="s">
        <v>8339</v>
      </c>
      <c r="R2564" s="9" t="s">
        <v>8340</v>
      </c>
      <c r="S2564" s="10">
        <f>(J2564/86400)+25569+(-6/24)</f>
        <v>42594.274756944447</v>
      </c>
      <c r="T2564">
        <f t="shared" si="160"/>
        <v>2016</v>
      </c>
      <c r="U2564" s="15" t="str">
        <f t="shared" si="163"/>
        <v>Aug</v>
      </c>
      <c r="V2564" s="10">
        <f>(I2564/86400)+25569+(-5/24)</f>
        <v>42654.316423611112</v>
      </c>
      <c r="Y2564" s="10"/>
    </row>
    <row r="2565" spans="1:25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1"/>
        <v>0</v>
      </c>
      <c r="P2565" t="e">
        <f t="shared" si="162"/>
        <v>#DIV/0!</v>
      </c>
      <c r="Q2565" s="9" t="s">
        <v>8339</v>
      </c>
      <c r="R2565" s="9" t="s">
        <v>8340</v>
      </c>
      <c r="S2565" s="10">
        <f>(J2565/86400)+25569+(-6/24)</f>
        <v>42154.889479166668</v>
      </c>
      <c r="T2565">
        <f t="shared" si="160"/>
        <v>2015</v>
      </c>
      <c r="U2565" s="15" t="str">
        <f t="shared" si="163"/>
        <v>May</v>
      </c>
      <c r="V2565" s="10">
        <f>(I2565/86400)+25569+(-5/24)</f>
        <v>42214.931145833332</v>
      </c>
      <c r="Y2565" s="10"/>
    </row>
    <row r="2566" spans="1:25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1"/>
        <v>0</v>
      </c>
      <c r="P2566" t="e">
        <f t="shared" si="162"/>
        <v>#DIV/0!</v>
      </c>
      <c r="Q2566" s="9" t="s">
        <v>8339</v>
      </c>
      <c r="R2566" s="9" t="s">
        <v>8340</v>
      </c>
      <c r="S2566" s="10">
        <f>(J2566/86400)+25569+(-6/24)</f>
        <v>41821.790497685186</v>
      </c>
      <c r="T2566">
        <f t="shared" si="160"/>
        <v>2014</v>
      </c>
      <c r="U2566" s="15" t="str">
        <f t="shared" si="163"/>
        <v>Jul</v>
      </c>
      <c r="V2566" s="10">
        <f>(I2566/86400)+25569+(-5/24)</f>
        <v>41851.83216435185</v>
      </c>
      <c r="Y2566" s="10"/>
    </row>
    <row r="2567" spans="1:25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1"/>
        <v>1</v>
      </c>
      <c r="P2567">
        <f t="shared" si="162"/>
        <v>100</v>
      </c>
      <c r="Q2567" s="9" t="s">
        <v>8339</v>
      </c>
      <c r="R2567" s="9" t="s">
        <v>8340</v>
      </c>
      <c r="S2567" s="10">
        <f>(J2567/86400)+25569+(-6/24)</f>
        <v>42440.400335648148</v>
      </c>
      <c r="T2567">
        <f t="shared" si="160"/>
        <v>2016</v>
      </c>
      <c r="U2567" s="15" t="str">
        <f t="shared" si="163"/>
        <v>Mar</v>
      </c>
      <c r="V2567" s="10">
        <f>(I2567/86400)+25569+(-5/24)</f>
        <v>42499.659722222219</v>
      </c>
      <c r="Y2567" s="10"/>
    </row>
    <row r="2568" spans="1:25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1"/>
        <v>0</v>
      </c>
      <c r="P2568" t="e">
        <f t="shared" si="162"/>
        <v>#DIV/0!</v>
      </c>
      <c r="Q2568" s="9" t="s">
        <v>8339</v>
      </c>
      <c r="R2568" s="9" t="s">
        <v>8340</v>
      </c>
      <c r="S2568" s="10">
        <f>(J2568/86400)+25569+(-6/24)</f>
        <v>41842.730879629627</v>
      </c>
      <c r="T2568">
        <f t="shared" si="160"/>
        <v>2014</v>
      </c>
      <c r="U2568" s="15" t="str">
        <f t="shared" si="163"/>
        <v>Jul</v>
      </c>
      <c r="V2568" s="10">
        <f>(I2568/86400)+25569+(-5/24)</f>
        <v>41872.772546296292</v>
      </c>
      <c r="Y2568" s="10"/>
    </row>
    <row r="2569" spans="1:25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1"/>
        <v>0</v>
      </c>
      <c r="P2569">
        <f t="shared" si="162"/>
        <v>60</v>
      </c>
      <c r="Q2569" s="9" t="s">
        <v>8339</v>
      </c>
      <c r="R2569" s="9" t="s">
        <v>8340</v>
      </c>
      <c r="S2569" s="10">
        <f>(J2569/86400)+25569+(-6/24)</f>
        <v>42087.628912037035</v>
      </c>
      <c r="T2569">
        <f t="shared" si="160"/>
        <v>2015</v>
      </c>
      <c r="U2569" s="15" t="str">
        <f t="shared" si="163"/>
        <v>Mar</v>
      </c>
      <c r="V2569" s="10">
        <f>(I2569/86400)+25569+(-5/24)</f>
        <v>42117.670578703699</v>
      </c>
      <c r="Y2569" s="10"/>
    </row>
    <row r="2570" spans="1:25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1"/>
        <v>1</v>
      </c>
      <c r="P2570">
        <f t="shared" si="162"/>
        <v>50</v>
      </c>
      <c r="Q2570" s="9" t="s">
        <v>8339</v>
      </c>
      <c r="R2570" s="9" t="s">
        <v>8340</v>
      </c>
      <c r="S2570" s="10">
        <f>(J2570/86400)+25569+(-6/24)</f>
        <v>42584.416597222225</v>
      </c>
      <c r="T2570">
        <f t="shared" si="160"/>
        <v>2016</v>
      </c>
      <c r="U2570" s="15" t="str">
        <f t="shared" si="163"/>
        <v>Aug</v>
      </c>
      <c r="V2570" s="10">
        <f>(I2570/86400)+25569+(-5/24)</f>
        <v>42614.45826388889</v>
      </c>
      <c r="Y2570" s="10"/>
    </row>
    <row r="2571" spans="1:25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1"/>
        <v>2</v>
      </c>
      <c r="P2571">
        <f t="shared" si="162"/>
        <v>72.5</v>
      </c>
      <c r="Q2571" s="9" t="s">
        <v>8339</v>
      </c>
      <c r="R2571" s="9" t="s">
        <v>8340</v>
      </c>
      <c r="S2571" s="10">
        <f>(J2571/86400)+25569+(-6/24)</f>
        <v>42233.855462962965</v>
      </c>
      <c r="T2571">
        <f t="shared" si="160"/>
        <v>2015</v>
      </c>
      <c r="U2571" s="15" t="str">
        <f t="shared" si="163"/>
        <v>Aug</v>
      </c>
      <c r="V2571" s="10">
        <f>(I2571/86400)+25569+(-5/24)</f>
        <v>42263.897129629629</v>
      </c>
      <c r="Y2571" s="10"/>
    </row>
    <row r="2572" spans="1:25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1"/>
        <v>1</v>
      </c>
      <c r="P2572">
        <f t="shared" si="162"/>
        <v>29.5</v>
      </c>
      <c r="Q2572" s="9" t="s">
        <v>8339</v>
      </c>
      <c r="R2572" s="9" t="s">
        <v>8340</v>
      </c>
      <c r="S2572" s="10">
        <f>(J2572/86400)+25569+(-6/24)</f>
        <v>42744.653182870374</v>
      </c>
      <c r="T2572">
        <f t="shared" si="160"/>
        <v>2017</v>
      </c>
      <c r="U2572" s="15" t="str">
        <f t="shared" si="163"/>
        <v>Jan</v>
      </c>
      <c r="V2572" s="10">
        <f>(I2572/86400)+25569+(-5/24)</f>
        <v>42774.694849537038</v>
      </c>
      <c r="Y2572" s="10"/>
    </row>
    <row r="2573" spans="1:25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1"/>
        <v>0</v>
      </c>
      <c r="P2573">
        <f t="shared" si="162"/>
        <v>62.5</v>
      </c>
      <c r="Q2573" s="9" t="s">
        <v>8339</v>
      </c>
      <c r="R2573" s="9" t="s">
        <v>8340</v>
      </c>
      <c r="S2573" s="10">
        <f>(J2573/86400)+25569+(-6/24)</f>
        <v>42449.091678240744</v>
      </c>
      <c r="T2573">
        <f t="shared" si="160"/>
        <v>2016</v>
      </c>
      <c r="U2573" s="15" t="str">
        <f t="shared" si="163"/>
        <v>Mar</v>
      </c>
      <c r="V2573" s="10">
        <f>(I2573/86400)+25569+(-5/24)</f>
        <v>42509.133344907408</v>
      </c>
      <c r="Y2573" s="10"/>
    </row>
    <row r="2574" spans="1:25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1"/>
        <v>0</v>
      </c>
      <c r="P2574" t="e">
        <f t="shared" si="162"/>
        <v>#DIV/0!</v>
      </c>
      <c r="Q2574" s="9" t="s">
        <v>8339</v>
      </c>
      <c r="R2574" s="9" t="s">
        <v>8340</v>
      </c>
      <c r="S2574" s="10">
        <f>(J2574/86400)+25569+(-6/24)</f>
        <v>42076.869409722218</v>
      </c>
      <c r="T2574">
        <f t="shared" si="160"/>
        <v>2015</v>
      </c>
      <c r="U2574" s="15" t="str">
        <f t="shared" si="163"/>
        <v>Mar</v>
      </c>
      <c r="V2574" s="10">
        <f>(I2574/86400)+25569+(-5/24)</f>
        <v>42106.911076388882</v>
      </c>
      <c r="Y2574" s="10"/>
    </row>
    <row r="2575" spans="1:25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1"/>
        <v>0</v>
      </c>
      <c r="P2575" t="e">
        <f t="shared" si="162"/>
        <v>#DIV/0!</v>
      </c>
      <c r="Q2575" s="9" t="s">
        <v>8339</v>
      </c>
      <c r="R2575" s="9" t="s">
        <v>8340</v>
      </c>
      <c r="S2575" s="10">
        <f>(J2575/86400)+25569+(-6/24)</f>
        <v>41829.342002314814</v>
      </c>
      <c r="T2575">
        <f t="shared" si="160"/>
        <v>2014</v>
      </c>
      <c r="U2575" s="15" t="str">
        <f t="shared" si="163"/>
        <v>Jul</v>
      </c>
      <c r="V2575" s="10">
        <f>(I2575/86400)+25569+(-5/24)</f>
        <v>41874.383668981478</v>
      </c>
      <c r="Y2575" s="10"/>
    </row>
    <row r="2576" spans="1:25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1"/>
        <v>0</v>
      </c>
      <c r="P2576" t="e">
        <f t="shared" si="162"/>
        <v>#DIV/0!</v>
      </c>
      <c r="Q2576" s="9" t="s">
        <v>8339</v>
      </c>
      <c r="R2576" s="9" t="s">
        <v>8340</v>
      </c>
      <c r="S2576" s="10">
        <f>(J2576/86400)+25569+(-6/24)</f>
        <v>42487.575752314813</v>
      </c>
      <c r="T2576">
        <f t="shared" si="160"/>
        <v>2016</v>
      </c>
      <c r="U2576" s="15" t="str">
        <f t="shared" si="163"/>
        <v>Apr</v>
      </c>
      <c r="V2576" s="10">
        <f>(I2576/86400)+25569+(-5/24)</f>
        <v>42508.617418981477</v>
      </c>
      <c r="Y2576" s="10"/>
    </row>
    <row r="2577" spans="1:25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1"/>
        <v>0</v>
      </c>
      <c r="P2577" t="e">
        <f t="shared" si="162"/>
        <v>#DIV/0!</v>
      </c>
      <c r="Q2577" s="9" t="s">
        <v>8339</v>
      </c>
      <c r="R2577" s="9" t="s">
        <v>8340</v>
      </c>
      <c r="S2577" s="10">
        <f>(J2577/86400)+25569+(-6/24)</f>
        <v>41985.858726851853</v>
      </c>
      <c r="T2577">
        <f t="shared" si="160"/>
        <v>2014</v>
      </c>
      <c r="U2577" s="15" t="str">
        <f t="shared" si="163"/>
        <v>Dec</v>
      </c>
      <c r="V2577" s="10">
        <f>(I2577/86400)+25569+(-5/24)</f>
        <v>42015.900393518517</v>
      </c>
      <c r="Y2577" s="10"/>
    </row>
    <row r="2578" spans="1:25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1"/>
        <v>0</v>
      </c>
      <c r="P2578" t="e">
        <f t="shared" si="162"/>
        <v>#DIV/0!</v>
      </c>
      <c r="Q2578" s="9" t="s">
        <v>8339</v>
      </c>
      <c r="R2578" s="9" t="s">
        <v>8340</v>
      </c>
      <c r="S2578" s="10">
        <f>(J2578/86400)+25569+(-6/24)</f>
        <v>42059.75980324074</v>
      </c>
      <c r="T2578">
        <f t="shared" si="160"/>
        <v>2015</v>
      </c>
      <c r="U2578" s="15" t="str">
        <f t="shared" si="163"/>
        <v>Feb</v>
      </c>
      <c r="V2578" s="10">
        <f>(I2578/86400)+25569+(-5/24)</f>
        <v>42104.759803240733</v>
      </c>
      <c r="Y2578" s="10"/>
    </row>
    <row r="2579" spans="1:25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1"/>
        <v>0</v>
      </c>
      <c r="P2579" t="e">
        <f t="shared" si="162"/>
        <v>#DIV/0!</v>
      </c>
      <c r="Q2579" s="9" t="s">
        <v>8339</v>
      </c>
      <c r="R2579" s="9" t="s">
        <v>8340</v>
      </c>
      <c r="S2579" s="10">
        <f>(J2579/86400)+25569+(-6/24)</f>
        <v>41830.570567129631</v>
      </c>
      <c r="T2579">
        <f t="shared" si="160"/>
        <v>2014</v>
      </c>
      <c r="U2579" s="15" t="str">
        <f t="shared" si="163"/>
        <v>Jul</v>
      </c>
      <c r="V2579" s="10">
        <f>(I2579/86400)+25569+(-5/24)</f>
        <v>41855.612233796295</v>
      </c>
      <c r="Y2579" s="10"/>
    </row>
    <row r="2580" spans="1:25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1"/>
        <v>0</v>
      </c>
      <c r="P2580" t="e">
        <f t="shared" si="162"/>
        <v>#DIV/0!</v>
      </c>
      <c r="Q2580" s="9" t="s">
        <v>8339</v>
      </c>
      <c r="R2580" s="9" t="s">
        <v>8340</v>
      </c>
      <c r="S2580" s="10">
        <f>(J2580/86400)+25569+(-6/24)</f>
        <v>42237.772905092592</v>
      </c>
      <c r="T2580">
        <f t="shared" si="160"/>
        <v>2015</v>
      </c>
      <c r="U2580" s="15" t="str">
        <f t="shared" si="163"/>
        <v>Aug</v>
      </c>
      <c r="V2580" s="10">
        <f>(I2580/86400)+25569+(-5/24)</f>
        <v>42286.499999999993</v>
      </c>
      <c r="Y2580" s="10"/>
    </row>
    <row r="2581" spans="1:25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1"/>
        <v>0</v>
      </c>
      <c r="P2581">
        <f t="shared" si="162"/>
        <v>23.083333333333332</v>
      </c>
      <c r="Q2581" s="9" t="s">
        <v>8339</v>
      </c>
      <c r="R2581" s="9" t="s">
        <v>8340</v>
      </c>
      <c r="S2581" s="10">
        <f>(J2581/86400)+25569+(-6/24)</f>
        <v>41837.579895833333</v>
      </c>
      <c r="T2581">
        <f t="shared" si="160"/>
        <v>2014</v>
      </c>
      <c r="U2581" s="15" t="str">
        <f t="shared" si="163"/>
        <v>Jul</v>
      </c>
      <c r="V2581" s="10">
        <f>(I2581/86400)+25569+(-5/24)</f>
        <v>41897.621562499997</v>
      </c>
      <c r="Y2581" s="10"/>
    </row>
    <row r="2582" spans="1:25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1"/>
        <v>1</v>
      </c>
      <c r="P2582">
        <f t="shared" si="162"/>
        <v>25.5</v>
      </c>
      <c r="Q2582" s="9" t="s">
        <v>8339</v>
      </c>
      <c r="R2582" s="9" t="s">
        <v>8340</v>
      </c>
      <c r="S2582" s="10">
        <f>(J2582/86400)+25569+(-6/24)</f>
        <v>42110.076423611114</v>
      </c>
      <c r="T2582">
        <f t="shared" si="160"/>
        <v>2015</v>
      </c>
      <c r="U2582" s="15" t="str">
        <f t="shared" si="163"/>
        <v>Apr</v>
      </c>
      <c r="V2582" s="10">
        <f>(I2582/86400)+25569+(-5/24)</f>
        <v>42139.916666666664</v>
      </c>
      <c r="Y2582" s="10"/>
    </row>
    <row r="2583" spans="1:25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1"/>
        <v>11</v>
      </c>
      <c r="P2583">
        <f t="shared" si="162"/>
        <v>48.18181818181818</v>
      </c>
      <c r="Q2583" s="9" t="s">
        <v>8339</v>
      </c>
      <c r="R2583" s="9" t="s">
        <v>8340</v>
      </c>
      <c r="S2583" s="10">
        <f>(J2583/86400)+25569+(-6/24)</f>
        <v>42294.378449074073</v>
      </c>
      <c r="T2583">
        <f t="shared" si="160"/>
        <v>2015</v>
      </c>
      <c r="U2583" s="15" t="str">
        <f t="shared" si="163"/>
        <v>Oct</v>
      </c>
      <c r="V2583" s="10">
        <f>(I2583/86400)+25569+(-5/24)</f>
        <v>42324.461782407401</v>
      </c>
      <c r="Y2583" s="10"/>
    </row>
    <row r="2584" spans="1:25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1"/>
        <v>0</v>
      </c>
      <c r="P2584">
        <f t="shared" si="162"/>
        <v>1</v>
      </c>
      <c r="Q2584" s="9" t="s">
        <v>8339</v>
      </c>
      <c r="R2584" s="9" t="s">
        <v>8340</v>
      </c>
      <c r="S2584" s="10">
        <f>(J2584/86400)+25569+(-6/24)</f>
        <v>42642.738819444443</v>
      </c>
      <c r="T2584">
        <f t="shared" si="160"/>
        <v>2016</v>
      </c>
      <c r="U2584" s="15" t="str">
        <f t="shared" si="163"/>
        <v>Sep</v>
      </c>
      <c r="V2584" s="10">
        <f>(I2584/86400)+25569+(-5/24)</f>
        <v>42672.780486111107</v>
      </c>
      <c r="Y2584" s="10"/>
    </row>
    <row r="2585" spans="1:25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1"/>
        <v>1</v>
      </c>
      <c r="P2585">
        <f t="shared" si="162"/>
        <v>1</v>
      </c>
      <c r="Q2585" s="9" t="s">
        <v>8339</v>
      </c>
      <c r="R2585" s="9" t="s">
        <v>8340</v>
      </c>
      <c r="S2585" s="10">
        <f>(J2585/86400)+25569+(-6/24)</f>
        <v>42019.51944444445</v>
      </c>
      <c r="T2585">
        <f t="shared" si="160"/>
        <v>2015</v>
      </c>
      <c r="U2585" s="15" t="str">
        <f t="shared" si="163"/>
        <v>Jan</v>
      </c>
      <c r="V2585" s="10">
        <f>(I2585/86400)+25569+(-5/24)</f>
        <v>42079.519444444442</v>
      </c>
      <c r="Y2585" s="10"/>
    </row>
    <row r="2586" spans="1:25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1"/>
        <v>0</v>
      </c>
      <c r="P2586" t="e">
        <f t="shared" si="162"/>
        <v>#DIV/0!</v>
      </c>
      <c r="Q2586" s="9" t="s">
        <v>8339</v>
      </c>
      <c r="R2586" s="9" t="s">
        <v>8340</v>
      </c>
      <c r="S2586" s="10">
        <f>(J2586/86400)+25569+(-6/24)</f>
        <v>42139.923252314809</v>
      </c>
      <c r="T2586">
        <f t="shared" si="160"/>
        <v>2015</v>
      </c>
      <c r="U2586" s="15" t="str">
        <f t="shared" si="163"/>
        <v>May</v>
      </c>
      <c r="V2586" s="10">
        <f>(I2586/86400)+25569+(-5/24)</f>
        <v>42169.964918981474</v>
      </c>
      <c r="Y2586" s="10"/>
    </row>
    <row r="2587" spans="1:25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1"/>
        <v>0</v>
      </c>
      <c r="P2587">
        <f t="shared" si="162"/>
        <v>50</v>
      </c>
      <c r="Q2587" s="9" t="s">
        <v>8339</v>
      </c>
      <c r="R2587" s="9" t="s">
        <v>8340</v>
      </c>
      <c r="S2587" s="10">
        <f>(J2587/86400)+25569+(-6/24)</f>
        <v>41795.713333333333</v>
      </c>
      <c r="T2587">
        <f t="shared" si="160"/>
        <v>2014</v>
      </c>
      <c r="U2587" s="15" t="str">
        <f t="shared" si="163"/>
        <v>Jun</v>
      </c>
      <c r="V2587" s="10">
        <f>(I2587/86400)+25569+(-5/24)</f>
        <v>41825.754999999997</v>
      </c>
      <c r="Y2587" s="10"/>
    </row>
    <row r="2588" spans="1:25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1"/>
        <v>0</v>
      </c>
      <c r="P2588">
        <f t="shared" si="162"/>
        <v>5</v>
      </c>
      <c r="Q2588" s="9" t="s">
        <v>8339</v>
      </c>
      <c r="R2588" s="9" t="s">
        <v>8340</v>
      </c>
      <c r="S2588" s="10">
        <f>(J2588/86400)+25569+(-6/24)</f>
        <v>42333.080277777779</v>
      </c>
      <c r="T2588">
        <f t="shared" si="160"/>
        <v>2015</v>
      </c>
      <c r="U2588" s="15" t="str">
        <f t="shared" si="163"/>
        <v>Nov</v>
      </c>
      <c r="V2588" s="10">
        <f>(I2588/86400)+25569+(-5/24)</f>
        <v>42363.121944444443</v>
      </c>
      <c r="Y2588" s="10"/>
    </row>
    <row r="2589" spans="1:25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1"/>
        <v>2</v>
      </c>
      <c r="P2589">
        <f t="shared" si="162"/>
        <v>202.83333333333334</v>
      </c>
      <c r="Q2589" s="9" t="s">
        <v>8339</v>
      </c>
      <c r="R2589" s="9" t="s">
        <v>8340</v>
      </c>
      <c r="S2589" s="10">
        <f>(J2589/86400)+25569+(-6/24)</f>
        <v>42338.425381944442</v>
      </c>
      <c r="T2589">
        <f t="shared" si="160"/>
        <v>2015</v>
      </c>
      <c r="U2589" s="15" t="str">
        <f t="shared" si="163"/>
        <v>Nov</v>
      </c>
      <c r="V2589" s="10">
        <f>(I2589/86400)+25569+(-5/24)</f>
        <v>42368.467048611106</v>
      </c>
      <c r="Y2589" s="10"/>
    </row>
    <row r="2590" spans="1:25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1"/>
        <v>4</v>
      </c>
      <c r="P2590">
        <f t="shared" si="162"/>
        <v>29.125</v>
      </c>
      <c r="Q2590" s="9" t="s">
        <v>8339</v>
      </c>
      <c r="R2590" s="9" t="s">
        <v>8340</v>
      </c>
      <c r="S2590" s="10">
        <f>(J2590/86400)+25569+(-6/24)</f>
        <v>42042.426226851851</v>
      </c>
      <c r="T2590">
        <f t="shared" si="160"/>
        <v>2015</v>
      </c>
      <c r="U2590" s="15" t="str">
        <f t="shared" si="163"/>
        <v>Feb</v>
      </c>
      <c r="V2590" s="10">
        <f>(I2590/86400)+25569+(-5/24)</f>
        <v>42094.343055555553</v>
      </c>
      <c r="Y2590" s="10"/>
    </row>
    <row r="2591" spans="1:25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1"/>
        <v>0</v>
      </c>
      <c r="P2591">
        <f t="shared" si="162"/>
        <v>5</v>
      </c>
      <c r="Q2591" s="9" t="s">
        <v>8339</v>
      </c>
      <c r="R2591" s="9" t="s">
        <v>8340</v>
      </c>
      <c r="S2591" s="10">
        <f>(J2591/86400)+25569+(-6/24)</f>
        <v>42422.286192129628</v>
      </c>
      <c r="T2591">
        <f t="shared" si="160"/>
        <v>2016</v>
      </c>
      <c r="U2591" s="15" t="str">
        <f t="shared" si="163"/>
        <v>Feb</v>
      </c>
      <c r="V2591" s="10">
        <f>(I2591/86400)+25569+(-5/24)</f>
        <v>42452.286192129628</v>
      </c>
      <c r="Y2591" s="10"/>
    </row>
    <row r="2592" spans="1:25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1"/>
        <v>0</v>
      </c>
      <c r="P2592" t="e">
        <f t="shared" si="162"/>
        <v>#DIV/0!</v>
      </c>
      <c r="Q2592" s="9" t="s">
        <v>8339</v>
      </c>
      <c r="R2592" s="9" t="s">
        <v>8340</v>
      </c>
      <c r="S2592" s="10">
        <f>(J2592/86400)+25569+(-6/24)</f>
        <v>42388.339085648149</v>
      </c>
      <c r="T2592">
        <f t="shared" si="160"/>
        <v>2016</v>
      </c>
      <c r="U2592" s="15" t="str">
        <f t="shared" si="163"/>
        <v>Jan</v>
      </c>
      <c r="V2592" s="10">
        <f>(I2592/86400)+25569+(-5/24)</f>
        <v>42395.380752314813</v>
      </c>
      <c r="Y2592" s="10"/>
    </row>
    <row r="2593" spans="1:25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1"/>
        <v>2</v>
      </c>
      <c r="P2593">
        <f t="shared" si="162"/>
        <v>13</v>
      </c>
      <c r="Q2593" s="9" t="s">
        <v>8339</v>
      </c>
      <c r="R2593" s="9" t="s">
        <v>8340</v>
      </c>
      <c r="S2593" s="10">
        <f>(J2593/86400)+25569+(-6/24)</f>
        <v>42382.656527777777</v>
      </c>
      <c r="T2593">
        <f t="shared" si="160"/>
        <v>2016</v>
      </c>
      <c r="U2593" s="15" t="str">
        <f t="shared" si="163"/>
        <v>Jan</v>
      </c>
      <c r="V2593" s="10">
        <f>(I2593/86400)+25569+(-5/24)</f>
        <v>42442.656527777777</v>
      </c>
      <c r="Y2593" s="10"/>
    </row>
    <row r="2594" spans="1:25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1"/>
        <v>0</v>
      </c>
      <c r="P2594">
        <f t="shared" si="162"/>
        <v>50</v>
      </c>
      <c r="Q2594" s="9" t="s">
        <v>8339</v>
      </c>
      <c r="R2594" s="9" t="s">
        <v>8340</v>
      </c>
      <c r="S2594" s="10">
        <f>(J2594/86400)+25569+(-6/24)</f>
        <v>41887.551168981481</v>
      </c>
      <c r="T2594">
        <f t="shared" si="160"/>
        <v>2014</v>
      </c>
      <c r="U2594" s="15" t="str">
        <f t="shared" si="163"/>
        <v>Sep</v>
      </c>
      <c r="V2594" s="10">
        <f>(I2594/86400)+25569+(-5/24)</f>
        <v>41917.592835648145</v>
      </c>
      <c r="Y2594" s="10"/>
    </row>
    <row r="2595" spans="1:25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1"/>
        <v>0</v>
      </c>
      <c r="P2595" t="e">
        <f t="shared" si="162"/>
        <v>#DIV/0!</v>
      </c>
      <c r="Q2595" s="9" t="s">
        <v>8339</v>
      </c>
      <c r="R2595" s="9" t="s">
        <v>8340</v>
      </c>
      <c r="S2595" s="10">
        <f>(J2595/86400)+25569+(-6/24)</f>
        <v>42089.595208333332</v>
      </c>
      <c r="T2595">
        <f t="shared" si="160"/>
        <v>2015</v>
      </c>
      <c r="U2595" s="15" t="str">
        <f t="shared" si="163"/>
        <v>Mar</v>
      </c>
      <c r="V2595" s="10">
        <f>(I2595/86400)+25569+(-5/24)</f>
        <v>42119.636874999997</v>
      </c>
      <c r="Y2595" s="10"/>
    </row>
    <row r="2596" spans="1:25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1"/>
        <v>0</v>
      </c>
      <c r="P2596">
        <f t="shared" si="162"/>
        <v>1</v>
      </c>
      <c r="Q2596" s="9" t="s">
        <v>8339</v>
      </c>
      <c r="R2596" s="9" t="s">
        <v>8340</v>
      </c>
      <c r="S2596" s="10">
        <f>(J2596/86400)+25569+(-6/24)</f>
        <v>41828.717916666668</v>
      </c>
      <c r="T2596">
        <f t="shared" si="160"/>
        <v>2014</v>
      </c>
      <c r="U2596" s="15" t="str">
        <f t="shared" si="163"/>
        <v>Jul</v>
      </c>
      <c r="V2596" s="10">
        <f>(I2596/86400)+25569+(-5/24)</f>
        <v>41858.759583333333</v>
      </c>
      <c r="Y2596" s="10"/>
    </row>
    <row r="2597" spans="1:25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1"/>
        <v>12</v>
      </c>
      <c r="P2597">
        <f t="shared" si="162"/>
        <v>96.05263157894737</v>
      </c>
      <c r="Q2597" s="9" t="s">
        <v>8339</v>
      </c>
      <c r="R2597" s="9" t="s">
        <v>8340</v>
      </c>
      <c r="S2597" s="10">
        <f>(J2597/86400)+25569+(-6/24)</f>
        <v>42759.994212962964</v>
      </c>
      <c r="T2597">
        <f t="shared" si="160"/>
        <v>2017</v>
      </c>
      <c r="U2597" s="15" t="str">
        <f t="shared" si="163"/>
        <v>Jan</v>
      </c>
      <c r="V2597" s="10">
        <f>(I2597/86400)+25569+(-5/24)</f>
        <v>42790.035879629628</v>
      </c>
      <c r="Y2597" s="10"/>
    </row>
    <row r="2598" spans="1:25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1"/>
        <v>24</v>
      </c>
      <c r="P2598">
        <f t="shared" si="162"/>
        <v>305.77777777777777</v>
      </c>
      <c r="Q2598" s="9" t="s">
        <v>8339</v>
      </c>
      <c r="R2598" s="9" t="s">
        <v>8340</v>
      </c>
      <c r="S2598" s="10">
        <f>(J2598/86400)+25569+(-6/24)</f>
        <v>41828.414456018516</v>
      </c>
      <c r="T2598">
        <f t="shared" si="160"/>
        <v>2014</v>
      </c>
      <c r="U2598" s="15" t="str">
        <f t="shared" si="163"/>
        <v>Jul</v>
      </c>
      <c r="V2598" s="10">
        <f>(I2598/86400)+25569+(-5/24)</f>
        <v>41858.45612268518</v>
      </c>
      <c r="Y2598" s="10"/>
    </row>
    <row r="2599" spans="1:25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1"/>
        <v>6</v>
      </c>
      <c r="P2599">
        <f t="shared" si="162"/>
        <v>12.142857142857142</v>
      </c>
      <c r="Q2599" s="9" t="s">
        <v>8339</v>
      </c>
      <c r="R2599" s="9" t="s">
        <v>8340</v>
      </c>
      <c r="S2599" s="10">
        <f>(J2599/86400)+25569+(-6/24)</f>
        <v>42510.091631944444</v>
      </c>
      <c r="T2599">
        <f t="shared" si="160"/>
        <v>2016</v>
      </c>
      <c r="U2599" s="15" t="str">
        <f t="shared" si="163"/>
        <v>May</v>
      </c>
      <c r="V2599" s="10">
        <f>(I2599/86400)+25569+(-5/24)</f>
        <v>42540.133298611108</v>
      </c>
      <c r="Y2599" s="10"/>
    </row>
    <row r="2600" spans="1:25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1"/>
        <v>39</v>
      </c>
      <c r="P2600">
        <f t="shared" si="162"/>
        <v>83.571428571428569</v>
      </c>
      <c r="Q2600" s="9" t="s">
        <v>8339</v>
      </c>
      <c r="R2600" s="9" t="s">
        <v>8340</v>
      </c>
      <c r="S2600" s="10">
        <f>(J2600/86400)+25569+(-6/24)</f>
        <v>42240.590289351851</v>
      </c>
      <c r="T2600">
        <f t="shared" si="160"/>
        <v>2015</v>
      </c>
      <c r="U2600" s="15" t="str">
        <f t="shared" si="163"/>
        <v>Aug</v>
      </c>
      <c r="V2600" s="10">
        <f>(I2600/86400)+25569+(-5/24)</f>
        <v>42270.631956018515</v>
      </c>
      <c r="Y2600" s="10"/>
    </row>
    <row r="2601" spans="1:25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1"/>
        <v>1</v>
      </c>
      <c r="P2601">
        <f t="shared" si="162"/>
        <v>18</v>
      </c>
      <c r="Q2601" s="9" t="s">
        <v>8339</v>
      </c>
      <c r="R2601" s="9" t="s">
        <v>8340</v>
      </c>
      <c r="S2601" s="10">
        <f>(J2601/86400)+25569+(-6/24)</f>
        <v>41809.504016203704</v>
      </c>
      <c r="T2601">
        <f t="shared" si="160"/>
        <v>2014</v>
      </c>
      <c r="U2601" s="15" t="str">
        <f t="shared" si="163"/>
        <v>Jun</v>
      </c>
      <c r="V2601" s="10">
        <f>(I2601/86400)+25569+(-5/24)</f>
        <v>41854.545682870368</v>
      </c>
      <c r="Y2601" s="10"/>
    </row>
    <row r="2602" spans="1:25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1"/>
        <v>7</v>
      </c>
      <c r="P2602">
        <f t="shared" si="162"/>
        <v>115.53333333333333</v>
      </c>
      <c r="Q2602" s="9" t="s">
        <v>8339</v>
      </c>
      <c r="R2602" s="9" t="s">
        <v>8340</v>
      </c>
      <c r="S2602" s="10">
        <f>(J2602/86400)+25569+(-6/24)</f>
        <v>42394.650462962964</v>
      </c>
      <c r="T2602">
        <f t="shared" si="160"/>
        <v>2016</v>
      </c>
      <c r="U2602" s="15" t="str">
        <f t="shared" si="163"/>
        <v>Jan</v>
      </c>
      <c r="V2602" s="10">
        <f>(I2602/86400)+25569+(-5/24)</f>
        <v>42454.650462962956</v>
      </c>
      <c r="Y2602" s="10"/>
    </row>
    <row r="2603" spans="1:25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1"/>
        <v>661</v>
      </c>
      <c r="P2603">
        <f t="shared" si="162"/>
        <v>21.900662251655628</v>
      </c>
      <c r="Q2603" s="9" t="s">
        <v>8322</v>
      </c>
      <c r="R2603" s="9" t="s">
        <v>8358</v>
      </c>
      <c r="S2603" s="10">
        <f>(J2603/86400)+25569+(-6/24)</f>
        <v>41150.652187500003</v>
      </c>
      <c r="T2603">
        <f t="shared" si="160"/>
        <v>2012</v>
      </c>
      <c r="U2603" s="15" t="str">
        <f t="shared" si="163"/>
        <v>Aug</v>
      </c>
      <c r="V2603" s="10">
        <f>(I2603/86400)+25569+(-5/24)</f>
        <v>41164.957638888889</v>
      </c>
      <c r="Y2603" s="10"/>
    </row>
    <row r="2604" spans="1:25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1"/>
        <v>326</v>
      </c>
      <c r="P2604">
        <f t="shared" si="162"/>
        <v>80.022494887525568</v>
      </c>
      <c r="Q2604" s="9" t="s">
        <v>8322</v>
      </c>
      <c r="R2604" s="9" t="s">
        <v>8358</v>
      </c>
      <c r="S2604" s="10">
        <f>(J2604/86400)+25569+(-6/24)</f>
        <v>41915.497314814813</v>
      </c>
      <c r="T2604">
        <f t="shared" si="160"/>
        <v>2014</v>
      </c>
      <c r="U2604" s="15" t="str">
        <f t="shared" si="163"/>
        <v>Oct</v>
      </c>
      <c r="V2604" s="10">
        <f>(I2604/86400)+25569+(-5/24)</f>
        <v>41955.680555555555</v>
      </c>
      <c r="Y2604" s="10"/>
    </row>
    <row r="2605" spans="1:25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1"/>
        <v>101</v>
      </c>
      <c r="P2605">
        <f t="shared" si="162"/>
        <v>35.520000000000003</v>
      </c>
      <c r="Q2605" s="9" t="s">
        <v>8322</v>
      </c>
      <c r="R2605" s="9" t="s">
        <v>8358</v>
      </c>
      <c r="S2605" s="10">
        <f>(J2605/86400)+25569+(-6/24)</f>
        <v>41617.662662037037</v>
      </c>
      <c r="T2605">
        <f t="shared" si="160"/>
        <v>2013</v>
      </c>
      <c r="U2605" s="15" t="str">
        <f t="shared" si="163"/>
        <v>Dec</v>
      </c>
      <c r="V2605" s="10">
        <f>(I2605/86400)+25569+(-5/24)</f>
        <v>41631.704328703701</v>
      </c>
      <c r="Y2605" s="10"/>
    </row>
    <row r="2606" spans="1:25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1"/>
        <v>104</v>
      </c>
      <c r="P2606">
        <f t="shared" si="162"/>
        <v>64.933333333333323</v>
      </c>
      <c r="Q2606" s="9" t="s">
        <v>8322</v>
      </c>
      <c r="R2606" s="9" t="s">
        <v>8358</v>
      </c>
      <c r="S2606" s="10">
        <f>(J2606/86400)+25569+(-6/24)</f>
        <v>40997.801192129627</v>
      </c>
      <c r="T2606">
        <f t="shared" si="160"/>
        <v>2012</v>
      </c>
      <c r="U2606" s="15" t="str">
        <f t="shared" si="163"/>
        <v>Mar</v>
      </c>
      <c r="V2606" s="10">
        <f>(I2606/86400)+25569+(-5/24)</f>
        <v>41027.842858796292</v>
      </c>
      <c r="Y2606" s="10"/>
    </row>
    <row r="2607" spans="1:25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1"/>
        <v>107</v>
      </c>
      <c r="P2607">
        <f t="shared" si="162"/>
        <v>60.965703745743475</v>
      </c>
      <c r="Q2607" s="9" t="s">
        <v>8322</v>
      </c>
      <c r="R2607" s="9" t="s">
        <v>8358</v>
      </c>
      <c r="S2607" s="10">
        <f>(J2607/86400)+25569+(-6/24)</f>
        <v>42508.291550925926</v>
      </c>
      <c r="T2607">
        <f t="shared" si="160"/>
        <v>2016</v>
      </c>
      <c r="U2607" s="15" t="str">
        <f t="shared" si="163"/>
        <v>May</v>
      </c>
      <c r="V2607" s="10">
        <f>(I2607/86400)+25569+(-5/24)</f>
        <v>42538.33321759259</v>
      </c>
      <c r="Y2607" s="10"/>
    </row>
    <row r="2608" spans="1:25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1"/>
        <v>110</v>
      </c>
      <c r="P2608">
        <f t="shared" si="162"/>
        <v>31.444155844155844</v>
      </c>
      <c r="Q2608" s="9" t="s">
        <v>8322</v>
      </c>
      <c r="R2608" s="9" t="s">
        <v>8358</v>
      </c>
      <c r="S2608" s="10">
        <f>(J2608/86400)+25569+(-6/24)</f>
        <v>41726.462754629625</v>
      </c>
      <c r="T2608">
        <f t="shared" si="160"/>
        <v>2014</v>
      </c>
      <c r="U2608" s="15" t="str">
        <f t="shared" si="163"/>
        <v>Mar</v>
      </c>
      <c r="V2608" s="10">
        <f>(I2608/86400)+25569+(-5/24)</f>
        <v>41758.504421296289</v>
      </c>
      <c r="Y2608" s="10"/>
    </row>
    <row r="2609" spans="1:25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1"/>
        <v>408</v>
      </c>
      <c r="P2609">
        <f t="shared" si="162"/>
        <v>81.949748743718587</v>
      </c>
      <c r="Q2609" s="9" t="s">
        <v>8322</v>
      </c>
      <c r="R2609" s="9" t="s">
        <v>8358</v>
      </c>
      <c r="S2609" s="10">
        <f>(J2609/86400)+25569+(-6/24)</f>
        <v>42184.624675925923</v>
      </c>
      <c r="T2609">
        <f t="shared" si="160"/>
        <v>2015</v>
      </c>
      <c r="U2609" s="15" t="str">
        <f t="shared" si="163"/>
        <v>Jun</v>
      </c>
      <c r="V2609" s="10">
        <f>(I2609/86400)+25569+(-5/24)</f>
        <v>42227.874999999993</v>
      </c>
      <c r="Y2609" s="10"/>
    </row>
    <row r="2610" spans="1:25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1"/>
        <v>224</v>
      </c>
      <c r="P2610">
        <f t="shared" si="162"/>
        <v>58.92763157894737</v>
      </c>
      <c r="Q2610" s="9" t="s">
        <v>8322</v>
      </c>
      <c r="R2610" s="9" t="s">
        <v>8358</v>
      </c>
      <c r="S2610" s="10">
        <f>(J2610/86400)+25569+(-6/24)</f>
        <v>42767.551712962959</v>
      </c>
      <c r="T2610">
        <f t="shared" si="160"/>
        <v>2017</v>
      </c>
      <c r="U2610" s="15" t="str">
        <f t="shared" si="163"/>
        <v>Feb</v>
      </c>
      <c r="V2610" s="10">
        <f>(I2610/86400)+25569+(-5/24)</f>
        <v>42808.791666666664</v>
      </c>
      <c r="Y2610" s="10"/>
    </row>
    <row r="2611" spans="1:25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1"/>
        <v>304</v>
      </c>
      <c r="P2611">
        <f t="shared" si="162"/>
        <v>157.29347633136095</v>
      </c>
      <c r="Q2611" s="9" t="s">
        <v>8322</v>
      </c>
      <c r="R2611" s="9" t="s">
        <v>8358</v>
      </c>
      <c r="S2611" s="10">
        <f>(J2611/86400)+25569+(-6/24)</f>
        <v>41074.987858796296</v>
      </c>
      <c r="T2611">
        <f t="shared" si="160"/>
        <v>2012</v>
      </c>
      <c r="U2611" s="15" t="str">
        <f t="shared" si="163"/>
        <v>Jun</v>
      </c>
      <c r="V2611" s="10">
        <f>(I2611/86400)+25569+(-5/24)</f>
        <v>41105.02952546296</v>
      </c>
      <c r="Y2611" s="10"/>
    </row>
    <row r="2612" spans="1:25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1"/>
        <v>141</v>
      </c>
      <c r="P2612">
        <f t="shared" si="162"/>
        <v>55.758509532062391</v>
      </c>
      <c r="Q2612" s="9" t="s">
        <v>8322</v>
      </c>
      <c r="R2612" s="9" t="s">
        <v>8358</v>
      </c>
      <c r="S2612" s="10">
        <f>(J2612/86400)+25569+(-6/24)</f>
        <v>42564.631076388891</v>
      </c>
      <c r="T2612">
        <f t="shared" si="160"/>
        <v>2016</v>
      </c>
      <c r="U2612" s="15" t="str">
        <f t="shared" si="163"/>
        <v>Jul</v>
      </c>
      <c r="V2612" s="10">
        <f>(I2612/86400)+25569+(-5/24)</f>
        <v>42604.082638888889</v>
      </c>
      <c r="Y2612" s="10"/>
    </row>
    <row r="2613" spans="1:25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1"/>
        <v>2791</v>
      </c>
      <c r="P2613">
        <f t="shared" si="162"/>
        <v>83.802893802893806</v>
      </c>
      <c r="Q2613" s="9" t="s">
        <v>8322</v>
      </c>
      <c r="R2613" s="9" t="s">
        <v>8358</v>
      </c>
      <c r="S2613" s="10">
        <f>(J2613/86400)+25569+(-6/24)</f>
        <v>42704.085810185185</v>
      </c>
      <c r="T2613">
        <f t="shared" si="160"/>
        <v>2016</v>
      </c>
      <c r="U2613" s="15" t="str">
        <f t="shared" si="163"/>
        <v>Nov</v>
      </c>
      <c r="V2613" s="10">
        <f>(I2613/86400)+25569+(-5/24)</f>
        <v>42737.749305555553</v>
      </c>
      <c r="Y2613" s="10"/>
    </row>
    <row r="2614" spans="1:25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1"/>
        <v>172</v>
      </c>
      <c r="P2614">
        <f t="shared" si="162"/>
        <v>58.422210884353746</v>
      </c>
      <c r="Q2614" s="9" t="s">
        <v>8322</v>
      </c>
      <c r="R2614" s="9" t="s">
        <v>8358</v>
      </c>
      <c r="S2614" s="10">
        <f>(J2614/86400)+25569+(-6/24)</f>
        <v>41981.893171296295</v>
      </c>
      <c r="T2614">
        <f t="shared" si="160"/>
        <v>2014</v>
      </c>
      <c r="U2614" s="15" t="str">
        <f t="shared" si="163"/>
        <v>Dec</v>
      </c>
      <c r="V2614" s="10">
        <f>(I2614/86400)+25569+(-5/24)</f>
        <v>42012.934837962959</v>
      </c>
      <c r="Y2614" s="10"/>
    </row>
    <row r="2615" spans="1:25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1"/>
        <v>101</v>
      </c>
      <c r="P2615">
        <f t="shared" si="162"/>
        <v>270.57142857142856</v>
      </c>
      <c r="Q2615" s="9" t="s">
        <v>8322</v>
      </c>
      <c r="R2615" s="9" t="s">
        <v>8358</v>
      </c>
      <c r="S2615" s="10">
        <f>(J2615/86400)+25569+(-6/24)</f>
        <v>41143.56821759259</v>
      </c>
      <c r="T2615">
        <f t="shared" si="160"/>
        <v>2012</v>
      </c>
      <c r="U2615" s="15" t="str">
        <f t="shared" si="163"/>
        <v>Aug</v>
      </c>
      <c r="V2615" s="10">
        <f>(I2615/86400)+25569+(-5/24)</f>
        <v>41173.609884259255</v>
      </c>
      <c r="Y2615" s="10"/>
    </row>
    <row r="2616" spans="1:25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1"/>
        <v>102</v>
      </c>
      <c r="P2616">
        <f t="shared" si="162"/>
        <v>107.1</v>
      </c>
      <c r="Q2616" s="9" t="s">
        <v>8322</v>
      </c>
      <c r="R2616" s="9" t="s">
        <v>8358</v>
      </c>
      <c r="S2616" s="10">
        <f>(J2616/86400)+25569+(-6/24)</f>
        <v>41730.458472222221</v>
      </c>
      <c r="T2616">
        <f t="shared" si="160"/>
        <v>2014</v>
      </c>
      <c r="U2616" s="15" t="str">
        <f t="shared" si="163"/>
        <v>Apr</v>
      </c>
      <c r="V2616" s="10">
        <f>(I2616/86400)+25569+(-5/24)</f>
        <v>41759</v>
      </c>
      <c r="Y2616" s="10"/>
    </row>
    <row r="2617" spans="1:25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1"/>
        <v>170</v>
      </c>
      <c r="P2617">
        <f t="shared" si="162"/>
        <v>47.180555555555557</v>
      </c>
      <c r="Q2617" s="9" t="s">
        <v>8322</v>
      </c>
      <c r="R2617" s="9" t="s">
        <v>8358</v>
      </c>
      <c r="S2617" s="10">
        <f>(J2617/86400)+25569+(-6/24)</f>
        <v>42453.24726851852</v>
      </c>
      <c r="T2617">
        <f t="shared" si="160"/>
        <v>2016</v>
      </c>
      <c r="U2617" s="15" t="str">
        <f t="shared" si="163"/>
        <v>Mar</v>
      </c>
      <c r="V2617" s="10">
        <f>(I2617/86400)+25569+(-5/24)</f>
        <v>42490.291666666664</v>
      </c>
      <c r="Y2617" s="10"/>
    </row>
    <row r="2618" spans="1:25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1"/>
        <v>115</v>
      </c>
      <c r="P2618">
        <f t="shared" si="162"/>
        <v>120.30882352941177</v>
      </c>
      <c r="Q2618" s="9" t="s">
        <v>8322</v>
      </c>
      <c r="R2618" s="9" t="s">
        <v>8358</v>
      </c>
      <c r="S2618" s="10">
        <f>(J2618/86400)+25569+(-6/24)</f>
        <v>42211.74454861111</v>
      </c>
      <c r="T2618">
        <f t="shared" si="160"/>
        <v>2015</v>
      </c>
      <c r="U2618" s="15" t="str">
        <f t="shared" si="163"/>
        <v>Jul</v>
      </c>
      <c r="V2618" s="10">
        <f>(I2618/86400)+25569+(-5/24)</f>
        <v>42241.786215277774</v>
      </c>
      <c r="Y2618" s="10"/>
    </row>
    <row r="2619" spans="1:25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1"/>
        <v>878</v>
      </c>
      <c r="P2619">
        <f t="shared" si="162"/>
        <v>27.59748427672956</v>
      </c>
      <c r="Q2619" s="9" t="s">
        <v>8322</v>
      </c>
      <c r="R2619" s="9" t="s">
        <v>8358</v>
      </c>
      <c r="S2619" s="10">
        <f>(J2619/86400)+25569+(-6/24)</f>
        <v>41902.624432870369</v>
      </c>
      <c r="T2619">
        <f t="shared" si="160"/>
        <v>2014</v>
      </c>
      <c r="U2619" s="15" t="str">
        <f t="shared" si="163"/>
        <v>Sep</v>
      </c>
      <c r="V2619" s="10">
        <f>(I2619/86400)+25569+(-5/24)</f>
        <v>41932.666099537033</v>
      </c>
      <c r="Y2619" s="10"/>
    </row>
    <row r="2620" spans="1:25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1"/>
        <v>105</v>
      </c>
      <c r="P2620">
        <f t="shared" si="162"/>
        <v>205.2987012987013</v>
      </c>
      <c r="Q2620" s="9" t="s">
        <v>8322</v>
      </c>
      <c r="R2620" s="9" t="s">
        <v>8358</v>
      </c>
      <c r="S2620" s="10">
        <f>(J2620/86400)+25569+(-6/24)</f>
        <v>42279.542372685188</v>
      </c>
      <c r="T2620">
        <f t="shared" si="160"/>
        <v>2015</v>
      </c>
      <c r="U2620" s="15" t="str">
        <f t="shared" si="163"/>
        <v>Oct</v>
      </c>
      <c r="V2620" s="10">
        <f>(I2620/86400)+25569+(-5/24)</f>
        <v>42339.625706018516</v>
      </c>
      <c r="Y2620" s="10"/>
    </row>
    <row r="2621" spans="1:25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1"/>
        <v>188</v>
      </c>
      <c r="P2621">
        <f t="shared" si="162"/>
        <v>35.547169811320757</v>
      </c>
      <c r="Q2621" s="9" t="s">
        <v>8322</v>
      </c>
      <c r="R2621" s="9" t="s">
        <v>8358</v>
      </c>
      <c r="S2621" s="10">
        <f>(J2621/86400)+25569+(-6/24)</f>
        <v>42273.634305555555</v>
      </c>
      <c r="T2621">
        <f t="shared" si="160"/>
        <v>2015</v>
      </c>
      <c r="U2621" s="15" t="str">
        <f t="shared" si="163"/>
        <v>Sep</v>
      </c>
      <c r="V2621" s="10">
        <f>(I2621/86400)+25569+(-5/24)</f>
        <v>42300.249999999993</v>
      </c>
      <c r="Y2621" s="10"/>
    </row>
    <row r="2622" spans="1:25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1"/>
        <v>144</v>
      </c>
      <c r="P2622">
        <f t="shared" si="162"/>
        <v>74.639488409272587</v>
      </c>
      <c r="Q2622" s="9" t="s">
        <v>8322</v>
      </c>
      <c r="R2622" s="9" t="s">
        <v>8358</v>
      </c>
      <c r="S2622" s="10">
        <f>(J2622/86400)+25569+(-6/24)</f>
        <v>42250.91715277778</v>
      </c>
      <c r="T2622">
        <f t="shared" si="160"/>
        <v>2015</v>
      </c>
      <c r="U2622" s="15" t="str">
        <f t="shared" si="163"/>
        <v>Sep</v>
      </c>
      <c r="V2622" s="10">
        <f>(I2622/86400)+25569+(-5/24)</f>
        <v>42287.833333333336</v>
      </c>
      <c r="Y2622" s="10"/>
    </row>
    <row r="2623" spans="1:25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1"/>
        <v>146</v>
      </c>
      <c r="P2623">
        <f t="shared" si="162"/>
        <v>47.058064516129029</v>
      </c>
      <c r="Q2623" s="9" t="s">
        <v>8322</v>
      </c>
      <c r="R2623" s="9" t="s">
        <v>8358</v>
      </c>
      <c r="S2623" s="10">
        <f>(J2623/86400)+25569+(-6/24)</f>
        <v>42115.497546296298</v>
      </c>
      <c r="T2623">
        <f t="shared" si="160"/>
        <v>2015</v>
      </c>
      <c r="U2623" s="15" t="str">
        <f t="shared" si="163"/>
        <v>Apr</v>
      </c>
      <c r="V2623" s="10">
        <f>(I2623/86400)+25569+(-5/24)</f>
        <v>42145.539212962962</v>
      </c>
      <c r="Y2623" s="10"/>
    </row>
    <row r="2624" spans="1:25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1"/>
        <v>131</v>
      </c>
      <c r="P2624">
        <f t="shared" si="162"/>
        <v>26.591351351351353</v>
      </c>
      <c r="Q2624" s="9" t="s">
        <v>8322</v>
      </c>
      <c r="R2624" s="9" t="s">
        <v>8358</v>
      </c>
      <c r="S2624" s="10">
        <f>(J2624/86400)+25569+(-6/24)</f>
        <v>42689.49324074074</v>
      </c>
      <c r="T2624">
        <f t="shared" si="160"/>
        <v>2016</v>
      </c>
      <c r="U2624" s="15" t="str">
        <f t="shared" si="163"/>
        <v>Nov</v>
      </c>
      <c r="V2624" s="10">
        <f>(I2624/86400)+25569+(-5/24)</f>
        <v>42734.534907407404</v>
      </c>
      <c r="Y2624" s="10"/>
    </row>
    <row r="2625" spans="1:25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1"/>
        <v>114</v>
      </c>
      <c r="P2625">
        <f t="shared" si="162"/>
        <v>36.774193548387096</v>
      </c>
      <c r="Q2625" s="9" t="s">
        <v>8322</v>
      </c>
      <c r="R2625" s="9" t="s">
        <v>8358</v>
      </c>
      <c r="S2625" s="10">
        <f>(J2625/86400)+25569+(-6/24)</f>
        <v>42692.006550925929</v>
      </c>
      <c r="T2625">
        <f t="shared" si="160"/>
        <v>2016</v>
      </c>
      <c r="U2625" s="15" t="str">
        <f t="shared" si="163"/>
        <v>Nov</v>
      </c>
      <c r="V2625" s="10">
        <f>(I2625/86400)+25569+(-5/24)</f>
        <v>42706.048217592594</v>
      </c>
      <c r="Y2625" s="10"/>
    </row>
    <row r="2626" spans="1:25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1"/>
        <v>1379</v>
      </c>
      <c r="P2626">
        <f t="shared" si="162"/>
        <v>31.820544982698959</v>
      </c>
      <c r="Q2626" s="9" t="s">
        <v>8322</v>
      </c>
      <c r="R2626" s="9" t="s">
        <v>8358</v>
      </c>
      <c r="S2626" s="10">
        <f>(J2626/86400)+25569+(-6/24)</f>
        <v>41144.171550925923</v>
      </c>
      <c r="T2626">
        <f t="shared" ref="T2626:T2689" si="164">YEAR(S2626)</f>
        <v>2012</v>
      </c>
      <c r="U2626" s="15" t="str">
        <f t="shared" si="163"/>
        <v>Aug</v>
      </c>
      <c r="V2626" s="10">
        <f>(I2626/86400)+25569+(-5/24)</f>
        <v>41165.213217592587</v>
      </c>
      <c r="Y2626" s="10"/>
    </row>
    <row r="2627" spans="1:25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5">ROUND((E2627/D2627)*100,0)</f>
        <v>956</v>
      </c>
      <c r="P2627">
        <f t="shared" ref="P2627:P2690" si="166">AVERAGE(E2627/L2627)</f>
        <v>27.576923076923077</v>
      </c>
      <c r="Q2627" s="9" t="s">
        <v>8322</v>
      </c>
      <c r="R2627" s="9" t="s">
        <v>8358</v>
      </c>
      <c r="S2627" s="10">
        <f>(J2627/86400)+25569+(-6/24)</f>
        <v>42658.560277777782</v>
      </c>
      <c r="T2627">
        <f t="shared" si="164"/>
        <v>2016</v>
      </c>
      <c r="U2627" s="15" t="str">
        <f t="shared" ref="U2627:U2690" si="167">TEXT(S2627,"mmm")</f>
        <v>Oct</v>
      </c>
      <c r="V2627" s="10">
        <f>(I2627/86400)+25569+(-5/24)</f>
        <v>42683.643611111103</v>
      </c>
      <c r="Y2627" s="10"/>
    </row>
    <row r="2628" spans="1:25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5"/>
        <v>112</v>
      </c>
      <c r="P2628">
        <f t="shared" si="166"/>
        <v>56</v>
      </c>
      <c r="Q2628" s="9" t="s">
        <v>8322</v>
      </c>
      <c r="R2628" s="9" t="s">
        <v>8358</v>
      </c>
      <c r="S2628" s="10">
        <f>(J2628/86400)+25569+(-6/24)</f>
        <v>42128.378113425926</v>
      </c>
      <c r="T2628">
        <f t="shared" si="164"/>
        <v>2015</v>
      </c>
      <c r="U2628" s="15" t="str">
        <f t="shared" si="167"/>
        <v>May</v>
      </c>
      <c r="V2628" s="10">
        <f>(I2628/86400)+25569+(-5/24)</f>
        <v>42158.41978009259</v>
      </c>
      <c r="Y2628" s="10"/>
    </row>
    <row r="2629" spans="1:25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5"/>
        <v>647</v>
      </c>
      <c r="P2629">
        <f t="shared" si="166"/>
        <v>21.555555555555557</v>
      </c>
      <c r="Q2629" s="9" t="s">
        <v>8322</v>
      </c>
      <c r="R2629" s="9" t="s">
        <v>8358</v>
      </c>
      <c r="S2629" s="10">
        <f>(J2629/86400)+25569+(-6/24)</f>
        <v>42304.579409722224</v>
      </c>
      <c r="T2629">
        <f t="shared" si="164"/>
        <v>2015</v>
      </c>
      <c r="U2629" s="15" t="str">
        <f t="shared" si="167"/>
        <v>Oct</v>
      </c>
      <c r="V2629" s="10">
        <f>(I2629/86400)+25569+(-5/24)</f>
        <v>42334.662743055553</v>
      </c>
      <c r="Y2629" s="10"/>
    </row>
    <row r="2630" spans="1:25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5"/>
        <v>110</v>
      </c>
      <c r="P2630">
        <f t="shared" si="166"/>
        <v>44.095238095238095</v>
      </c>
      <c r="Q2630" s="9" t="s">
        <v>8322</v>
      </c>
      <c r="R2630" s="9" t="s">
        <v>8358</v>
      </c>
      <c r="S2630" s="10">
        <f>(J2630/86400)+25569+(-6/24)</f>
        <v>41953.716053240743</v>
      </c>
      <c r="T2630">
        <f t="shared" si="164"/>
        <v>2014</v>
      </c>
      <c r="U2630" s="15" t="str">
        <f t="shared" si="167"/>
        <v>Nov</v>
      </c>
      <c r="V2630" s="10">
        <f>(I2630/86400)+25569+(-5/24)</f>
        <v>41973.757719907408</v>
      </c>
      <c r="Y2630" s="10"/>
    </row>
    <row r="2631" spans="1:25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5"/>
        <v>128</v>
      </c>
      <c r="P2631">
        <f t="shared" si="166"/>
        <v>63.87</v>
      </c>
      <c r="Q2631" s="9" t="s">
        <v>8322</v>
      </c>
      <c r="R2631" s="9" t="s">
        <v>8358</v>
      </c>
      <c r="S2631" s="10">
        <f>(J2631/86400)+25569+(-6/24)</f>
        <v>42108.288449074069</v>
      </c>
      <c r="T2631">
        <f t="shared" si="164"/>
        <v>2015</v>
      </c>
      <c r="U2631" s="15" t="str">
        <f t="shared" si="167"/>
        <v>Apr</v>
      </c>
      <c r="V2631" s="10">
        <f>(I2631/86400)+25569+(-5/24)</f>
        <v>42138.330115740733</v>
      </c>
      <c r="Y2631" s="10"/>
    </row>
    <row r="2632" spans="1:25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5"/>
        <v>158</v>
      </c>
      <c r="P2632">
        <f t="shared" si="166"/>
        <v>38.987654320987652</v>
      </c>
      <c r="Q2632" s="9" t="s">
        <v>8322</v>
      </c>
      <c r="R2632" s="9" t="s">
        <v>8358</v>
      </c>
      <c r="S2632" s="10">
        <f>(J2632/86400)+25569+(-6/24)</f>
        <v>42523.855462962965</v>
      </c>
      <c r="T2632">
        <f t="shared" si="164"/>
        <v>2016</v>
      </c>
      <c r="U2632" s="15" t="str">
        <f t="shared" si="167"/>
        <v>Jun</v>
      </c>
      <c r="V2632" s="10">
        <f>(I2632/86400)+25569+(-5/24)</f>
        <v>42551.208333333336</v>
      </c>
      <c r="Y2632" s="10"/>
    </row>
    <row r="2633" spans="1:25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5"/>
        <v>115</v>
      </c>
      <c r="P2633">
        <f t="shared" si="166"/>
        <v>80.185489510489504</v>
      </c>
      <c r="Q2633" s="9" t="s">
        <v>8322</v>
      </c>
      <c r="R2633" s="9" t="s">
        <v>8358</v>
      </c>
      <c r="S2633" s="10">
        <f>(J2633/86400)+25569+(-6/24)</f>
        <v>42217.919293981482</v>
      </c>
      <c r="T2633">
        <f t="shared" si="164"/>
        <v>2015</v>
      </c>
      <c r="U2633" s="15" t="str">
        <f t="shared" si="167"/>
        <v>Aug</v>
      </c>
      <c r="V2633" s="10">
        <f>(I2633/86400)+25569+(-5/24)</f>
        <v>42245.960960648146</v>
      </c>
      <c r="Y2633" s="10"/>
    </row>
    <row r="2634" spans="1:25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5"/>
        <v>137</v>
      </c>
      <c r="P2634">
        <f t="shared" si="166"/>
        <v>34.904761904761905</v>
      </c>
      <c r="Q2634" s="9" t="s">
        <v>8322</v>
      </c>
      <c r="R2634" s="9" t="s">
        <v>8358</v>
      </c>
      <c r="S2634" s="10">
        <f>(J2634/86400)+25569+(-6/24)</f>
        <v>42493.811793981484</v>
      </c>
      <c r="T2634">
        <f t="shared" si="164"/>
        <v>2016</v>
      </c>
      <c r="U2634" s="15" t="str">
        <f t="shared" si="167"/>
        <v>May</v>
      </c>
      <c r="V2634" s="10">
        <f>(I2634/86400)+25569+(-5/24)</f>
        <v>42518.853460648148</v>
      </c>
      <c r="Y2634" s="10"/>
    </row>
    <row r="2635" spans="1:25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5"/>
        <v>355</v>
      </c>
      <c r="P2635">
        <f t="shared" si="166"/>
        <v>89.100502512562812</v>
      </c>
      <c r="Q2635" s="9" t="s">
        <v>8322</v>
      </c>
      <c r="R2635" s="9" t="s">
        <v>8358</v>
      </c>
      <c r="S2635" s="10">
        <f>(J2635/86400)+25569+(-6/24)</f>
        <v>41667.573287037041</v>
      </c>
      <c r="T2635">
        <f t="shared" si="164"/>
        <v>2014</v>
      </c>
      <c r="U2635" s="15" t="str">
        <f t="shared" si="167"/>
        <v>Jan</v>
      </c>
      <c r="V2635" s="10">
        <f>(I2635/86400)+25569+(-5/24)</f>
        <v>41697.75</v>
      </c>
      <c r="Y2635" s="10"/>
    </row>
    <row r="2636" spans="1:25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5"/>
        <v>106</v>
      </c>
      <c r="P2636">
        <f t="shared" si="166"/>
        <v>39.44</v>
      </c>
      <c r="Q2636" s="9" t="s">
        <v>8322</v>
      </c>
      <c r="R2636" s="9" t="s">
        <v>8358</v>
      </c>
      <c r="S2636" s="10">
        <f>(J2636/86400)+25569+(-6/24)</f>
        <v>42612.406493055554</v>
      </c>
      <c r="T2636">
        <f t="shared" si="164"/>
        <v>2016</v>
      </c>
      <c r="U2636" s="15" t="str">
        <f t="shared" si="167"/>
        <v>Aug</v>
      </c>
      <c r="V2636" s="10">
        <f>(I2636/86400)+25569+(-5/24)</f>
        <v>42642.448159722218</v>
      </c>
      <c r="Y2636" s="10"/>
    </row>
    <row r="2637" spans="1:25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5"/>
        <v>100</v>
      </c>
      <c r="P2637">
        <f t="shared" si="166"/>
        <v>136.9047619047619</v>
      </c>
      <c r="Q2637" s="9" t="s">
        <v>8322</v>
      </c>
      <c r="R2637" s="9" t="s">
        <v>8358</v>
      </c>
      <c r="S2637" s="10">
        <f>(J2637/86400)+25569+(-6/24)</f>
        <v>42037.700937500005</v>
      </c>
      <c r="T2637">
        <f t="shared" si="164"/>
        <v>2015</v>
      </c>
      <c r="U2637" s="15" t="str">
        <f t="shared" si="167"/>
        <v>Feb</v>
      </c>
      <c r="V2637" s="10">
        <f>(I2637/86400)+25569+(-5/24)</f>
        <v>42072.700937499998</v>
      </c>
      <c r="Y2637" s="10"/>
    </row>
    <row r="2638" spans="1:25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5"/>
        <v>187</v>
      </c>
      <c r="P2638">
        <f t="shared" si="166"/>
        <v>37.46</v>
      </c>
      <c r="Q2638" s="9" t="s">
        <v>8322</v>
      </c>
      <c r="R2638" s="9" t="s">
        <v>8358</v>
      </c>
      <c r="S2638" s="10">
        <f>(J2638/86400)+25569+(-6/24)</f>
        <v>42636.364745370374</v>
      </c>
      <c r="T2638">
        <f t="shared" si="164"/>
        <v>2016</v>
      </c>
      <c r="U2638" s="15" t="str">
        <f t="shared" si="167"/>
        <v>Sep</v>
      </c>
      <c r="V2638" s="10">
        <f>(I2638/86400)+25569+(-5/24)</f>
        <v>42658.833333333336</v>
      </c>
      <c r="Y2638" s="10"/>
    </row>
    <row r="2639" spans="1:25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5"/>
        <v>166</v>
      </c>
      <c r="P2639">
        <f t="shared" si="166"/>
        <v>31.96153846153846</v>
      </c>
      <c r="Q2639" s="9" t="s">
        <v>8322</v>
      </c>
      <c r="R2639" s="9" t="s">
        <v>8358</v>
      </c>
      <c r="S2639" s="10">
        <f>(J2639/86400)+25569+(-6/24)</f>
        <v>42639.299479166672</v>
      </c>
      <c r="T2639">
        <f t="shared" si="164"/>
        <v>2016</v>
      </c>
      <c r="U2639" s="15" t="str">
        <f t="shared" si="167"/>
        <v>Sep</v>
      </c>
      <c r="V2639" s="10">
        <f>(I2639/86400)+25569+(-5/24)</f>
        <v>42655.341145833336</v>
      </c>
      <c r="Y2639" s="10"/>
    </row>
    <row r="2640" spans="1:25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5"/>
        <v>102</v>
      </c>
      <c r="P2640">
        <f t="shared" si="166"/>
        <v>25.214285714285715</v>
      </c>
      <c r="Q2640" s="9" t="s">
        <v>8322</v>
      </c>
      <c r="R2640" s="9" t="s">
        <v>8358</v>
      </c>
      <c r="S2640" s="10">
        <f>(J2640/86400)+25569+(-6/24)</f>
        <v>41989.663136574076</v>
      </c>
      <c r="T2640">
        <f t="shared" si="164"/>
        <v>2014</v>
      </c>
      <c r="U2640" s="15" t="str">
        <f t="shared" si="167"/>
        <v>Dec</v>
      </c>
      <c r="V2640" s="10">
        <f>(I2640/86400)+25569+(-5/24)</f>
        <v>42019.70480324074</v>
      </c>
      <c r="Y2640" s="10"/>
    </row>
    <row r="2641" spans="1:25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5"/>
        <v>164</v>
      </c>
      <c r="P2641">
        <f t="shared" si="166"/>
        <v>10.040816326530612</v>
      </c>
      <c r="Q2641" s="9" t="s">
        <v>8322</v>
      </c>
      <c r="R2641" s="9" t="s">
        <v>8358</v>
      </c>
      <c r="S2641" s="10">
        <f>(J2641/86400)+25569+(-6/24)</f>
        <v>42024.61513888889</v>
      </c>
      <c r="T2641">
        <f t="shared" si="164"/>
        <v>2015</v>
      </c>
      <c r="U2641" s="15" t="str">
        <f t="shared" si="167"/>
        <v>Jan</v>
      </c>
      <c r="V2641" s="10">
        <f>(I2641/86400)+25569+(-5/24)</f>
        <v>42054.656805555554</v>
      </c>
      <c r="Y2641" s="10"/>
    </row>
    <row r="2642" spans="1:25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5"/>
        <v>106</v>
      </c>
      <c r="P2642">
        <f t="shared" si="166"/>
        <v>45.94202898550725</v>
      </c>
      <c r="Q2642" s="9" t="s">
        <v>8322</v>
      </c>
      <c r="R2642" s="9" t="s">
        <v>8358</v>
      </c>
      <c r="S2642" s="10">
        <f>(J2642/86400)+25569+(-6/24)</f>
        <v>42102.910578703704</v>
      </c>
      <c r="T2642">
        <f t="shared" si="164"/>
        <v>2015</v>
      </c>
      <c r="U2642" s="15" t="str">
        <f t="shared" si="167"/>
        <v>Apr</v>
      </c>
      <c r="V2642" s="10">
        <f>(I2642/86400)+25569+(-5/24)</f>
        <v>42162.952245370368</v>
      </c>
      <c r="Y2642" s="10"/>
    </row>
    <row r="2643" spans="1:25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5"/>
        <v>1</v>
      </c>
      <c r="P2643">
        <f t="shared" si="166"/>
        <v>15</v>
      </c>
      <c r="Q2643" s="9" t="s">
        <v>8322</v>
      </c>
      <c r="R2643" s="9" t="s">
        <v>8358</v>
      </c>
      <c r="S2643" s="10">
        <f>(J2643/86400)+25569+(-6/24)</f>
        <v>41880.577118055553</v>
      </c>
      <c r="T2643">
        <f t="shared" si="164"/>
        <v>2014</v>
      </c>
      <c r="U2643" s="15" t="str">
        <f t="shared" si="167"/>
        <v>Aug</v>
      </c>
      <c r="V2643" s="10">
        <f>(I2643/86400)+25569+(-5/24)</f>
        <v>41897.631249999999</v>
      </c>
      <c r="Y2643" s="10"/>
    </row>
    <row r="2644" spans="1:25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5"/>
        <v>0</v>
      </c>
      <c r="P2644" t="e">
        <f t="shared" si="166"/>
        <v>#DIV/0!</v>
      </c>
      <c r="Q2644" s="9" t="s">
        <v>8322</v>
      </c>
      <c r="R2644" s="9" t="s">
        <v>8358</v>
      </c>
      <c r="S2644" s="10">
        <f>(J2644/86400)+25569+(-6/24)</f>
        <v>42535.996620370366</v>
      </c>
      <c r="T2644">
        <f t="shared" si="164"/>
        <v>2016</v>
      </c>
      <c r="U2644" s="15" t="str">
        <f t="shared" si="167"/>
        <v>Jun</v>
      </c>
      <c r="V2644" s="10">
        <f>(I2644/86400)+25569+(-5/24)</f>
        <v>42566.081249999996</v>
      </c>
      <c r="Y2644" s="10"/>
    </row>
    <row r="2645" spans="1:25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5"/>
        <v>34</v>
      </c>
      <c r="P2645">
        <f t="shared" si="166"/>
        <v>223.58248500999335</v>
      </c>
      <c r="Q2645" s="9" t="s">
        <v>8322</v>
      </c>
      <c r="R2645" s="9" t="s">
        <v>8358</v>
      </c>
      <c r="S2645" s="10">
        <f>(J2645/86400)+25569+(-6/24)</f>
        <v>42689.332349537042</v>
      </c>
      <c r="T2645">
        <f t="shared" si="164"/>
        <v>2016</v>
      </c>
      <c r="U2645" s="15" t="str">
        <f t="shared" si="167"/>
        <v>Nov</v>
      </c>
      <c r="V2645" s="10">
        <f>(I2645/86400)+25569+(-5/24)</f>
        <v>42725.124305555553</v>
      </c>
      <c r="Y2645" s="10"/>
    </row>
    <row r="2646" spans="1:25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5"/>
        <v>2</v>
      </c>
      <c r="P2646">
        <f t="shared" si="166"/>
        <v>39.480769230769234</v>
      </c>
      <c r="Q2646" s="9" t="s">
        <v>8322</v>
      </c>
      <c r="R2646" s="9" t="s">
        <v>8358</v>
      </c>
      <c r="S2646" s="10">
        <f>(J2646/86400)+25569+(-6/24)</f>
        <v>42774.542071759264</v>
      </c>
      <c r="T2646">
        <f t="shared" si="164"/>
        <v>2017</v>
      </c>
      <c r="U2646" s="15" t="str">
        <f t="shared" si="167"/>
        <v>Feb</v>
      </c>
      <c r="V2646" s="10">
        <f>(I2646/86400)+25569+(-5/24)</f>
        <v>42804.583738425928</v>
      </c>
      <c r="Y2646" s="10"/>
    </row>
    <row r="2647" spans="1:25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5"/>
        <v>11</v>
      </c>
      <c r="P2647">
        <f t="shared" si="166"/>
        <v>91.304347826086953</v>
      </c>
      <c r="Q2647" s="9" t="s">
        <v>8322</v>
      </c>
      <c r="R2647" s="9" t="s">
        <v>8358</v>
      </c>
      <c r="S2647" s="10">
        <f>(J2647/86400)+25569+(-6/24)</f>
        <v>41921.592627314814</v>
      </c>
      <c r="T2647">
        <f t="shared" si="164"/>
        <v>2014</v>
      </c>
      <c r="U2647" s="15" t="str">
        <f t="shared" si="167"/>
        <v>Oct</v>
      </c>
      <c r="V2647" s="10">
        <f>(I2647/86400)+25569+(-5/24)</f>
        <v>41951.675960648143</v>
      </c>
      <c r="Y2647" s="10"/>
    </row>
    <row r="2648" spans="1:25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5"/>
        <v>8</v>
      </c>
      <c r="P2648">
        <f t="shared" si="166"/>
        <v>78.666205607476627</v>
      </c>
      <c r="Q2648" s="9" t="s">
        <v>8322</v>
      </c>
      <c r="R2648" s="9" t="s">
        <v>8358</v>
      </c>
      <c r="S2648" s="10">
        <f>(J2648/86400)+25569+(-6/24)</f>
        <v>42226.063298611116</v>
      </c>
      <c r="T2648">
        <f t="shared" si="164"/>
        <v>2015</v>
      </c>
      <c r="U2648" s="15" t="str">
        <f t="shared" si="167"/>
        <v>Aug</v>
      </c>
      <c r="V2648" s="10">
        <f>(I2648/86400)+25569+(-5/24)</f>
        <v>42256.10496527778</v>
      </c>
      <c r="Y2648" s="10"/>
    </row>
    <row r="2649" spans="1:25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5"/>
        <v>1</v>
      </c>
      <c r="P2649">
        <f t="shared" si="166"/>
        <v>12</v>
      </c>
      <c r="Q2649" s="9" t="s">
        <v>8322</v>
      </c>
      <c r="R2649" s="9" t="s">
        <v>8358</v>
      </c>
      <c r="S2649" s="10">
        <f>(J2649/86400)+25569+(-6/24)</f>
        <v>42200.011793981481</v>
      </c>
      <c r="T2649">
        <f t="shared" si="164"/>
        <v>2015</v>
      </c>
      <c r="U2649" s="15" t="str">
        <f t="shared" si="167"/>
        <v>Jul</v>
      </c>
      <c r="V2649" s="10">
        <f>(I2649/86400)+25569+(-5/24)</f>
        <v>42230.053460648145</v>
      </c>
      <c r="Y2649" s="10"/>
    </row>
    <row r="2650" spans="1:25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5"/>
        <v>1</v>
      </c>
      <c r="P2650">
        <f t="shared" si="166"/>
        <v>17.666666666666668</v>
      </c>
      <c r="Q2650" s="9" t="s">
        <v>8322</v>
      </c>
      <c r="R2650" s="9" t="s">
        <v>8358</v>
      </c>
      <c r="S2650" s="10">
        <f>(J2650/86400)+25569+(-6/24)</f>
        <v>42408.464814814812</v>
      </c>
      <c r="T2650">
        <f t="shared" si="164"/>
        <v>2016</v>
      </c>
      <c r="U2650" s="15" t="str">
        <f t="shared" si="167"/>
        <v>Feb</v>
      </c>
      <c r="V2650" s="10">
        <f>(I2650/86400)+25569+(-5/24)</f>
        <v>42438.506481481476</v>
      </c>
      <c r="Y2650" s="10"/>
    </row>
    <row r="2651" spans="1:25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5"/>
        <v>0</v>
      </c>
      <c r="P2651">
        <f t="shared" si="166"/>
        <v>41.333333333333336</v>
      </c>
      <c r="Q2651" s="9" t="s">
        <v>8322</v>
      </c>
      <c r="R2651" s="9" t="s">
        <v>8358</v>
      </c>
      <c r="S2651" s="10">
        <f>(J2651/86400)+25569+(-6/24)</f>
        <v>42341.74700231482</v>
      </c>
      <c r="T2651">
        <f t="shared" si="164"/>
        <v>2015</v>
      </c>
      <c r="U2651" s="15" t="str">
        <f t="shared" si="167"/>
        <v>Dec</v>
      </c>
      <c r="V2651" s="10">
        <f>(I2651/86400)+25569+(-5/24)</f>
        <v>42401.788668981484</v>
      </c>
      <c r="Y2651" s="10"/>
    </row>
    <row r="2652" spans="1:25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5"/>
        <v>1</v>
      </c>
      <c r="P2652">
        <f t="shared" si="166"/>
        <v>71.599999999999994</v>
      </c>
      <c r="Q2652" s="9" t="s">
        <v>8322</v>
      </c>
      <c r="R2652" s="9" t="s">
        <v>8358</v>
      </c>
      <c r="S2652" s="10">
        <f>(J2652/86400)+25569+(-6/24)</f>
        <v>42695.374340277776</v>
      </c>
      <c r="T2652">
        <f t="shared" si="164"/>
        <v>2016</v>
      </c>
      <c r="U2652" s="15" t="str">
        <f t="shared" si="167"/>
        <v>Nov</v>
      </c>
      <c r="V2652" s="10">
        <f>(I2652/86400)+25569+(-5/24)</f>
        <v>42725.416006944441</v>
      </c>
      <c r="Y2652" s="10"/>
    </row>
    <row r="2653" spans="1:25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5"/>
        <v>2</v>
      </c>
      <c r="P2653">
        <f t="shared" si="166"/>
        <v>307.8235294117647</v>
      </c>
      <c r="Q2653" s="9" t="s">
        <v>8322</v>
      </c>
      <c r="R2653" s="9" t="s">
        <v>8358</v>
      </c>
      <c r="S2653" s="10">
        <f>(J2653/86400)+25569+(-6/24)</f>
        <v>42327.555659722224</v>
      </c>
      <c r="T2653">
        <f t="shared" si="164"/>
        <v>2015</v>
      </c>
      <c r="U2653" s="15" t="str">
        <f t="shared" si="167"/>
        <v>Nov</v>
      </c>
      <c r="V2653" s="10">
        <f>(I2653/86400)+25569+(-5/24)</f>
        <v>42355.597326388888</v>
      </c>
      <c r="Y2653" s="10"/>
    </row>
    <row r="2654" spans="1:25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5"/>
        <v>1</v>
      </c>
      <c r="P2654">
        <f t="shared" si="166"/>
        <v>80.454545454545453</v>
      </c>
      <c r="Q2654" s="9" t="s">
        <v>8322</v>
      </c>
      <c r="R2654" s="9" t="s">
        <v>8358</v>
      </c>
      <c r="S2654" s="10">
        <f>(J2654/86400)+25569+(-6/24)</f>
        <v>41952.908854166672</v>
      </c>
      <c r="T2654">
        <f t="shared" si="164"/>
        <v>2014</v>
      </c>
      <c r="U2654" s="15" t="str">
        <f t="shared" si="167"/>
        <v>Nov</v>
      </c>
      <c r="V2654" s="10">
        <f>(I2654/86400)+25569+(-5/24)</f>
        <v>41982.950520833336</v>
      </c>
      <c r="Y2654" s="10"/>
    </row>
    <row r="2655" spans="1:25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5"/>
        <v>12</v>
      </c>
      <c r="P2655">
        <f t="shared" si="166"/>
        <v>83.942857142857136</v>
      </c>
      <c r="Q2655" s="9" t="s">
        <v>8322</v>
      </c>
      <c r="R2655" s="9" t="s">
        <v>8358</v>
      </c>
      <c r="S2655" s="10">
        <f>(J2655/86400)+25569+(-6/24)</f>
        <v>41771.401932870373</v>
      </c>
      <c r="T2655">
        <f t="shared" si="164"/>
        <v>2014</v>
      </c>
      <c r="U2655" s="15" t="str">
        <f t="shared" si="167"/>
        <v>May</v>
      </c>
      <c r="V2655" s="10">
        <f>(I2655/86400)+25569+(-5/24)</f>
        <v>41802.958333333328</v>
      </c>
      <c r="Y2655" s="10"/>
    </row>
    <row r="2656" spans="1:25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5"/>
        <v>0</v>
      </c>
      <c r="P2656">
        <f t="shared" si="166"/>
        <v>8.5</v>
      </c>
      <c r="Q2656" s="9" t="s">
        <v>8322</v>
      </c>
      <c r="R2656" s="9" t="s">
        <v>8358</v>
      </c>
      <c r="S2656" s="10">
        <f>(J2656/86400)+25569+(-6/24)</f>
        <v>42055.350995370369</v>
      </c>
      <c r="T2656">
        <f t="shared" si="164"/>
        <v>2015</v>
      </c>
      <c r="U2656" s="15" t="str">
        <f t="shared" si="167"/>
        <v>Feb</v>
      </c>
      <c r="V2656" s="10">
        <f>(I2656/86400)+25569+(-5/24)</f>
        <v>42115.350995370369</v>
      </c>
      <c r="Y2656" s="10"/>
    </row>
    <row r="2657" spans="1:25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5"/>
        <v>21</v>
      </c>
      <c r="P2657">
        <f t="shared" si="166"/>
        <v>73.372093023255815</v>
      </c>
      <c r="Q2657" s="9" t="s">
        <v>8322</v>
      </c>
      <c r="R2657" s="9" t="s">
        <v>8358</v>
      </c>
      <c r="S2657" s="10">
        <f>(J2657/86400)+25569+(-6/24)</f>
        <v>42381.616284722222</v>
      </c>
      <c r="T2657">
        <f t="shared" si="164"/>
        <v>2016</v>
      </c>
      <c r="U2657" s="15" t="str">
        <f t="shared" si="167"/>
        <v>Jan</v>
      </c>
      <c r="V2657" s="10">
        <f>(I2657/86400)+25569+(-5/24)</f>
        <v>42409.624999999993</v>
      </c>
      <c r="Y2657" s="10"/>
    </row>
    <row r="2658" spans="1:25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5"/>
        <v>11</v>
      </c>
      <c r="P2658">
        <f t="shared" si="166"/>
        <v>112.86184210526316</v>
      </c>
      <c r="Q2658" s="9" t="s">
        <v>8322</v>
      </c>
      <c r="R2658" s="9" t="s">
        <v>8358</v>
      </c>
      <c r="S2658" s="10">
        <f>(J2658/86400)+25569+(-6/24)</f>
        <v>42767.438518518524</v>
      </c>
      <c r="T2658">
        <f t="shared" si="164"/>
        <v>2017</v>
      </c>
      <c r="U2658" s="15" t="str">
        <f t="shared" si="167"/>
        <v>Feb</v>
      </c>
      <c r="V2658" s="10">
        <f>(I2658/86400)+25569+(-5/24)</f>
        <v>42806.583333333336</v>
      </c>
      <c r="Y2658" s="10"/>
    </row>
    <row r="2659" spans="1:25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5"/>
        <v>19</v>
      </c>
      <c r="P2659">
        <f t="shared" si="166"/>
        <v>95.277627118644077</v>
      </c>
      <c r="Q2659" s="9" t="s">
        <v>8322</v>
      </c>
      <c r="R2659" s="9" t="s">
        <v>8358</v>
      </c>
      <c r="S2659" s="10">
        <f>(J2659/86400)+25569+(-6/24)</f>
        <v>42551.678854166668</v>
      </c>
      <c r="T2659">
        <f t="shared" si="164"/>
        <v>2016</v>
      </c>
      <c r="U2659" s="15" t="str">
        <f t="shared" si="167"/>
        <v>Jun</v>
      </c>
      <c r="V2659" s="10">
        <f>(I2659/86400)+25569+(-5/24)</f>
        <v>42584.854166666664</v>
      </c>
      <c r="Y2659" s="10"/>
    </row>
    <row r="2660" spans="1:25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5"/>
        <v>0</v>
      </c>
      <c r="P2660">
        <f t="shared" si="166"/>
        <v>22.75</v>
      </c>
      <c r="Q2660" s="9" t="s">
        <v>8322</v>
      </c>
      <c r="R2660" s="9" t="s">
        <v>8358</v>
      </c>
      <c r="S2660" s="10">
        <f>(J2660/86400)+25569+(-6/24)</f>
        <v>42551.634189814809</v>
      </c>
      <c r="T2660">
        <f t="shared" si="164"/>
        <v>2016</v>
      </c>
      <c r="U2660" s="15" t="str">
        <f t="shared" si="167"/>
        <v>Jun</v>
      </c>
      <c r="V2660" s="10">
        <f>(I2660/86400)+25569+(-5/24)</f>
        <v>42581.675856481474</v>
      </c>
      <c r="Y2660" s="10"/>
    </row>
    <row r="2661" spans="1:25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5"/>
        <v>3</v>
      </c>
      <c r="P2661">
        <f t="shared" si="166"/>
        <v>133.30000000000001</v>
      </c>
      <c r="Q2661" s="9" t="s">
        <v>8322</v>
      </c>
      <c r="R2661" s="9" t="s">
        <v>8358</v>
      </c>
      <c r="S2661" s="10">
        <f>(J2661/86400)+25569+(-6/24)</f>
        <v>42081.819560185184</v>
      </c>
      <c r="T2661">
        <f t="shared" si="164"/>
        <v>2015</v>
      </c>
      <c r="U2661" s="15" t="str">
        <f t="shared" si="167"/>
        <v>Mar</v>
      </c>
      <c r="V2661" s="10">
        <f>(I2661/86400)+25569+(-5/24)</f>
        <v>42111.861226851848</v>
      </c>
      <c r="Y2661" s="10"/>
    </row>
    <row r="2662" spans="1:25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5"/>
        <v>0</v>
      </c>
      <c r="P2662">
        <f t="shared" si="166"/>
        <v>3.8</v>
      </c>
      <c r="Q2662" s="9" t="s">
        <v>8322</v>
      </c>
      <c r="R2662" s="9" t="s">
        <v>8358</v>
      </c>
      <c r="S2662" s="10">
        <f>(J2662/86400)+25569+(-6/24)</f>
        <v>42272.463171296295</v>
      </c>
      <c r="T2662">
        <f t="shared" si="164"/>
        <v>2015</v>
      </c>
      <c r="U2662" s="15" t="str">
        <f t="shared" si="167"/>
        <v>Sep</v>
      </c>
      <c r="V2662" s="10">
        <f>(I2662/86400)+25569+(-5/24)</f>
        <v>42332.546504629623</v>
      </c>
      <c r="Y2662" s="10"/>
    </row>
    <row r="2663" spans="1:25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5"/>
        <v>103</v>
      </c>
      <c r="P2663">
        <f t="shared" si="166"/>
        <v>85.75</v>
      </c>
      <c r="Q2663" s="9" t="s">
        <v>8322</v>
      </c>
      <c r="R2663" s="9" t="s">
        <v>8359</v>
      </c>
      <c r="S2663" s="10">
        <f>(J2663/86400)+25569+(-6/24)</f>
        <v>41542.708449074074</v>
      </c>
      <c r="T2663">
        <f t="shared" si="164"/>
        <v>2013</v>
      </c>
      <c r="U2663" s="15" t="str">
        <f t="shared" si="167"/>
        <v>Sep</v>
      </c>
      <c r="V2663" s="10">
        <f>(I2663/86400)+25569+(-5/24)</f>
        <v>41572.750115740739</v>
      </c>
      <c r="Y2663" s="10"/>
    </row>
    <row r="2664" spans="1:25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5"/>
        <v>107</v>
      </c>
      <c r="P2664">
        <f t="shared" si="166"/>
        <v>267</v>
      </c>
      <c r="Q2664" s="9" t="s">
        <v>8322</v>
      </c>
      <c r="R2664" s="9" t="s">
        <v>8359</v>
      </c>
      <c r="S2664" s="10">
        <f>(J2664/86400)+25569+(-6/24)</f>
        <v>42207.496678240743</v>
      </c>
      <c r="T2664">
        <f t="shared" si="164"/>
        <v>2015</v>
      </c>
      <c r="U2664" s="15" t="str">
        <f t="shared" si="167"/>
        <v>Jul</v>
      </c>
      <c r="V2664" s="10">
        <f>(I2664/86400)+25569+(-5/24)</f>
        <v>42237.538344907407</v>
      </c>
      <c r="Y2664" s="10"/>
    </row>
    <row r="2665" spans="1:25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5"/>
        <v>105</v>
      </c>
      <c r="P2665">
        <f t="shared" si="166"/>
        <v>373.55803571428572</v>
      </c>
      <c r="Q2665" s="9" t="s">
        <v>8322</v>
      </c>
      <c r="R2665" s="9" t="s">
        <v>8359</v>
      </c>
      <c r="S2665" s="10">
        <f>(J2665/86400)+25569+(-6/24)</f>
        <v>42222.372766203705</v>
      </c>
      <c r="T2665">
        <f t="shared" si="164"/>
        <v>2015</v>
      </c>
      <c r="U2665" s="15" t="str">
        <f t="shared" si="167"/>
        <v>Aug</v>
      </c>
      <c r="V2665" s="10">
        <f>(I2665/86400)+25569+(-5/24)</f>
        <v>42251.416666666664</v>
      </c>
      <c r="Y2665" s="10"/>
    </row>
    <row r="2666" spans="1:25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5"/>
        <v>103</v>
      </c>
      <c r="P2666">
        <f t="shared" si="166"/>
        <v>174.03846153846155</v>
      </c>
      <c r="Q2666" s="9" t="s">
        <v>8322</v>
      </c>
      <c r="R2666" s="9" t="s">
        <v>8359</v>
      </c>
      <c r="S2666" s="10">
        <f>(J2666/86400)+25569+(-6/24)</f>
        <v>42312.77542824074</v>
      </c>
      <c r="T2666">
        <f t="shared" si="164"/>
        <v>2015</v>
      </c>
      <c r="U2666" s="15" t="str">
        <f t="shared" si="167"/>
        <v>Nov</v>
      </c>
      <c r="V2666" s="10">
        <f>(I2666/86400)+25569+(-5/24)</f>
        <v>42347.082638888889</v>
      </c>
      <c r="Y2666" s="10"/>
    </row>
    <row r="2667" spans="1:25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5"/>
        <v>123</v>
      </c>
      <c r="P2667">
        <f t="shared" si="166"/>
        <v>93.695652173913047</v>
      </c>
      <c r="Q2667" s="9" t="s">
        <v>8322</v>
      </c>
      <c r="R2667" s="9" t="s">
        <v>8359</v>
      </c>
      <c r="S2667" s="10">
        <f>(J2667/86400)+25569+(-6/24)</f>
        <v>42083.645532407405</v>
      </c>
      <c r="T2667">
        <f t="shared" si="164"/>
        <v>2015</v>
      </c>
      <c r="U2667" s="15" t="str">
        <f t="shared" si="167"/>
        <v>Mar</v>
      </c>
      <c r="V2667" s="10">
        <f>(I2667/86400)+25569+(-5/24)</f>
        <v>42128.687199074069</v>
      </c>
      <c r="Y2667" s="10"/>
    </row>
    <row r="2668" spans="1:25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5"/>
        <v>159</v>
      </c>
      <c r="P2668">
        <f t="shared" si="166"/>
        <v>77.327718446601949</v>
      </c>
      <c r="Q2668" s="9" t="s">
        <v>8322</v>
      </c>
      <c r="R2668" s="9" t="s">
        <v>8359</v>
      </c>
      <c r="S2668" s="10">
        <f>(J2668/86400)+25569+(-6/24)</f>
        <v>42235.514340277776</v>
      </c>
      <c r="T2668">
        <f t="shared" si="164"/>
        <v>2015</v>
      </c>
      <c r="U2668" s="15" t="str">
        <f t="shared" si="167"/>
        <v>Aug</v>
      </c>
      <c r="V2668" s="10">
        <f>(I2668/86400)+25569+(-5/24)</f>
        <v>42272.666666666664</v>
      </c>
      <c r="Y2668" s="10"/>
    </row>
    <row r="2669" spans="1:25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5"/>
        <v>111</v>
      </c>
      <c r="P2669">
        <f t="shared" si="166"/>
        <v>92.222222222222229</v>
      </c>
      <c r="Q2669" s="9" t="s">
        <v>8322</v>
      </c>
      <c r="R2669" s="9" t="s">
        <v>8359</v>
      </c>
      <c r="S2669" s="10">
        <f>(J2669/86400)+25569+(-6/24)</f>
        <v>42380.676111111112</v>
      </c>
      <c r="T2669">
        <f t="shared" si="164"/>
        <v>2016</v>
      </c>
      <c r="U2669" s="15" t="str">
        <f t="shared" si="167"/>
        <v>Jan</v>
      </c>
      <c r="V2669" s="10">
        <f>(I2669/86400)+25569+(-5/24)</f>
        <v>42410.717777777776</v>
      </c>
      <c r="Y2669" s="10"/>
    </row>
    <row r="2670" spans="1:25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5"/>
        <v>171</v>
      </c>
      <c r="P2670">
        <f t="shared" si="166"/>
        <v>60.964285714285715</v>
      </c>
      <c r="Q2670" s="9" t="s">
        <v>8322</v>
      </c>
      <c r="R2670" s="9" t="s">
        <v>8359</v>
      </c>
      <c r="S2670" s="10">
        <f>(J2670/86400)+25569+(-6/24)</f>
        <v>42275.33871527778</v>
      </c>
      <c r="T2670">
        <f t="shared" si="164"/>
        <v>2015</v>
      </c>
      <c r="U2670" s="15" t="str">
        <f t="shared" si="167"/>
        <v>Sep</v>
      </c>
      <c r="V2670" s="10">
        <f>(I2670/86400)+25569+(-5/24)</f>
        <v>42317.397222222215</v>
      </c>
      <c r="Y2670" s="10"/>
    </row>
    <row r="2671" spans="1:25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5"/>
        <v>125</v>
      </c>
      <c r="P2671">
        <f t="shared" si="166"/>
        <v>91</v>
      </c>
      <c r="Q2671" s="9" t="s">
        <v>8322</v>
      </c>
      <c r="R2671" s="9" t="s">
        <v>8359</v>
      </c>
      <c r="S2671" s="10">
        <f>(J2671/86400)+25569+(-6/24)</f>
        <v>42318.785833333328</v>
      </c>
      <c r="T2671">
        <f t="shared" si="164"/>
        <v>2015</v>
      </c>
      <c r="U2671" s="15" t="str">
        <f t="shared" si="167"/>
        <v>Nov</v>
      </c>
      <c r="V2671" s="10">
        <f>(I2671/86400)+25569+(-5/24)</f>
        <v>42378.827499999992</v>
      </c>
      <c r="Y2671" s="10"/>
    </row>
    <row r="2672" spans="1:25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5"/>
        <v>6</v>
      </c>
      <c r="P2672">
        <f t="shared" si="166"/>
        <v>41.583333333333336</v>
      </c>
      <c r="Q2672" s="9" t="s">
        <v>8322</v>
      </c>
      <c r="R2672" s="9" t="s">
        <v>8359</v>
      </c>
      <c r="S2672" s="10">
        <f>(J2672/86400)+25569+(-6/24)</f>
        <v>41820.770601851851</v>
      </c>
      <c r="T2672">
        <f t="shared" si="164"/>
        <v>2014</v>
      </c>
      <c r="U2672" s="15" t="str">
        <f t="shared" si="167"/>
        <v>Jun</v>
      </c>
      <c r="V2672" s="10">
        <f>(I2672/86400)+25569+(-5/24)</f>
        <v>41848.812268518515</v>
      </c>
      <c r="Y2672" s="10"/>
    </row>
    <row r="2673" spans="1:25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5"/>
        <v>11</v>
      </c>
      <c r="P2673">
        <f t="shared" si="166"/>
        <v>33.761904761904759</v>
      </c>
      <c r="Q2673" s="9" t="s">
        <v>8322</v>
      </c>
      <c r="R2673" s="9" t="s">
        <v>8359</v>
      </c>
      <c r="S2673" s="10">
        <f>(J2673/86400)+25569+(-6/24)</f>
        <v>41962.499027777776</v>
      </c>
      <c r="T2673">
        <f t="shared" si="164"/>
        <v>2014</v>
      </c>
      <c r="U2673" s="15" t="str">
        <f t="shared" si="167"/>
        <v>Nov</v>
      </c>
      <c r="V2673" s="10">
        <f>(I2673/86400)+25569+(-5/24)</f>
        <v>41992.609722222223</v>
      </c>
      <c r="Y2673" s="10"/>
    </row>
    <row r="2674" spans="1:25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5"/>
        <v>33</v>
      </c>
      <c r="P2674">
        <f t="shared" si="166"/>
        <v>70.61702127659575</v>
      </c>
      <c r="Q2674" s="9" t="s">
        <v>8322</v>
      </c>
      <c r="R2674" s="9" t="s">
        <v>8359</v>
      </c>
      <c r="S2674" s="10">
        <f>(J2674/86400)+25569+(-6/24)</f>
        <v>42344.634143518517</v>
      </c>
      <c r="T2674">
        <f t="shared" si="164"/>
        <v>2015</v>
      </c>
      <c r="U2674" s="15" t="str">
        <f t="shared" si="167"/>
        <v>Dec</v>
      </c>
      <c r="V2674" s="10">
        <f>(I2674/86400)+25569+(-5/24)</f>
        <v>42366.041666666664</v>
      </c>
      <c r="Y2674" s="10"/>
    </row>
    <row r="2675" spans="1:25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5"/>
        <v>28</v>
      </c>
      <c r="P2675">
        <f t="shared" si="166"/>
        <v>167.15151515151516</v>
      </c>
      <c r="Q2675" s="9" t="s">
        <v>8322</v>
      </c>
      <c r="R2675" s="9" t="s">
        <v>8359</v>
      </c>
      <c r="S2675" s="10">
        <f>(J2675/86400)+25569+(-6/24)</f>
        <v>41912.291655092595</v>
      </c>
      <c r="T2675">
        <f t="shared" si="164"/>
        <v>2014</v>
      </c>
      <c r="U2675" s="15" t="str">
        <f t="shared" si="167"/>
        <v>Sep</v>
      </c>
      <c r="V2675" s="10">
        <f>(I2675/86400)+25569+(-5/24)</f>
        <v>41941.739583333328</v>
      </c>
      <c r="Y2675" s="10"/>
    </row>
    <row r="2676" spans="1:25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5"/>
        <v>63</v>
      </c>
      <c r="P2676">
        <f t="shared" si="166"/>
        <v>128.61988304093566</v>
      </c>
      <c r="Q2676" s="9" t="s">
        <v>8322</v>
      </c>
      <c r="R2676" s="9" t="s">
        <v>8359</v>
      </c>
      <c r="S2676" s="10">
        <f>(J2676/86400)+25569+(-6/24)</f>
        <v>42529.382754629631</v>
      </c>
      <c r="T2676">
        <f t="shared" si="164"/>
        <v>2016</v>
      </c>
      <c r="U2676" s="15" t="str">
        <f t="shared" si="167"/>
        <v>Jun</v>
      </c>
      <c r="V2676" s="10">
        <f>(I2676/86400)+25569+(-5/24)</f>
        <v>42555.999305555553</v>
      </c>
      <c r="Y2676" s="10"/>
    </row>
    <row r="2677" spans="1:25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5"/>
        <v>8</v>
      </c>
      <c r="P2677">
        <f t="shared" si="166"/>
        <v>65.41379310344827</v>
      </c>
      <c r="Q2677" s="9" t="s">
        <v>8322</v>
      </c>
      <c r="R2677" s="9" t="s">
        <v>8359</v>
      </c>
      <c r="S2677" s="10">
        <f>(J2677/86400)+25569+(-6/24)</f>
        <v>41923.607511574075</v>
      </c>
      <c r="T2677">
        <f t="shared" si="164"/>
        <v>2014</v>
      </c>
      <c r="U2677" s="15" t="str">
        <f t="shared" si="167"/>
        <v>Oct</v>
      </c>
      <c r="V2677" s="10">
        <f>(I2677/86400)+25569+(-5/24)</f>
        <v>41953.690844907404</v>
      </c>
      <c r="Y2677" s="10"/>
    </row>
    <row r="2678" spans="1:25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5"/>
        <v>50</v>
      </c>
      <c r="P2678">
        <f t="shared" si="166"/>
        <v>117.55555555555556</v>
      </c>
      <c r="Q2678" s="9" t="s">
        <v>8322</v>
      </c>
      <c r="R2678" s="9" t="s">
        <v>8359</v>
      </c>
      <c r="S2678" s="10">
        <f>(J2678/86400)+25569+(-6/24)</f>
        <v>42482.374699074076</v>
      </c>
      <c r="T2678">
        <f t="shared" si="164"/>
        <v>2016</v>
      </c>
      <c r="U2678" s="15" t="str">
        <f t="shared" si="167"/>
        <v>Apr</v>
      </c>
      <c r="V2678" s="10">
        <f>(I2678/86400)+25569+(-5/24)</f>
        <v>42512.416365740741</v>
      </c>
      <c r="Y2678" s="10"/>
    </row>
    <row r="2679" spans="1:25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5"/>
        <v>18</v>
      </c>
      <c r="P2679">
        <f t="shared" si="166"/>
        <v>126.48148148148148</v>
      </c>
      <c r="Q2679" s="9" t="s">
        <v>8322</v>
      </c>
      <c r="R2679" s="9" t="s">
        <v>8359</v>
      </c>
      <c r="S2679" s="10">
        <f>(J2679/86400)+25569+(-6/24)</f>
        <v>41792.779432870375</v>
      </c>
      <c r="T2679">
        <f t="shared" si="164"/>
        <v>2014</v>
      </c>
      <c r="U2679" s="15" t="str">
        <f t="shared" si="167"/>
        <v>Jun</v>
      </c>
      <c r="V2679" s="10">
        <f>(I2679/86400)+25569+(-5/24)</f>
        <v>41822.821099537039</v>
      </c>
      <c r="Y2679" s="10"/>
    </row>
    <row r="2680" spans="1:25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5"/>
        <v>0</v>
      </c>
      <c r="P2680">
        <f t="shared" si="166"/>
        <v>550</v>
      </c>
      <c r="Q2680" s="9" t="s">
        <v>8322</v>
      </c>
      <c r="R2680" s="9" t="s">
        <v>8359</v>
      </c>
      <c r="S2680" s="10">
        <f>(J2680/86400)+25569+(-6/24)</f>
        <v>42241.548206018517</v>
      </c>
      <c r="T2680">
        <f t="shared" si="164"/>
        <v>2015</v>
      </c>
      <c r="U2680" s="15" t="str">
        <f t="shared" si="167"/>
        <v>Aug</v>
      </c>
      <c r="V2680" s="10">
        <f>(I2680/86400)+25569+(-5/24)</f>
        <v>42271.589872685181</v>
      </c>
      <c r="Y2680" s="10"/>
    </row>
    <row r="2681" spans="1:25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5"/>
        <v>0</v>
      </c>
      <c r="P2681">
        <f t="shared" si="166"/>
        <v>44</v>
      </c>
      <c r="Q2681" s="9" t="s">
        <v>8322</v>
      </c>
      <c r="R2681" s="9" t="s">
        <v>8359</v>
      </c>
      <c r="S2681" s="10">
        <f>(J2681/86400)+25569+(-6/24)</f>
        <v>42032.751087962963</v>
      </c>
      <c r="T2681">
        <f t="shared" si="164"/>
        <v>2015</v>
      </c>
      <c r="U2681" s="15" t="str">
        <f t="shared" si="167"/>
        <v>Jan</v>
      </c>
      <c r="V2681" s="10">
        <f>(I2681/86400)+25569+(-5/24)</f>
        <v>42062.792754629627</v>
      </c>
      <c r="Y2681" s="10"/>
    </row>
    <row r="2682" spans="1:25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5"/>
        <v>1</v>
      </c>
      <c r="P2682">
        <f t="shared" si="166"/>
        <v>69</v>
      </c>
      <c r="Q2682" s="9" t="s">
        <v>8322</v>
      </c>
      <c r="R2682" s="9" t="s">
        <v>8359</v>
      </c>
      <c r="S2682" s="10">
        <f>(J2682/86400)+25569+(-6/24)</f>
        <v>42435.961701388893</v>
      </c>
      <c r="T2682">
        <f t="shared" si="164"/>
        <v>2016</v>
      </c>
      <c r="U2682" s="15" t="str">
        <f t="shared" si="167"/>
        <v>Mar</v>
      </c>
      <c r="V2682" s="10">
        <f>(I2682/86400)+25569+(-5/24)</f>
        <v>42465.961701388886</v>
      </c>
      <c r="Y2682" s="10"/>
    </row>
    <row r="2683" spans="1:25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5"/>
        <v>1</v>
      </c>
      <c r="P2683">
        <f t="shared" si="166"/>
        <v>27.5</v>
      </c>
      <c r="Q2683" s="9" t="s">
        <v>8339</v>
      </c>
      <c r="R2683" s="9" t="s">
        <v>8340</v>
      </c>
      <c r="S2683" s="10">
        <f>(J2683/86400)+25569+(-6/24)</f>
        <v>41805.645254629628</v>
      </c>
      <c r="T2683">
        <f t="shared" si="164"/>
        <v>2014</v>
      </c>
      <c r="U2683" s="15" t="str">
        <f t="shared" si="167"/>
        <v>Jun</v>
      </c>
      <c r="V2683" s="10">
        <f>(I2683/86400)+25569+(-5/24)</f>
        <v>41830.686921296292</v>
      </c>
      <c r="Y2683" s="10"/>
    </row>
    <row r="2684" spans="1:25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5"/>
        <v>28</v>
      </c>
      <c r="P2684">
        <f t="shared" si="166"/>
        <v>84.9</v>
      </c>
      <c r="Q2684" s="9" t="s">
        <v>8339</v>
      </c>
      <c r="R2684" s="9" t="s">
        <v>8340</v>
      </c>
      <c r="S2684" s="10">
        <f>(J2684/86400)+25569+(-6/24)</f>
        <v>41932.621990740743</v>
      </c>
      <c r="T2684">
        <f t="shared" si="164"/>
        <v>2014</v>
      </c>
      <c r="U2684" s="15" t="str">
        <f t="shared" si="167"/>
        <v>Oct</v>
      </c>
      <c r="V2684" s="10">
        <f>(I2684/86400)+25569+(-5/24)</f>
        <v>41965.040972222218</v>
      </c>
      <c r="Y2684" s="10"/>
    </row>
    <row r="2685" spans="1:25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5"/>
        <v>0</v>
      </c>
      <c r="P2685">
        <f t="shared" si="166"/>
        <v>12</v>
      </c>
      <c r="Q2685" s="9" t="s">
        <v>8339</v>
      </c>
      <c r="R2685" s="9" t="s">
        <v>8340</v>
      </c>
      <c r="S2685" s="10">
        <f>(J2685/86400)+25569+(-6/24)</f>
        <v>42034.50509259259</v>
      </c>
      <c r="T2685">
        <f t="shared" si="164"/>
        <v>2015</v>
      </c>
      <c r="U2685" s="15" t="str">
        <f t="shared" si="167"/>
        <v>Jan</v>
      </c>
      <c r="V2685" s="10">
        <f>(I2685/86400)+25569+(-5/24)</f>
        <v>42064.546759259254</v>
      </c>
      <c r="Y2685" s="10"/>
    </row>
    <row r="2686" spans="1:25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5"/>
        <v>1</v>
      </c>
      <c r="P2686">
        <f t="shared" si="166"/>
        <v>200</v>
      </c>
      <c r="Q2686" s="9" t="s">
        <v>8339</v>
      </c>
      <c r="R2686" s="9" t="s">
        <v>8340</v>
      </c>
      <c r="S2686" s="10">
        <f>(J2686/86400)+25569+(-6/24)</f>
        <v>41820.664641203708</v>
      </c>
      <c r="T2686">
        <f t="shared" si="164"/>
        <v>2014</v>
      </c>
      <c r="U2686" s="15" t="str">
        <f t="shared" si="167"/>
        <v>Jun</v>
      </c>
      <c r="V2686" s="10">
        <f>(I2686/86400)+25569+(-5/24)</f>
        <v>41860.706307870372</v>
      </c>
      <c r="Y2686" s="10"/>
    </row>
    <row r="2687" spans="1:25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5"/>
        <v>0</v>
      </c>
      <c r="P2687">
        <f t="shared" si="166"/>
        <v>10</v>
      </c>
      <c r="Q2687" s="9" t="s">
        <v>8339</v>
      </c>
      <c r="R2687" s="9" t="s">
        <v>8340</v>
      </c>
      <c r="S2687" s="10">
        <f>(J2687/86400)+25569+(-6/24)</f>
        <v>42061.44594907407</v>
      </c>
      <c r="T2687">
        <f t="shared" si="164"/>
        <v>2015</v>
      </c>
      <c r="U2687" s="15" t="str">
        <f t="shared" si="167"/>
        <v>Feb</v>
      </c>
      <c r="V2687" s="10">
        <f>(I2687/86400)+25569+(-5/24)</f>
        <v>42121.44594907407</v>
      </c>
      <c r="Y2687" s="10"/>
    </row>
    <row r="2688" spans="1:25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5"/>
        <v>0</v>
      </c>
      <c r="P2688" t="e">
        <f t="shared" si="166"/>
        <v>#DIV/0!</v>
      </c>
      <c r="Q2688" s="9" t="s">
        <v>8339</v>
      </c>
      <c r="R2688" s="9" t="s">
        <v>8340</v>
      </c>
      <c r="S2688" s="10">
        <f>(J2688/86400)+25569+(-6/24)</f>
        <v>41892.724803240737</v>
      </c>
      <c r="T2688">
        <f t="shared" si="164"/>
        <v>2014</v>
      </c>
      <c r="U2688" s="15" t="str">
        <f t="shared" si="167"/>
        <v>Sep</v>
      </c>
      <c r="V2688" s="10">
        <f>(I2688/86400)+25569+(-5/24)</f>
        <v>41912.766469907401</v>
      </c>
      <c r="Y2688" s="10"/>
    </row>
    <row r="2689" spans="1:25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5"/>
        <v>0</v>
      </c>
      <c r="P2689" t="e">
        <f t="shared" si="166"/>
        <v>#DIV/0!</v>
      </c>
      <c r="Q2689" s="9" t="s">
        <v>8339</v>
      </c>
      <c r="R2689" s="9" t="s">
        <v>8340</v>
      </c>
      <c r="S2689" s="10">
        <f>(J2689/86400)+25569+(-6/24)</f>
        <v>42154.39025462963</v>
      </c>
      <c r="T2689">
        <f t="shared" si="164"/>
        <v>2015</v>
      </c>
      <c r="U2689" s="15" t="str">
        <f t="shared" si="167"/>
        <v>May</v>
      </c>
      <c r="V2689" s="10">
        <f>(I2689/86400)+25569+(-5/24)</f>
        <v>42184.431921296295</v>
      </c>
      <c r="Y2689" s="10"/>
    </row>
    <row r="2690" spans="1:25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5"/>
        <v>0</v>
      </c>
      <c r="P2690">
        <f t="shared" si="166"/>
        <v>5.2857142857142856</v>
      </c>
      <c r="Q2690" s="9" t="s">
        <v>8339</v>
      </c>
      <c r="R2690" s="9" t="s">
        <v>8340</v>
      </c>
      <c r="S2690" s="10">
        <f>(J2690/86400)+25569+(-6/24)</f>
        <v>42027.86886574074</v>
      </c>
      <c r="T2690">
        <f t="shared" ref="T2690:T2753" si="168">YEAR(S2690)</f>
        <v>2015</v>
      </c>
      <c r="U2690" s="15" t="str">
        <f t="shared" si="167"/>
        <v>Jan</v>
      </c>
      <c r="V2690" s="10">
        <f>(I2690/86400)+25569+(-5/24)</f>
        <v>42058.916666666664</v>
      </c>
      <c r="Y2690" s="10"/>
    </row>
    <row r="2691" spans="1:25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9">ROUND((E2691/D2691)*100,0)</f>
        <v>0</v>
      </c>
      <c r="P2691">
        <f t="shared" ref="P2691:P2754" si="170">AVERAGE(E2691/L2691)</f>
        <v>1</v>
      </c>
      <c r="Q2691" s="9" t="s">
        <v>8339</v>
      </c>
      <c r="R2691" s="9" t="s">
        <v>8340</v>
      </c>
      <c r="S2691" s="10">
        <f>(J2691/86400)+25569+(-6/24)</f>
        <v>42551.711689814816</v>
      </c>
      <c r="T2691">
        <f t="shared" si="168"/>
        <v>2016</v>
      </c>
      <c r="U2691" s="15" t="str">
        <f t="shared" ref="U2691:U2754" si="171">TEXT(S2691,"mmm")</f>
        <v>Jun</v>
      </c>
      <c r="V2691" s="10">
        <f>(I2691/86400)+25569+(-5/24)</f>
        <v>42581.75335648148</v>
      </c>
      <c r="Y2691" s="10"/>
    </row>
    <row r="2692" spans="1:25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9"/>
        <v>11</v>
      </c>
      <c r="P2692">
        <f t="shared" si="170"/>
        <v>72.762711864406782</v>
      </c>
      <c r="Q2692" s="9" t="s">
        <v>8339</v>
      </c>
      <c r="R2692" s="9" t="s">
        <v>8340</v>
      </c>
      <c r="S2692" s="10">
        <f>(J2692/86400)+25569+(-6/24)</f>
        <v>42112.855046296296</v>
      </c>
      <c r="T2692">
        <f t="shared" si="168"/>
        <v>2015</v>
      </c>
      <c r="U2692" s="15" t="str">
        <f t="shared" si="171"/>
        <v>Apr</v>
      </c>
      <c r="V2692" s="10">
        <f>(I2692/86400)+25569+(-5/24)</f>
        <v>42157.89671296296</v>
      </c>
      <c r="Y2692" s="10"/>
    </row>
    <row r="2693" spans="1:25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9"/>
        <v>0</v>
      </c>
      <c r="P2693">
        <f t="shared" si="170"/>
        <v>17.5</v>
      </c>
      <c r="Q2693" s="9" t="s">
        <v>8339</v>
      </c>
      <c r="R2693" s="9" t="s">
        <v>8340</v>
      </c>
      <c r="S2693" s="10">
        <f>(J2693/86400)+25569+(-6/24)</f>
        <v>42089.474039351851</v>
      </c>
      <c r="T2693">
        <f t="shared" si="168"/>
        <v>2015</v>
      </c>
      <c r="U2693" s="15" t="str">
        <f t="shared" si="171"/>
        <v>Mar</v>
      </c>
      <c r="V2693" s="10">
        <f>(I2693/86400)+25569+(-5/24)</f>
        <v>42134.515706018516</v>
      </c>
      <c r="Y2693" s="10"/>
    </row>
    <row r="2694" spans="1:25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9"/>
        <v>1</v>
      </c>
      <c r="P2694">
        <f t="shared" si="170"/>
        <v>25</v>
      </c>
      <c r="Q2694" s="9" t="s">
        <v>8339</v>
      </c>
      <c r="R2694" s="9" t="s">
        <v>8340</v>
      </c>
      <c r="S2694" s="10">
        <f>(J2694/86400)+25569+(-6/24)</f>
        <v>42058.084027777775</v>
      </c>
      <c r="T2694">
        <f t="shared" si="168"/>
        <v>2015</v>
      </c>
      <c r="U2694" s="15" t="str">
        <f t="shared" si="171"/>
        <v>Feb</v>
      </c>
      <c r="V2694" s="10">
        <f>(I2694/86400)+25569+(-5/24)</f>
        <v>42088.084027777775</v>
      </c>
      <c r="Y2694" s="10"/>
    </row>
    <row r="2695" spans="1:25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9"/>
        <v>1</v>
      </c>
      <c r="P2695">
        <f t="shared" si="170"/>
        <v>13.333333333333334</v>
      </c>
      <c r="Q2695" s="9" t="s">
        <v>8339</v>
      </c>
      <c r="R2695" s="9" t="s">
        <v>8340</v>
      </c>
      <c r="S2695" s="10">
        <f>(J2695/86400)+25569+(-6/24)</f>
        <v>41833.888495370367</v>
      </c>
      <c r="T2695">
        <f t="shared" si="168"/>
        <v>2014</v>
      </c>
      <c r="U2695" s="15" t="str">
        <f t="shared" si="171"/>
        <v>Jul</v>
      </c>
      <c r="V2695" s="10">
        <f>(I2695/86400)+25569+(-5/24)</f>
        <v>41863.930162037032</v>
      </c>
      <c r="Y2695" s="10"/>
    </row>
    <row r="2696" spans="1:25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9"/>
        <v>0</v>
      </c>
      <c r="P2696">
        <f t="shared" si="170"/>
        <v>1</v>
      </c>
      <c r="Q2696" s="9" t="s">
        <v>8339</v>
      </c>
      <c r="R2696" s="9" t="s">
        <v>8340</v>
      </c>
      <c r="S2696" s="10">
        <f>(J2696/86400)+25569+(-6/24)</f>
        <v>41877.890497685185</v>
      </c>
      <c r="T2696">
        <f t="shared" si="168"/>
        <v>2014</v>
      </c>
      <c r="U2696" s="15" t="str">
        <f t="shared" si="171"/>
        <v>Aug</v>
      </c>
      <c r="V2696" s="10">
        <f>(I2696/86400)+25569+(-5/24)</f>
        <v>41907.932164351849</v>
      </c>
      <c r="Y2696" s="10"/>
    </row>
    <row r="2697" spans="1:25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9"/>
        <v>0</v>
      </c>
      <c r="P2697">
        <f t="shared" si="170"/>
        <v>23.666666666666668</v>
      </c>
      <c r="Q2697" s="9" t="s">
        <v>8339</v>
      </c>
      <c r="R2697" s="9" t="s">
        <v>8340</v>
      </c>
      <c r="S2697" s="10">
        <f>(J2697/86400)+25569+(-6/24)</f>
        <v>42047.931921296295</v>
      </c>
      <c r="T2697">
        <f t="shared" si="168"/>
        <v>2015</v>
      </c>
      <c r="U2697" s="15" t="str">
        <f t="shared" si="171"/>
        <v>Feb</v>
      </c>
      <c r="V2697" s="10">
        <f>(I2697/86400)+25569+(-5/24)</f>
        <v>42107.931921296295</v>
      </c>
      <c r="Y2697" s="10"/>
    </row>
    <row r="2698" spans="1:25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9"/>
        <v>6</v>
      </c>
      <c r="P2698">
        <f t="shared" si="170"/>
        <v>89.21052631578948</v>
      </c>
      <c r="Q2698" s="9" t="s">
        <v>8339</v>
      </c>
      <c r="R2698" s="9" t="s">
        <v>8340</v>
      </c>
      <c r="S2698" s="10">
        <f>(J2698/86400)+25569+(-6/24)</f>
        <v>41964.594444444447</v>
      </c>
      <c r="T2698">
        <f t="shared" si="168"/>
        <v>2014</v>
      </c>
      <c r="U2698" s="15" t="str">
        <f t="shared" si="171"/>
        <v>Nov</v>
      </c>
      <c r="V2698" s="10">
        <f>(I2698/86400)+25569+(-5/24)</f>
        <v>41998.636111111111</v>
      </c>
      <c r="Y2698" s="10"/>
    </row>
    <row r="2699" spans="1:25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9"/>
        <v>26</v>
      </c>
      <c r="P2699">
        <f t="shared" si="170"/>
        <v>116.55769230769231</v>
      </c>
      <c r="Q2699" s="9" t="s">
        <v>8339</v>
      </c>
      <c r="R2699" s="9" t="s">
        <v>8340</v>
      </c>
      <c r="S2699" s="10">
        <f>(J2699/86400)+25569+(-6/24)</f>
        <v>42187.690081018518</v>
      </c>
      <c r="T2699">
        <f t="shared" si="168"/>
        <v>2015</v>
      </c>
      <c r="U2699" s="15" t="str">
        <f t="shared" si="171"/>
        <v>Jul</v>
      </c>
      <c r="V2699" s="10">
        <f>(I2699/86400)+25569+(-5/24)</f>
        <v>42218.708333333336</v>
      </c>
      <c r="Y2699" s="10"/>
    </row>
    <row r="2700" spans="1:25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9"/>
        <v>0</v>
      </c>
      <c r="P2700">
        <f t="shared" si="170"/>
        <v>13.005000000000001</v>
      </c>
      <c r="Q2700" s="9" t="s">
        <v>8339</v>
      </c>
      <c r="R2700" s="9" t="s">
        <v>8340</v>
      </c>
      <c r="S2700" s="10">
        <f>(J2700/86400)+25569+(-6/24)</f>
        <v>41787.648240740738</v>
      </c>
      <c r="T2700">
        <f t="shared" si="168"/>
        <v>2014</v>
      </c>
      <c r="U2700" s="15" t="str">
        <f t="shared" si="171"/>
        <v>May</v>
      </c>
      <c r="V2700" s="10">
        <f>(I2700/86400)+25569+(-5/24)</f>
        <v>41817.689907407403</v>
      </c>
      <c r="Y2700" s="10"/>
    </row>
    <row r="2701" spans="1:25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9"/>
        <v>0</v>
      </c>
      <c r="P2701" t="e">
        <f t="shared" si="170"/>
        <v>#DIV/0!</v>
      </c>
      <c r="Q2701" s="9" t="s">
        <v>8339</v>
      </c>
      <c r="R2701" s="9" t="s">
        <v>8340</v>
      </c>
      <c r="S2701" s="10">
        <f>(J2701/86400)+25569+(-6/24)</f>
        <v>41829.646562499998</v>
      </c>
      <c r="T2701">
        <f t="shared" si="168"/>
        <v>2014</v>
      </c>
      <c r="U2701" s="15" t="str">
        <f t="shared" si="171"/>
        <v>Jul</v>
      </c>
      <c r="V2701" s="10">
        <f>(I2701/86400)+25569+(-5/24)</f>
        <v>41859.688229166662</v>
      </c>
      <c r="Y2701" s="10"/>
    </row>
    <row r="2702" spans="1:25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9"/>
        <v>1</v>
      </c>
      <c r="P2702">
        <f t="shared" si="170"/>
        <v>17.5</v>
      </c>
      <c r="Q2702" s="9" t="s">
        <v>8339</v>
      </c>
      <c r="R2702" s="9" t="s">
        <v>8340</v>
      </c>
      <c r="S2702" s="10">
        <f>(J2702/86400)+25569+(-6/24)</f>
        <v>41870.624675925923</v>
      </c>
      <c r="T2702">
        <f t="shared" si="168"/>
        <v>2014</v>
      </c>
      <c r="U2702" s="15" t="str">
        <f t="shared" si="171"/>
        <v>Aug</v>
      </c>
      <c r="V2702" s="10">
        <f>(I2702/86400)+25569+(-5/24)</f>
        <v>41900.666342592587</v>
      </c>
      <c r="Y2702" s="10"/>
    </row>
    <row r="2703" spans="1:25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9"/>
        <v>46</v>
      </c>
      <c r="P2703">
        <f t="shared" si="170"/>
        <v>34.130434782608695</v>
      </c>
      <c r="Q2703" s="9" t="s">
        <v>8320</v>
      </c>
      <c r="R2703" s="9" t="s">
        <v>8360</v>
      </c>
      <c r="S2703" s="10">
        <f>(J2703/86400)+25569+(-6/24)</f>
        <v>42801.524699074071</v>
      </c>
      <c r="T2703">
        <f t="shared" si="168"/>
        <v>2017</v>
      </c>
      <c r="U2703" s="15" t="str">
        <f t="shared" si="171"/>
        <v>Mar</v>
      </c>
      <c r="V2703" s="10">
        <f>(I2703/86400)+25569+(-5/24)</f>
        <v>42832.524699074071</v>
      </c>
      <c r="Y2703" s="10"/>
    </row>
    <row r="2704" spans="1:25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9"/>
        <v>34</v>
      </c>
      <c r="P2704">
        <f t="shared" si="170"/>
        <v>132.34615384615384</v>
      </c>
      <c r="Q2704" s="9" t="s">
        <v>8320</v>
      </c>
      <c r="R2704" s="9" t="s">
        <v>8360</v>
      </c>
      <c r="S2704" s="10">
        <f>(J2704/86400)+25569+(-6/24)</f>
        <v>42800.551817129628</v>
      </c>
      <c r="T2704">
        <f t="shared" si="168"/>
        <v>2017</v>
      </c>
      <c r="U2704" s="15" t="str">
        <f t="shared" si="171"/>
        <v>Mar</v>
      </c>
      <c r="V2704" s="10">
        <f>(I2704/86400)+25569+(-5/24)</f>
        <v>42830.551817129628</v>
      </c>
      <c r="Y2704" s="10"/>
    </row>
    <row r="2705" spans="1:25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9"/>
        <v>104</v>
      </c>
      <c r="P2705">
        <f t="shared" si="170"/>
        <v>922.22222222222217</v>
      </c>
      <c r="Q2705" s="9" t="s">
        <v>8320</v>
      </c>
      <c r="R2705" s="9" t="s">
        <v>8360</v>
      </c>
      <c r="S2705" s="10">
        <f>(J2705/86400)+25569+(-6/24)</f>
        <v>42756.440162037034</v>
      </c>
      <c r="T2705">
        <f t="shared" si="168"/>
        <v>2017</v>
      </c>
      <c r="U2705" s="15" t="str">
        <f t="shared" si="171"/>
        <v>Jan</v>
      </c>
      <c r="V2705" s="10">
        <f>(I2705/86400)+25569+(-5/24)</f>
        <v>42816.440162037034</v>
      </c>
      <c r="Y2705" s="10"/>
    </row>
    <row r="2706" spans="1:25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9"/>
        <v>6</v>
      </c>
      <c r="P2706">
        <f t="shared" si="170"/>
        <v>163.57142857142858</v>
      </c>
      <c r="Q2706" s="9" t="s">
        <v>8320</v>
      </c>
      <c r="R2706" s="9" t="s">
        <v>8360</v>
      </c>
      <c r="S2706" s="10">
        <f>(J2706/86400)+25569+(-6/24)</f>
        <v>42787.612430555557</v>
      </c>
      <c r="T2706">
        <f t="shared" si="168"/>
        <v>2017</v>
      </c>
      <c r="U2706" s="15" t="str">
        <f t="shared" si="171"/>
        <v>Feb</v>
      </c>
      <c r="V2706" s="10">
        <f>(I2706/86400)+25569+(-5/24)</f>
        <v>42830.61243055555</v>
      </c>
      <c r="Y2706" s="10"/>
    </row>
    <row r="2707" spans="1:25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9"/>
        <v>11</v>
      </c>
      <c r="P2707">
        <f t="shared" si="170"/>
        <v>217.375</v>
      </c>
      <c r="Q2707" s="9" t="s">
        <v>8320</v>
      </c>
      <c r="R2707" s="9" t="s">
        <v>8360</v>
      </c>
      <c r="S2707" s="10">
        <f>(J2707/86400)+25569+(-6/24)</f>
        <v>42773.666180555556</v>
      </c>
      <c r="T2707">
        <f t="shared" si="168"/>
        <v>2017</v>
      </c>
      <c r="U2707" s="15" t="str">
        <f t="shared" si="171"/>
        <v>Feb</v>
      </c>
      <c r="V2707" s="10">
        <f>(I2707/86400)+25569+(-5/24)</f>
        <v>42818.666180555556</v>
      </c>
      <c r="Y2707" s="10"/>
    </row>
    <row r="2708" spans="1:25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9"/>
        <v>112</v>
      </c>
      <c r="P2708">
        <f t="shared" si="170"/>
        <v>149.44486692015209</v>
      </c>
      <c r="Q2708" s="9" t="s">
        <v>8320</v>
      </c>
      <c r="R2708" s="9" t="s">
        <v>8360</v>
      </c>
      <c r="S2708" s="10">
        <f>(J2708/86400)+25569+(-6/24)</f>
        <v>41899.044942129629</v>
      </c>
      <c r="T2708">
        <f t="shared" si="168"/>
        <v>2014</v>
      </c>
      <c r="U2708" s="15" t="str">
        <f t="shared" si="171"/>
        <v>Sep</v>
      </c>
      <c r="V2708" s="10">
        <f>(I2708/86400)+25569+(-5/24)</f>
        <v>41928.082638888889</v>
      </c>
      <c r="Y2708" s="10"/>
    </row>
    <row r="2709" spans="1:25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9"/>
        <v>351</v>
      </c>
      <c r="P2709">
        <f t="shared" si="170"/>
        <v>71.237487309644663</v>
      </c>
      <c r="Q2709" s="9" t="s">
        <v>8320</v>
      </c>
      <c r="R2709" s="9" t="s">
        <v>8360</v>
      </c>
      <c r="S2709" s="10">
        <f>(J2709/86400)+25569+(-6/24)</f>
        <v>41391.532905092594</v>
      </c>
      <c r="T2709">
        <f t="shared" si="168"/>
        <v>2013</v>
      </c>
      <c r="U2709" s="15" t="str">
        <f t="shared" si="171"/>
        <v>Apr</v>
      </c>
      <c r="V2709" s="10">
        <f>(I2709/86400)+25569+(-5/24)</f>
        <v>41421.082638888889</v>
      </c>
      <c r="Y2709" s="10"/>
    </row>
    <row r="2710" spans="1:25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9"/>
        <v>233</v>
      </c>
      <c r="P2710">
        <f t="shared" si="170"/>
        <v>44.464318398474738</v>
      </c>
      <c r="Q2710" s="9" t="s">
        <v>8320</v>
      </c>
      <c r="R2710" s="9" t="s">
        <v>8360</v>
      </c>
      <c r="S2710" s="10">
        <f>(J2710/86400)+25569+(-6/24)</f>
        <v>42512.448217592595</v>
      </c>
      <c r="T2710">
        <f t="shared" si="168"/>
        <v>2016</v>
      </c>
      <c r="U2710" s="15" t="str">
        <f t="shared" si="171"/>
        <v>May</v>
      </c>
      <c r="V2710" s="10">
        <f>(I2710/86400)+25569+(-5/24)</f>
        <v>42572.489884259259</v>
      </c>
      <c r="Y2710" s="10"/>
    </row>
    <row r="2711" spans="1:25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9"/>
        <v>102</v>
      </c>
      <c r="P2711">
        <f t="shared" si="170"/>
        <v>164.94480519480518</v>
      </c>
      <c r="Q2711" s="9" t="s">
        <v>8320</v>
      </c>
      <c r="R2711" s="9" t="s">
        <v>8360</v>
      </c>
      <c r="S2711" s="10">
        <f>(J2711/86400)+25569+(-6/24)</f>
        <v>42611.899780092594</v>
      </c>
      <c r="T2711">
        <f t="shared" si="168"/>
        <v>2016</v>
      </c>
      <c r="U2711" s="15" t="str">
        <f t="shared" si="171"/>
        <v>Aug</v>
      </c>
      <c r="V2711" s="10">
        <f>(I2711/86400)+25569+(-5/24)</f>
        <v>42646.957638888889</v>
      </c>
      <c r="Y2711" s="10"/>
    </row>
    <row r="2712" spans="1:25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9"/>
        <v>154</v>
      </c>
      <c r="P2712">
        <f t="shared" si="170"/>
        <v>84.871516544117654</v>
      </c>
      <c r="Q2712" s="9" t="s">
        <v>8320</v>
      </c>
      <c r="R2712" s="9" t="s">
        <v>8360</v>
      </c>
      <c r="S2712" s="10">
        <f>(J2712/86400)+25569+(-6/24)</f>
        <v>41827.979490740741</v>
      </c>
      <c r="T2712">
        <f t="shared" si="168"/>
        <v>2014</v>
      </c>
      <c r="U2712" s="15" t="str">
        <f t="shared" si="171"/>
        <v>Jul</v>
      </c>
      <c r="V2712" s="10">
        <f>(I2712/86400)+25569+(-5/24)</f>
        <v>41859.875</v>
      </c>
      <c r="Y2712" s="10"/>
    </row>
    <row r="2713" spans="1:25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9"/>
        <v>101</v>
      </c>
      <c r="P2713">
        <f t="shared" si="170"/>
        <v>53.945205479452056</v>
      </c>
      <c r="Q2713" s="9" t="s">
        <v>8320</v>
      </c>
      <c r="R2713" s="9" t="s">
        <v>8360</v>
      </c>
      <c r="S2713" s="10">
        <f>(J2713/86400)+25569+(-6/24)</f>
        <v>41780.495254629626</v>
      </c>
      <c r="T2713">
        <f t="shared" si="168"/>
        <v>2014</v>
      </c>
      <c r="U2713" s="15" t="str">
        <f t="shared" si="171"/>
        <v>May</v>
      </c>
      <c r="V2713" s="10">
        <f>(I2713/86400)+25569+(-5/24)</f>
        <v>41810.709027777775</v>
      </c>
      <c r="Y2713" s="10"/>
    </row>
    <row r="2714" spans="1:25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9"/>
        <v>131</v>
      </c>
      <c r="P2714">
        <f t="shared" si="170"/>
        <v>50.531468531468533</v>
      </c>
      <c r="Q2714" s="9" t="s">
        <v>8320</v>
      </c>
      <c r="R2714" s="9" t="s">
        <v>8360</v>
      </c>
      <c r="S2714" s="10">
        <f>(J2714/86400)+25569+(-6/24)</f>
        <v>41431.812037037038</v>
      </c>
      <c r="T2714">
        <f t="shared" si="168"/>
        <v>2013</v>
      </c>
      <c r="U2714" s="15" t="str">
        <f t="shared" si="171"/>
        <v>Jun</v>
      </c>
      <c r="V2714" s="10">
        <f>(I2714/86400)+25569+(-5/24)</f>
        <v>41468.541666666664</v>
      </c>
      <c r="Y2714" s="10"/>
    </row>
    <row r="2715" spans="1:25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9"/>
        <v>102</v>
      </c>
      <c r="P2715">
        <f t="shared" si="170"/>
        <v>108.00140845070422</v>
      </c>
      <c r="Q2715" s="9" t="s">
        <v>8320</v>
      </c>
      <c r="R2715" s="9" t="s">
        <v>8360</v>
      </c>
      <c r="S2715" s="10">
        <f>(J2715/86400)+25569+(-6/24)</f>
        <v>42322.403749999998</v>
      </c>
      <c r="T2715">
        <f t="shared" si="168"/>
        <v>2015</v>
      </c>
      <c r="U2715" s="15" t="str">
        <f t="shared" si="171"/>
        <v>Nov</v>
      </c>
      <c r="V2715" s="10">
        <f>(I2715/86400)+25569+(-5/24)</f>
        <v>42362.445416666662</v>
      </c>
      <c r="Y2715" s="10"/>
    </row>
    <row r="2716" spans="1:25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9"/>
        <v>116</v>
      </c>
      <c r="P2716">
        <f t="shared" si="170"/>
        <v>95.373770491803285</v>
      </c>
      <c r="Q2716" s="9" t="s">
        <v>8320</v>
      </c>
      <c r="R2716" s="9" t="s">
        <v>8360</v>
      </c>
      <c r="S2716" s="10">
        <f>(J2716/86400)+25569+(-6/24)</f>
        <v>42629.405046296291</v>
      </c>
      <c r="T2716">
        <f t="shared" si="168"/>
        <v>2016</v>
      </c>
      <c r="U2716" s="15" t="str">
        <f t="shared" si="171"/>
        <v>Sep</v>
      </c>
      <c r="V2716" s="10">
        <f>(I2716/86400)+25569+(-5/24)</f>
        <v>42657.749999999993</v>
      </c>
      <c r="Y2716" s="10"/>
    </row>
    <row r="2717" spans="1:25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9"/>
        <v>265</v>
      </c>
      <c r="P2717">
        <f t="shared" si="170"/>
        <v>57.631016333938291</v>
      </c>
      <c r="Q2717" s="9" t="s">
        <v>8320</v>
      </c>
      <c r="R2717" s="9" t="s">
        <v>8360</v>
      </c>
      <c r="S2717" s="10">
        <f>(J2717/86400)+25569+(-6/24)</f>
        <v>42387.148472222223</v>
      </c>
      <c r="T2717">
        <f t="shared" si="168"/>
        <v>2016</v>
      </c>
      <c r="U2717" s="15" t="str">
        <f t="shared" si="171"/>
        <v>Jan</v>
      </c>
      <c r="V2717" s="10">
        <f>(I2717/86400)+25569+(-5/24)</f>
        <v>42421.190138888887</v>
      </c>
      <c r="Y2717" s="10"/>
    </row>
    <row r="2718" spans="1:25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9"/>
        <v>120</v>
      </c>
      <c r="P2718">
        <f t="shared" si="170"/>
        <v>64.160481283422456</v>
      </c>
      <c r="Q2718" s="9" t="s">
        <v>8320</v>
      </c>
      <c r="R2718" s="9" t="s">
        <v>8360</v>
      </c>
      <c r="S2718" s="10">
        <f>(J2718/86400)+25569+(-6/24)</f>
        <v>42255.083252314813</v>
      </c>
      <c r="T2718">
        <f t="shared" si="168"/>
        <v>2015</v>
      </c>
      <c r="U2718" s="15" t="str">
        <f t="shared" si="171"/>
        <v>Sep</v>
      </c>
      <c r="V2718" s="10">
        <f>(I2718/86400)+25569+(-5/24)</f>
        <v>42285.124918981477</v>
      </c>
      <c r="Y2718" s="10"/>
    </row>
    <row r="2719" spans="1:25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9"/>
        <v>120</v>
      </c>
      <c r="P2719">
        <f t="shared" si="170"/>
        <v>92.387692307692305</v>
      </c>
      <c r="Q2719" s="9" t="s">
        <v>8320</v>
      </c>
      <c r="R2719" s="9" t="s">
        <v>8360</v>
      </c>
      <c r="S2719" s="10">
        <f>(J2719/86400)+25569+(-6/24)</f>
        <v>41934.664918981478</v>
      </c>
      <c r="T2719">
        <f t="shared" si="168"/>
        <v>2014</v>
      </c>
      <c r="U2719" s="15" t="str">
        <f t="shared" si="171"/>
        <v>Oct</v>
      </c>
      <c r="V2719" s="10">
        <f>(I2719/86400)+25569+(-5/24)</f>
        <v>41979.748252314814</v>
      </c>
      <c r="Y2719" s="10"/>
    </row>
    <row r="2720" spans="1:25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9"/>
        <v>104</v>
      </c>
      <c r="P2720">
        <f t="shared" si="170"/>
        <v>125.97972972972973</v>
      </c>
      <c r="Q2720" s="9" t="s">
        <v>8320</v>
      </c>
      <c r="R2720" s="9" t="s">
        <v>8360</v>
      </c>
      <c r="S2720" s="10">
        <f>(J2720/86400)+25569+(-6/24)</f>
        <v>42465.346585648149</v>
      </c>
      <c r="T2720">
        <f t="shared" si="168"/>
        <v>2016</v>
      </c>
      <c r="U2720" s="15" t="str">
        <f t="shared" si="171"/>
        <v>Apr</v>
      </c>
      <c r="V2720" s="10">
        <f>(I2720/86400)+25569+(-5/24)</f>
        <v>42493.749999999993</v>
      </c>
      <c r="Y2720" s="10"/>
    </row>
    <row r="2721" spans="1:25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9"/>
        <v>109</v>
      </c>
      <c r="P2721">
        <f t="shared" si="170"/>
        <v>94.637681159420296</v>
      </c>
      <c r="Q2721" s="9" t="s">
        <v>8320</v>
      </c>
      <c r="R2721" s="9" t="s">
        <v>8360</v>
      </c>
      <c r="S2721" s="10">
        <f>(J2721/86400)+25569+(-6/24)</f>
        <v>42417.781180555554</v>
      </c>
      <c r="T2721">
        <f t="shared" si="168"/>
        <v>2016</v>
      </c>
      <c r="U2721" s="15" t="str">
        <f t="shared" si="171"/>
        <v>Feb</v>
      </c>
      <c r="V2721" s="10">
        <f>(I2721/86400)+25569+(-5/24)</f>
        <v>42477.781180555554</v>
      </c>
      <c r="Y2721" s="10"/>
    </row>
    <row r="2722" spans="1:25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9"/>
        <v>118</v>
      </c>
      <c r="P2722">
        <f t="shared" si="170"/>
        <v>170.69942196531792</v>
      </c>
      <c r="Q2722" s="9" t="s">
        <v>8320</v>
      </c>
      <c r="R2722" s="9" t="s">
        <v>8360</v>
      </c>
      <c r="S2722" s="10">
        <f>(J2722/86400)+25569+(-6/24)</f>
        <v>42655.215891203705</v>
      </c>
      <c r="T2722">
        <f t="shared" si="168"/>
        <v>2016</v>
      </c>
      <c r="U2722" s="15" t="str">
        <f t="shared" si="171"/>
        <v>Oct</v>
      </c>
      <c r="V2722" s="10">
        <f>(I2722/86400)+25569+(-5/24)</f>
        <v>42685.299224537033</v>
      </c>
      <c r="Y2722" s="10"/>
    </row>
    <row r="2723" spans="1:25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9"/>
        <v>1462</v>
      </c>
      <c r="P2723">
        <f t="shared" si="170"/>
        <v>40.762081784386616</v>
      </c>
      <c r="Q2723" s="9" t="s">
        <v>8322</v>
      </c>
      <c r="R2723" s="9" t="s">
        <v>8352</v>
      </c>
      <c r="S2723" s="10">
        <f>(J2723/86400)+25569+(-6/24)</f>
        <v>41493.293958333335</v>
      </c>
      <c r="T2723">
        <f t="shared" si="168"/>
        <v>2013</v>
      </c>
      <c r="U2723" s="15" t="str">
        <f t="shared" si="171"/>
        <v>Aug</v>
      </c>
      <c r="V2723" s="10">
        <f>(I2723/86400)+25569+(-5/24)</f>
        <v>41523.583333333328</v>
      </c>
      <c r="Y2723" s="10"/>
    </row>
    <row r="2724" spans="1:25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9"/>
        <v>253</v>
      </c>
      <c r="P2724">
        <f t="shared" si="170"/>
        <v>68.254054054054052</v>
      </c>
      <c r="Q2724" s="9" t="s">
        <v>8322</v>
      </c>
      <c r="R2724" s="9" t="s">
        <v>8352</v>
      </c>
      <c r="S2724" s="10">
        <f>(J2724/86400)+25569+(-6/24)</f>
        <v>42704.607094907406</v>
      </c>
      <c r="T2724">
        <f t="shared" si="168"/>
        <v>2016</v>
      </c>
      <c r="U2724" s="15" t="str">
        <f t="shared" si="171"/>
        <v>Nov</v>
      </c>
      <c r="V2724" s="10">
        <f>(I2724/86400)+25569+(-5/24)</f>
        <v>42764.64876157407</v>
      </c>
      <c r="Y2724" s="10"/>
    </row>
    <row r="2725" spans="1:25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9"/>
        <v>140</v>
      </c>
      <c r="P2725">
        <f t="shared" si="170"/>
        <v>95.48863636363636</v>
      </c>
      <c r="Q2725" s="9" t="s">
        <v>8322</v>
      </c>
      <c r="R2725" s="9" t="s">
        <v>8352</v>
      </c>
      <c r="S2725" s="10">
        <f>(J2725/86400)+25569+(-6/24)</f>
        <v>41944.58898148148</v>
      </c>
      <c r="T2725">
        <f t="shared" si="168"/>
        <v>2014</v>
      </c>
      <c r="U2725" s="15" t="str">
        <f t="shared" si="171"/>
        <v>Nov</v>
      </c>
      <c r="V2725" s="10">
        <f>(I2725/86400)+25569+(-5/24)</f>
        <v>42004.672314814808</v>
      </c>
      <c r="Y2725" s="10"/>
    </row>
    <row r="2726" spans="1:25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9"/>
        <v>297</v>
      </c>
      <c r="P2726">
        <f t="shared" si="170"/>
        <v>7.1902649656526005</v>
      </c>
      <c r="Q2726" s="9" t="s">
        <v>8322</v>
      </c>
      <c r="R2726" s="9" t="s">
        <v>8352</v>
      </c>
      <c r="S2726" s="10">
        <f>(J2726/86400)+25569+(-6/24)</f>
        <v>42199.07707175926</v>
      </c>
      <c r="T2726">
        <f t="shared" si="168"/>
        <v>2015</v>
      </c>
      <c r="U2726" s="15" t="str">
        <f t="shared" si="171"/>
        <v>Jul</v>
      </c>
      <c r="V2726" s="10">
        <f>(I2726/86400)+25569+(-5/24)</f>
        <v>42231.118738425925</v>
      </c>
      <c r="Y2726" s="10"/>
    </row>
    <row r="2727" spans="1:25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9"/>
        <v>145</v>
      </c>
      <c r="P2727">
        <f t="shared" si="170"/>
        <v>511.65486725663715</v>
      </c>
      <c r="Q2727" s="9" t="s">
        <v>8322</v>
      </c>
      <c r="R2727" s="9" t="s">
        <v>8352</v>
      </c>
      <c r="S2727" s="10">
        <f>(J2727/86400)+25569+(-6/24)</f>
        <v>42745.494618055556</v>
      </c>
      <c r="T2727">
        <f t="shared" si="168"/>
        <v>2017</v>
      </c>
      <c r="U2727" s="15" t="str">
        <f t="shared" si="171"/>
        <v>Jan</v>
      </c>
      <c r="V2727" s="10">
        <f>(I2727/86400)+25569+(-5/24)</f>
        <v>42795.53628472222</v>
      </c>
      <c r="Y2727" s="10"/>
    </row>
    <row r="2728" spans="1:25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9"/>
        <v>106</v>
      </c>
      <c r="P2728">
        <f t="shared" si="170"/>
        <v>261.74504950495049</v>
      </c>
      <c r="Q2728" s="9" t="s">
        <v>8322</v>
      </c>
      <c r="R2728" s="9" t="s">
        <v>8352</v>
      </c>
      <c r="S2728" s="10">
        <f>(J2728/86400)+25569+(-6/24)</f>
        <v>42452.329988425925</v>
      </c>
      <c r="T2728">
        <f t="shared" si="168"/>
        <v>2016</v>
      </c>
      <c r="U2728" s="15" t="str">
        <f t="shared" si="171"/>
        <v>Mar</v>
      </c>
      <c r="V2728" s="10">
        <f>(I2728/86400)+25569+(-5/24)</f>
        <v>42482.371655092589</v>
      </c>
      <c r="Y2728" s="10"/>
    </row>
    <row r="2729" spans="1:25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9"/>
        <v>493</v>
      </c>
      <c r="P2729">
        <f t="shared" si="170"/>
        <v>69.760961810466767</v>
      </c>
      <c r="Q2729" s="9" t="s">
        <v>8322</v>
      </c>
      <c r="R2729" s="9" t="s">
        <v>8352</v>
      </c>
      <c r="S2729" s="10">
        <f>(J2729/86400)+25569+(-6/24)</f>
        <v>42198.426655092597</v>
      </c>
      <c r="T2729">
        <f t="shared" si="168"/>
        <v>2015</v>
      </c>
      <c r="U2729" s="15" t="str">
        <f t="shared" si="171"/>
        <v>Jul</v>
      </c>
      <c r="V2729" s="10">
        <f>(I2729/86400)+25569+(-5/24)</f>
        <v>42223.468321759261</v>
      </c>
      <c r="Y2729" s="10"/>
    </row>
    <row r="2730" spans="1:25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9"/>
        <v>202</v>
      </c>
      <c r="P2730">
        <f t="shared" si="170"/>
        <v>77.229591836734699</v>
      </c>
      <c r="Q2730" s="9" t="s">
        <v>8322</v>
      </c>
      <c r="R2730" s="9" t="s">
        <v>8352</v>
      </c>
      <c r="S2730" s="10">
        <f>(J2730/86400)+25569+(-6/24)</f>
        <v>42333.34993055556</v>
      </c>
      <c r="T2730">
        <f t="shared" si="168"/>
        <v>2015</v>
      </c>
      <c r="U2730" s="15" t="str">
        <f t="shared" si="171"/>
        <v>Nov</v>
      </c>
      <c r="V2730" s="10">
        <f>(I2730/86400)+25569+(-5/24)</f>
        <v>42368.391597222224</v>
      </c>
      <c r="Y2730" s="10"/>
    </row>
    <row r="2731" spans="1:25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9"/>
        <v>104</v>
      </c>
      <c r="P2731">
        <f t="shared" si="170"/>
        <v>340.56521739130437</v>
      </c>
      <c r="Q2731" s="9" t="s">
        <v>8322</v>
      </c>
      <c r="R2731" s="9" t="s">
        <v>8352</v>
      </c>
      <c r="S2731" s="10">
        <f>(J2731/86400)+25569+(-6/24)</f>
        <v>42094.990706018521</v>
      </c>
      <c r="T2731">
        <f t="shared" si="168"/>
        <v>2015</v>
      </c>
      <c r="U2731" s="15" t="str">
        <f t="shared" si="171"/>
        <v>Mar</v>
      </c>
      <c r="V2731" s="10">
        <f>(I2731/86400)+25569+(-5/24)</f>
        <v>42125.032372685186</v>
      </c>
      <c r="Y2731" s="10"/>
    </row>
    <row r="2732" spans="1:25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9"/>
        <v>170</v>
      </c>
      <c r="P2732">
        <f t="shared" si="170"/>
        <v>67.417903225806455</v>
      </c>
      <c r="Q2732" s="9" t="s">
        <v>8322</v>
      </c>
      <c r="R2732" s="9" t="s">
        <v>8352</v>
      </c>
      <c r="S2732" s="10">
        <f>(J2732/86400)+25569+(-6/24)</f>
        <v>41351.291377314818</v>
      </c>
      <c r="T2732">
        <f t="shared" si="168"/>
        <v>2013</v>
      </c>
      <c r="U2732" s="15" t="str">
        <f t="shared" si="171"/>
        <v>Mar</v>
      </c>
      <c r="V2732" s="10">
        <f>(I2732/86400)+25569+(-5/24)</f>
        <v>41386.333043981482</v>
      </c>
      <c r="Y2732" s="10"/>
    </row>
    <row r="2733" spans="1:25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9"/>
        <v>104</v>
      </c>
      <c r="P2733">
        <f t="shared" si="170"/>
        <v>845.70270270270271</v>
      </c>
      <c r="Q2733" s="9" t="s">
        <v>8322</v>
      </c>
      <c r="R2733" s="9" t="s">
        <v>8352</v>
      </c>
      <c r="S2733" s="10">
        <f>(J2733/86400)+25569+(-6/24)</f>
        <v>41872.275717592594</v>
      </c>
      <c r="T2733">
        <f t="shared" si="168"/>
        <v>2014</v>
      </c>
      <c r="U2733" s="15" t="str">
        <f t="shared" si="171"/>
        <v>Aug</v>
      </c>
      <c r="V2733" s="10">
        <f>(I2733/86400)+25569+(-5/24)</f>
        <v>41929.958333333328</v>
      </c>
      <c r="Y2733" s="10"/>
    </row>
    <row r="2734" spans="1:25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9"/>
        <v>118</v>
      </c>
      <c r="P2734">
        <f t="shared" si="170"/>
        <v>97.191780821917803</v>
      </c>
      <c r="Q2734" s="9" t="s">
        <v>8322</v>
      </c>
      <c r="R2734" s="9" t="s">
        <v>8352</v>
      </c>
      <c r="S2734" s="10">
        <f>(J2734/86400)+25569+(-6/24)</f>
        <v>41389.558194444442</v>
      </c>
      <c r="T2734">
        <f t="shared" si="168"/>
        <v>2013</v>
      </c>
      <c r="U2734" s="15" t="str">
        <f t="shared" si="171"/>
        <v>Apr</v>
      </c>
      <c r="V2734" s="10">
        <f>(I2734/86400)+25569+(-5/24)</f>
        <v>41421.791666666664</v>
      </c>
      <c r="Y2734" s="10"/>
    </row>
    <row r="2735" spans="1:25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9"/>
        <v>108</v>
      </c>
      <c r="P2735">
        <f t="shared" si="170"/>
        <v>451.84033613445376</v>
      </c>
      <c r="Q2735" s="9" t="s">
        <v>8322</v>
      </c>
      <c r="R2735" s="9" t="s">
        <v>8352</v>
      </c>
      <c r="S2735" s="10">
        <f>(J2735/86400)+25569+(-6/24)</f>
        <v>42044.022847222222</v>
      </c>
      <c r="T2735">
        <f t="shared" si="168"/>
        <v>2015</v>
      </c>
      <c r="U2735" s="15" t="str">
        <f t="shared" si="171"/>
        <v>Feb</v>
      </c>
      <c r="V2735" s="10">
        <f>(I2735/86400)+25569+(-5/24)</f>
        <v>42104.022847222215</v>
      </c>
      <c r="Y2735" s="10"/>
    </row>
    <row r="2736" spans="1:25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9"/>
        <v>2260300</v>
      </c>
      <c r="P2736">
        <f t="shared" si="170"/>
        <v>138.66871165644173</v>
      </c>
      <c r="Q2736" s="9" t="s">
        <v>8322</v>
      </c>
      <c r="R2736" s="9" t="s">
        <v>8352</v>
      </c>
      <c r="S2736" s="10">
        <f>(J2736/86400)+25569+(-6/24)</f>
        <v>42626.418888888889</v>
      </c>
      <c r="T2736">
        <f t="shared" si="168"/>
        <v>2016</v>
      </c>
      <c r="U2736" s="15" t="str">
        <f t="shared" si="171"/>
        <v>Sep</v>
      </c>
      <c r="V2736" s="10">
        <f>(I2736/86400)+25569+(-5/24)</f>
        <v>42656.707638888889</v>
      </c>
      <c r="Y2736" s="10"/>
    </row>
    <row r="2737" spans="1:25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9"/>
        <v>978</v>
      </c>
      <c r="P2737">
        <f t="shared" si="170"/>
        <v>21.640147492625371</v>
      </c>
      <c r="Q2737" s="9" t="s">
        <v>8322</v>
      </c>
      <c r="R2737" s="9" t="s">
        <v>8352</v>
      </c>
      <c r="S2737" s="10">
        <f>(J2737/86400)+25569+(-6/24)</f>
        <v>41315.870949074073</v>
      </c>
      <c r="T2737">
        <f t="shared" si="168"/>
        <v>2013</v>
      </c>
      <c r="U2737" s="15" t="str">
        <f t="shared" si="171"/>
        <v>Feb</v>
      </c>
      <c r="V2737" s="10">
        <f>(I2737/86400)+25569+(-5/24)</f>
        <v>41346.625</v>
      </c>
      <c r="Y2737" s="10"/>
    </row>
    <row r="2738" spans="1:25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9"/>
        <v>123</v>
      </c>
      <c r="P2738">
        <f t="shared" si="170"/>
        <v>169.51724137931035</v>
      </c>
      <c r="Q2738" s="9" t="s">
        <v>8322</v>
      </c>
      <c r="R2738" s="9" t="s">
        <v>8352</v>
      </c>
      <c r="S2738" s="10">
        <f>(J2738/86400)+25569+(-6/24)</f>
        <v>41722.416354166664</v>
      </c>
      <c r="T2738">
        <f t="shared" si="168"/>
        <v>2014</v>
      </c>
      <c r="U2738" s="15" t="str">
        <f t="shared" si="171"/>
        <v>Mar</v>
      </c>
      <c r="V2738" s="10">
        <f>(I2738/86400)+25569+(-5/24)</f>
        <v>41752.458020833328</v>
      </c>
      <c r="Y2738" s="10"/>
    </row>
    <row r="2739" spans="1:25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9"/>
        <v>246</v>
      </c>
      <c r="P2739">
        <f t="shared" si="170"/>
        <v>161.88210526315791</v>
      </c>
      <c r="Q2739" s="9" t="s">
        <v>8322</v>
      </c>
      <c r="R2739" s="9" t="s">
        <v>8352</v>
      </c>
      <c r="S2739" s="10">
        <f>(J2739/86400)+25569+(-6/24)</f>
        <v>41611.667673611111</v>
      </c>
      <c r="T2739">
        <f t="shared" si="168"/>
        <v>2013</v>
      </c>
      <c r="U2739" s="15" t="str">
        <f t="shared" si="171"/>
        <v>Dec</v>
      </c>
      <c r="V2739" s="10">
        <f>(I2739/86400)+25569+(-5/24)</f>
        <v>41654.583333333328</v>
      </c>
      <c r="Y2739" s="10"/>
    </row>
    <row r="2740" spans="1:25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9"/>
        <v>148</v>
      </c>
      <c r="P2740">
        <f t="shared" si="170"/>
        <v>493.13333333333333</v>
      </c>
      <c r="Q2740" s="9" t="s">
        <v>8322</v>
      </c>
      <c r="R2740" s="9" t="s">
        <v>8352</v>
      </c>
      <c r="S2740" s="10">
        <f>(J2740/86400)+25569+(-6/24)</f>
        <v>42619.893564814818</v>
      </c>
      <c r="T2740">
        <f t="shared" si="168"/>
        <v>2016</v>
      </c>
      <c r="U2740" s="15" t="str">
        <f t="shared" si="171"/>
        <v>Sep</v>
      </c>
      <c r="V2740" s="10">
        <f>(I2740/86400)+25569+(-5/24)</f>
        <v>42679.935231481482</v>
      </c>
      <c r="Y2740" s="10"/>
    </row>
    <row r="2741" spans="1:25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9"/>
        <v>384</v>
      </c>
      <c r="P2741">
        <f t="shared" si="170"/>
        <v>22.120418848167539</v>
      </c>
      <c r="Q2741" s="9" t="s">
        <v>8322</v>
      </c>
      <c r="R2741" s="9" t="s">
        <v>8352</v>
      </c>
      <c r="S2741" s="10">
        <f>(J2741/86400)+25569+(-6/24)</f>
        <v>41719.637928240743</v>
      </c>
      <c r="T2741">
        <f t="shared" si="168"/>
        <v>2014</v>
      </c>
      <c r="U2741" s="15" t="str">
        <f t="shared" si="171"/>
        <v>Mar</v>
      </c>
      <c r="V2741" s="10">
        <f>(I2741/86400)+25569+(-5/24)</f>
        <v>41764.679594907408</v>
      </c>
      <c r="Y2741" s="10"/>
    </row>
    <row r="2742" spans="1:25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9"/>
        <v>103</v>
      </c>
      <c r="P2742">
        <f t="shared" si="170"/>
        <v>18.235294117647058</v>
      </c>
      <c r="Q2742" s="9" t="s">
        <v>8322</v>
      </c>
      <c r="R2742" s="9" t="s">
        <v>8352</v>
      </c>
      <c r="S2742" s="10">
        <f>(J2742/86400)+25569+(-6/24)</f>
        <v>42044.781851851847</v>
      </c>
      <c r="T2742">
        <f t="shared" si="168"/>
        <v>2015</v>
      </c>
      <c r="U2742" s="15" t="str">
        <f t="shared" si="171"/>
        <v>Feb</v>
      </c>
      <c r="V2742" s="10">
        <f>(I2742/86400)+25569+(-5/24)</f>
        <v>42074.781851851854</v>
      </c>
      <c r="Y2742" s="10"/>
    </row>
    <row r="2743" spans="1:25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9"/>
        <v>0</v>
      </c>
      <c r="P2743">
        <f t="shared" si="170"/>
        <v>8.75</v>
      </c>
      <c r="Q2743" s="9" t="s">
        <v>8325</v>
      </c>
      <c r="R2743" s="9" t="s">
        <v>8361</v>
      </c>
      <c r="S2743" s="10">
        <f>(J2743/86400)+25569+(-6/24)</f>
        <v>41911.407430555555</v>
      </c>
      <c r="T2743">
        <f t="shared" si="168"/>
        <v>2014</v>
      </c>
      <c r="U2743" s="15" t="str">
        <f t="shared" si="171"/>
        <v>Sep</v>
      </c>
      <c r="V2743" s="10">
        <f>(I2743/86400)+25569+(-5/24)</f>
        <v>41931.879861111105</v>
      </c>
      <c r="Y2743" s="10"/>
    </row>
    <row r="2744" spans="1:25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9"/>
        <v>29</v>
      </c>
      <c r="P2744">
        <f t="shared" si="170"/>
        <v>40.611111111111114</v>
      </c>
      <c r="Q2744" s="9" t="s">
        <v>8325</v>
      </c>
      <c r="R2744" s="9" t="s">
        <v>8361</v>
      </c>
      <c r="S2744" s="10">
        <f>(J2744/86400)+25569+(-6/24)</f>
        <v>41030.469756944447</v>
      </c>
      <c r="T2744">
        <f t="shared" si="168"/>
        <v>2012</v>
      </c>
      <c r="U2744" s="15" t="str">
        <f t="shared" si="171"/>
        <v>May</v>
      </c>
      <c r="V2744" s="10">
        <f>(I2744/86400)+25569+(-5/24)</f>
        <v>41044.511423611111</v>
      </c>
      <c r="Y2744" s="10"/>
    </row>
    <row r="2745" spans="1:25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9"/>
        <v>0</v>
      </c>
      <c r="P2745" t="e">
        <f t="shared" si="170"/>
        <v>#DIV/0!</v>
      </c>
      <c r="Q2745" s="9" t="s">
        <v>8325</v>
      </c>
      <c r="R2745" s="9" t="s">
        <v>8361</v>
      </c>
      <c r="S2745" s="10">
        <f>(J2745/86400)+25569+(-6/24)</f>
        <v>42632.078784722224</v>
      </c>
      <c r="T2745">
        <f t="shared" si="168"/>
        <v>2016</v>
      </c>
      <c r="U2745" s="15" t="str">
        <f t="shared" si="171"/>
        <v>Sep</v>
      </c>
      <c r="V2745" s="10">
        <f>(I2745/86400)+25569+(-5/24)</f>
        <v>42662.120451388888</v>
      </c>
      <c r="Y2745" s="10"/>
    </row>
    <row r="2746" spans="1:25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9"/>
        <v>5</v>
      </c>
      <c r="P2746">
        <f t="shared" si="170"/>
        <v>37.954545454545453</v>
      </c>
      <c r="Q2746" s="9" t="s">
        <v>8325</v>
      </c>
      <c r="R2746" s="9" t="s">
        <v>8361</v>
      </c>
      <c r="S2746" s="10">
        <f>(J2746/86400)+25569+(-6/24)</f>
        <v>40937.812476851854</v>
      </c>
      <c r="T2746">
        <f t="shared" si="168"/>
        <v>2012</v>
      </c>
      <c r="U2746" s="15" t="str">
        <f t="shared" si="171"/>
        <v>Jan</v>
      </c>
      <c r="V2746" s="10">
        <f>(I2746/86400)+25569+(-5/24)</f>
        <v>40967.854143518518</v>
      </c>
      <c r="Y2746" s="10"/>
    </row>
    <row r="2747" spans="1:25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9"/>
        <v>22</v>
      </c>
      <c r="P2747">
        <f t="shared" si="170"/>
        <v>35.734693877551024</v>
      </c>
      <c r="Q2747" s="9" t="s">
        <v>8325</v>
      </c>
      <c r="R2747" s="9" t="s">
        <v>8361</v>
      </c>
      <c r="S2747" s="10">
        <f>(J2747/86400)+25569+(-6/24)</f>
        <v>41044.738055555557</v>
      </c>
      <c r="T2747">
        <f t="shared" si="168"/>
        <v>2012</v>
      </c>
      <c r="U2747" s="15" t="str">
        <f t="shared" si="171"/>
        <v>May</v>
      </c>
      <c r="V2747" s="10">
        <f>(I2747/86400)+25569+(-5/24)</f>
        <v>41104.779722222222</v>
      </c>
      <c r="Y2747" s="10"/>
    </row>
    <row r="2748" spans="1:25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9"/>
        <v>27</v>
      </c>
      <c r="P2748">
        <f t="shared" si="170"/>
        <v>42.157894736842103</v>
      </c>
      <c r="Q2748" s="9" t="s">
        <v>8325</v>
      </c>
      <c r="R2748" s="9" t="s">
        <v>8361</v>
      </c>
      <c r="S2748" s="10">
        <f>(J2748/86400)+25569+(-6/24)</f>
        <v>41850.531377314815</v>
      </c>
      <c r="T2748">
        <f t="shared" si="168"/>
        <v>2014</v>
      </c>
      <c r="U2748" s="15" t="str">
        <f t="shared" si="171"/>
        <v>Jul</v>
      </c>
      <c r="V2748" s="10">
        <f>(I2748/86400)+25569+(-5/24)</f>
        <v>41880.57304398148</v>
      </c>
      <c r="Y2748" s="10"/>
    </row>
    <row r="2749" spans="1:25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9"/>
        <v>28</v>
      </c>
      <c r="P2749">
        <f t="shared" si="170"/>
        <v>35</v>
      </c>
      <c r="Q2749" s="9" t="s">
        <v>8325</v>
      </c>
      <c r="R2749" s="9" t="s">
        <v>8361</v>
      </c>
      <c r="S2749" s="10">
        <f>(J2749/86400)+25569+(-6/24)</f>
        <v>41044.398113425923</v>
      </c>
      <c r="T2749">
        <f t="shared" si="168"/>
        <v>2012</v>
      </c>
      <c r="U2749" s="15" t="str">
        <f t="shared" si="171"/>
        <v>May</v>
      </c>
      <c r="V2749" s="10">
        <f>(I2749/86400)+25569+(-5/24)</f>
        <v>41075.923611111109</v>
      </c>
      <c r="Y2749" s="10"/>
    </row>
    <row r="2750" spans="1:25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9"/>
        <v>1</v>
      </c>
      <c r="P2750">
        <f t="shared" si="170"/>
        <v>13.25</v>
      </c>
      <c r="Q2750" s="9" t="s">
        <v>8325</v>
      </c>
      <c r="R2750" s="9" t="s">
        <v>8361</v>
      </c>
      <c r="S2750" s="10">
        <f>(J2750/86400)+25569+(-6/24)</f>
        <v>42585.4606712963</v>
      </c>
      <c r="T2750">
        <f t="shared" si="168"/>
        <v>2016</v>
      </c>
      <c r="U2750" s="15" t="str">
        <f t="shared" si="171"/>
        <v>Aug</v>
      </c>
      <c r="V2750" s="10">
        <f>(I2750/86400)+25569+(-5/24)</f>
        <v>42615.502337962964</v>
      </c>
      <c r="Y2750" s="10"/>
    </row>
    <row r="2751" spans="1:25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9"/>
        <v>1</v>
      </c>
      <c r="P2751">
        <f t="shared" si="170"/>
        <v>55</v>
      </c>
      <c r="Q2751" s="9" t="s">
        <v>8325</v>
      </c>
      <c r="R2751" s="9" t="s">
        <v>8361</v>
      </c>
      <c r="S2751" s="10">
        <f>(J2751/86400)+25569+(-6/24)</f>
        <v>42068.549039351856</v>
      </c>
      <c r="T2751">
        <f t="shared" si="168"/>
        <v>2015</v>
      </c>
      <c r="U2751" s="15" t="str">
        <f t="shared" si="171"/>
        <v>Mar</v>
      </c>
      <c r="V2751" s="10">
        <f>(I2751/86400)+25569+(-5/24)</f>
        <v>42098.549039351848</v>
      </c>
      <c r="Y2751" s="10"/>
    </row>
    <row r="2752" spans="1:25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9"/>
        <v>0</v>
      </c>
      <c r="P2752" t="e">
        <f t="shared" si="170"/>
        <v>#DIV/0!</v>
      </c>
      <c r="Q2752" s="9" t="s">
        <v>8325</v>
      </c>
      <c r="R2752" s="9" t="s">
        <v>8361</v>
      </c>
      <c r="S2752" s="10">
        <f>(J2752/86400)+25569+(-6/24)</f>
        <v>41078.649826388893</v>
      </c>
      <c r="T2752">
        <f t="shared" si="168"/>
        <v>2012</v>
      </c>
      <c r="U2752" s="15" t="str">
        <f t="shared" si="171"/>
        <v>Jun</v>
      </c>
      <c r="V2752" s="10">
        <f>(I2752/86400)+25569+(-5/24)</f>
        <v>41090.625</v>
      </c>
      <c r="Y2752" s="10"/>
    </row>
    <row r="2753" spans="1:25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9"/>
        <v>0</v>
      </c>
      <c r="P2753" t="e">
        <f t="shared" si="170"/>
        <v>#DIV/0!</v>
      </c>
      <c r="Q2753" s="9" t="s">
        <v>8325</v>
      </c>
      <c r="R2753" s="9" t="s">
        <v>8361</v>
      </c>
      <c r="S2753" s="10">
        <f>(J2753/86400)+25569+(-6/24)</f>
        <v>41747.637060185181</v>
      </c>
      <c r="T2753">
        <f t="shared" si="168"/>
        <v>2014</v>
      </c>
      <c r="U2753" s="15" t="str">
        <f t="shared" si="171"/>
        <v>Apr</v>
      </c>
      <c r="V2753" s="10">
        <f>(I2753/86400)+25569+(-5/24)</f>
        <v>41807.678726851846</v>
      </c>
      <c r="Y2753" s="10"/>
    </row>
    <row r="2754" spans="1:25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9"/>
        <v>11</v>
      </c>
      <c r="P2754">
        <f t="shared" si="170"/>
        <v>39.285714285714285</v>
      </c>
      <c r="Q2754" s="9" t="s">
        <v>8325</v>
      </c>
      <c r="R2754" s="9" t="s">
        <v>8361</v>
      </c>
      <c r="S2754" s="10">
        <f>(J2754/86400)+25569+(-6/24)</f>
        <v>40855.515092592592</v>
      </c>
      <c r="T2754">
        <f t="shared" ref="T2754:T2817" si="172">YEAR(S2754)</f>
        <v>2011</v>
      </c>
      <c r="U2754" s="15" t="str">
        <f t="shared" si="171"/>
        <v>Nov</v>
      </c>
      <c r="V2754" s="10">
        <f>(I2754/86400)+25569+(-5/24)</f>
        <v>40895.556759259256</v>
      </c>
      <c r="Y2754" s="10"/>
    </row>
    <row r="2755" spans="1:25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3">ROUND((E2755/D2755)*100,0)</f>
        <v>19</v>
      </c>
      <c r="P2755">
        <f t="shared" ref="P2755:P2818" si="174">AVERAGE(E2755/L2755)</f>
        <v>47.5</v>
      </c>
      <c r="Q2755" s="9" t="s">
        <v>8325</v>
      </c>
      <c r="R2755" s="9" t="s">
        <v>8361</v>
      </c>
      <c r="S2755" s="10">
        <f>(J2755/86400)+25569+(-6/24)</f>
        <v>41117.650729166664</v>
      </c>
      <c r="T2755">
        <f t="shared" si="172"/>
        <v>2012</v>
      </c>
      <c r="U2755" s="15" t="str">
        <f t="shared" ref="U2755:U2818" si="175">TEXT(S2755,"mmm")</f>
        <v>Jul</v>
      </c>
      <c r="V2755" s="10">
        <f>(I2755/86400)+25569+(-5/24)</f>
        <v>41147.692395833328</v>
      </c>
      <c r="Y2755" s="10"/>
    </row>
    <row r="2756" spans="1:25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3"/>
        <v>0</v>
      </c>
      <c r="P2756" t="e">
        <f t="shared" si="174"/>
        <v>#DIV/0!</v>
      </c>
      <c r="Q2756" s="9" t="s">
        <v>8325</v>
      </c>
      <c r="R2756" s="9" t="s">
        <v>8361</v>
      </c>
      <c r="S2756" s="10">
        <f>(J2756/86400)+25569+(-6/24)</f>
        <v>41863.386006944442</v>
      </c>
      <c r="T2756">
        <f t="shared" si="172"/>
        <v>2014</v>
      </c>
      <c r="U2756" s="15" t="str">
        <f t="shared" si="175"/>
        <v>Aug</v>
      </c>
      <c r="V2756" s="10">
        <f>(I2756/86400)+25569+(-5/24)</f>
        <v>41893.427673611106</v>
      </c>
      <c r="Y2756" s="10"/>
    </row>
    <row r="2757" spans="1:25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3"/>
        <v>52</v>
      </c>
      <c r="P2757">
        <f t="shared" si="174"/>
        <v>17.333333333333332</v>
      </c>
      <c r="Q2757" s="9" t="s">
        <v>8325</v>
      </c>
      <c r="R2757" s="9" t="s">
        <v>8361</v>
      </c>
      <c r="S2757" s="10">
        <f>(J2757/86400)+25569+(-6/24)</f>
        <v>42072.540821759263</v>
      </c>
      <c r="T2757">
        <f t="shared" si="172"/>
        <v>2015</v>
      </c>
      <c r="U2757" s="15" t="str">
        <f t="shared" si="175"/>
        <v>Mar</v>
      </c>
      <c r="V2757" s="10">
        <f>(I2757/86400)+25569+(-5/24)</f>
        <v>42102.582488425927</v>
      </c>
      <c r="Y2757" s="10"/>
    </row>
    <row r="2758" spans="1:25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3"/>
        <v>10</v>
      </c>
      <c r="P2758">
        <f t="shared" si="174"/>
        <v>31.757575757575758</v>
      </c>
      <c r="Q2758" s="9" t="s">
        <v>8325</v>
      </c>
      <c r="R2758" s="9" t="s">
        <v>8361</v>
      </c>
      <c r="S2758" s="10">
        <f>(J2758/86400)+25569+(-6/24)</f>
        <v>41620.650474537033</v>
      </c>
      <c r="T2758">
        <f t="shared" si="172"/>
        <v>2013</v>
      </c>
      <c r="U2758" s="15" t="str">
        <f t="shared" si="175"/>
        <v>Dec</v>
      </c>
      <c r="V2758" s="10">
        <f>(I2758/86400)+25569+(-5/24)</f>
        <v>41650.692141203697</v>
      </c>
      <c r="Y2758" s="10"/>
    </row>
    <row r="2759" spans="1:25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3"/>
        <v>1</v>
      </c>
      <c r="P2759">
        <f t="shared" si="174"/>
        <v>5</v>
      </c>
      <c r="Q2759" s="9" t="s">
        <v>8325</v>
      </c>
      <c r="R2759" s="9" t="s">
        <v>8361</v>
      </c>
      <c r="S2759" s="10">
        <f>(J2759/86400)+25569+(-6/24)</f>
        <v>42573.40662037037</v>
      </c>
      <c r="T2759">
        <f t="shared" si="172"/>
        <v>2016</v>
      </c>
      <c r="U2759" s="15" t="str">
        <f t="shared" si="175"/>
        <v>Jul</v>
      </c>
      <c r="V2759" s="10">
        <f>(I2759/86400)+25569+(-5/24)</f>
        <v>42588.448287037034</v>
      </c>
      <c r="Y2759" s="10"/>
    </row>
    <row r="2760" spans="1:25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3"/>
        <v>12</v>
      </c>
      <c r="P2760">
        <f t="shared" si="174"/>
        <v>39</v>
      </c>
      <c r="Q2760" s="9" t="s">
        <v>8325</v>
      </c>
      <c r="R2760" s="9" t="s">
        <v>8361</v>
      </c>
      <c r="S2760" s="10">
        <f>(J2760/86400)+25569+(-6/24)</f>
        <v>42639.191932870366</v>
      </c>
      <c r="T2760">
        <f t="shared" si="172"/>
        <v>2016</v>
      </c>
      <c r="U2760" s="15" t="str">
        <f t="shared" si="175"/>
        <v>Sep</v>
      </c>
      <c r="V2760" s="10">
        <f>(I2760/86400)+25569+(-5/24)</f>
        <v>42653.23359953703</v>
      </c>
      <c r="Y2760" s="10"/>
    </row>
    <row r="2761" spans="1:25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3"/>
        <v>11</v>
      </c>
      <c r="P2761">
        <f t="shared" si="174"/>
        <v>52.5</v>
      </c>
      <c r="Q2761" s="9" t="s">
        <v>8325</v>
      </c>
      <c r="R2761" s="9" t="s">
        <v>8361</v>
      </c>
      <c r="S2761" s="10">
        <f>(J2761/86400)+25569+(-6/24)</f>
        <v>42524.11650462963</v>
      </c>
      <c r="T2761">
        <f t="shared" si="172"/>
        <v>2016</v>
      </c>
      <c r="U2761" s="15" t="str">
        <f t="shared" si="175"/>
        <v>Jun</v>
      </c>
      <c r="V2761" s="10">
        <f>(I2761/86400)+25569+(-5/24)</f>
        <v>42567.158171296294</v>
      </c>
      <c r="Y2761" s="10"/>
    </row>
    <row r="2762" spans="1:25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3"/>
        <v>0</v>
      </c>
      <c r="P2762" t="e">
        <f t="shared" si="174"/>
        <v>#DIV/0!</v>
      </c>
      <c r="Q2762" s="9" t="s">
        <v>8325</v>
      </c>
      <c r="R2762" s="9" t="s">
        <v>8361</v>
      </c>
      <c r="S2762" s="10">
        <f>(J2762/86400)+25569+(-6/24)</f>
        <v>41415.211319444446</v>
      </c>
      <c r="T2762">
        <f t="shared" si="172"/>
        <v>2013</v>
      </c>
      <c r="U2762" s="15" t="str">
        <f t="shared" si="175"/>
        <v>May</v>
      </c>
      <c r="V2762" s="10">
        <f>(I2762/86400)+25569+(-5/24)</f>
        <v>41445.252986111111</v>
      </c>
      <c r="Y2762" s="10"/>
    </row>
    <row r="2763" spans="1:25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3"/>
        <v>1</v>
      </c>
      <c r="P2763">
        <f t="shared" si="174"/>
        <v>9</v>
      </c>
      <c r="Q2763" s="9" t="s">
        <v>8325</v>
      </c>
      <c r="R2763" s="9" t="s">
        <v>8361</v>
      </c>
      <c r="S2763" s="10">
        <f>(J2763/86400)+25569+(-6/24)</f>
        <v>41246.813576388886</v>
      </c>
      <c r="T2763">
        <f t="shared" si="172"/>
        <v>2012</v>
      </c>
      <c r="U2763" s="15" t="str">
        <f t="shared" si="175"/>
        <v>Dec</v>
      </c>
      <c r="V2763" s="10">
        <f>(I2763/86400)+25569+(-5/24)</f>
        <v>41276.85524305555</v>
      </c>
      <c r="Y2763" s="10"/>
    </row>
    <row r="2764" spans="1:25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3"/>
        <v>1</v>
      </c>
      <c r="P2764">
        <f t="shared" si="174"/>
        <v>25</v>
      </c>
      <c r="Q2764" s="9" t="s">
        <v>8325</v>
      </c>
      <c r="R2764" s="9" t="s">
        <v>8361</v>
      </c>
      <c r="S2764" s="10">
        <f>(J2764/86400)+25569+(-6/24)</f>
        <v>40926.786979166667</v>
      </c>
      <c r="T2764">
        <f t="shared" si="172"/>
        <v>2012</v>
      </c>
      <c r="U2764" s="15" t="str">
        <f t="shared" si="175"/>
        <v>Jan</v>
      </c>
      <c r="V2764" s="10">
        <f>(I2764/86400)+25569+(-5/24)</f>
        <v>40986.786979166667</v>
      </c>
      <c r="Y2764" s="10"/>
    </row>
    <row r="2765" spans="1:25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3"/>
        <v>0</v>
      </c>
      <c r="P2765">
        <f t="shared" si="174"/>
        <v>30</v>
      </c>
      <c r="Q2765" s="9" t="s">
        <v>8325</v>
      </c>
      <c r="R2765" s="9" t="s">
        <v>8361</v>
      </c>
      <c r="S2765" s="10">
        <f>(J2765/86400)+25569+(-6/24)</f>
        <v>41373.329675925925</v>
      </c>
      <c r="T2765">
        <f t="shared" si="172"/>
        <v>2013</v>
      </c>
      <c r="U2765" s="15" t="str">
        <f t="shared" si="175"/>
        <v>Apr</v>
      </c>
      <c r="V2765" s="10">
        <f>(I2765/86400)+25569+(-5/24)</f>
        <v>41418.371342592589</v>
      </c>
      <c r="Y2765" s="10"/>
    </row>
    <row r="2766" spans="1:25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3"/>
        <v>1</v>
      </c>
      <c r="P2766">
        <f t="shared" si="174"/>
        <v>11.25</v>
      </c>
      <c r="Q2766" s="9" t="s">
        <v>8325</v>
      </c>
      <c r="R2766" s="9" t="s">
        <v>8361</v>
      </c>
      <c r="S2766" s="10">
        <f>(J2766/86400)+25569+(-6/24)</f>
        <v>41030.042025462964</v>
      </c>
      <c r="T2766">
        <f t="shared" si="172"/>
        <v>2012</v>
      </c>
      <c r="U2766" s="15" t="str">
        <f t="shared" si="175"/>
        <v>May</v>
      </c>
      <c r="V2766" s="10">
        <f>(I2766/86400)+25569+(-5/24)</f>
        <v>41059.583333333328</v>
      </c>
      <c r="Y2766" s="10"/>
    </row>
    <row r="2767" spans="1:25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3"/>
        <v>0</v>
      </c>
      <c r="P2767" t="e">
        <f t="shared" si="174"/>
        <v>#DIV/0!</v>
      </c>
      <c r="Q2767" s="9" t="s">
        <v>8325</v>
      </c>
      <c r="R2767" s="9" t="s">
        <v>8361</v>
      </c>
      <c r="S2767" s="10">
        <f>(J2767/86400)+25569+(-6/24)</f>
        <v>41194.329027777778</v>
      </c>
      <c r="T2767">
        <f t="shared" si="172"/>
        <v>2012</v>
      </c>
      <c r="U2767" s="15" t="str">
        <f t="shared" si="175"/>
        <v>Oct</v>
      </c>
      <c r="V2767" s="10">
        <f>(I2767/86400)+25569+(-5/24)</f>
        <v>41210.370694444442</v>
      </c>
      <c r="Y2767" s="10"/>
    </row>
    <row r="2768" spans="1:25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3"/>
        <v>2</v>
      </c>
      <c r="P2768">
        <f t="shared" si="174"/>
        <v>25</v>
      </c>
      <c r="Q2768" s="9" t="s">
        <v>8325</v>
      </c>
      <c r="R2768" s="9" t="s">
        <v>8361</v>
      </c>
      <c r="S2768" s="10">
        <f>(J2768/86400)+25569+(-6/24)</f>
        <v>40736.418032407411</v>
      </c>
      <c r="T2768">
        <f t="shared" si="172"/>
        <v>2011</v>
      </c>
      <c r="U2768" s="15" t="str">
        <f t="shared" si="175"/>
        <v>Jul</v>
      </c>
      <c r="V2768" s="10">
        <f>(I2768/86400)+25569+(-5/24)</f>
        <v>40766.459699074076</v>
      </c>
      <c r="Y2768" s="10"/>
    </row>
    <row r="2769" spans="1:25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3"/>
        <v>1</v>
      </c>
      <c r="P2769">
        <f t="shared" si="174"/>
        <v>11.333333333333334</v>
      </c>
      <c r="Q2769" s="9" t="s">
        <v>8325</v>
      </c>
      <c r="R2769" s="9" t="s">
        <v>8361</v>
      </c>
      <c r="S2769" s="10">
        <f>(J2769/86400)+25569+(-6/24)</f>
        <v>42172.708912037036</v>
      </c>
      <c r="T2769">
        <f t="shared" si="172"/>
        <v>2015</v>
      </c>
      <c r="U2769" s="15" t="str">
        <f t="shared" si="175"/>
        <v>Jun</v>
      </c>
      <c r="V2769" s="10">
        <f>(I2769/86400)+25569+(-5/24)</f>
        <v>42232.750578703701</v>
      </c>
      <c r="Y2769" s="10"/>
    </row>
    <row r="2770" spans="1:25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3"/>
        <v>14</v>
      </c>
      <c r="P2770">
        <f t="shared" si="174"/>
        <v>29.470588235294116</v>
      </c>
      <c r="Q2770" s="9" t="s">
        <v>8325</v>
      </c>
      <c r="R2770" s="9" t="s">
        <v>8361</v>
      </c>
      <c r="S2770" s="10">
        <f>(J2770/86400)+25569+(-6/24)</f>
        <v>40967.364849537036</v>
      </c>
      <c r="T2770">
        <f t="shared" si="172"/>
        <v>2012</v>
      </c>
      <c r="U2770" s="15" t="str">
        <f t="shared" si="175"/>
        <v>Feb</v>
      </c>
      <c r="V2770" s="10">
        <f>(I2770/86400)+25569+(-5/24)</f>
        <v>40997.364849537036</v>
      </c>
      <c r="Y2770" s="10"/>
    </row>
    <row r="2771" spans="1:25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3"/>
        <v>0</v>
      </c>
      <c r="P2771">
        <f t="shared" si="174"/>
        <v>1</v>
      </c>
      <c r="Q2771" s="9" t="s">
        <v>8325</v>
      </c>
      <c r="R2771" s="9" t="s">
        <v>8361</v>
      </c>
      <c r="S2771" s="10">
        <f>(J2771/86400)+25569+(-6/24)</f>
        <v>41745.576273148152</v>
      </c>
      <c r="T2771">
        <f t="shared" si="172"/>
        <v>2014</v>
      </c>
      <c r="U2771" s="15" t="str">
        <f t="shared" si="175"/>
        <v>Apr</v>
      </c>
      <c r="V2771" s="10">
        <f>(I2771/86400)+25569+(-5/24)</f>
        <v>41795.617939814816</v>
      </c>
      <c r="Y2771" s="10"/>
    </row>
    <row r="2772" spans="1:25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3"/>
        <v>10</v>
      </c>
      <c r="P2772">
        <f t="shared" si="174"/>
        <v>63.098484848484851</v>
      </c>
      <c r="Q2772" s="9" t="s">
        <v>8325</v>
      </c>
      <c r="R2772" s="9" t="s">
        <v>8361</v>
      </c>
      <c r="S2772" s="10">
        <f>(J2772/86400)+25569+(-6/24)</f>
        <v>41686.455208333333</v>
      </c>
      <c r="T2772">
        <f t="shared" si="172"/>
        <v>2014</v>
      </c>
      <c r="U2772" s="15" t="str">
        <f t="shared" si="175"/>
        <v>Feb</v>
      </c>
      <c r="V2772" s="10">
        <f>(I2772/86400)+25569+(-5/24)</f>
        <v>41716.455208333333</v>
      </c>
      <c r="Y2772" s="10"/>
    </row>
    <row r="2773" spans="1:25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3"/>
        <v>0</v>
      </c>
      <c r="P2773" t="e">
        <f t="shared" si="174"/>
        <v>#DIV/0!</v>
      </c>
      <c r="Q2773" s="9" t="s">
        <v>8325</v>
      </c>
      <c r="R2773" s="9" t="s">
        <v>8361</v>
      </c>
      <c r="S2773" s="10">
        <f>(J2773/86400)+25569+(-6/24)</f>
        <v>41257.281712962962</v>
      </c>
      <c r="T2773">
        <f t="shared" si="172"/>
        <v>2012</v>
      </c>
      <c r="U2773" s="15" t="str">
        <f t="shared" si="175"/>
        <v>Dec</v>
      </c>
      <c r="V2773" s="10">
        <f>(I2773/86400)+25569+(-5/24)</f>
        <v>41306.5</v>
      </c>
      <c r="Y2773" s="10"/>
    </row>
    <row r="2774" spans="1:25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3"/>
        <v>0</v>
      </c>
      <c r="P2774" t="e">
        <f t="shared" si="174"/>
        <v>#DIV/0!</v>
      </c>
      <c r="Q2774" s="9" t="s">
        <v>8325</v>
      </c>
      <c r="R2774" s="9" t="s">
        <v>8361</v>
      </c>
      <c r="S2774" s="10">
        <f>(J2774/86400)+25569+(-6/24)</f>
        <v>41537.619143518517</v>
      </c>
      <c r="T2774">
        <f t="shared" si="172"/>
        <v>2013</v>
      </c>
      <c r="U2774" s="15" t="str">
        <f t="shared" si="175"/>
        <v>Sep</v>
      </c>
      <c r="V2774" s="10">
        <f>(I2774/86400)+25569+(-5/24)</f>
        <v>41552.660810185182</v>
      </c>
      <c r="Y2774" s="10"/>
    </row>
    <row r="2775" spans="1:25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3"/>
        <v>0</v>
      </c>
      <c r="P2775">
        <f t="shared" si="174"/>
        <v>1</v>
      </c>
      <c r="Q2775" s="9" t="s">
        <v>8325</v>
      </c>
      <c r="R2775" s="9" t="s">
        <v>8361</v>
      </c>
      <c r="S2775" s="10">
        <f>(J2775/86400)+25569+(-6/24)</f>
        <v>42474.61482638889</v>
      </c>
      <c r="T2775">
        <f t="shared" si="172"/>
        <v>2016</v>
      </c>
      <c r="U2775" s="15" t="str">
        <f t="shared" si="175"/>
        <v>Apr</v>
      </c>
      <c r="V2775" s="10">
        <f>(I2775/86400)+25569+(-5/24)</f>
        <v>42484.656493055554</v>
      </c>
      <c r="Y2775" s="10"/>
    </row>
    <row r="2776" spans="1:25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3"/>
        <v>14</v>
      </c>
      <c r="P2776">
        <f t="shared" si="174"/>
        <v>43.846153846153847</v>
      </c>
      <c r="Q2776" s="9" t="s">
        <v>8325</v>
      </c>
      <c r="R2776" s="9" t="s">
        <v>8361</v>
      </c>
      <c r="S2776" s="10">
        <f>(J2776/86400)+25569+(-6/24)</f>
        <v>41310.876481481479</v>
      </c>
      <c r="T2776">
        <f t="shared" si="172"/>
        <v>2013</v>
      </c>
      <c r="U2776" s="15" t="str">
        <f t="shared" si="175"/>
        <v>Feb</v>
      </c>
      <c r="V2776" s="10">
        <f>(I2776/86400)+25569+(-5/24)</f>
        <v>41340.918148148143</v>
      </c>
      <c r="Y2776" s="10"/>
    </row>
    <row r="2777" spans="1:25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3"/>
        <v>3</v>
      </c>
      <c r="P2777">
        <f t="shared" si="174"/>
        <v>75</v>
      </c>
      <c r="Q2777" s="9" t="s">
        <v>8325</v>
      </c>
      <c r="R2777" s="9" t="s">
        <v>8361</v>
      </c>
      <c r="S2777" s="10">
        <f>(J2777/86400)+25569+(-6/24)</f>
        <v>40862.763356481482</v>
      </c>
      <c r="T2777">
        <f t="shared" si="172"/>
        <v>2011</v>
      </c>
      <c r="U2777" s="15" t="str">
        <f t="shared" si="175"/>
        <v>Nov</v>
      </c>
      <c r="V2777" s="10">
        <f>(I2777/86400)+25569+(-5/24)</f>
        <v>40892.805023148147</v>
      </c>
      <c r="Y2777" s="10"/>
    </row>
    <row r="2778" spans="1:25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3"/>
        <v>8</v>
      </c>
      <c r="P2778">
        <f t="shared" si="174"/>
        <v>45.972222222222221</v>
      </c>
      <c r="Q2778" s="9" t="s">
        <v>8325</v>
      </c>
      <c r="R2778" s="9" t="s">
        <v>8361</v>
      </c>
      <c r="S2778" s="10">
        <f>(J2778/86400)+25569+(-6/24)</f>
        <v>42136.047175925924</v>
      </c>
      <c r="T2778">
        <f t="shared" si="172"/>
        <v>2015</v>
      </c>
      <c r="U2778" s="15" t="str">
        <f t="shared" si="175"/>
        <v>May</v>
      </c>
      <c r="V2778" s="10">
        <f>(I2778/86400)+25569+(-5/24)</f>
        <v>42167.088842592588</v>
      </c>
      <c r="Y2778" s="10"/>
    </row>
    <row r="2779" spans="1:25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3"/>
        <v>0</v>
      </c>
      <c r="P2779">
        <f t="shared" si="174"/>
        <v>10</v>
      </c>
      <c r="Q2779" s="9" t="s">
        <v>8325</v>
      </c>
      <c r="R2779" s="9" t="s">
        <v>8361</v>
      </c>
      <c r="S2779" s="10">
        <f>(J2779/86400)+25569+(-6/24)</f>
        <v>42172.419027777782</v>
      </c>
      <c r="T2779">
        <f t="shared" si="172"/>
        <v>2015</v>
      </c>
      <c r="U2779" s="15" t="str">
        <f t="shared" si="175"/>
        <v>Jun</v>
      </c>
      <c r="V2779" s="10">
        <f>(I2779/86400)+25569+(-5/24)</f>
        <v>42202.460694444446</v>
      </c>
      <c r="Y2779" s="10"/>
    </row>
    <row r="2780" spans="1:25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3"/>
        <v>26</v>
      </c>
      <c r="P2780">
        <f t="shared" si="174"/>
        <v>93.666666666666671</v>
      </c>
      <c r="Q2780" s="9" t="s">
        <v>8325</v>
      </c>
      <c r="R2780" s="9" t="s">
        <v>8361</v>
      </c>
      <c r="S2780" s="10">
        <f>(J2780/86400)+25569+(-6/24)</f>
        <v>41846.728078703702</v>
      </c>
      <c r="T2780">
        <f t="shared" si="172"/>
        <v>2014</v>
      </c>
      <c r="U2780" s="15" t="str">
        <f t="shared" si="175"/>
        <v>Jul</v>
      </c>
      <c r="V2780" s="10">
        <f>(I2780/86400)+25569+(-5/24)</f>
        <v>41876.769745370366</v>
      </c>
      <c r="Y2780" s="10"/>
    </row>
    <row r="2781" spans="1:25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3"/>
        <v>2</v>
      </c>
      <c r="P2781">
        <f t="shared" si="174"/>
        <v>53</v>
      </c>
      <c r="Q2781" s="9" t="s">
        <v>8325</v>
      </c>
      <c r="R2781" s="9" t="s">
        <v>8361</v>
      </c>
      <c r="S2781" s="10">
        <f>(J2781/86400)+25569+(-6/24)</f>
        <v>42300.335891203707</v>
      </c>
      <c r="T2781">
        <f t="shared" si="172"/>
        <v>2015</v>
      </c>
      <c r="U2781" s="15" t="str">
        <f t="shared" si="175"/>
        <v>Oct</v>
      </c>
      <c r="V2781" s="10">
        <f>(I2781/86400)+25569+(-5/24)</f>
        <v>42330.419224537036</v>
      </c>
      <c r="Y2781" s="10"/>
    </row>
    <row r="2782" spans="1:25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3"/>
        <v>0</v>
      </c>
      <c r="P2782" t="e">
        <f t="shared" si="174"/>
        <v>#DIV/0!</v>
      </c>
      <c r="Q2782" s="9" t="s">
        <v>8325</v>
      </c>
      <c r="R2782" s="9" t="s">
        <v>8361</v>
      </c>
      <c r="S2782" s="10">
        <f>(J2782/86400)+25569+(-6/24)</f>
        <v>42774.197777777779</v>
      </c>
      <c r="T2782">
        <f t="shared" si="172"/>
        <v>2017</v>
      </c>
      <c r="U2782" s="15" t="str">
        <f t="shared" si="175"/>
        <v>Feb</v>
      </c>
      <c r="V2782" s="10">
        <f>(I2782/86400)+25569+(-5/24)</f>
        <v>42804.239444444444</v>
      </c>
      <c r="Y2782" s="10"/>
    </row>
    <row r="2783" spans="1:25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3"/>
        <v>105</v>
      </c>
      <c r="P2783">
        <f t="shared" si="174"/>
        <v>47</v>
      </c>
      <c r="Q2783" s="9" t="s">
        <v>8320</v>
      </c>
      <c r="R2783" s="9" t="s">
        <v>8321</v>
      </c>
      <c r="S2783" s="10">
        <f>(J2783/86400)+25569+(-6/24)</f>
        <v>42018.69159722222</v>
      </c>
      <c r="T2783">
        <f t="shared" si="172"/>
        <v>2015</v>
      </c>
      <c r="U2783" s="15" t="str">
        <f t="shared" si="175"/>
        <v>Jan</v>
      </c>
      <c r="V2783" s="10">
        <f>(I2783/86400)+25569+(-5/24)</f>
        <v>42047.083333333336</v>
      </c>
      <c r="Y2783" s="10"/>
    </row>
    <row r="2784" spans="1:25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3"/>
        <v>120</v>
      </c>
      <c r="P2784">
        <f t="shared" si="174"/>
        <v>66.666666666666671</v>
      </c>
      <c r="Q2784" s="9" t="s">
        <v>8320</v>
      </c>
      <c r="R2784" s="9" t="s">
        <v>8321</v>
      </c>
      <c r="S2784" s="10">
        <f>(J2784/86400)+25569+(-6/24)</f>
        <v>42026.674976851849</v>
      </c>
      <c r="T2784">
        <f t="shared" si="172"/>
        <v>2015</v>
      </c>
      <c r="U2784" s="15" t="str">
        <f t="shared" si="175"/>
        <v>Jan</v>
      </c>
      <c r="V2784" s="10">
        <f>(I2784/86400)+25569+(-5/24)</f>
        <v>42051.999305555553</v>
      </c>
      <c r="Y2784" s="10"/>
    </row>
    <row r="2785" spans="1:25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3"/>
        <v>115</v>
      </c>
      <c r="P2785">
        <f t="shared" si="174"/>
        <v>18.770491803278688</v>
      </c>
      <c r="Q2785" s="9" t="s">
        <v>8320</v>
      </c>
      <c r="R2785" s="9" t="s">
        <v>8321</v>
      </c>
      <c r="S2785" s="10">
        <f>(J2785/86400)+25569+(-6/24)</f>
        <v>42103.285254629634</v>
      </c>
      <c r="T2785">
        <f t="shared" si="172"/>
        <v>2015</v>
      </c>
      <c r="U2785" s="15" t="str">
        <f t="shared" si="175"/>
        <v>Apr</v>
      </c>
      <c r="V2785" s="10">
        <f>(I2785/86400)+25569+(-5/24)</f>
        <v>42117.326921296299</v>
      </c>
      <c r="Y2785" s="10"/>
    </row>
    <row r="2786" spans="1:25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3"/>
        <v>119</v>
      </c>
      <c r="P2786">
        <f t="shared" si="174"/>
        <v>66.111111111111114</v>
      </c>
      <c r="Q2786" s="9" t="s">
        <v>8320</v>
      </c>
      <c r="R2786" s="9" t="s">
        <v>8321</v>
      </c>
      <c r="S2786" s="10">
        <f>(J2786/86400)+25569+(-6/24)</f>
        <v>41920.537534722222</v>
      </c>
      <c r="T2786">
        <f t="shared" si="172"/>
        <v>2014</v>
      </c>
      <c r="U2786" s="15" t="str">
        <f t="shared" si="175"/>
        <v>Oct</v>
      </c>
      <c r="V2786" s="10">
        <f>(I2786/86400)+25569+(-5/24)</f>
        <v>41941.579201388886</v>
      </c>
      <c r="Y2786" s="10"/>
    </row>
    <row r="2787" spans="1:25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3"/>
        <v>105</v>
      </c>
      <c r="P2787">
        <f t="shared" si="174"/>
        <v>36.859154929577464</v>
      </c>
      <c r="Q2787" s="9" t="s">
        <v>8320</v>
      </c>
      <c r="R2787" s="9" t="s">
        <v>8321</v>
      </c>
      <c r="S2787" s="10">
        <f>(J2787/86400)+25569+(-6/24)</f>
        <v>42557.939432870371</v>
      </c>
      <c r="T2787">
        <f t="shared" si="172"/>
        <v>2016</v>
      </c>
      <c r="U2787" s="15" t="str">
        <f t="shared" si="175"/>
        <v>Jul</v>
      </c>
      <c r="V2787" s="10">
        <f>(I2787/86400)+25569+(-5/24)</f>
        <v>42587.666666666664</v>
      </c>
      <c r="Y2787" s="10"/>
    </row>
    <row r="2788" spans="1:25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3"/>
        <v>118</v>
      </c>
      <c r="P2788">
        <f t="shared" si="174"/>
        <v>39.810810810810814</v>
      </c>
      <c r="Q2788" s="9" t="s">
        <v>8320</v>
      </c>
      <c r="R2788" s="9" t="s">
        <v>8321</v>
      </c>
      <c r="S2788" s="10">
        <f>(J2788/86400)+25569+(-6/24)</f>
        <v>41815.319212962961</v>
      </c>
      <c r="T2788">
        <f t="shared" si="172"/>
        <v>2014</v>
      </c>
      <c r="U2788" s="15" t="str">
        <f t="shared" si="175"/>
        <v>Jun</v>
      </c>
      <c r="V2788" s="10">
        <f>(I2788/86400)+25569+(-5/24)</f>
        <v>41829.360879629625</v>
      </c>
      <c r="Y2788" s="10"/>
    </row>
    <row r="2789" spans="1:25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3"/>
        <v>120</v>
      </c>
      <c r="P2789">
        <f t="shared" si="174"/>
        <v>31.5</v>
      </c>
      <c r="Q2789" s="9" t="s">
        <v>8320</v>
      </c>
      <c r="R2789" s="9" t="s">
        <v>8321</v>
      </c>
      <c r="S2789" s="10">
        <f>(J2789/86400)+25569+(-6/24)</f>
        <v>41807.948518518519</v>
      </c>
      <c r="T2789">
        <f t="shared" si="172"/>
        <v>2014</v>
      </c>
      <c r="U2789" s="15" t="str">
        <f t="shared" si="175"/>
        <v>Jun</v>
      </c>
      <c r="V2789" s="10">
        <f>(I2789/86400)+25569+(-5/24)</f>
        <v>41837.990185185183</v>
      </c>
      <c r="Y2789" s="10"/>
    </row>
    <row r="2790" spans="1:25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3"/>
        <v>103</v>
      </c>
      <c r="P2790">
        <f t="shared" si="174"/>
        <v>102.5</v>
      </c>
      <c r="Q2790" s="9" t="s">
        <v>8320</v>
      </c>
      <c r="R2790" s="9" t="s">
        <v>8321</v>
      </c>
      <c r="S2790" s="10">
        <f>(J2790/86400)+25569+(-6/24)</f>
        <v>42550.451886574076</v>
      </c>
      <c r="T2790">
        <f t="shared" si="172"/>
        <v>2016</v>
      </c>
      <c r="U2790" s="15" t="str">
        <f t="shared" si="175"/>
        <v>Jun</v>
      </c>
      <c r="V2790" s="10">
        <f>(I2790/86400)+25569+(-5/24)</f>
        <v>42580.49355324074</v>
      </c>
      <c r="Y2790" s="10"/>
    </row>
    <row r="2791" spans="1:25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3"/>
        <v>101</v>
      </c>
      <c r="P2791">
        <f t="shared" si="174"/>
        <v>126.45833333333333</v>
      </c>
      <c r="Q2791" s="9" t="s">
        <v>8320</v>
      </c>
      <c r="R2791" s="9" t="s">
        <v>8321</v>
      </c>
      <c r="S2791" s="10">
        <f>(J2791/86400)+25569+(-6/24)</f>
        <v>42055.763124999998</v>
      </c>
      <c r="T2791">
        <f t="shared" si="172"/>
        <v>2015</v>
      </c>
      <c r="U2791" s="15" t="str">
        <f t="shared" si="175"/>
        <v>Feb</v>
      </c>
      <c r="V2791" s="10">
        <f>(I2791/86400)+25569+(-5/24)</f>
        <v>42074.958333333336</v>
      </c>
      <c r="Y2791" s="10"/>
    </row>
    <row r="2792" spans="1:25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3"/>
        <v>105</v>
      </c>
      <c r="P2792">
        <f t="shared" si="174"/>
        <v>47.878787878787875</v>
      </c>
      <c r="Q2792" s="9" t="s">
        <v>8320</v>
      </c>
      <c r="R2792" s="9" t="s">
        <v>8321</v>
      </c>
      <c r="S2792" s="10">
        <f>(J2792/86400)+25569+(-6/24)</f>
        <v>42016.688692129625</v>
      </c>
      <c r="T2792">
        <f t="shared" si="172"/>
        <v>2015</v>
      </c>
      <c r="U2792" s="15" t="str">
        <f t="shared" si="175"/>
        <v>Jan</v>
      </c>
      <c r="V2792" s="10">
        <f>(I2792/86400)+25569+(-5/24)</f>
        <v>42046.730358796289</v>
      </c>
      <c r="Y2792" s="10"/>
    </row>
    <row r="2793" spans="1:25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3"/>
        <v>103</v>
      </c>
      <c r="P2793">
        <f t="shared" si="174"/>
        <v>73.214285714285708</v>
      </c>
      <c r="Q2793" s="9" t="s">
        <v>8320</v>
      </c>
      <c r="R2793" s="9" t="s">
        <v>8321</v>
      </c>
      <c r="S2793" s="10">
        <f>(J2793/86400)+25569+(-6/24)</f>
        <v>42591.649988425925</v>
      </c>
      <c r="T2793">
        <f t="shared" si="172"/>
        <v>2016</v>
      </c>
      <c r="U2793" s="15" t="str">
        <f t="shared" si="175"/>
        <v>Aug</v>
      </c>
      <c r="V2793" s="10">
        <f>(I2793/86400)+25569+(-5/24)</f>
        <v>42621.958333333336</v>
      </c>
      <c r="Y2793" s="10"/>
    </row>
    <row r="2794" spans="1:25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3"/>
        <v>108</v>
      </c>
      <c r="P2794">
        <f t="shared" si="174"/>
        <v>89.666666666666671</v>
      </c>
      <c r="Q2794" s="9" t="s">
        <v>8320</v>
      </c>
      <c r="R2794" s="9" t="s">
        <v>8321</v>
      </c>
      <c r="S2794" s="10">
        <f>(J2794/86400)+25569+(-6/24)</f>
        <v>42182.981006944443</v>
      </c>
      <c r="T2794">
        <f t="shared" si="172"/>
        <v>2015</v>
      </c>
      <c r="U2794" s="15" t="str">
        <f t="shared" si="175"/>
        <v>Jun</v>
      </c>
      <c r="V2794" s="10">
        <f>(I2794/86400)+25569+(-5/24)</f>
        <v>42228.022673611107</v>
      </c>
      <c r="Y2794" s="10"/>
    </row>
    <row r="2795" spans="1:25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3"/>
        <v>111</v>
      </c>
      <c r="P2795">
        <f t="shared" si="174"/>
        <v>151.4623287671233</v>
      </c>
      <c r="Q2795" s="9" t="s">
        <v>8320</v>
      </c>
      <c r="R2795" s="9" t="s">
        <v>8321</v>
      </c>
      <c r="S2795" s="10">
        <f>(J2795/86400)+25569+(-6/24)</f>
        <v>42176.169039351851</v>
      </c>
      <c r="T2795">
        <f t="shared" si="172"/>
        <v>2015</v>
      </c>
      <c r="U2795" s="15" t="str">
        <f t="shared" si="175"/>
        <v>Jun</v>
      </c>
      <c r="V2795" s="10">
        <f>(I2795/86400)+25569+(-5/24)</f>
        <v>42206.210706018515</v>
      </c>
      <c r="Y2795" s="10"/>
    </row>
    <row r="2796" spans="1:25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3"/>
        <v>150</v>
      </c>
      <c r="P2796">
        <f t="shared" si="174"/>
        <v>25</v>
      </c>
      <c r="Q2796" s="9" t="s">
        <v>8320</v>
      </c>
      <c r="R2796" s="9" t="s">
        <v>8321</v>
      </c>
      <c r="S2796" s="10">
        <f>(J2796/86400)+25569+(-6/24)</f>
        <v>42416.441655092596</v>
      </c>
      <c r="T2796">
        <f t="shared" si="172"/>
        <v>2016</v>
      </c>
      <c r="U2796" s="15" t="str">
        <f t="shared" si="175"/>
        <v>Feb</v>
      </c>
      <c r="V2796" s="10">
        <f>(I2796/86400)+25569+(-5/24)</f>
        <v>42432.583333333336</v>
      </c>
      <c r="Y2796" s="10"/>
    </row>
    <row r="2797" spans="1:25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3"/>
        <v>104</v>
      </c>
      <c r="P2797">
        <f t="shared" si="174"/>
        <v>36.5</v>
      </c>
      <c r="Q2797" s="9" t="s">
        <v>8320</v>
      </c>
      <c r="R2797" s="9" t="s">
        <v>8321</v>
      </c>
      <c r="S2797" s="10">
        <f>(J2797/86400)+25569+(-6/24)</f>
        <v>41780.275937500002</v>
      </c>
      <c r="T2797">
        <f t="shared" si="172"/>
        <v>2014</v>
      </c>
      <c r="U2797" s="15" t="str">
        <f t="shared" si="175"/>
        <v>May</v>
      </c>
      <c r="V2797" s="10">
        <f>(I2797/86400)+25569+(-5/24)</f>
        <v>41796.75</v>
      </c>
      <c r="Y2797" s="10"/>
    </row>
    <row r="2798" spans="1:25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3"/>
        <v>116</v>
      </c>
      <c r="P2798">
        <f t="shared" si="174"/>
        <v>44</v>
      </c>
      <c r="Q2798" s="9" t="s">
        <v>8320</v>
      </c>
      <c r="R2798" s="9" t="s">
        <v>8321</v>
      </c>
      <c r="S2798" s="10">
        <f>(J2798/86400)+25569+(-6/24)</f>
        <v>41795.278101851851</v>
      </c>
      <c r="T2798">
        <f t="shared" si="172"/>
        <v>2014</v>
      </c>
      <c r="U2798" s="15" t="str">
        <f t="shared" si="175"/>
        <v>Jun</v>
      </c>
      <c r="V2798" s="10">
        <f>(I2798/86400)+25569+(-5/24)</f>
        <v>41825.319768518515</v>
      </c>
      <c r="Y2798" s="10"/>
    </row>
    <row r="2799" spans="1:25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3"/>
        <v>103</v>
      </c>
      <c r="P2799">
        <f t="shared" si="174"/>
        <v>87.357553191489373</v>
      </c>
      <c r="Q2799" s="9" t="s">
        <v>8320</v>
      </c>
      <c r="R2799" s="9" t="s">
        <v>8321</v>
      </c>
      <c r="S2799" s="10">
        <f>(J2799/86400)+25569+(-6/24)</f>
        <v>41798.69027777778</v>
      </c>
      <c r="T2799">
        <f t="shared" si="172"/>
        <v>2014</v>
      </c>
      <c r="U2799" s="15" t="str">
        <f t="shared" si="175"/>
        <v>Jun</v>
      </c>
      <c r="V2799" s="10">
        <f>(I2799/86400)+25569+(-5/24)</f>
        <v>41828.731944444444</v>
      </c>
      <c r="Y2799" s="10"/>
    </row>
    <row r="2800" spans="1:25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3"/>
        <v>101</v>
      </c>
      <c r="P2800">
        <f t="shared" si="174"/>
        <v>36.474820143884891</v>
      </c>
      <c r="Q2800" s="9" t="s">
        <v>8320</v>
      </c>
      <c r="R2800" s="9" t="s">
        <v>8321</v>
      </c>
      <c r="S2800" s="10">
        <f>(J2800/86400)+25569+(-6/24)</f>
        <v>42201.425011574072</v>
      </c>
      <c r="T2800">
        <f t="shared" si="172"/>
        <v>2015</v>
      </c>
      <c r="U2800" s="15" t="str">
        <f t="shared" si="175"/>
        <v>Jul</v>
      </c>
      <c r="V2800" s="10">
        <f>(I2800/86400)+25569+(-5/24)</f>
        <v>42216.458333333336</v>
      </c>
      <c r="Y2800" s="10"/>
    </row>
    <row r="2801" spans="1:25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3"/>
        <v>117</v>
      </c>
      <c r="P2801">
        <f t="shared" si="174"/>
        <v>44.859538461538463</v>
      </c>
      <c r="Q2801" s="9" t="s">
        <v>8320</v>
      </c>
      <c r="R2801" s="9" t="s">
        <v>8321</v>
      </c>
      <c r="S2801" s="10">
        <f>(J2801/86400)+25569+(-6/24)</f>
        <v>42507.014699074076</v>
      </c>
      <c r="T2801">
        <f t="shared" si="172"/>
        <v>2016</v>
      </c>
      <c r="U2801" s="15" t="str">
        <f t="shared" si="175"/>
        <v>May</v>
      </c>
      <c r="V2801" s="10">
        <f>(I2801/86400)+25569+(-5/24)</f>
        <v>42538.458333333336</v>
      </c>
      <c r="Y2801" s="10"/>
    </row>
    <row r="2802" spans="1:25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3"/>
        <v>133</v>
      </c>
      <c r="P2802">
        <f t="shared" si="174"/>
        <v>42.903225806451616</v>
      </c>
      <c r="Q2802" s="9" t="s">
        <v>8320</v>
      </c>
      <c r="R2802" s="9" t="s">
        <v>8321</v>
      </c>
      <c r="S2802" s="10">
        <f>(J2802/86400)+25569+(-6/24)</f>
        <v>41948.302847222221</v>
      </c>
      <c r="T2802">
        <f t="shared" si="172"/>
        <v>2014</v>
      </c>
      <c r="U2802" s="15" t="str">
        <f t="shared" si="175"/>
        <v>Nov</v>
      </c>
      <c r="V2802" s="10">
        <f>(I2802/86400)+25569+(-5/24)</f>
        <v>42008.344513888886</v>
      </c>
      <c r="Y2802" s="10"/>
    </row>
    <row r="2803" spans="1:25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3"/>
        <v>133</v>
      </c>
      <c r="P2803">
        <f t="shared" si="174"/>
        <v>51.230769230769234</v>
      </c>
      <c r="Q2803" s="9" t="s">
        <v>8320</v>
      </c>
      <c r="R2803" s="9" t="s">
        <v>8321</v>
      </c>
      <c r="S2803" s="10">
        <f>(J2803/86400)+25569+(-6/24)</f>
        <v>41899.993159722224</v>
      </c>
      <c r="T2803">
        <f t="shared" si="172"/>
        <v>2014</v>
      </c>
      <c r="U2803" s="15" t="str">
        <f t="shared" si="175"/>
        <v>Sep</v>
      </c>
      <c r="V2803" s="10">
        <f>(I2803/86400)+25569+(-5/24)</f>
        <v>41922.25</v>
      </c>
      <c r="Y2803" s="10"/>
    </row>
    <row r="2804" spans="1:25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3"/>
        <v>102</v>
      </c>
      <c r="P2804">
        <f t="shared" si="174"/>
        <v>33.944444444444443</v>
      </c>
      <c r="Q2804" s="9" t="s">
        <v>8320</v>
      </c>
      <c r="R2804" s="9" t="s">
        <v>8321</v>
      </c>
      <c r="S2804" s="10">
        <f>(J2804/86400)+25569+(-6/24)</f>
        <v>42192.39707175926</v>
      </c>
      <c r="T2804">
        <f t="shared" si="172"/>
        <v>2015</v>
      </c>
      <c r="U2804" s="15" t="str">
        <f t="shared" si="175"/>
        <v>Jul</v>
      </c>
      <c r="V2804" s="10">
        <f>(I2804/86400)+25569+(-5/24)</f>
        <v>42222.438738425924</v>
      </c>
      <c r="Y2804" s="10"/>
    </row>
    <row r="2805" spans="1:25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3"/>
        <v>128</v>
      </c>
      <c r="P2805">
        <f t="shared" si="174"/>
        <v>90.744680851063833</v>
      </c>
      <c r="Q2805" s="9" t="s">
        <v>8320</v>
      </c>
      <c r="R2805" s="9" t="s">
        <v>8321</v>
      </c>
      <c r="S2805" s="10">
        <f>(J2805/86400)+25569+(-6/24)</f>
        <v>42157.815694444449</v>
      </c>
      <c r="T2805">
        <f t="shared" si="172"/>
        <v>2015</v>
      </c>
      <c r="U2805" s="15" t="str">
        <f t="shared" si="175"/>
        <v>Jun</v>
      </c>
      <c r="V2805" s="10">
        <f>(I2805/86400)+25569+(-5/24)</f>
        <v>42200.791666666664</v>
      </c>
      <c r="Y2805" s="10"/>
    </row>
    <row r="2806" spans="1:25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3"/>
        <v>115</v>
      </c>
      <c r="P2806">
        <f t="shared" si="174"/>
        <v>50</v>
      </c>
      <c r="Q2806" s="9" t="s">
        <v>8320</v>
      </c>
      <c r="R2806" s="9" t="s">
        <v>8321</v>
      </c>
      <c r="S2806" s="10">
        <f>(J2806/86400)+25569+(-6/24)</f>
        <v>41881.203587962962</v>
      </c>
      <c r="T2806">
        <f t="shared" si="172"/>
        <v>2014</v>
      </c>
      <c r="U2806" s="15" t="str">
        <f t="shared" si="175"/>
        <v>Aug</v>
      </c>
      <c r="V2806" s="10">
        <f>(I2806/86400)+25569+(-5/24)</f>
        <v>41911.245254629626</v>
      </c>
      <c r="Y2806" s="10"/>
    </row>
    <row r="2807" spans="1:25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3"/>
        <v>110</v>
      </c>
      <c r="P2807">
        <f t="shared" si="174"/>
        <v>24.444444444444443</v>
      </c>
      <c r="Q2807" s="9" t="s">
        <v>8320</v>
      </c>
      <c r="R2807" s="9" t="s">
        <v>8321</v>
      </c>
      <c r="S2807" s="10">
        <f>(J2807/86400)+25569+(-6/24)</f>
        <v>42213.255474537036</v>
      </c>
      <c r="T2807">
        <f t="shared" si="172"/>
        <v>2015</v>
      </c>
      <c r="U2807" s="15" t="str">
        <f t="shared" si="175"/>
        <v>Jul</v>
      </c>
      <c r="V2807" s="10">
        <f>(I2807/86400)+25569+(-5/24)</f>
        <v>42238.2971412037</v>
      </c>
      <c r="Y2807" s="10"/>
    </row>
    <row r="2808" spans="1:25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3"/>
        <v>112</v>
      </c>
      <c r="P2808">
        <f t="shared" si="174"/>
        <v>44.25</v>
      </c>
      <c r="Q2808" s="9" t="s">
        <v>8320</v>
      </c>
      <c r="R2808" s="9" t="s">
        <v>8321</v>
      </c>
      <c r="S2808" s="10">
        <f>(J2808/86400)+25569+(-6/24)</f>
        <v>42185.017245370371</v>
      </c>
      <c r="T2808">
        <f t="shared" si="172"/>
        <v>2015</v>
      </c>
      <c r="U2808" s="15" t="str">
        <f t="shared" si="175"/>
        <v>Jun</v>
      </c>
      <c r="V2808" s="10">
        <f>(I2808/86400)+25569+(-5/24)</f>
        <v>42221.249999999993</v>
      </c>
      <c r="Y2808" s="10"/>
    </row>
    <row r="2809" spans="1:25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3"/>
        <v>126</v>
      </c>
      <c r="P2809">
        <f t="shared" si="174"/>
        <v>67.741935483870961</v>
      </c>
      <c r="Q2809" s="9" t="s">
        <v>8320</v>
      </c>
      <c r="R2809" s="9" t="s">
        <v>8321</v>
      </c>
      <c r="S2809" s="10">
        <f>(J2809/86400)+25569+(-6/24)</f>
        <v>42154.623124999998</v>
      </c>
      <c r="T2809">
        <f t="shared" si="172"/>
        <v>2015</v>
      </c>
      <c r="U2809" s="15" t="str">
        <f t="shared" si="175"/>
        <v>May</v>
      </c>
      <c r="V2809" s="10">
        <f>(I2809/86400)+25569+(-5/24)</f>
        <v>42184.664791666662</v>
      </c>
      <c r="Y2809" s="10"/>
    </row>
    <row r="2810" spans="1:25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3"/>
        <v>100</v>
      </c>
      <c r="P2810">
        <f t="shared" si="174"/>
        <v>65.376811594202906</v>
      </c>
      <c r="Q2810" s="9" t="s">
        <v>8320</v>
      </c>
      <c r="R2810" s="9" t="s">
        <v>8321</v>
      </c>
      <c r="S2810" s="10">
        <f>(J2810/86400)+25569+(-6/24)</f>
        <v>42208.59646990741</v>
      </c>
      <c r="T2810">
        <f t="shared" si="172"/>
        <v>2015</v>
      </c>
      <c r="U2810" s="15" t="str">
        <f t="shared" si="175"/>
        <v>Jul</v>
      </c>
      <c r="V2810" s="10">
        <f>(I2810/86400)+25569+(-5/24)</f>
        <v>42238.638136574074</v>
      </c>
      <c r="Y2810" s="10"/>
    </row>
    <row r="2811" spans="1:25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3"/>
        <v>102</v>
      </c>
      <c r="P2811">
        <f t="shared" si="174"/>
        <v>121.9047619047619</v>
      </c>
      <c r="Q2811" s="9" t="s">
        <v>8320</v>
      </c>
      <c r="R2811" s="9" t="s">
        <v>8321</v>
      </c>
      <c r="S2811" s="10">
        <f>(J2811/86400)+25569+(-6/24)</f>
        <v>42451.246817129635</v>
      </c>
      <c r="T2811">
        <f t="shared" si="172"/>
        <v>2016</v>
      </c>
      <c r="U2811" s="15" t="str">
        <f t="shared" si="175"/>
        <v>Mar</v>
      </c>
      <c r="V2811" s="10">
        <f>(I2811/86400)+25569+(-5/24)</f>
        <v>42459.402083333327</v>
      </c>
      <c r="Y2811" s="10"/>
    </row>
    <row r="2812" spans="1:25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3"/>
        <v>108</v>
      </c>
      <c r="P2812">
        <f t="shared" si="174"/>
        <v>47.456140350877192</v>
      </c>
      <c r="Q2812" s="9" t="s">
        <v>8320</v>
      </c>
      <c r="R2812" s="9" t="s">
        <v>8321</v>
      </c>
      <c r="S2812" s="10">
        <f>(J2812/86400)+25569+(-6/24)</f>
        <v>41758.88962962963</v>
      </c>
      <c r="T2812">
        <f t="shared" si="172"/>
        <v>2014</v>
      </c>
      <c r="U2812" s="15" t="str">
        <f t="shared" si="175"/>
        <v>Apr</v>
      </c>
      <c r="V2812" s="10">
        <f>(I2812/86400)+25569+(-5/24)</f>
        <v>41790.957638888889</v>
      </c>
      <c r="Y2812" s="10"/>
    </row>
    <row r="2813" spans="1:25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3"/>
        <v>100</v>
      </c>
      <c r="P2813">
        <f t="shared" si="174"/>
        <v>92.842592592592595</v>
      </c>
      <c r="Q2813" s="9" t="s">
        <v>8320</v>
      </c>
      <c r="R2813" s="9" t="s">
        <v>8321</v>
      </c>
      <c r="S2813" s="10">
        <f>(J2813/86400)+25569+(-6/24)</f>
        <v>42028.246562500004</v>
      </c>
      <c r="T2813">
        <f t="shared" si="172"/>
        <v>2015</v>
      </c>
      <c r="U2813" s="15" t="str">
        <f t="shared" si="175"/>
        <v>Jan</v>
      </c>
      <c r="V2813" s="10">
        <f>(I2813/86400)+25569+(-5/24)</f>
        <v>42058.288229166668</v>
      </c>
      <c r="Y2813" s="10"/>
    </row>
    <row r="2814" spans="1:25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3"/>
        <v>113</v>
      </c>
      <c r="P2814">
        <f t="shared" si="174"/>
        <v>68.253012048192772</v>
      </c>
      <c r="Q2814" s="9" t="s">
        <v>8320</v>
      </c>
      <c r="R2814" s="9" t="s">
        <v>8321</v>
      </c>
      <c r="S2814" s="10">
        <f>(J2814/86400)+25569+(-6/24)</f>
        <v>42054.49418981481</v>
      </c>
      <c r="T2814">
        <f t="shared" si="172"/>
        <v>2015</v>
      </c>
      <c r="U2814" s="15" t="str">
        <f t="shared" si="175"/>
        <v>Feb</v>
      </c>
      <c r="V2814" s="10">
        <f>(I2814/86400)+25569+(-5/24)</f>
        <v>42099.958333333336</v>
      </c>
      <c r="Y2814" s="10"/>
    </row>
    <row r="2815" spans="1:25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3"/>
        <v>128</v>
      </c>
      <c r="P2815">
        <f t="shared" si="174"/>
        <v>37.209583333333335</v>
      </c>
      <c r="Q2815" s="9" t="s">
        <v>8320</v>
      </c>
      <c r="R2815" s="9" t="s">
        <v>8321</v>
      </c>
      <c r="S2815" s="10">
        <f>(J2815/86400)+25569+(-6/24)</f>
        <v>42693.492604166662</v>
      </c>
      <c r="T2815">
        <f t="shared" si="172"/>
        <v>2016</v>
      </c>
      <c r="U2815" s="15" t="str">
        <f t="shared" si="175"/>
        <v>Nov</v>
      </c>
      <c r="V2815" s="10">
        <f>(I2815/86400)+25569+(-5/24)</f>
        <v>42718.534270833326</v>
      </c>
      <c r="Y2815" s="10"/>
    </row>
    <row r="2816" spans="1:25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3"/>
        <v>108</v>
      </c>
      <c r="P2816">
        <f t="shared" si="174"/>
        <v>25.25</v>
      </c>
      <c r="Q2816" s="9" t="s">
        <v>8320</v>
      </c>
      <c r="R2816" s="9" t="s">
        <v>8321</v>
      </c>
      <c r="S2816" s="10">
        <f>(J2816/86400)+25569+(-6/24)</f>
        <v>42103.149479166663</v>
      </c>
      <c r="T2816">
        <f t="shared" si="172"/>
        <v>2015</v>
      </c>
      <c r="U2816" s="15" t="str">
        <f t="shared" si="175"/>
        <v>Apr</v>
      </c>
      <c r="V2816" s="10">
        <f>(I2816/86400)+25569+(-5/24)</f>
        <v>42133.191145833327</v>
      </c>
      <c r="Y2816" s="10"/>
    </row>
    <row r="2817" spans="1:25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3"/>
        <v>242</v>
      </c>
      <c r="P2817">
        <f t="shared" si="174"/>
        <v>43.214285714285715</v>
      </c>
      <c r="Q2817" s="9" t="s">
        <v>8320</v>
      </c>
      <c r="R2817" s="9" t="s">
        <v>8321</v>
      </c>
      <c r="S2817" s="10">
        <f>(J2817/86400)+25569+(-6/24)</f>
        <v>42559.526724537034</v>
      </c>
      <c r="T2817">
        <f t="shared" si="172"/>
        <v>2016</v>
      </c>
      <c r="U2817" s="15" t="str">
        <f t="shared" si="175"/>
        <v>Jul</v>
      </c>
      <c r="V2817" s="10">
        <f>(I2817/86400)+25569+(-5/24)</f>
        <v>42589.568391203698</v>
      </c>
      <c r="Y2817" s="10"/>
    </row>
    <row r="2818" spans="1:25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3"/>
        <v>142</v>
      </c>
      <c r="P2818">
        <f t="shared" si="174"/>
        <v>25.130177514792898</v>
      </c>
      <c r="Q2818" s="9" t="s">
        <v>8320</v>
      </c>
      <c r="R2818" s="9" t="s">
        <v>8321</v>
      </c>
      <c r="S2818" s="10">
        <f>(J2818/86400)+25569+(-6/24)</f>
        <v>42188.217499999999</v>
      </c>
      <c r="T2818">
        <f t="shared" ref="T2818:T2881" si="176">YEAR(S2818)</f>
        <v>2015</v>
      </c>
      <c r="U2818" s="15" t="str">
        <f t="shared" si="175"/>
        <v>Jul</v>
      </c>
      <c r="V2818" s="10">
        <f>(I2818/86400)+25569+(-5/24)</f>
        <v>42218.458333333336</v>
      </c>
      <c r="Y2818" s="10"/>
    </row>
    <row r="2819" spans="1:25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7">ROUND((E2819/D2819)*100,0)</f>
        <v>130</v>
      </c>
      <c r="P2819">
        <f t="shared" ref="P2819:P2882" si="178">AVERAGE(E2819/L2819)</f>
        <v>23.636363636363637</v>
      </c>
      <c r="Q2819" s="9" t="s">
        <v>8320</v>
      </c>
      <c r="R2819" s="9" t="s">
        <v>8321</v>
      </c>
      <c r="S2819" s="10">
        <f>(J2819/86400)+25569+(-6/24)</f>
        <v>42023.384976851856</v>
      </c>
      <c r="T2819">
        <f t="shared" si="176"/>
        <v>2015</v>
      </c>
      <c r="U2819" s="15" t="str">
        <f t="shared" ref="U2819:U2882" si="179">TEXT(S2819,"mmm")</f>
        <v>Jan</v>
      </c>
      <c r="V2819" s="10">
        <f>(I2819/86400)+25569+(-5/24)</f>
        <v>42063.42664351852</v>
      </c>
      <c r="Y2819" s="10"/>
    </row>
    <row r="2820" spans="1:25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7"/>
        <v>106</v>
      </c>
      <c r="P2820">
        <f t="shared" si="178"/>
        <v>103.95098039215686</v>
      </c>
      <c r="Q2820" s="9" t="s">
        <v>8320</v>
      </c>
      <c r="R2820" s="9" t="s">
        <v>8321</v>
      </c>
      <c r="S2820" s="10">
        <f>(J2820/86400)+25569+(-6/24)</f>
        <v>42250.348217592589</v>
      </c>
      <c r="T2820">
        <f t="shared" si="176"/>
        <v>2015</v>
      </c>
      <c r="U2820" s="15" t="str">
        <f t="shared" si="179"/>
        <v>Sep</v>
      </c>
      <c r="V2820" s="10">
        <f>(I2820/86400)+25569+(-5/24)</f>
        <v>42270.389884259253</v>
      </c>
      <c r="Y2820" s="10"/>
    </row>
    <row r="2821" spans="1:25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7"/>
        <v>105</v>
      </c>
      <c r="P2821">
        <f t="shared" si="178"/>
        <v>50.384615384615387</v>
      </c>
      <c r="Q2821" s="9" t="s">
        <v>8320</v>
      </c>
      <c r="R2821" s="9" t="s">
        <v>8321</v>
      </c>
      <c r="S2821" s="10">
        <f>(J2821/86400)+25569+(-6/24)</f>
        <v>42139.275567129633</v>
      </c>
      <c r="T2821">
        <f t="shared" si="176"/>
        <v>2015</v>
      </c>
      <c r="U2821" s="15" t="str">
        <f t="shared" si="179"/>
        <v>May</v>
      </c>
      <c r="V2821" s="10">
        <f>(I2821/86400)+25569+(-5/24)</f>
        <v>42169.317233796297</v>
      </c>
      <c r="Y2821" s="10"/>
    </row>
    <row r="2822" spans="1:25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7"/>
        <v>136</v>
      </c>
      <c r="P2822">
        <f t="shared" si="178"/>
        <v>13.6</v>
      </c>
      <c r="Q2822" s="9" t="s">
        <v>8320</v>
      </c>
      <c r="R2822" s="9" t="s">
        <v>8321</v>
      </c>
      <c r="S2822" s="10">
        <f>(J2822/86400)+25569+(-6/24)</f>
        <v>42401.360983796301</v>
      </c>
      <c r="T2822">
        <f t="shared" si="176"/>
        <v>2016</v>
      </c>
      <c r="U2822" s="15" t="str">
        <f t="shared" si="179"/>
        <v>Feb</v>
      </c>
      <c r="V2822" s="10">
        <f>(I2822/86400)+25569+(-5/24)</f>
        <v>42425.791666666664</v>
      </c>
      <c r="Y2822" s="10"/>
    </row>
    <row r="2823" spans="1:25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7"/>
        <v>100</v>
      </c>
      <c r="P2823">
        <f t="shared" si="178"/>
        <v>28.571428571428573</v>
      </c>
      <c r="Q2823" s="9" t="s">
        <v>8320</v>
      </c>
      <c r="R2823" s="9" t="s">
        <v>8321</v>
      </c>
      <c r="S2823" s="10">
        <f>(J2823/86400)+25569+(-6/24)</f>
        <v>41875.672858796301</v>
      </c>
      <c r="T2823">
        <f t="shared" si="176"/>
        <v>2014</v>
      </c>
      <c r="U2823" s="15" t="str">
        <f t="shared" si="179"/>
        <v>Aug</v>
      </c>
      <c r="V2823" s="10">
        <f>(I2823/86400)+25569+(-5/24)</f>
        <v>41905.714525462965</v>
      </c>
      <c r="Y2823" s="10"/>
    </row>
    <row r="2824" spans="1:25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7"/>
        <v>100</v>
      </c>
      <c r="P2824">
        <f t="shared" si="178"/>
        <v>63.829787234042556</v>
      </c>
      <c r="Q2824" s="9" t="s">
        <v>8320</v>
      </c>
      <c r="R2824" s="9" t="s">
        <v>8321</v>
      </c>
      <c r="S2824" s="10">
        <f>(J2824/86400)+25569+(-6/24)</f>
        <v>42060.433935185181</v>
      </c>
      <c r="T2824">
        <f t="shared" si="176"/>
        <v>2015</v>
      </c>
      <c r="U2824" s="15" t="str">
        <f t="shared" si="179"/>
        <v>Feb</v>
      </c>
      <c r="V2824" s="10">
        <f>(I2824/86400)+25569+(-5/24)</f>
        <v>42090.433935185181</v>
      </c>
      <c r="Y2824" s="10"/>
    </row>
    <row r="2825" spans="1:25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7"/>
        <v>124</v>
      </c>
      <c r="P2825">
        <f t="shared" si="178"/>
        <v>8.8571428571428577</v>
      </c>
      <c r="Q2825" s="9" t="s">
        <v>8320</v>
      </c>
      <c r="R2825" s="9" t="s">
        <v>8321</v>
      </c>
      <c r="S2825" s="10">
        <f>(J2825/86400)+25569+(-6/24)</f>
        <v>42066.761643518519</v>
      </c>
      <c r="T2825">
        <f t="shared" si="176"/>
        <v>2015</v>
      </c>
      <c r="U2825" s="15" t="str">
        <f t="shared" si="179"/>
        <v>Mar</v>
      </c>
      <c r="V2825" s="10">
        <f>(I2825/86400)+25569+(-5/24)</f>
        <v>42094.749305555553</v>
      </c>
      <c r="Y2825" s="10"/>
    </row>
    <row r="2826" spans="1:25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7"/>
        <v>117</v>
      </c>
      <c r="P2826">
        <f t="shared" si="178"/>
        <v>50.666666666666664</v>
      </c>
      <c r="Q2826" s="9" t="s">
        <v>8320</v>
      </c>
      <c r="R2826" s="9" t="s">
        <v>8321</v>
      </c>
      <c r="S2826" s="10">
        <f>(J2826/86400)+25569+(-6/24)</f>
        <v>42136.020787037036</v>
      </c>
      <c r="T2826">
        <f t="shared" si="176"/>
        <v>2015</v>
      </c>
      <c r="U2826" s="15" t="str">
        <f t="shared" si="179"/>
        <v>May</v>
      </c>
      <c r="V2826" s="10">
        <f>(I2826/86400)+25569+(-5/24)</f>
        <v>42167.863194444442</v>
      </c>
      <c r="Y2826" s="10"/>
    </row>
    <row r="2827" spans="1:25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7"/>
        <v>103</v>
      </c>
      <c r="P2827">
        <f t="shared" si="178"/>
        <v>60.784313725490193</v>
      </c>
      <c r="Q2827" s="9" t="s">
        <v>8320</v>
      </c>
      <c r="R2827" s="9" t="s">
        <v>8321</v>
      </c>
      <c r="S2827" s="10">
        <f>(J2827/86400)+25569+(-6/24)</f>
        <v>42312.542662037042</v>
      </c>
      <c r="T2827">
        <f t="shared" si="176"/>
        <v>2015</v>
      </c>
      <c r="U2827" s="15" t="str">
        <f t="shared" si="179"/>
        <v>Nov</v>
      </c>
      <c r="V2827" s="10">
        <f>(I2827/86400)+25569+(-5/24)</f>
        <v>42342.584328703706</v>
      </c>
      <c r="Y2827" s="10"/>
    </row>
    <row r="2828" spans="1:25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7"/>
        <v>108</v>
      </c>
      <c r="P2828">
        <f t="shared" si="178"/>
        <v>113.42105263157895</v>
      </c>
      <c r="Q2828" s="9" t="s">
        <v>8320</v>
      </c>
      <c r="R2828" s="9" t="s">
        <v>8321</v>
      </c>
      <c r="S2828" s="10">
        <f>(J2828/86400)+25569+(-6/24)</f>
        <v>42170.784861111111</v>
      </c>
      <c r="T2828">
        <f t="shared" si="176"/>
        <v>2015</v>
      </c>
      <c r="U2828" s="15" t="str">
        <f t="shared" si="179"/>
        <v>Jun</v>
      </c>
      <c r="V2828" s="10">
        <f>(I2828/86400)+25569+(-5/24)</f>
        <v>42195.083333333336</v>
      </c>
      <c r="Y2828" s="10"/>
    </row>
    <row r="2829" spans="1:25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7"/>
        <v>120</v>
      </c>
      <c r="P2829">
        <f t="shared" si="178"/>
        <v>104.56521739130434</v>
      </c>
      <c r="Q2829" s="9" t="s">
        <v>8320</v>
      </c>
      <c r="R2829" s="9" t="s">
        <v>8321</v>
      </c>
      <c r="S2829" s="10">
        <f>(J2829/86400)+25569+(-6/24)</f>
        <v>42494.433634259258</v>
      </c>
      <c r="T2829">
        <f t="shared" si="176"/>
        <v>2016</v>
      </c>
      <c r="U2829" s="15" t="str">
        <f t="shared" si="179"/>
        <v>May</v>
      </c>
      <c r="V2829" s="10">
        <f>(I2829/86400)+25569+(-5/24)</f>
        <v>42524.479166666664</v>
      </c>
      <c r="Y2829" s="10"/>
    </row>
    <row r="2830" spans="1:25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7"/>
        <v>100</v>
      </c>
      <c r="P2830">
        <f t="shared" si="178"/>
        <v>98.30927835051547</v>
      </c>
      <c r="Q2830" s="9" t="s">
        <v>8320</v>
      </c>
      <c r="R2830" s="9" t="s">
        <v>8321</v>
      </c>
      <c r="S2830" s="10">
        <f>(J2830/86400)+25569+(-6/24)</f>
        <v>42254.014687499999</v>
      </c>
      <c r="T2830">
        <f t="shared" si="176"/>
        <v>2015</v>
      </c>
      <c r="U2830" s="15" t="str">
        <f t="shared" si="179"/>
        <v>Sep</v>
      </c>
      <c r="V2830" s="10">
        <f>(I2830/86400)+25569+(-5/24)</f>
        <v>42279.749999999993</v>
      </c>
      <c r="Y2830" s="10"/>
    </row>
    <row r="2831" spans="1:25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7"/>
        <v>107</v>
      </c>
      <c r="P2831">
        <f t="shared" si="178"/>
        <v>35.039473684210527</v>
      </c>
      <c r="Q2831" s="9" t="s">
        <v>8320</v>
      </c>
      <c r="R2831" s="9" t="s">
        <v>8321</v>
      </c>
      <c r="S2831" s="10">
        <f>(J2831/86400)+25569+(-6/24)</f>
        <v>42495.184236111112</v>
      </c>
      <c r="T2831">
        <f t="shared" si="176"/>
        <v>2016</v>
      </c>
      <c r="U2831" s="15" t="str">
        <f t="shared" si="179"/>
        <v>May</v>
      </c>
      <c r="V2831" s="10">
        <f>(I2831/86400)+25569+(-5/24)</f>
        <v>42523.225902777776</v>
      </c>
      <c r="Y2831" s="10"/>
    </row>
    <row r="2832" spans="1:25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7"/>
        <v>100</v>
      </c>
      <c r="P2832">
        <f t="shared" si="178"/>
        <v>272.72727272727275</v>
      </c>
      <c r="Q2832" s="9" t="s">
        <v>8320</v>
      </c>
      <c r="R2832" s="9" t="s">
        <v>8321</v>
      </c>
      <c r="S2832" s="10">
        <f>(J2832/86400)+25569+(-6/24)</f>
        <v>41758.589675925927</v>
      </c>
      <c r="T2832">
        <f t="shared" si="176"/>
        <v>2014</v>
      </c>
      <c r="U2832" s="15" t="str">
        <f t="shared" si="179"/>
        <v>Apr</v>
      </c>
      <c r="V2832" s="10">
        <f>(I2832/86400)+25569+(-5/24)</f>
        <v>41770.957638888889</v>
      </c>
      <c r="Y2832" s="10"/>
    </row>
    <row r="2833" spans="1:25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7"/>
        <v>111</v>
      </c>
      <c r="P2833">
        <f t="shared" si="178"/>
        <v>63.846153846153847</v>
      </c>
      <c r="Q2833" s="9" t="s">
        <v>8320</v>
      </c>
      <c r="R2833" s="9" t="s">
        <v>8321</v>
      </c>
      <c r="S2833" s="10">
        <f>(J2833/86400)+25569+(-6/24)</f>
        <v>42171.574884259258</v>
      </c>
      <c r="T2833">
        <f t="shared" si="176"/>
        <v>2015</v>
      </c>
      <c r="U2833" s="15" t="str">
        <f t="shared" si="179"/>
        <v>Jun</v>
      </c>
      <c r="V2833" s="10">
        <f>(I2833/86400)+25569+(-5/24)</f>
        <v>42201.616550925923</v>
      </c>
      <c r="Y2833" s="10"/>
    </row>
    <row r="2834" spans="1:25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7"/>
        <v>115</v>
      </c>
      <c r="P2834">
        <f t="shared" si="178"/>
        <v>30.189368421052631</v>
      </c>
      <c r="Q2834" s="9" t="s">
        <v>8320</v>
      </c>
      <c r="R2834" s="9" t="s">
        <v>8321</v>
      </c>
      <c r="S2834" s="10">
        <f>(J2834/86400)+25569+(-6/24)</f>
        <v>41938.459421296298</v>
      </c>
      <c r="T2834">
        <f t="shared" si="176"/>
        <v>2014</v>
      </c>
      <c r="U2834" s="15" t="str">
        <f t="shared" si="179"/>
        <v>Oct</v>
      </c>
      <c r="V2834" s="10">
        <f>(I2834/86400)+25569+(-5/24)</f>
        <v>41966.708333333336</v>
      </c>
      <c r="Y2834" s="10"/>
    </row>
    <row r="2835" spans="1:25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7"/>
        <v>108</v>
      </c>
      <c r="P2835">
        <f t="shared" si="178"/>
        <v>83.51428571428572</v>
      </c>
      <c r="Q2835" s="9" t="s">
        <v>8320</v>
      </c>
      <c r="R2835" s="9" t="s">
        <v>8321</v>
      </c>
      <c r="S2835" s="10">
        <f>(J2835/86400)+25569+(-6/24)</f>
        <v>42267.877696759257</v>
      </c>
      <c r="T2835">
        <f t="shared" si="176"/>
        <v>2015</v>
      </c>
      <c r="U2835" s="15" t="str">
        <f t="shared" si="179"/>
        <v>Sep</v>
      </c>
      <c r="V2835" s="10">
        <f>(I2835/86400)+25569+(-5/24)</f>
        <v>42287.874999999993</v>
      </c>
      <c r="Y2835" s="10"/>
    </row>
    <row r="2836" spans="1:25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7"/>
        <v>170</v>
      </c>
      <c r="P2836">
        <f t="shared" si="178"/>
        <v>64.761904761904759</v>
      </c>
      <c r="Q2836" s="9" t="s">
        <v>8320</v>
      </c>
      <c r="R2836" s="9" t="s">
        <v>8321</v>
      </c>
      <c r="S2836" s="10">
        <f>(J2836/86400)+25569+(-6/24)</f>
        <v>42019.709837962961</v>
      </c>
      <c r="T2836">
        <f t="shared" si="176"/>
        <v>2015</v>
      </c>
      <c r="U2836" s="15" t="str">
        <f t="shared" si="179"/>
        <v>Jan</v>
      </c>
      <c r="V2836" s="10">
        <f>(I2836/86400)+25569+(-5/24)</f>
        <v>42034.751504629625</v>
      </c>
      <c r="Y2836" s="10"/>
    </row>
    <row r="2837" spans="1:25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7"/>
        <v>187</v>
      </c>
      <c r="P2837">
        <f t="shared" si="178"/>
        <v>20.118172043010752</v>
      </c>
      <c r="Q2837" s="9" t="s">
        <v>8320</v>
      </c>
      <c r="R2837" s="9" t="s">
        <v>8321</v>
      </c>
      <c r="S2837" s="10">
        <f>(J2837/86400)+25569+(-6/24)</f>
        <v>42313.453900462962</v>
      </c>
      <c r="T2837">
        <f t="shared" si="176"/>
        <v>2015</v>
      </c>
      <c r="U2837" s="15" t="str">
        <f t="shared" si="179"/>
        <v>Nov</v>
      </c>
      <c r="V2837" s="10">
        <f>(I2837/86400)+25569+(-5/24)</f>
        <v>42342.791666666664</v>
      </c>
      <c r="Y2837" s="10"/>
    </row>
    <row r="2838" spans="1:25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7"/>
        <v>108</v>
      </c>
      <c r="P2838">
        <f t="shared" si="178"/>
        <v>44.090909090909093</v>
      </c>
      <c r="Q2838" s="9" t="s">
        <v>8320</v>
      </c>
      <c r="R2838" s="9" t="s">
        <v>8321</v>
      </c>
      <c r="S2838" s="10">
        <f>(J2838/86400)+25569+(-6/24)</f>
        <v>42746.011782407411</v>
      </c>
      <c r="T2838">
        <f t="shared" si="176"/>
        <v>2017</v>
      </c>
      <c r="U2838" s="15" t="str">
        <f t="shared" si="179"/>
        <v>Jan</v>
      </c>
      <c r="V2838" s="10">
        <f>(I2838/86400)+25569+(-5/24)</f>
        <v>42783.999305555553</v>
      </c>
      <c r="Y2838" s="10"/>
    </row>
    <row r="2839" spans="1:25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7"/>
        <v>100</v>
      </c>
      <c r="P2839">
        <f t="shared" si="178"/>
        <v>40.476190476190474</v>
      </c>
      <c r="Q2839" s="9" t="s">
        <v>8320</v>
      </c>
      <c r="R2839" s="9" t="s">
        <v>8321</v>
      </c>
      <c r="S2839" s="10">
        <f>(J2839/86400)+25569+(-6/24)</f>
        <v>42307.658379629633</v>
      </c>
      <c r="T2839">
        <f t="shared" si="176"/>
        <v>2015</v>
      </c>
      <c r="U2839" s="15" t="str">
        <f t="shared" si="179"/>
        <v>Oct</v>
      </c>
      <c r="V2839" s="10">
        <f>(I2839/86400)+25569+(-5/24)</f>
        <v>42347.741712962961</v>
      </c>
      <c r="Y2839" s="10"/>
    </row>
    <row r="2840" spans="1:25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7"/>
        <v>120</v>
      </c>
      <c r="P2840">
        <f t="shared" si="178"/>
        <v>44.537037037037038</v>
      </c>
      <c r="Q2840" s="9" t="s">
        <v>8320</v>
      </c>
      <c r="R2840" s="9" t="s">
        <v>8321</v>
      </c>
      <c r="S2840" s="10">
        <f>(J2840/86400)+25569+(-6/24)</f>
        <v>41842.357592592591</v>
      </c>
      <c r="T2840">
        <f t="shared" si="176"/>
        <v>2014</v>
      </c>
      <c r="U2840" s="15" t="str">
        <f t="shared" si="179"/>
        <v>Jul</v>
      </c>
      <c r="V2840" s="10">
        <f>(I2840/86400)+25569+(-5/24)</f>
        <v>41864.708333333328</v>
      </c>
      <c r="Y2840" s="10"/>
    </row>
    <row r="2841" spans="1:25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7"/>
        <v>111</v>
      </c>
      <c r="P2841">
        <f t="shared" si="178"/>
        <v>125.80645161290323</v>
      </c>
      <c r="Q2841" s="9" t="s">
        <v>8320</v>
      </c>
      <c r="R2841" s="9" t="s">
        <v>8321</v>
      </c>
      <c r="S2841" s="10">
        <f>(J2841/86400)+25569+(-6/24)</f>
        <v>41852.990208333329</v>
      </c>
      <c r="T2841">
        <f t="shared" si="176"/>
        <v>2014</v>
      </c>
      <c r="U2841" s="15" t="str">
        <f t="shared" si="179"/>
        <v>Aug</v>
      </c>
      <c r="V2841" s="10">
        <f>(I2841/86400)+25569+(-5/24)</f>
        <v>41875.999305555553</v>
      </c>
      <c r="Y2841" s="10"/>
    </row>
    <row r="2842" spans="1:25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7"/>
        <v>104</v>
      </c>
      <c r="P2842">
        <f t="shared" si="178"/>
        <v>19.696969696969695</v>
      </c>
      <c r="Q2842" s="9" t="s">
        <v>8320</v>
      </c>
      <c r="R2842" s="9" t="s">
        <v>8321</v>
      </c>
      <c r="S2842" s="10">
        <f>(J2842/86400)+25569+(-6/24)</f>
        <v>42059.785636574074</v>
      </c>
      <c r="T2842">
        <f t="shared" si="176"/>
        <v>2015</v>
      </c>
      <c r="U2842" s="15" t="str">
        <f t="shared" si="179"/>
        <v>Feb</v>
      </c>
      <c r="V2842" s="10">
        <f>(I2842/86400)+25569+(-5/24)</f>
        <v>42081.499999999993</v>
      </c>
      <c r="Y2842" s="10"/>
    </row>
    <row r="2843" spans="1:25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7"/>
        <v>1</v>
      </c>
      <c r="P2843">
        <f t="shared" si="178"/>
        <v>10</v>
      </c>
      <c r="Q2843" s="9" t="s">
        <v>8320</v>
      </c>
      <c r="R2843" s="9" t="s">
        <v>8321</v>
      </c>
      <c r="S2843" s="10">
        <f>(J2843/86400)+25569+(-6/24)</f>
        <v>42291.489548611113</v>
      </c>
      <c r="T2843">
        <f t="shared" si="176"/>
        <v>2015</v>
      </c>
      <c r="U2843" s="15" t="str">
        <f t="shared" si="179"/>
        <v>Oct</v>
      </c>
      <c r="V2843" s="10">
        <f>(I2843/86400)+25569+(-5/24)</f>
        <v>42351.572881944441</v>
      </c>
      <c r="Y2843" s="10"/>
    </row>
    <row r="2844" spans="1:25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7"/>
        <v>0</v>
      </c>
      <c r="P2844" t="e">
        <f t="shared" si="178"/>
        <v>#DIV/0!</v>
      </c>
      <c r="Q2844" s="9" t="s">
        <v>8320</v>
      </c>
      <c r="R2844" s="9" t="s">
        <v>8321</v>
      </c>
      <c r="S2844" s="10">
        <f>(J2844/86400)+25569+(-6/24)</f>
        <v>41784.70248842593</v>
      </c>
      <c r="T2844">
        <f t="shared" si="176"/>
        <v>2014</v>
      </c>
      <c r="U2844" s="15" t="str">
        <f t="shared" si="179"/>
        <v>May</v>
      </c>
      <c r="V2844" s="10">
        <f>(I2844/86400)+25569+(-5/24)</f>
        <v>41811.25</v>
      </c>
      <c r="Y2844" s="10"/>
    </row>
    <row r="2845" spans="1:25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7"/>
        <v>0</v>
      </c>
      <c r="P2845" t="e">
        <f t="shared" si="178"/>
        <v>#DIV/0!</v>
      </c>
      <c r="Q2845" s="9" t="s">
        <v>8320</v>
      </c>
      <c r="R2845" s="9" t="s">
        <v>8321</v>
      </c>
      <c r="S2845" s="10">
        <f>(J2845/86400)+25569+(-6/24)</f>
        <v>42492.487847222219</v>
      </c>
      <c r="T2845">
        <f t="shared" si="176"/>
        <v>2016</v>
      </c>
      <c r="U2845" s="15" t="str">
        <f t="shared" si="179"/>
        <v>May</v>
      </c>
      <c r="V2845" s="10">
        <f>(I2845/86400)+25569+(-5/24)</f>
        <v>42533.958333333336</v>
      </c>
      <c r="Y2845" s="10"/>
    </row>
    <row r="2846" spans="1:25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7"/>
        <v>5</v>
      </c>
      <c r="P2846">
        <f t="shared" si="178"/>
        <v>30</v>
      </c>
      <c r="Q2846" s="9" t="s">
        <v>8320</v>
      </c>
      <c r="R2846" s="9" t="s">
        <v>8321</v>
      </c>
      <c r="S2846" s="10">
        <f>(J2846/86400)+25569+(-6/24)</f>
        <v>42709.296064814815</v>
      </c>
      <c r="T2846">
        <f t="shared" si="176"/>
        <v>2016</v>
      </c>
      <c r="U2846" s="15" t="str">
        <f t="shared" si="179"/>
        <v>Dec</v>
      </c>
      <c r="V2846" s="10">
        <f>(I2846/86400)+25569+(-5/24)</f>
        <v>42739.337731481479</v>
      </c>
      <c r="Y2846" s="10"/>
    </row>
    <row r="2847" spans="1:25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7"/>
        <v>32</v>
      </c>
      <c r="P2847">
        <f t="shared" si="178"/>
        <v>60.666666666666664</v>
      </c>
      <c r="Q2847" s="9" t="s">
        <v>8320</v>
      </c>
      <c r="R2847" s="9" t="s">
        <v>8321</v>
      </c>
      <c r="S2847" s="10">
        <f>(J2847/86400)+25569+(-6/24)</f>
        <v>42102.766585648147</v>
      </c>
      <c r="T2847">
        <f t="shared" si="176"/>
        <v>2015</v>
      </c>
      <c r="U2847" s="15" t="str">
        <f t="shared" si="179"/>
        <v>Apr</v>
      </c>
      <c r="V2847" s="10">
        <f>(I2847/86400)+25569+(-5/24)</f>
        <v>42162.808252314811</v>
      </c>
      <c r="Y2847" s="10"/>
    </row>
    <row r="2848" spans="1:25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7"/>
        <v>0</v>
      </c>
      <c r="P2848" t="e">
        <f t="shared" si="178"/>
        <v>#DIV/0!</v>
      </c>
      <c r="Q2848" s="9" t="s">
        <v>8320</v>
      </c>
      <c r="R2848" s="9" t="s">
        <v>8321</v>
      </c>
      <c r="S2848" s="10">
        <f>(J2848/86400)+25569+(-6/24)</f>
        <v>42108.442060185189</v>
      </c>
      <c r="T2848">
        <f t="shared" si="176"/>
        <v>2015</v>
      </c>
      <c r="U2848" s="15" t="str">
        <f t="shared" si="179"/>
        <v>Apr</v>
      </c>
      <c r="V2848" s="10">
        <f>(I2848/86400)+25569+(-5/24)</f>
        <v>42153.483726851853</v>
      </c>
      <c r="Y2848" s="10"/>
    </row>
    <row r="2849" spans="1:25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7"/>
        <v>0</v>
      </c>
      <c r="P2849" t="e">
        <f t="shared" si="178"/>
        <v>#DIV/0!</v>
      </c>
      <c r="Q2849" s="9" t="s">
        <v>8320</v>
      </c>
      <c r="R2849" s="9" t="s">
        <v>8321</v>
      </c>
      <c r="S2849" s="10">
        <f>(J2849/86400)+25569+(-6/24)</f>
        <v>42453.556307870371</v>
      </c>
      <c r="T2849">
        <f t="shared" si="176"/>
        <v>2016</v>
      </c>
      <c r="U2849" s="15" t="str">
        <f t="shared" si="179"/>
        <v>Mar</v>
      </c>
      <c r="V2849" s="10">
        <f>(I2849/86400)+25569+(-5/24)</f>
        <v>42513.597974537035</v>
      </c>
      <c r="Y2849" s="10"/>
    </row>
    <row r="2850" spans="1:25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7"/>
        <v>0</v>
      </c>
      <c r="P2850">
        <f t="shared" si="178"/>
        <v>23.333333333333332</v>
      </c>
      <c r="Q2850" s="9" t="s">
        <v>8320</v>
      </c>
      <c r="R2850" s="9" t="s">
        <v>8321</v>
      </c>
      <c r="S2850" s="10">
        <f>(J2850/86400)+25569+(-6/24)</f>
        <v>42123.398831018523</v>
      </c>
      <c r="T2850">
        <f t="shared" si="176"/>
        <v>2015</v>
      </c>
      <c r="U2850" s="15" t="str">
        <f t="shared" si="179"/>
        <v>Apr</v>
      </c>
      <c r="V2850" s="10">
        <f>(I2850/86400)+25569+(-5/24)</f>
        <v>42153.440497685187</v>
      </c>
      <c r="Y2850" s="10"/>
    </row>
    <row r="2851" spans="1:25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7"/>
        <v>1</v>
      </c>
      <c r="P2851">
        <f t="shared" si="178"/>
        <v>5</v>
      </c>
      <c r="Q2851" s="9" t="s">
        <v>8320</v>
      </c>
      <c r="R2851" s="9" t="s">
        <v>8321</v>
      </c>
      <c r="S2851" s="10">
        <f>(J2851/86400)+25569+(-6/24)</f>
        <v>42453.178240740745</v>
      </c>
      <c r="T2851">
        <f t="shared" si="176"/>
        <v>2016</v>
      </c>
      <c r="U2851" s="15" t="str">
        <f t="shared" si="179"/>
        <v>Mar</v>
      </c>
      <c r="V2851" s="10">
        <f>(I2851/86400)+25569+(-5/24)</f>
        <v>42483.219907407409</v>
      </c>
      <c r="Y2851" s="10"/>
    </row>
    <row r="2852" spans="1:25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7"/>
        <v>4</v>
      </c>
      <c r="P2852">
        <f t="shared" si="178"/>
        <v>23.923076923076923</v>
      </c>
      <c r="Q2852" s="9" t="s">
        <v>8320</v>
      </c>
      <c r="R2852" s="9" t="s">
        <v>8321</v>
      </c>
      <c r="S2852" s="10">
        <f>(J2852/86400)+25569+(-6/24)</f>
        <v>41857.757071759261</v>
      </c>
      <c r="T2852">
        <f t="shared" si="176"/>
        <v>2014</v>
      </c>
      <c r="U2852" s="15" t="str">
        <f t="shared" si="179"/>
        <v>Aug</v>
      </c>
      <c r="V2852" s="10">
        <f>(I2852/86400)+25569+(-5/24)</f>
        <v>41887.798738425925</v>
      </c>
      <c r="Y2852" s="10"/>
    </row>
    <row r="2853" spans="1:25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7"/>
        <v>0</v>
      </c>
      <c r="P2853" t="e">
        <f t="shared" si="178"/>
        <v>#DIV/0!</v>
      </c>
      <c r="Q2853" s="9" t="s">
        <v>8320</v>
      </c>
      <c r="R2853" s="9" t="s">
        <v>8321</v>
      </c>
      <c r="S2853" s="10">
        <f>(J2853/86400)+25569+(-6/24)</f>
        <v>42389.752650462964</v>
      </c>
      <c r="T2853">
        <f t="shared" si="176"/>
        <v>2016</v>
      </c>
      <c r="U2853" s="15" t="str">
        <f t="shared" si="179"/>
        <v>Jan</v>
      </c>
      <c r="V2853" s="10">
        <f>(I2853/86400)+25569+(-5/24)</f>
        <v>42398.761805555558</v>
      </c>
      <c r="Y2853" s="10"/>
    </row>
    <row r="2854" spans="1:25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7"/>
        <v>2</v>
      </c>
      <c r="P2854">
        <f t="shared" si="178"/>
        <v>15.833333333333334</v>
      </c>
      <c r="Q2854" s="9" t="s">
        <v>8320</v>
      </c>
      <c r="R2854" s="9" t="s">
        <v>8321</v>
      </c>
      <c r="S2854" s="10">
        <f>(J2854/86400)+25569+(-6/24)</f>
        <v>41780.795173611114</v>
      </c>
      <c r="T2854">
        <f t="shared" si="176"/>
        <v>2014</v>
      </c>
      <c r="U2854" s="15" t="str">
        <f t="shared" si="179"/>
        <v>May</v>
      </c>
      <c r="V2854" s="10">
        <f>(I2854/86400)+25569+(-5/24)</f>
        <v>41810.836840277778</v>
      </c>
      <c r="Y2854" s="10"/>
    </row>
    <row r="2855" spans="1:25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7"/>
        <v>0</v>
      </c>
      <c r="P2855" t="e">
        <f t="shared" si="178"/>
        <v>#DIV/0!</v>
      </c>
      <c r="Q2855" s="9" t="s">
        <v>8320</v>
      </c>
      <c r="R2855" s="9" t="s">
        <v>8321</v>
      </c>
      <c r="S2855" s="10">
        <f>(J2855/86400)+25569+(-6/24)</f>
        <v>41835.940937499996</v>
      </c>
      <c r="T2855">
        <f t="shared" si="176"/>
        <v>2014</v>
      </c>
      <c r="U2855" s="15" t="str">
        <f t="shared" si="179"/>
        <v>Jul</v>
      </c>
      <c r="V2855" s="10">
        <f>(I2855/86400)+25569+(-5/24)</f>
        <v>41895.98260416666</v>
      </c>
      <c r="Y2855" s="10"/>
    </row>
    <row r="2856" spans="1:25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7"/>
        <v>42</v>
      </c>
      <c r="P2856">
        <f t="shared" si="178"/>
        <v>29.785714285714285</v>
      </c>
      <c r="Q2856" s="9" t="s">
        <v>8320</v>
      </c>
      <c r="R2856" s="9" t="s">
        <v>8321</v>
      </c>
      <c r="S2856" s="10">
        <f>(J2856/86400)+25569+(-6/24)</f>
        <v>42111.46665509259</v>
      </c>
      <c r="T2856">
        <f t="shared" si="176"/>
        <v>2015</v>
      </c>
      <c r="U2856" s="15" t="str">
        <f t="shared" si="179"/>
        <v>Apr</v>
      </c>
      <c r="V2856" s="10">
        <f>(I2856/86400)+25569+(-5/24)</f>
        <v>42131.508321759255</v>
      </c>
      <c r="Y2856" s="10"/>
    </row>
    <row r="2857" spans="1:25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7"/>
        <v>50</v>
      </c>
      <c r="P2857">
        <f t="shared" si="178"/>
        <v>60</v>
      </c>
      <c r="Q2857" s="9" t="s">
        <v>8320</v>
      </c>
      <c r="R2857" s="9" t="s">
        <v>8321</v>
      </c>
      <c r="S2857" s="10">
        <f>(J2857/86400)+25569+(-6/24)</f>
        <v>42369.757766203707</v>
      </c>
      <c r="T2857">
        <f t="shared" si="176"/>
        <v>2015</v>
      </c>
      <c r="U2857" s="15" t="str">
        <f t="shared" si="179"/>
        <v>Dec</v>
      </c>
      <c r="V2857" s="10">
        <f>(I2857/86400)+25569+(-5/24)</f>
        <v>42398.773611111108</v>
      </c>
      <c r="Y2857" s="10"/>
    </row>
    <row r="2858" spans="1:25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7"/>
        <v>5</v>
      </c>
      <c r="P2858">
        <f t="shared" si="178"/>
        <v>24.333333333333332</v>
      </c>
      <c r="Q2858" s="9" t="s">
        <v>8320</v>
      </c>
      <c r="R2858" s="9" t="s">
        <v>8321</v>
      </c>
      <c r="S2858" s="10">
        <f>(J2858/86400)+25569+(-6/24)</f>
        <v>42164.787581018521</v>
      </c>
      <c r="T2858">
        <f t="shared" si="176"/>
        <v>2015</v>
      </c>
      <c r="U2858" s="15" t="str">
        <f t="shared" si="179"/>
        <v>Jun</v>
      </c>
      <c r="V2858" s="10">
        <f>(I2858/86400)+25569+(-5/24)</f>
        <v>42224.69027777778</v>
      </c>
      <c r="Y2858" s="10"/>
    </row>
    <row r="2859" spans="1:25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7"/>
        <v>20</v>
      </c>
      <c r="P2859">
        <f t="shared" si="178"/>
        <v>500</v>
      </c>
      <c r="Q2859" s="9" t="s">
        <v>8320</v>
      </c>
      <c r="R2859" s="9" t="s">
        <v>8321</v>
      </c>
      <c r="S2859" s="10">
        <f>(J2859/86400)+25569+(-6/24)</f>
        <v>42726.670081018514</v>
      </c>
      <c r="T2859">
        <f t="shared" si="176"/>
        <v>2016</v>
      </c>
      <c r="U2859" s="15" t="str">
        <f t="shared" si="179"/>
        <v>Dec</v>
      </c>
      <c r="V2859" s="10">
        <f>(I2859/86400)+25569+(-5/24)</f>
        <v>42786.541666666664</v>
      </c>
      <c r="Y2859" s="10"/>
    </row>
    <row r="2860" spans="1:25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7"/>
        <v>0</v>
      </c>
      <c r="P2860" t="e">
        <f t="shared" si="178"/>
        <v>#DIV/0!</v>
      </c>
      <c r="Q2860" s="9" t="s">
        <v>8320</v>
      </c>
      <c r="R2860" s="9" t="s">
        <v>8321</v>
      </c>
      <c r="S2860" s="10">
        <f>(J2860/86400)+25569+(-6/24)</f>
        <v>41954.295081018514</v>
      </c>
      <c r="T2860">
        <f t="shared" si="176"/>
        <v>2014</v>
      </c>
      <c r="U2860" s="15" t="str">
        <f t="shared" si="179"/>
        <v>Nov</v>
      </c>
      <c r="V2860" s="10">
        <f>(I2860/86400)+25569+(-5/24)</f>
        <v>41978.269444444442</v>
      </c>
      <c r="Y2860" s="10"/>
    </row>
    <row r="2861" spans="1:25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7"/>
        <v>2</v>
      </c>
      <c r="P2861">
        <f t="shared" si="178"/>
        <v>35</v>
      </c>
      <c r="Q2861" s="9" t="s">
        <v>8320</v>
      </c>
      <c r="R2861" s="9" t="s">
        <v>8321</v>
      </c>
      <c r="S2861" s="10">
        <f>(J2861/86400)+25569+(-6/24)</f>
        <v>42233.112314814818</v>
      </c>
      <c r="T2861">
        <f t="shared" si="176"/>
        <v>2015</v>
      </c>
      <c r="U2861" s="15" t="str">
        <f t="shared" si="179"/>
        <v>Aug</v>
      </c>
      <c r="V2861" s="10">
        <f>(I2861/86400)+25569+(-5/24)</f>
        <v>42293.153981481482</v>
      </c>
      <c r="Y2861" s="10"/>
    </row>
    <row r="2862" spans="1:25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7"/>
        <v>7</v>
      </c>
      <c r="P2862">
        <f t="shared" si="178"/>
        <v>29.555555555555557</v>
      </c>
      <c r="Q2862" s="9" t="s">
        <v>8320</v>
      </c>
      <c r="R2862" s="9" t="s">
        <v>8321</v>
      </c>
      <c r="S2862" s="10">
        <f>(J2862/86400)+25569+(-6/24)</f>
        <v>42480.55064814815</v>
      </c>
      <c r="T2862">
        <f t="shared" si="176"/>
        <v>2016</v>
      </c>
      <c r="U2862" s="15" t="str">
        <f t="shared" si="179"/>
        <v>Apr</v>
      </c>
      <c r="V2862" s="10">
        <f>(I2862/86400)+25569+(-5/24)</f>
        <v>42540.592314814814</v>
      </c>
      <c r="Y2862" s="10"/>
    </row>
    <row r="2863" spans="1:25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7"/>
        <v>32</v>
      </c>
      <c r="P2863">
        <f t="shared" si="178"/>
        <v>26.666666666666668</v>
      </c>
      <c r="Q2863" s="9" t="s">
        <v>8320</v>
      </c>
      <c r="R2863" s="9" t="s">
        <v>8321</v>
      </c>
      <c r="S2863" s="10">
        <f>(J2863/86400)+25569+(-6/24)</f>
        <v>42257.340833333335</v>
      </c>
      <c r="T2863">
        <f t="shared" si="176"/>
        <v>2015</v>
      </c>
      <c r="U2863" s="15" t="str">
        <f t="shared" si="179"/>
        <v>Sep</v>
      </c>
      <c r="V2863" s="10">
        <f>(I2863/86400)+25569+(-5/24)</f>
        <v>42271.3825</v>
      </c>
      <c r="Y2863" s="10"/>
    </row>
    <row r="2864" spans="1:25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7"/>
        <v>0</v>
      </c>
      <c r="P2864">
        <f t="shared" si="178"/>
        <v>18.333333333333332</v>
      </c>
      <c r="Q2864" s="9" t="s">
        <v>8320</v>
      </c>
      <c r="R2864" s="9" t="s">
        <v>8321</v>
      </c>
      <c r="S2864" s="10">
        <f>(J2864/86400)+25569+(-6/24)</f>
        <v>41784.539687500001</v>
      </c>
      <c r="T2864">
        <f t="shared" si="176"/>
        <v>2014</v>
      </c>
      <c r="U2864" s="15" t="str">
        <f t="shared" si="179"/>
        <v>May</v>
      </c>
      <c r="V2864" s="10">
        <f>(I2864/86400)+25569+(-5/24)</f>
        <v>41814.581354166665</v>
      </c>
      <c r="Y2864" s="10"/>
    </row>
    <row r="2865" spans="1:25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7"/>
        <v>0</v>
      </c>
      <c r="P2865">
        <f t="shared" si="178"/>
        <v>20</v>
      </c>
      <c r="Q2865" s="9" t="s">
        <v>8320</v>
      </c>
      <c r="R2865" s="9" t="s">
        <v>8321</v>
      </c>
      <c r="S2865" s="10">
        <f>(J2865/86400)+25569+(-6/24)</f>
        <v>41831.425034722226</v>
      </c>
      <c r="T2865">
        <f t="shared" si="176"/>
        <v>2014</v>
      </c>
      <c r="U2865" s="15" t="str">
        <f t="shared" si="179"/>
        <v>Jul</v>
      </c>
      <c r="V2865" s="10">
        <f>(I2865/86400)+25569+(-5/24)</f>
        <v>41891.46670138889</v>
      </c>
      <c r="Y2865" s="10"/>
    </row>
    <row r="2866" spans="1:25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7"/>
        <v>2</v>
      </c>
      <c r="P2866">
        <f t="shared" si="178"/>
        <v>13.333333333333334</v>
      </c>
      <c r="Q2866" s="9" t="s">
        <v>8320</v>
      </c>
      <c r="R2866" s="9" t="s">
        <v>8321</v>
      </c>
      <c r="S2866" s="10">
        <f>(J2866/86400)+25569+(-6/24)</f>
        <v>42172.363506944443</v>
      </c>
      <c r="T2866">
        <f t="shared" si="176"/>
        <v>2015</v>
      </c>
      <c r="U2866" s="15" t="str">
        <f t="shared" si="179"/>
        <v>Jun</v>
      </c>
      <c r="V2866" s="10">
        <f>(I2866/86400)+25569+(-5/24)</f>
        <v>42202.345833333333</v>
      </c>
      <c r="Y2866" s="10"/>
    </row>
    <row r="2867" spans="1:25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7"/>
        <v>0</v>
      </c>
      <c r="P2867" t="e">
        <f t="shared" si="178"/>
        <v>#DIV/0!</v>
      </c>
      <c r="Q2867" s="9" t="s">
        <v>8320</v>
      </c>
      <c r="R2867" s="9" t="s">
        <v>8321</v>
      </c>
      <c r="S2867" s="10">
        <f>(J2867/86400)+25569+(-6/24)</f>
        <v>41949.864108796297</v>
      </c>
      <c r="T2867">
        <f t="shared" si="176"/>
        <v>2014</v>
      </c>
      <c r="U2867" s="15" t="str">
        <f t="shared" si="179"/>
        <v>Nov</v>
      </c>
      <c r="V2867" s="10">
        <f>(I2867/86400)+25569+(-5/24)</f>
        <v>42009.905775462961</v>
      </c>
      <c r="Y2867" s="10"/>
    </row>
    <row r="2868" spans="1:25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7"/>
        <v>1</v>
      </c>
      <c r="P2868">
        <f t="shared" si="178"/>
        <v>22.5</v>
      </c>
      <c r="Q2868" s="9" t="s">
        <v>8320</v>
      </c>
      <c r="R2868" s="9" t="s">
        <v>8321</v>
      </c>
      <c r="S2868" s="10">
        <f>(J2868/86400)+25569+(-6/24)</f>
        <v>42627.705104166671</v>
      </c>
      <c r="T2868">
        <f t="shared" si="176"/>
        <v>2016</v>
      </c>
      <c r="U2868" s="15" t="str">
        <f t="shared" si="179"/>
        <v>Sep</v>
      </c>
      <c r="V2868" s="10">
        <f>(I2868/86400)+25569+(-5/24)</f>
        <v>42657.708333333336</v>
      </c>
      <c r="Y2868" s="10"/>
    </row>
    <row r="2869" spans="1:25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7"/>
        <v>20</v>
      </c>
      <c r="P2869">
        <f t="shared" si="178"/>
        <v>50.4</v>
      </c>
      <c r="Q2869" s="9" t="s">
        <v>8320</v>
      </c>
      <c r="R2869" s="9" t="s">
        <v>8321</v>
      </c>
      <c r="S2869" s="10">
        <f>(J2869/86400)+25569+(-6/24)</f>
        <v>42530.945277777777</v>
      </c>
      <c r="T2869">
        <f t="shared" si="176"/>
        <v>2016</v>
      </c>
      <c r="U2869" s="15" t="str">
        <f t="shared" si="179"/>
        <v>Jun</v>
      </c>
      <c r="V2869" s="10">
        <f>(I2869/86400)+25569+(-5/24)</f>
        <v>42554.958333333336</v>
      </c>
      <c r="Y2869" s="10"/>
    </row>
    <row r="2870" spans="1:25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7"/>
        <v>42</v>
      </c>
      <c r="P2870">
        <f t="shared" si="178"/>
        <v>105.02933333333334</v>
      </c>
      <c r="Q2870" s="9" t="s">
        <v>8320</v>
      </c>
      <c r="R2870" s="9" t="s">
        <v>8321</v>
      </c>
      <c r="S2870" s="10">
        <f>(J2870/86400)+25569+(-6/24)</f>
        <v>42618.577013888891</v>
      </c>
      <c r="T2870">
        <f t="shared" si="176"/>
        <v>2016</v>
      </c>
      <c r="U2870" s="15" t="str">
        <f t="shared" si="179"/>
        <v>Sep</v>
      </c>
      <c r="V2870" s="10">
        <f>(I2870/86400)+25569+(-5/24)</f>
        <v>42648.618680555555</v>
      </c>
      <c r="Y2870" s="10"/>
    </row>
    <row r="2871" spans="1:25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7"/>
        <v>1</v>
      </c>
      <c r="P2871">
        <f t="shared" si="178"/>
        <v>35.4</v>
      </c>
      <c r="Q2871" s="9" t="s">
        <v>8320</v>
      </c>
      <c r="R2871" s="9" t="s">
        <v>8321</v>
      </c>
      <c r="S2871" s="10">
        <f>(J2871/86400)+25569+(-6/24)</f>
        <v>42540.343530092592</v>
      </c>
      <c r="T2871">
        <f t="shared" si="176"/>
        <v>2016</v>
      </c>
      <c r="U2871" s="15" t="str">
        <f t="shared" si="179"/>
        <v>Jun</v>
      </c>
      <c r="V2871" s="10">
        <f>(I2871/86400)+25569+(-5/24)</f>
        <v>42570.385196759256</v>
      </c>
      <c r="Y2871" s="10"/>
    </row>
    <row r="2872" spans="1:25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7"/>
        <v>15</v>
      </c>
      <c r="P2872">
        <f t="shared" si="178"/>
        <v>83.333333333333329</v>
      </c>
      <c r="Q2872" s="9" t="s">
        <v>8320</v>
      </c>
      <c r="R2872" s="9" t="s">
        <v>8321</v>
      </c>
      <c r="S2872" s="10">
        <f>(J2872/86400)+25569+(-6/24)</f>
        <v>41745.939409722225</v>
      </c>
      <c r="T2872">
        <f t="shared" si="176"/>
        <v>2014</v>
      </c>
      <c r="U2872" s="15" t="str">
        <f t="shared" si="179"/>
        <v>Apr</v>
      </c>
      <c r="V2872" s="10">
        <f>(I2872/86400)+25569+(-5/24)</f>
        <v>41775.981076388889</v>
      </c>
      <c r="Y2872" s="10"/>
    </row>
    <row r="2873" spans="1:25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7"/>
        <v>5</v>
      </c>
      <c r="P2873">
        <f t="shared" si="178"/>
        <v>35.92307692307692</v>
      </c>
      <c r="Q2873" s="9" t="s">
        <v>8320</v>
      </c>
      <c r="R2873" s="9" t="s">
        <v>8321</v>
      </c>
      <c r="S2873" s="10">
        <f>(J2873/86400)+25569+(-6/24)</f>
        <v>41974.488576388889</v>
      </c>
      <c r="T2873">
        <f t="shared" si="176"/>
        <v>2014</v>
      </c>
      <c r="U2873" s="15" t="str">
        <f t="shared" si="179"/>
        <v>Dec</v>
      </c>
      <c r="V2873" s="10">
        <f>(I2873/86400)+25569+(-5/24)</f>
        <v>41994.530243055553</v>
      </c>
      <c r="Y2873" s="10"/>
    </row>
    <row r="2874" spans="1:25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7"/>
        <v>0</v>
      </c>
      <c r="P2874" t="e">
        <f t="shared" si="178"/>
        <v>#DIV/0!</v>
      </c>
      <c r="Q2874" s="9" t="s">
        <v>8320</v>
      </c>
      <c r="R2874" s="9" t="s">
        <v>8321</v>
      </c>
      <c r="S2874" s="10">
        <f>(J2874/86400)+25569+(-6/24)</f>
        <v>42114.86618055556</v>
      </c>
      <c r="T2874">
        <f t="shared" si="176"/>
        <v>2015</v>
      </c>
      <c r="U2874" s="15" t="str">
        <f t="shared" si="179"/>
        <v>Apr</v>
      </c>
      <c r="V2874" s="10">
        <f>(I2874/86400)+25569+(-5/24)</f>
        <v>42174.907847222225</v>
      </c>
      <c r="Y2874" s="10"/>
    </row>
    <row r="2875" spans="1:25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7"/>
        <v>38</v>
      </c>
      <c r="P2875">
        <f t="shared" si="178"/>
        <v>119.125</v>
      </c>
      <c r="Q2875" s="9" t="s">
        <v>8320</v>
      </c>
      <c r="R2875" s="9" t="s">
        <v>8321</v>
      </c>
      <c r="S2875" s="10">
        <f>(J2875/86400)+25569+(-6/24)</f>
        <v>42002.567488425921</v>
      </c>
      <c r="T2875">
        <f t="shared" si="176"/>
        <v>2014</v>
      </c>
      <c r="U2875" s="15" t="str">
        <f t="shared" si="179"/>
        <v>Dec</v>
      </c>
      <c r="V2875" s="10">
        <f>(I2875/86400)+25569+(-5/24)</f>
        <v>42032.609155092585</v>
      </c>
      <c r="Y2875" s="10"/>
    </row>
    <row r="2876" spans="1:25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7"/>
        <v>5</v>
      </c>
      <c r="P2876">
        <f t="shared" si="178"/>
        <v>90.333333333333329</v>
      </c>
      <c r="Q2876" s="9" t="s">
        <v>8320</v>
      </c>
      <c r="R2876" s="9" t="s">
        <v>8321</v>
      </c>
      <c r="S2876" s="10">
        <f>(J2876/86400)+25569+(-6/24)</f>
        <v>42722.59474537037</v>
      </c>
      <c r="T2876">
        <f t="shared" si="176"/>
        <v>2016</v>
      </c>
      <c r="U2876" s="15" t="str">
        <f t="shared" si="179"/>
        <v>Dec</v>
      </c>
      <c r="V2876" s="10">
        <f>(I2876/86400)+25569+(-5/24)</f>
        <v>42752.636412037034</v>
      </c>
      <c r="Y2876" s="10"/>
    </row>
    <row r="2877" spans="1:25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7"/>
        <v>0</v>
      </c>
      <c r="P2877">
        <f t="shared" si="178"/>
        <v>2.3333333333333335</v>
      </c>
      <c r="Q2877" s="9" t="s">
        <v>8320</v>
      </c>
      <c r="R2877" s="9" t="s">
        <v>8321</v>
      </c>
      <c r="S2877" s="10">
        <f>(J2877/86400)+25569+(-6/24)</f>
        <v>42464.878391203703</v>
      </c>
      <c r="T2877">
        <f t="shared" si="176"/>
        <v>2016</v>
      </c>
      <c r="U2877" s="15" t="str">
        <f t="shared" si="179"/>
        <v>Apr</v>
      </c>
      <c r="V2877" s="10">
        <f>(I2877/86400)+25569+(-5/24)</f>
        <v>42494.920057870368</v>
      </c>
      <c r="Y2877" s="10"/>
    </row>
    <row r="2878" spans="1:25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7"/>
        <v>0</v>
      </c>
      <c r="P2878" t="e">
        <f t="shared" si="178"/>
        <v>#DIV/0!</v>
      </c>
      <c r="Q2878" s="9" t="s">
        <v>8320</v>
      </c>
      <c r="R2878" s="9" t="s">
        <v>8321</v>
      </c>
      <c r="S2878" s="10">
        <f>(J2878/86400)+25569+(-6/24)</f>
        <v>42171.493969907402</v>
      </c>
      <c r="T2878">
        <f t="shared" si="176"/>
        <v>2015</v>
      </c>
      <c r="U2878" s="15" t="str">
        <f t="shared" si="179"/>
        <v>Jun</v>
      </c>
      <c r="V2878" s="10">
        <f>(I2878/86400)+25569+(-5/24)</f>
        <v>42201.535636574066</v>
      </c>
      <c r="Y2878" s="10"/>
    </row>
    <row r="2879" spans="1:25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7"/>
        <v>11</v>
      </c>
      <c r="P2879">
        <f t="shared" si="178"/>
        <v>108.33333333333333</v>
      </c>
      <c r="Q2879" s="9" t="s">
        <v>8320</v>
      </c>
      <c r="R2879" s="9" t="s">
        <v>8321</v>
      </c>
      <c r="S2879" s="10">
        <f>(J2879/86400)+25569+(-6/24)</f>
        <v>42672.705138888894</v>
      </c>
      <c r="T2879">
        <f t="shared" si="176"/>
        <v>2016</v>
      </c>
      <c r="U2879" s="15" t="str">
        <f t="shared" si="179"/>
        <v>Oct</v>
      </c>
      <c r="V2879" s="10">
        <f>(I2879/86400)+25569+(-5/24)</f>
        <v>42704.499999999993</v>
      </c>
      <c r="Y2879" s="10"/>
    </row>
    <row r="2880" spans="1:25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7"/>
        <v>2</v>
      </c>
      <c r="P2880">
        <f t="shared" si="178"/>
        <v>15.75</v>
      </c>
      <c r="Q2880" s="9" t="s">
        <v>8320</v>
      </c>
      <c r="R2880" s="9" t="s">
        <v>8321</v>
      </c>
      <c r="S2880" s="10">
        <f>(J2880/86400)+25569+(-6/24)</f>
        <v>42128.365682870368</v>
      </c>
      <c r="T2880">
        <f t="shared" si="176"/>
        <v>2015</v>
      </c>
      <c r="U2880" s="15" t="str">
        <f t="shared" si="179"/>
        <v>May</v>
      </c>
      <c r="V2880" s="10">
        <f>(I2880/86400)+25569+(-5/24)</f>
        <v>42188.407349537032</v>
      </c>
      <c r="Y2880" s="10"/>
    </row>
    <row r="2881" spans="1:25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7"/>
        <v>0</v>
      </c>
      <c r="P2881">
        <f t="shared" si="178"/>
        <v>29</v>
      </c>
      <c r="Q2881" s="9" t="s">
        <v>8320</v>
      </c>
      <c r="R2881" s="9" t="s">
        <v>8321</v>
      </c>
      <c r="S2881" s="10">
        <f>(J2881/86400)+25569+(-6/24)</f>
        <v>42359.475243055553</v>
      </c>
      <c r="T2881">
        <f t="shared" si="176"/>
        <v>2015</v>
      </c>
      <c r="U2881" s="15" t="str">
        <f t="shared" si="179"/>
        <v>Dec</v>
      </c>
      <c r="V2881" s="10">
        <f>(I2881/86400)+25569+(-5/24)</f>
        <v>42389.516909722217</v>
      </c>
      <c r="Y2881" s="10"/>
    </row>
    <row r="2882" spans="1:25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7"/>
        <v>23</v>
      </c>
      <c r="P2882">
        <f t="shared" si="178"/>
        <v>96.551724137931032</v>
      </c>
      <c r="Q2882" s="9" t="s">
        <v>8320</v>
      </c>
      <c r="R2882" s="9" t="s">
        <v>8321</v>
      </c>
      <c r="S2882" s="10">
        <f>(J2882/86400)+25569+(-6/24)</f>
        <v>42192.655694444446</v>
      </c>
      <c r="T2882">
        <f t="shared" ref="T2882:T2945" si="180">YEAR(S2882)</f>
        <v>2015</v>
      </c>
      <c r="U2882" s="15" t="str">
        <f t="shared" si="179"/>
        <v>Jul</v>
      </c>
      <c r="V2882" s="10">
        <f>(I2882/86400)+25569+(-5/24)</f>
        <v>42236.503472222219</v>
      </c>
      <c r="Y2882" s="10"/>
    </row>
    <row r="2883" spans="1:25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1">ROUND((E2883/D2883)*100,0)</f>
        <v>0</v>
      </c>
      <c r="P2883" t="e">
        <f t="shared" ref="P2883:P2946" si="182">AVERAGE(E2883/L2883)</f>
        <v>#DIV/0!</v>
      </c>
      <c r="Q2883" s="9" t="s">
        <v>8320</v>
      </c>
      <c r="R2883" s="9" t="s">
        <v>8321</v>
      </c>
      <c r="S2883" s="10">
        <f>(J2883/86400)+25569+(-6/24)</f>
        <v>41916.347638888888</v>
      </c>
      <c r="T2883">
        <f t="shared" si="180"/>
        <v>2014</v>
      </c>
      <c r="U2883" s="15" t="str">
        <f t="shared" ref="U2883:U2946" si="183">TEXT(S2883,"mmm")</f>
        <v>Oct</v>
      </c>
      <c r="V2883" s="10">
        <f>(I2883/86400)+25569+(-5/24)</f>
        <v>41976.430972222217</v>
      </c>
      <c r="Y2883" s="10"/>
    </row>
    <row r="2884" spans="1:25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1"/>
        <v>34</v>
      </c>
      <c r="P2884">
        <f t="shared" si="182"/>
        <v>63</v>
      </c>
      <c r="Q2884" s="9" t="s">
        <v>8320</v>
      </c>
      <c r="R2884" s="9" t="s">
        <v>8321</v>
      </c>
      <c r="S2884" s="10">
        <f>(J2884/86400)+25569+(-6/24)</f>
        <v>42461.346273148149</v>
      </c>
      <c r="T2884">
        <f t="shared" si="180"/>
        <v>2016</v>
      </c>
      <c r="U2884" s="15" t="str">
        <f t="shared" si="183"/>
        <v>Apr</v>
      </c>
      <c r="V2884" s="10">
        <f>(I2884/86400)+25569+(-5/24)</f>
        <v>42491.387939814813</v>
      </c>
      <c r="Y2884" s="10"/>
    </row>
    <row r="2885" spans="1:25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1"/>
        <v>19</v>
      </c>
      <c r="P2885">
        <f t="shared" si="182"/>
        <v>381.6</v>
      </c>
      <c r="Q2885" s="9" t="s">
        <v>8320</v>
      </c>
      <c r="R2885" s="9" t="s">
        <v>8321</v>
      </c>
      <c r="S2885" s="10">
        <f>(J2885/86400)+25569+(-6/24)</f>
        <v>42370.65320601852</v>
      </c>
      <c r="T2885">
        <f t="shared" si="180"/>
        <v>2016</v>
      </c>
      <c r="U2885" s="15" t="str">
        <f t="shared" si="183"/>
        <v>Jan</v>
      </c>
      <c r="V2885" s="10">
        <f>(I2885/86400)+25569+(-5/24)</f>
        <v>42405.999305555553</v>
      </c>
      <c r="Y2885" s="10"/>
    </row>
    <row r="2886" spans="1:25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1"/>
        <v>0</v>
      </c>
      <c r="P2886">
        <f t="shared" si="182"/>
        <v>46.25</v>
      </c>
      <c r="Q2886" s="9" t="s">
        <v>8320</v>
      </c>
      <c r="R2886" s="9" t="s">
        <v>8321</v>
      </c>
      <c r="S2886" s="10">
        <f>(J2886/86400)+25569+(-6/24)</f>
        <v>41948.477256944447</v>
      </c>
      <c r="T2886">
        <f t="shared" si="180"/>
        <v>2014</v>
      </c>
      <c r="U2886" s="15" t="str">
        <f t="shared" si="183"/>
        <v>Nov</v>
      </c>
      <c r="V2886" s="10">
        <f>(I2886/86400)+25569+(-5/24)</f>
        <v>41978.518923611111</v>
      </c>
      <c r="Y2886" s="10"/>
    </row>
    <row r="2887" spans="1:25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1"/>
        <v>33</v>
      </c>
      <c r="P2887">
        <f t="shared" si="182"/>
        <v>26</v>
      </c>
      <c r="Q2887" s="9" t="s">
        <v>8320</v>
      </c>
      <c r="R2887" s="9" t="s">
        <v>8321</v>
      </c>
      <c r="S2887" s="10">
        <f>(J2887/86400)+25569+(-6/24)</f>
        <v>42046.82640046296</v>
      </c>
      <c r="T2887">
        <f t="shared" si="180"/>
        <v>2015</v>
      </c>
      <c r="U2887" s="15" t="str">
        <f t="shared" si="183"/>
        <v>Feb</v>
      </c>
      <c r="V2887" s="10">
        <f>(I2887/86400)+25569+(-5/24)</f>
        <v>42076.82640046296</v>
      </c>
      <c r="Y2887" s="10"/>
    </row>
    <row r="2888" spans="1:25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1"/>
        <v>5</v>
      </c>
      <c r="P2888">
        <f t="shared" si="182"/>
        <v>10</v>
      </c>
      <c r="Q2888" s="9" t="s">
        <v>8320</v>
      </c>
      <c r="R2888" s="9" t="s">
        <v>8321</v>
      </c>
      <c r="S2888" s="10">
        <f>(J2888/86400)+25569+(-6/24)</f>
        <v>42261.382916666669</v>
      </c>
      <c r="T2888">
        <f t="shared" si="180"/>
        <v>2015</v>
      </c>
      <c r="U2888" s="15" t="str">
        <f t="shared" si="183"/>
        <v>Sep</v>
      </c>
      <c r="V2888" s="10">
        <f>(I2888/86400)+25569+(-5/24)</f>
        <v>42265.957638888889</v>
      </c>
      <c r="Y2888" s="10"/>
    </row>
    <row r="2889" spans="1:25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1"/>
        <v>0</v>
      </c>
      <c r="P2889">
        <f t="shared" si="182"/>
        <v>5</v>
      </c>
      <c r="Q2889" s="9" t="s">
        <v>8320</v>
      </c>
      <c r="R2889" s="9" t="s">
        <v>8321</v>
      </c>
      <c r="S2889" s="10">
        <f>(J2889/86400)+25569+(-6/24)</f>
        <v>41985.177361111113</v>
      </c>
      <c r="T2889">
        <f t="shared" si="180"/>
        <v>2014</v>
      </c>
      <c r="U2889" s="15" t="str">
        <f t="shared" si="183"/>
        <v>Dec</v>
      </c>
      <c r="V2889" s="10">
        <f>(I2889/86400)+25569+(-5/24)</f>
        <v>42015.219027777777</v>
      </c>
      <c r="Y2889" s="10"/>
    </row>
    <row r="2890" spans="1:25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1"/>
        <v>0</v>
      </c>
      <c r="P2890" t="e">
        <f t="shared" si="182"/>
        <v>#DIV/0!</v>
      </c>
      <c r="Q2890" s="9" t="s">
        <v>8320</v>
      </c>
      <c r="R2890" s="9" t="s">
        <v>8321</v>
      </c>
      <c r="S2890" s="10">
        <f>(J2890/86400)+25569+(-6/24)</f>
        <v>41922.285185185188</v>
      </c>
      <c r="T2890">
        <f t="shared" si="180"/>
        <v>2014</v>
      </c>
      <c r="U2890" s="15" t="str">
        <f t="shared" si="183"/>
        <v>Oct</v>
      </c>
      <c r="V2890" s="10">
        <f>(I2890/86400)+25569+(-5/24)</f>
        <v>41929.999305555553</v>
      </c>
      <c r="Y2890" s="10"/>
    </row>
    <row r="2891" spans="1:25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1"/>
        <v>38</v>
      </c>
      <c r="P2891">
        <f t="shared" si="182"/>
        <v>81.571428571428569</v>
      </c>
      <c r="Q2891" s="9" t="s">
        <v>8320</v>
      </c>
      <c r="R2891" s="9" t="s">
        <v>8321</v>
      </c>
      <c r="S2891" s="10">
        <f>(J2891/86400)+25569+(-6/24)</f>
        <v>41850.613252314812</v>
      </c>
      <c r="T2891">
        <f t="shared" si="180"/>
        <v>2014</v>
      </c>
      <c r="U2891" s="15" t="str">
        <f t="shared" si="183"/>
        <v>Jul</v>
      </c>
      <c r="V2891" s="10">
        <f>(I2891/86400)+25569+(-5/24)</f>
        <v>41880.654918981476</v>
      </c>
      <c r="Y2891" s="10"/>
    </row>
    <row r="2892" spans="1:25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1"/>
        <v>1</v>
      </c>
      <c r="P2892">
        <f t="shared" si="182"/>
        <v>7</v>
      </c>
      <c r="Q2892" s="9" t="s">
        <v>8320</v>
      </c>
      <c r="R2892" s="9" t="s">
        <v>8321</v>
      </c>
      <c r="S2892" s="10">
        <f>(J2892/86400)+25569+(-6/24)</f>
        <v>41831.492962962962</v>
      </c>
      <c r="T2892">
        <f t="shared" si="180"/>
        <v>2014</v>
      </c>
      <c r="U2892" s="15" t="str">
        <f t="shared" si="183"/>
        <v>Jul</v>
      </c>
      <c r="V2892" s="10">
        <f>(I2892/86400)+25569+(-5/24)</f>
        <v>41859.916666666664</v>
      </c>
      <c r="Y2892" s="10"/>
    </row>
    <row r="2893" spans="1:25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1"/>
        <v>3</v>
      </c>
      <c r="P2893">
        <f t="shared" si="182"/>
        <v>27.3</v>
      </c>
      <c r="Q2893" s="9" t="s">
        <v>8320</v>
      </c>
      <c r="R2893" s="9" t="s">
        <v>8321</v>
      </c>
      <c r="S2893" s="10">
        <f>(J2893/86400)+25569+(-6/24)</f>
        <v>42415.633425925931</v>
      </c>
      <c r="T2893">
        <f t="shared" si="180"/>
        <v>2016</v>
      </c>
      <c r="U2893" s="15" t="str">
        <f t="shared" si="183"/>
        <v>Feb</v>
      </c>
      <c r="V2893" s="10">
        <f>(I2893/86400)+25569+(-5/24)</f>
        <v>42475.633425925924</v>
      </c>
      <c r="Y2893" s="10"/>
    </row>
    <row r="2894" spans="1:25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1"/>
        <v>9</v>
      </c>
      <c r="P2894">
        <f t="shared" si="182"/>
        <v>29.411764705882351</v>
      </c>
      <c r="Q2894" s="9" t="s">
        <v>8320</v>
      </c>
      <c r="R2894" s="9" t="s">
        <v>8321</v>
      </c>
      <c r="S2894" s="10">
        <f>(J2894/86400)+25569+(-6/24)</f>
        <v>41869.464166666665</v>
      </c>
      <c r="T2894">
        <f t="shared" si="180"/>
        <v>2014</v>
      </c>
      <c r="U2894" s="15" t="str">
        <f t="shared" si="183"/>
        <v>Aug</v>
      </c>
      <c r="V2894" s="10">
        <f>(I2894/86400)+25569+(-5/24)</f>
        <v>41876.666666666664</v>
      </c>
      <c r="Y2894" s="10"/>
    </row>
    <row r="2895" spans="1:25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1"/>
        <v>1</v>
      </c>
      <c r="P2895">
        <f t="shared" si="182"/>
        <v>12.5</v>
      </c>
      <c r="Q2895" s="9" t="s">
        <v>8320</v>
      </c>
      <c r="R2895" s="9" t="s">
        <v>8321</v>
      </c>
      <c r="S2895" s="10">
        <f>(J2895/86400)+25569+(-6/24)</f>
        <v>41953.523090277777</v>
      </c>
      <c r="T2895">
        <f t="shared" si="180"/>
        <v>2014</v>
      </c>
      <c r="U2895" s="15" t="str">
        <f t="shared" si="183"/>
        <v>Nov</v>
      </c>
      <c r="V2895" s="10">
        <f>(I2895/86400)+25569+(-5/24)</f>
        <v>42012.874999999993</v>
      </c>
      <c r="Y2895" s="10"/>
    </row>
    <row r="2896" spans="1:25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1"/>
        <v>0</v>
      </c>
      <c r="P2896" t="e">
        <f t="shared" si="182"/>
        <v>#DIV/0!</v>
      </c>
      <c r="Q2896" s="9" t="s">
        <v>8320</v>
      </c>
      <c r="R2896" s="9" t="s">
        <v>8321</v>
      </c>
      <c r="S2896" s="10">
        <f>(J2896/86400)+25569+(-6/24)</f>
        <v>42037.736284722225</v>
      </c>
      <c r="T2896">
        <f t="shared" si="180"/>
        <v>2015</v>
      </c>
      <c r="U2896" s="15" t="str">
        <f t="shared" si="183"/>
        <v>Feb</v>
      </c>
      <c r="V2896" s="10">
        <f>(I2896/86400)+25569+(-5/24)</f>
        <v>42097.736284722218</v>
      </c>
      <c r="Y2896" s="10"/>
    </row>
    <row r="2897" spans="1:25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1"/>
        <v>5</v>
      </c>
      <c r="P2897">
        <f t="shared" si="182"/>
        <v>5.75</v>
      </c>
      <c r="Q2897" s="9" t="s">
        <v>8320</v>
      </c>
      <c r="R2897" s="9" t="s">
        <v>8321</v>
      </c>
      <c r="S2897" s="10">
        <f>(J2897/86400)+25569+(-6/24)</f>
        <v>41811.305462962962</v>
      </c>
      <c r="T2897">
        <f t="shared" si="180"/>
        <v>2014</v>
      </c>
      <c r="U2897" s="15" t="str">
        <f t="shared" si="183"/>
        <v>Jun</v>
      </c>
      <c r="V2897" s="10">
        <f>(I2897/86400)+25569+(-5/24)</f>
        <v>41812.666666666664</v>
      </c>
      <c r="Y2897" s="10"/>
    </row>
    <row r="2898" spans="1:25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1"/>
        <v>21</v>
      </c>
      <c r="P2898">
        <f t="shared" si="182"/>
        <v>52.083333333333336</v>
      </c>
      <c r="Q2898" s="9" t="s">
        <v>8320</v>
      </c>
      <c r="R2898" s="9" t="s">
        <v>8321</v>
      </c>
      <c r="S2898" s="10">
        <f>(J2898/86400)+25569+(-6/24)</f>
        <v>42701.658807870372</v>
      </c>
      <c r="T2898">
        <f t="shared" si="180"/>
        <v>2016</v>
      </c>
      <c r="U2898" s="15" t="str">
        <f t="shared" si="183"/>
        <v>Nov</v>
      </c>
      <c r="V2898" s="10">
        <f>(I2898/86400)+25569+(-5/24)</f>
        <v>42716.041666666664</v>
      </c>
      <c r="Y2898" s="10"/>
    </row>
    <row r="2899" spans="1:25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1"/>
        <v>5</v>
      </c>
      <c r="P2899">
        <f t="shared" si="182"/>
        <v>183.33333333333334</v>
      </c>
      <c r="Q2899" s="9" t="s">
        <v>8320</v>
      </c>
      <c r="R2899" s="9" t="s">
        <v>8321</v>
      </c>
      <c r="S2899" s="10">
        <f>(J2899/86400)+25569+(-6/24)</f>
        <v>42258.396504629629</v>
      </c>
      <c r="T2899">
        <f t="shared" si="180"/>
        <v>2015</v>
      </c>
      <c r="U2899" s="15" t="str">
        <f t="shared" si="183"/>
        <v>Sep</v>
      </c>
      <c r="V2899" s="10">
        <f>(I2899/86400)+25569+(-5/24)</f>
        <v>42288.436863425923</v>
      </c>
      <c r="Y2899" s="10"/>
    </row>
    <row r="2900" spans="1:25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1"/>
        <v>4</v>
      </c>
      <c r="P2900">
        <f t="shared" si="182"/>
        <v>26.333333333333332</v>
      </c>
      <c r="Q2900" s="9" t="s">
        <v>8320</v>
      </c>
      <c r="R2900" s="9" t="s">
        <v>8321</v>
      </c>
      <c r="S2900" s="10">
        <f>(J2900/86400)+25569+(-6/24)</f>
        <v>42278.414965277778</v>
      </c>
      <c r="T2900">
        <f t="shared" si="180"/>
        <v>2015</v>
      </c>
      <c r="U2900" s="15" t="str">
        <f t="shared" si="183"/>
        <v>Oct</v>
      </c>
      <c r="V2900" s="10">
        <f>(I2900/86400)+25569+(-5/24)</f>
        <v>42308.456631944442</v>
      </c>
      <c r="Y2900" s="10"/>
    </row>
    <row r="2901" spans="1:25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1"/>
        <v>0</v>
      </c>
      <c r="P2901" t="e">
        <f t="shared" si="182"/>
        <v>#DIV/0!</v>
      </c>
      <c r="Q2901" s="9" t="s">
        <v>8320</v>
      </c>
      <c r="R2901" s="9" t="s">
        <v>8321</v>
      </c>
      <c r="S2901" s="10">
        <f>(J2901/86400)+25569+(-6/24)</f>
        <v>42514.828217592592</v>
      </c>
      <c r="T2901">
        <f t="shared" si="180"/>
        <v>2016</v>
      </c>
      <c r="U2901" s="15" t="str">
        <f t="shared" si="183"/>
        <v>May</v>
      </c>
      <c r="V2901" s="10">
        <f>(I2901/86400)+25569+(-5/24)</f>
        <v>42574.869884259257</v>
      </c>
      <c r="Y2901" s="10"/>
    </row>
    <row r="2902" spans="1:25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1"/>
        <v>62</v>
      </c>
      <c r="P2902">
        <f t="shared" si="182"/>
        <v>486.42857142857144</v>
      </c>
      <c r="Q2902" s="9" t="s">
        <v>8320</v>
      </c>
      <c r="R2902" s="9" t="s">
        <v>8321</v>
      </c>
      <c r="S2902" s="10">
        <f>(J2902/86400)+25569+(-6/24)</f>
        <v>41829.984166666669</v>
      </c>
      <c r="T2902">
        <f t="shared" si="180"/>
        <v>2014</v>
      </c>
      <c r="U2902" s="15" t="str">
        <f t="shared" si="183"/>
        <v>Jul</v>
      </c>
      <c r="V2902" s="10">
        <f>(I2902/86400)+25569+(-5/24)</f>
        <v>41860.025833333333</v>
      </c>
      <c r="Y2902" s="10"/>
    </row>
    <row r="2903" spans="1:25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1"/>
        <v>1</v>
      </c>
      <c r="P2903">
        <f t="shared" si="182"/>
        <v>3</v>
      </c>
      <c r="Q2903" s="9" t="s">
        <v>8320</v>
      </c>
      <c r="R2903" s="9" t="s">
        <v>8321</v>
      </c>
      <c r="S2903" s="10">
        <f>(J2903/86400)+25569+(-6/24)</f>
        <v>41982.654386574075</v>
      </c>
      <c r="T2903">
        <f t="shared" si="180"/>
        <v>2014</v>
      </c>
      <c r="U2903" s="15" t="str">
        <f t="shared" si="183"/>
        <v>Dec</v>
      </c>
      <c r="V2903" s="10">
        <f>(I2903/86400)+25569+(-5/24)</f>
        <v>42042.696053240739</v>
      </c>
      <c r="Y2903" s="10"/>
    </row>
    <row r="2904" spans="1:25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1"/>
        <v>0</v>
      </c>
      <c r="P2904">
        <f t="shared" si="182"/>
        <v>25</v>
      </c>
      <c r="Q2904" s="9" t="s">
        <v>8320</v>
      </c>
      <c r="R2904" s="9" t="s">
        <v>8321</v>
      </c>
      <c r="S2904" s="10">
        <f>(J2904/86400)+25569+(-6/24)</f>
        <v>42210.189768518518</v>
      </c>
      <c r="T2904">
        <f t="shared" si="180"/>
        <v>2015</v>
      </c>
      <c r="U2904" s="15" t="str">
        <f t="shared" si="183"/>
        <v>Jul</v>
      </c>
      <c r="V2904" s="10">
        <f>(I2904/86400)+25569+(-5/24)</f>
        <v>42240.231435185182</v>
      </c>
      <c r="Y2904" s="10"/>
    </row>
    <row r="2905" spans="1:25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1"/>
        <v>1</v>
      </c>
      <c r="P2905">
        <f t="shared" si="182"/>
        <v>9.75</v>
      </c>
      <c r="Q2905" s="9" t="s">
        <v>8320</v>
      </c>
      <c r="R2905" s="9" t="s">
        <v>8321</v>
      </c>
      <c r="S2905" s="10">
        <f>(J2905/86400)+25569+(-6/24)</f>
        <v>42195.916874999995</v>
      </c>
      <c r="T2905">
        <f t="shared" si="180"/>
        <v>2015</v>
      </c>
      <c r="U2905" s="15" t="str">
        <f t="shared" si="183"/>
        <v>Jul</v>
      </c>
      <c r="V2905" s="10">
        <f>(I2905/86400)+25569+(-5/24)</f>
        <v>42255.95854166666</v>
      </c>
      <c r="Y2905" s="10"/>
    </row>
    <row r="2906" spans="1:25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1"/>
        <v>5</v>
      </c>
      <c r="P2906">
        <f t="shared" si="182"/>
        <v>18.75</v>
      </c>
      <c r="Q2906" s="9" t="s">
        <v>8320</v>
      </c>
      <c r="R2906" s="9" t="s">
        <v>8321</v>
      </c>
      <c r="S2906" s="10">
        <f>(J2906/86400)+25569+(-6/24)</f>
        <v>41940.717951388891</v>
      </c>
      <c r="T2906">
        <f t="shared" si="180"/>
        <v>2014</v>
      </c>
      <c r="U2906" s="15" t="str">
        <f t="shared" si="183"/>
        <v>Oct</v>
      </c>
      <c r="V2906" s="10">
        <f>(I2906/86400)+25569+(-5/24)</f>
        <v>41952.291666666664</v>
      </c>
      <c r="Y2906" s="10"/>
    </row>
    <row r="2907" spans="1:25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1"/>
        <v>18</v>
      </c>
      <c r="P2907">
        <f t="shared" si="182"/>
        <v>36.588235294117645</v>
      </c>
      <c r="Q2907" s="9" t="s">
        <v>8320</v>
      </c>
      <c r="R2907" s="9" t="s">
        <v>8321</v>
      </c>
      <c r="S2907" s="10">
        <f>(J2907/86400)+25569+(-6/24)</f>
        <v>42605.806863425925</v>
      </c>
      <c r="T2907">
        <f t="shared" si="180"/>
        <v>2016</v>
      </c>
      <c r="U2907" s="15" t="str">
        <f t="shared" si="183"/>
        <v>Aug</v>
      </c>
      <c r="V2907" s="10">
        <f>(I2907/86400)+25569+(-5/24)</f>
        <v>42619.848530092589</v>
      </c>
      <c r="Y2907" s="10"/>
    </row>
    <row r="2908" spans="1:25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1"/>
        <v>9</v>
      </c>
      <c r="P2908">
        <f t="shared" si="182"/>
        <v>80.714285714285708</v>
      </c>
      <c r="Q2908" s="9" t="s">
        <v>8320</v>
      </c>
      <c r="R2908" s="9" t="s">
        <v>8321</v>
      </c>
      <c r="S2908" s="10">
        <f>(J2908/86400)+25569+(-6/24)</f>
        <v>42199.398912037039</v>
      </c>
      <c r="T2908">
        <f t="shared" si="180"/>
        <v>2015</v>
      </c>
      <c r="U2908" s="15" t="str">
        <f t="shared" si="183"/>
        <v>Jul</v>
      </c>
      <c r="V2908" s="10">
        <f>(I2908/86400)+25569+(-5/24)</f>
        <v>42216.833333333336</v>
      </c>
      <c r="Y2908" s="10"/>
    </row>
    <row r="2909" spans="1:25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1"/>
        <v>0</v>
      </c>
      <c r="P2909">
        <f t="shared" si="182"/>
        <v>1</v>
      </c>
      <c r="Q2909" s="9" t="s">
        <v>8320</v>
      </c>
      <c r="R2909" s="9" t="s">
        <v>8321</v>
      </c>
      <c r="S2909" s="10">
        <f>(J2909/86400)+25569+(-6/24)</f>
        <v>42444.627743055556</v>
      </c>
      <c r="T2909">
        <f t="shared" si="180"/>
        <v>2016</v>
      </c>
      <c r="U2909" s="15" t="str">
        <f t="shared" si="183"/>
        <v>Mar</v>
      </c>
      <c r="V2909" s="10">
        <f>(I2909/86400)+25569+(-5/24)</f>
        <v>42504.669409722221</v>
      </c>
      <c r="Y2909" s="10"/>
    </row>
    <row r="2910" spans="1:25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1"/>
        <v>3</v>
      </c>
      <c r="P2910">
        <f t="shared" si="182"/>
        <v>52.8</v>
      </c>
      <c r="Q2910" s="9" t="s">
        <v>8320</v>
      </c>
      <c r="R2910" s="9" t="s">
        <v>8321</v>
      </c>
      <c r="S2910" s="10">
        <f>(J2910/86400)+25569+(-6/24)</f>
        <v>42499.48170138889</v>
      </c>
      <c r="T2910">
        <f t="shared" si="180"/>
        <v>2016</v>
      </c>
      <c r="U2910" s="15" t="str">
        <f t="shared" si="183"/>
        <v>May</v>
      </c>
      <c r="V2910" s="10">
        <f>(I2910/86400)+25569+(-5/24)</f>
        <v>42529.523368055554</v>
      </c>
      <c r="Y2910" s="10"/>
    </row>
    <row r="2911" spans="1:25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1"/>
        <v>0</v>
      </c>
      <c r="P2911">
        <f t="shared" si="182"/>
        <v>20</v>
      </c>
      <c r="Q2911" s="9" t="s">
        <v>8320</v>
      </c>
      <c r="R2911" s="9" t="s">
        <v>8321</v>
      </c>
      <c r="S2911" s="10">
        <f>(J2911/86400)+25569+(-6/24)</f>
        <v>41929.016215277778</v>
      </c>
      <c r="T2911">
        <f t="shared" si="180"/>
        <v>2014</v>
      </c>
      <c r="U2911" s="15" t="str">
        <f t="shared" si="183"/>
        <v>Oct</v>
      </c>
      <c r="V2911" s="10">
        <f>(I2911/86400)+25569+(-5/24)</f>
        <v>41968.615277777775</v>
      </c>
      <c r="Y2911" s="10"/>
    </row>
    <row r="2912" spans="1:25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1"/>
        <v>0</v>
      </c>
      <c r="P2912">
        <f t="shared" si="182"/>
        <v>1</v>
      </c>
      <c r="Q2912" s="9" t="s">
        <v>8320</v>
      </c>
      <c r="R2912" s="9" t="s">
        <v>8321</v>
      </c>
      <c r="S2912" s="10">
        <f>(J2912/86400)+25569+(-6/24)</f>
        <v>42107.591284722221</v>
      </c>
      <c r="T2912">
        <f t="shared" si="180"/>
        <v>2015</v>
      </c>
      <c r="U2912" s="15" t="str">
        <f t="shared" si="183"/>
        <v>Apr</v>
      </c>
      <c r="V2912" s="10">
        <f>(I2912/86400)+25569+(-5/24)</f>
        <v>42167.632951388885</v>
      </c>
      <c r="Y2912" s="10"/>
    </row>
    <row r="2913" spans="1:25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1"/>
        <v>37</v>
      </c>
      <c r="P2913">
        <f t="shared" si="182"/>
        <v>46.928571428571431</v>
      </c>
      <c r="Q2913" s="9" t="s">
        <v>8320</v>
      </c>
      <c r="R2913" s="9" t="s">
        <v>8321</v>
      </c>
      <c r="S2913" s="10">
        <f>(J2913/86400)+25569+(-6/24)</f>
        <v>42142.518819444449</v>
      </c>
      <c r="T2913">
        <f t="shared" si="180"/>
        <v>2015</v>
      </c>
      <c r="U2913" s="15" t="str">
        <f t="shared" si="183"/>
        <v>May</v>
      </c>
      <c r="V2913" s="10">
        <f>(I2913/86400)+25569+(-5/24)</f>
        <v>42182.560486111113</v>
      </c>
      <c r="Y2913" s="10"/>
    </row>
    <row r="2914" spans="1:25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1"/>
        <v>14</v>
      </c>
      <c r="P2914">
        <f t="shared" si="182"/>
        <v>78.07692307692308</v>
      </c>
      <c r="Q2914" s="9" t="s">
        <v>8320</v>
      </c>
      <c r="R2914" s="9" t="s">
        <v>8321</v>
      </c>
      <c r="S2914" s="10">
        <f>(J2914/86400)+25569+(-6/24)</f>
        <v>42353.881643518514</v>
      </c>
      <c r="T2914">
        <f t="shared" si="180"/>
        <v>2015</v>
      </c>
      <c r="U2914" s="15" t="str">
        <f t="shared" si="183"/>
        <v>Dec</v>
      </c>
      <c r="V2914" s="10">
        <f>(I2914/86400)+25569+(-5/24)</f>
        <v>42383.923310185179</v>
      </c>
      <c r="Y2914" s="10"/>
    </row>
    <row r="2915" spans="1:25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1"/>
        <v>0</v>
      </c>
      <c r="P2915">
        <f t="shared" si="182"/>
        <v>1</v>
      </c>
      <c r="Q2915" s="9" t="s">
        <v>8320</v>
      </c>
      <c r="R2915" s="9" t="s">
        <v>8321</v>
      </c>
      <c r="S2915" s="10">
        <f>(J2915/86400)+25569+(-6/24)</f>
        <v>41828.672905092593</v>
      </c>
      <c r="T2915">
        <f t="shared" si="180"/>
        <v>2014</v>
      </c>
      <c r="U2915" s="15" t="str">
        <f t="shared" si="183"/>
        <v>Jul</v>
      </c>
      <c r="V2915" s="10">
        <f>(I2915/86400)+25569+(-5/24)</f>
        <v>41888.714571759258</v>
      </c>
      <c r="Y2915" s="10"/>
    </row>
    <row r="2916" spans="1:25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1"/>
        <v>0</v>
      </c>
      <c r="P2916">
        <f t="shared" si="182"/>
        <v>1</v>
      </c>
      <c r="Q2916" s="9" t="s">
        <v>8320</v>
      </c>
      <c r="R2916" s="9" t="s">
        <v>8321</v>
      </c>
      <c r="S2916" s="10">
        <f>(J2916/86400)+25569+(-6/24)</f>
        <v>42017.657337962963</v>
      </c>
      <c r="T2916">
        <f t="shared" si="180"/>
        <v>2015</v>
      </c>
      <c r="U2916" s="15" t="str">
        <f t="shared" si="183"/>
        <v>Jan</v>
      </c>
      <c r="V2916" s="10">
        <f>(I2916/86400)+25569+(-5/24)</f>
        <v>42077.657337962963</v>
      </c>
      <c r="Y2916" s="10"/>
    </row>
    <row r="2917" spans="1:25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1"/>
        <v>61</v>
      </c>
      <c r="P2917">
        <f t="shared" si="182"/>
        <v>203.66666666666666</v>
      </c>
      <c r="Q2917" s="9" t="s">
        <v>8320</v>
      </c>
      <c r="R2917" s="9" t="s">
        <v>8321</v>
      </c>
      <c r="S2917" s="10">
        <f>(J2917/86400)+25569+(-6/24)</f>
        <v>42415.148032407407</v>
      </c>
      <c r="T2917">
        <f t="shared" si="180"/>
        <v>2016</v>
      </c>
      <c r="U2917" s="15" t="str">
        <f t="shared" si="183"/>
        <v>Feb</v>
      </c>
      <c r="V2917" s="10">
        <f>(I2917/86400)+25569+(-5/24)</f>
        <v>42445.1480324074</v>
      </c>
      <c r="Y2917" s="10"/>
    </row>
    <row r="2918" spans="1:25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1"/>
        <v>8</v>
      </c>
      <c r="P2918">
        <f t="shared" si="182"/>
        <v>20.714285714285715</v>
      </c>
      <c r="Q2918" s="9" t="s">
        <v>8320</v>
      </c>
      <c r="R2918" s="9" t="s">
        <v>8321</v>
      </c>
      <c r="S2918" s="10">
        <f>(J2918/86400)+25569+(-6/24)</f>
        <v>41755.226724537039</v>
      </c>
      <c r="T2918">
        <f t="shared" si="180"/>
        <v>2014</v>
      </c>
      <c r="U2918" s="15" t="str">
        <f t="shared" si="183"/>
        <v>Apr</v>
      </c>
      <c r="V2918" s="10">
        <f>(I2918/86400)+25569+(-5/24)</f>
        <v>41778.268391203703</v>
      </c>
      <c r="Y2918" s="10"/>
    </row>
    <row r="2919" spans="1:25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1"/>
        <v>22</v>
      </c>
      <c r="P2919">
        <f t="shared" si="182"/>
        <v>48.555555555555557</v>
      </c>
      <c r="Q2919" s="9" t="s">
        <v>8320</v>
      </c>
      <c r="R2919" s="9" t="s">
        <v>8321</v>
      </c>
      <c r="S2919" s="10">
        <f>(J2919/86400)+25569+(-6/24)</f>
        <v>42244.984340277777</v>
      </c>
      <c r="T2919">
        <f t="shared" si="180"/>
        <v>2015</v>
      </c>
      <c r="U2919" s="15" t="str">
        <f t="shared" si="183"/>
        <v>Aug</v>
      </c>
      <c r="V2919" s="10">
        <f>(I2919/86400)+25569+(-5/24)</f>
        <v>42263.026006944441</v>
      </c>
      <c r="Y2919" s="10"/>
    </row>
    <row r="2920" spans="1:25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1"/>
        <v>27</v>
      </c>
      <c r="P2920">
        <f t="shared" si="182"/>
        <v>68.099999999999994</v>
      </c>
      <c r="Q2920" s="9" t="s">
        <v>8320</v>
      </c>
      <c r="R2920" s="9" t="s">
        <v>8321</v>
      </c>
      <c r="S2920" s="10">
        <f>(J2920/86400)+25569+(-6/24)</f>
        <v>42278.379710648151</v>
      </c>
      <c r="T2920">
        <f t="shared" si="180"/>
        <v>2015</v>
      </c>
      <c r="U2920" s="15" t="str">
        <f t="shared" si="183"/>
        <v>Oct</v>
      </c>
      <c r="V2920" s="10">
        <f>(I2920/86400)+25569+(-5/24)</f>
        <v>42306.421377314815</v>
      </c>
      <c r="Y2920" s="10"/>
    </row>
    <row r="2921" spans="1:25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1"/>
        <v>9</v>
      </c>
      <c r="P2921">
        <f t="shared" si="182"/>
        <v>8.5</v>
      </c>
      <c r="Q2921" s="9" t="s">
        <v>8320</v>
      </c>
      <c r="R2921" s="9" t="s">
        <v>8321</v>
      </c>
      <c r="S2921" s="10">
        <f>(J2921/86400)+25569+(-6/24)</f>
        <v>41826.36954861111</v>
      </c>
      <c r="T2921">
        <f t="shared" si="180"/>
        <v>2014</v>
      </c>
      <c r="U2921" s="15" t="str">
        <f t="shared" si="183"/>
        <v>Jul</v>
      </c>
      <c r="V2921" s="10">
        <f>(I2921/86400)+25569+(-5/24)</f>
        <v>41856.411215277774</v>
      </c>
      <c r="Y2921" s="10"/>
    </row>
    <row r="2922" spans="1:25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1"/>
        <v>27</v>
      </c>
      <c r="P2922">
        <f t="shared" si="182"/>
        <v>51.615384615384613</v>
      </c>
      <c r="Q2922" s="9" t="s">
        <v>8320</v>
      </c>
      <c r="R2922" s="9" t="s">
        <v>8321</v>
      </c>
      <c r="S2922" s="10">
        <f>(J2922/86400)+25569+(-6/24)</f>
        <v>42058.542476851857</v>
      </c>
      <c r="T2922">
        <f t="shared" si="180"/>
        <v>2015</v>
      </c>
      <c r="U2922" s="15" t="str">
        <f t="shared" si="183"/>
        <v>Feb</v>
      </c>
      <c r="V2922" s="10">
        <f>(I2922/86400)+25569+(-5/24)</f>
        <v>42088.54247685185</v>
      </c>
      <c r="Y2922" s="10"/>
    </row>
    <row r="2923" spans="1:25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1"/>
        <v>129</v>
      </c>
      <c r="P2923">
        <f t="shared" si="182"/>
        <v>43</v>
      </c>
      <c r="Q2923" s="9" t="s">
        <v>8320</v>
      </c>
      <c r="R2923" s="9" t="s">
        <v>8362</v>
      </c>
      <c r="S2923" s="10">
        <f>(J2923/86400)+25569+(-6/24)</f>
        <v>41877.636620370373</v>
      </c>
      <c r="T2923">
        <f t="shared" si="180"/>
        <v>2014</v>
      </c>
      <c r="U2923" s="15" t="str">
        <f t="shared" si="183"/>
        <v>Aug</v>
      </c>
      <c r="V2923" s="10">
        <f>(I2923/86400)+25569+(-5/24)</f>
        <v>41907.678287037037</v>
      </c>
      <c r="Y2923" s="10"/>
    </row>
    <row r="2924" spans="1:25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1"/>
        <v>100</v>
      </c>
      <c r="P2924">
        <f t="shared" si="182"/>
        <v>83.333333333333329</v>
      </c>
      <c r="Q2924" s="9" t="s">
        <v>8320</v>
      </c>
      <c r="R2924" s="9" t="s">
        <v>8362</v>
      </c>
      <c r="S2924" s="10">
        <f>(J2924/86400)+25569+(-6/24)</f>
        <v>42097.624155092592</v>
      </c>
      <c r="T2924">
        <f t="shared" si="180"/>
        <v>2015</v>
      </c>
      <c r="U2924" s="15" t="str">
        <f t="shared" si="183"/>
        <v>Apr</v>
      </c>
      <c r="V2924" s="10">
        <f>(I2924/86400)+25569+(-5/24)</f>
        <v>42142.665821759256</v>
      </c>
      <c r="Y2924" s="10"/>
    </row>
    <row r="2925" spans="1:25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1"/>
        <v>100</v>
      </c>
      <c r="P2925">
        <f t="shared" si="182"/>
        <v>30</v>
      </c>
      <c r="Q2925" s="9" t="s">
        <v>8320</v>
      </c>
      <c r="R2925" s="9" t="s">
        <v>8362</v>
      </c>
      <c r="S2925" s="10">
        <f>(J2925/86400)+25569+(-6/24)</f>
        <v>42012.90253472222</v>
      </c>
      <c r="T2925">
        <f t="shared" si="180"/>
        <v>2015</v>
      </c>
      <c r="U2925" s="15" t="str">
        <f t="shared" si="183"/>
        <v>Jan</v>
      </c>
      <c r="V2925" s="10">
        <f>(I2925/86400)+25569+(-5/24)</f>
        <v>42027.916666666664</v>
      </c>
      <c r="Y2925" s="10"/>
    </row>
    <row r="2926" spans="1:25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1"/>
        <v>103</v>
      </c>
      <c r="P2926">
        <f t="shared" si="182"/>
        <v>175.51020408163265</v>
      </c>
      <c r="Q2926" s="9" t="s">
        <v>8320</v>
      </c>
      <c r="R2926" s="9" t="s">
        <v>8362</v>
      </c>
      <c r="S2926" s="10">
        <f>(J2926/86400)+25569+(-6/24)</f>
        <v>42103.306828703702</v>
      </c>
      <c r="T2926">
        <f t="shared" si="180"/>
        <v>2015</v>
      </c>
      <c r="U2926" s="15" t="str">
        <f t="shared" si="183"/>
        <v>Apr</v>
      </c>
      <c r="V2926" s="10">
        <f>(I2926/86400)+25569+(-5/24)</f>
        <v>42132.957638888889</v>
      </c>
      <c r="Y2926" s="10"/>
    </row>
    <row r="2927" spans="1:25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1"/>
        <v>102</v>
      </c>
      <c r="P2927">
        <f t="shared" si="182"/>
        <v>231.66175879396985</v>
      </c>
      <c r="Q2927" s="9" t="s">
        <v>8320</v>
      </c>
      <c r="R2927" s="9" t="s">
        <v>8362</v>
      </c>
      <c r="S2927" s="10">
        <f>(J2927/86400)+25569+(-6/24)</f>
        <v>41863.334120370375</v>
      </c>
      <c r="T2927">
        <f t="shared" si="180"/>
        <v>2014</v>
      </c>
      <c r="U2927" s="15" t="str">
        <f t="shared" si="183"/>
        <v>Aug</v>
      </c>
      <c r="V2927" s="10">
        <f>(I2927/86400)+25569+(-5/24)</f>
        <v>41893.375787037039</v>
      </c>
      <c r="Y2927" s="10"/>
    </row>
    <row r="2928" spans="1:25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1"/>
        <v>125</v>
      </c>
      <c r="P2928">
        <f t="shared" si="182"/>
        <v>75</v>
      </c>
      <c r="Q2928" s="9" t="s">
        <v>8320</v>
      </c>
      <c r="R2928" s="9" t="s">
        <v>8362</v>
      </c>
      <c r="S2928" s="10">
        <f>(J2928/86400)+25569+(-6/24)</f>
        <v>42044.515960648147</v>
      </c>
      <c r="T2928">
        <f t="shared" si="180"/>
        <v>2015</v>
      </c>
      <c r="U2928" s="15" t="str">
        <f t="shared" si="183"/>
        <v>Feb</v>
      </c>
      <c r="V2928" s="10">
        <f>(I2928/86400)+25569+(-5/24)</f>
        <v>42058.557627314811</v>
      </c>
      <c r="Y2928" s="10"/>
    </row>
    <row r="2929" spans="1:25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1"/>
        <v>131</v>
      </c>
      <c r="P2929">
        <f t="shared" si="182"/>
        <v>112.14285714285714</v>
      </c>
      <c r="Q2929" s="9" t="s">
        <v>8320</v>
      </c>
      <c r="R2929" s="9" t="s">
        <v>8362</v>
      </c>
      <c r="S2929" s="10">
        <f>(J2929/86400)+25569+(-6/24)</f>
        <v>41806.419317129628</v>
      </c>
      <c r="T2929">
        <f t="shared" si="180"/>
        <v>2014</v>
      </c>
      <c r="U2929" s="15" t="str">
        <f t="shared" si="183"/>
        <v>Jun</v>
      </c>
      <c r="V2929" s="10">
        <f>(I2929/86400)+25569+(-5/24)</f>
        <v>41835</v>
      </c>
      <c r="Y2929" s="10"/>
    </row>
    <row r="2930" spans="1:25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1"/>
        <v>100</v>
      </c>
      <c r="P2930">
        <f t="shared" si="182"/>
        <v>41.666666666666664</v>
      </c>
      <c r="Q2930" s="9" t="s">
        <v>8320</v>
      </c>
      <c r="R2930" s="9" t="s">
        <v>8362</v>
      </c>
      <c r="S2930" s="10">
        <f>(J2930/86400)+25569+(-6/24)</f>
        <v>42403.748217592598</v>
      </c>
      <c r="T2930">
        <f t="shared" si="180"/>
        <v>2016</v>
      </c>
      <c r="U2930" s="15" t="str">
        <f t="shared" si="183"/>
        <v>Feb</v>
      </c>
      <c r="V2930" s="10">
        <f>(I2930/86400)+25569+(-5/24)</f>
        <v>42433.789884259262</v>
      </c>
      <c r="Y2930" s="10"/>
    </row>
    <row r="2931" spans="1:25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1"/>
        <v>102</v>
      </c>
      <c r="P2931">
        <f t="shared" si="182"/>
        <v>255.17343750000001</v>
      </c>
      <c r="Q2931" s="9" t="s">
        <v>8320</v>
      </c>
      <c r="R2931" s="9" t="s">
        <v>8362</v>
      </c>
      <c r="S2931" s="10">
        <f>(J2931/86400)+25569+(-6/24)</f>
        <v>41754.314328703702</v>
      </c>
      <c r="T2931">
        <f t="shared" si="180"/>
        <v>2014</v>
      </c>
      <c r="U2931" s="15" t="str">
        <f t="shared" si="183"/>
        <v>Apr</v>
      </c>
      <c r="V2931" s="10">
        <f>(I2931/86400)+25569+(-5/24)</f>
        <v>41784.355995370366</v>
      </c>
      <c r="Y2931" s="10"/>
    </row>
    <row r="2932" spans="1:25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1"/>
        <v>101</v>
      </c>
      <c r="P2932">
        <f t="shared" si="182"/>
        <v>162.7741935483871</v>
      </c>
      <c r="Q2932" s="9" t="s">
        <v>8320</v>
      </c>
      <c r="R2932" s="9" t="s">
        <v>8362</v>
      </c>
      <c r="S2932" s="10">
        <f>(J2932/86400)+25569+(-6/24)</f>
        <v>42101.334074074075</v>
      </c>
      <c r="T2932">
        <f t="shared" si="180"/>
        <v>2015</v>
      </c>
      <c r="U2932" s="15" t="str">
        <f t="shared" si="183"/>
        <v>Apr</v>
      </c>
      <c r="V2932" s="10">
        <f>(I2932/86400)+25569+(-5/24)</f>
        <v>42131.375740740739</v>
      </c>
      <c r="Y2932" s="10"/>
    </row>
    <row r="2933" spans="1:25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1"/>
        <v>106</v>
      </c>
      <c r="P2933">
        <f t="shared" si="182"/>
        <v>88.333333333333329</v>
      </c>
      <c r="Q2933" s="9" t="s">
        <v>8320</v>
      </c>
      <c r="R2933" s="9" t="s">
        <v>8362</v>
      </c>
      <c r="S2933" s="10">
        <f>(J2933/86400)+25569+(-6/24)</f>
        <v>41872.041238425925</v>
      </c>
      <c r="T2933">
        <f t="shared" si="180"/>
        <v>2014</v>
      </c>
      <c r="U2933" s="15" t="str">
        <f t="shared" si="183"/>
        <v>Aug</v>
      </c>
      <c r="V2933" s="10">
        <f>(I2933/86400)+25569+(-5/24)</f>
        <v>41897.047222222223</v>
      </c>
      <c r="Y2933" s="10"/>
    </row>
    <row r="2934" spans="1:25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1"/>
        <v>105</v>
      </c>
      <c r="P2934">
        <f t="shared" si="182"/>
        <v>85.736842105263165</v>
      </c>
      <c r="Q2934" s="9" t="s">
        <v>8320</v>
      </c>
      <c r="R2934" s="9" t="s">
        <v>8362</v>
      </c>
      <c r="S2934" s="10">
        <f>(J2934/86400)+25569+(-6/24)</f>
        <v>42024.914780092593</v>
      </c>
      <c r="T2934">
        <f t="shared" si="180"/>
        <v>2015</v>
      </c>
      <c r="U2934" s="15" t="str">
        <f t="shared" si="183"/>
        <v>Jan</v>
      </c>
      <c r="V2934" s="10">
        <f>(I2934/86400)+25569+(-5/24)</f>
        <v>42056.249999999993</v>
      </c>
      <c r="Y2934" s="10"/>
    </row>
    <row r="2935" spans="1:25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1"/>
        <v>103</v>
      </c>
      <c r="P2935">
        <f t="shared" si="182"/>
        <v>47.574074074074076</v>
      </c>
      <c r="Q2935" s="9" t="s">
        <v>8320</v>
      </c>
      <c r="R2935" s="9" t="s">
        <v>8362</v>
      </c>
      <c r="S2935" s="10">
        <f>(J2935/86400)+25569+(-6/24)</f>
        <v>42495.706631944442</v>
      </c>
      <c r="T2935">
        <f t="shared" si="180"/>
        <v>2016</v>
      </c>
      <c r="U2935" s="15" t="str">
        <f t="shared" si="183"/>
        <v>May</v>
      </c>
      <c r="V2935" s="10">
        <f>(I2935/86400)+25569+(-5/24)</f>
        <v>42525.748298611106</v>
      </c>
      <c r="Y2935" s="10"/>
    </row>
    <row r="2936" spans="1:25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1"/>
        <v>108</v>
      </c>
      <c r="P2936">
        <f t="shared" si="182"/>
        <v>72.972972972972968</v>
      </c>
      <c r="Q2936" s="9" t="s">
        <v>8320</v>
      </c>
      <c r="R2936" s="9" t="s">
        <v>8362</v>
      </c>
      <c r="S2936" s="10">
        <f>(J2936/86400)+25569+(-6/24)</f>
        <v>41775.386157407411</v>
      </c>
      <c r="T2936">
        <f t="shared" si="180"/>
        <v>2014</v>
      </c>
      <c r="U2936" s="15" t="str">
        <f t="shared" si="183"/>
        <v>May</v>
      </c>
      <c r="V2936" s="10">
        <f>(I2936/86400)+25569+(-5/24)</f>
        <v>41805.427824074075</v>
      </c>
      <c r="Y2936" s="10"/>
    </row>
    <row r="2937" spans="1:25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1"/>
        <v>101</v>
      </c>
      <c r="P2937">
        <f t="shared" si="182"/>
        <v>90.538461538461533</v>
      </c>
      <c r="Q2937" s="9" t="s">
        <v>8320</v>
      </c>
      <c r="R2937" s="9" t="s">
        <v>8362</v>
      </c>
      <c r="S2937" s="10">
        <f>(J2937/86400)+25569+(-6/24)</f>
        <v>42553.333425925928</v>
      </c>
      <c r="T2937">
        <f t="shared" si="180"/>
        <v>2016</v>
      </c>
      <c r="U2937" s="15" t="str">
        <f t="shared" si="183"/>
        <v>Jul</v>
      </c>
      <c r="V2937" s="10">
        <f>(I2937/86400)+25569+(-5/24)</f>
        <v>42611.499999999993</v>
      </c>
      <c r="Y2937" s="10"/>
    </row>
    <row r="2938" spans="1:25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1"/>
        <v>128</v>
      </c>
      <c r="P2938">
        <f t="shared" si="182"/>
        <v>37.647058823529413</v>
      </c>
      <c r="Q2938" s="9" t="s">
        <v>8320</v>
      </c>
      <c r="R2938" s="9" t="s">
        <v>8362</v>
      </c>
      <c r="S2938" s="10">
        <f>(J2938/86400)+25569+(-6/24)</f>
        <v>41912.400729166664</v>
      </c>
      <c r="T2938">
        <f t="shared" si="180"/>
        <v>2014</v>
      </c>
      <c r="U2938" s="15" t="str">
        <f t="shared" si="183"/>
        <v>Sep</v>
      </c>
      <c r="V2938" s="10">
        <f>(I2938/86400)+25569+(-5/24)</f>
        <v>41924.999305555553</v>
      </c>
      <c r="Y2938" s="10"/>
    </row>
    <row r="2939" spans="1:25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1"/>
        <v>133</v>
      </c>
      <c r="P2939">
        <f t="shared" si="182"/>
        <v>36.363636363636367</v>
      </c>
      <c r="Q2939" s="9" t="s">
        <v>8320</v>
      </c>
      <c r="R2939" s="9" t="s">
        <v>8362</v>
      </c>
      <c r="S2939" s="10">
        <f>(J2939/86400)+25569+(-6/24)</f>
        <v>41803.207326388889</v>
      </c>
      <c r="T2939">
        <f t="shared" si="180"/>
        <v>2014</v>
      </c>
      <c r="U2939" s="15" t="str">
        <f t="shared" si="183"/>
        <v>Jun</v>
      </c>
      <c r="V2939" s="10">
        <f>(I2939/86400)+25569+(-5/24)</f>
        <v>41833.248993055553</v>
      </c>
      <c r="Y2939" s="10"/>
    </row>
    <row r="2940" spans="1:25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1"/>
        <v>101</v>
      </c>
      <c r="P2940">
        <f t="shared" si="182"/>
        <v>126.71875</v>
      </c>
      <c r="Q2940" s="9" t="s">
        <v>8320</v>
      </c>
      <c r="R2940" s="9" t="s">
        <v>8362</v>
      </c>
      <c r="S2940" s="10">
        <f>(J2940/86400)+25569+(-6/24)</f>
        <v>42004.453865740739</v>
      </c>
      <c r="T2940">
        <f t="shared" si="180"/>
        <v>2014</v>
      </c>
      <c r="U2940" s="15" t="str">
        <f t="shared" si="183"/>
        <v>Dec</v>
      </c>
      <c r="V2940" s="10">
        <f>(I2940/86400)+25569+(-5/24)</f>
        <v>42034.495532407404</v>
      </c>
      <c r="Y2940" s="10"/>
    </row>
    <row r="2941" spans="1:25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1"/>
        <v>103</v>
      </c>
      <c r="P2941">
        <f t="shared" si="182"/>
        <v>329.2</v>
      </c>
      <c r="Q2941" s="9" t="s">
        <v>8320</v>
      </c>
      <c r="R2941" s="9" t="s">
        <v>8362</v>
      </c>
      <c r="S2941" s="10">
        <f>(J2941/86400)+25569+(-6/24)</f>
        <v>41845.559166666666</v>
      </c>
      <c r="T2941">
        <f t="shared" si="180"/>
        <v>2014</v>
      </c>
      <c r="U2941" s="15" t="str">
        <f t="shared" si="183"/>
        <v>Jul</v>
      </c>
      <c r="V2941" s="10">
        <f>(I2941/86400)+25569+(-5/24)</f>
        <v>41878.833333333328</v>
      </c>
      <c r="Y2941" s="10"/>
    </row>
    <row r="2942" spans="1:25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1"/>
        <v>107</v>
      </c>
      <c r="P2942">
        <f t="shared" si="182"/>
        <v>81.242424242424249</v>
      </c>
      <c r="Q2942" s="9" t="s">
        <v>8320</v>
      </c>
      <c r="R2942" s="9" t="s">
        <v>8362</v>
      </c>
      <c r="S2942" s="10">
        <f>(J2942/86400)+25569+(-6/24)</f>
        <v>41982.523356481484</v>
      </c>
      <c r="T2942">
        <f t="shared" si="180"/>
        <v>2014</v>
      </c>
      <c r="U2942" s="15" t="str">
        <f t="shared" si="183"/>
        <v>Dec</v>
      </c>
      <c r="V2942" s="10">
        <f>(I2942/86400)+25569+(-5/24)</f>
        <v>42022.565023148149</v>
      </c>
      <c r="Y2942" s="10"/>
    </row>
    <row r="2943" spans="1:25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1"/>
        <v>0</v>
      </c>
      <c r="P2943">
        <f t="shared" si="182"/>
        <v>1</v>
      </c>
      <c r="Q2943" s="9" t="s">
        <v>8320</v>
      </c>
      <c r="R2943" s="9" t="s">
        <v>8360</v>
      </c>
      <c r="S2943" s="10">
        <f>(J2943/86400)+25569+(-6/24)</f>
        <v>42034.710127314815</v>
      </c>
      <c r="T2943">
        <f t="shared" si="180"/>
        <v>2015</v>
      </c>
      <c r="U2943" s="15" t="str">
        <f t="shared" si="183"/>
        <v>Jan</v>
      </c>
      <c r="V2943" s="10">
        <f>(I2943/86400)+25569+(-5/24)</f>
        <v>42064.751793981479</v>
      </c>
      <c r="Y2943" s="10"/>
    </row>
    <row r="2944" spans="1:25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1"/>
        <v>20</v>
      </c>
      <c r="P2944">
        <f t="shared" si="182"/>
        <v>202.22772277227722</v>
      </c>
      <c r="Q2944" s="9" t="s">
        <v>8320</v>
      </c>
      <c r="R2944" s="9" t="s">
        <v>8360</v>
      </c>
      <c r="S2944" s="10">
        <f>(J2944/86400)+25569+(-6/24)</f>
        <v>42334.553923611107</v>
      </c>
      <c r="T2944">
        <f t="shared" si="180"/>
        <v>2015</v>
      </c>
      <c r="U2944" s="15" t="str">
        <f t="shared" si="183"/>
        <v>Nov</v>
      </c>
      <c r="V2944" s="10">
        <f>(I2944/86400)+25569+(-5/24)</f>
        <v>42354.637499999997</v>
      </c>
      <c r="Y2944" s="10"/>
    </row>
    <row r="2945" spans="1:25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1"/>
        <v>0</v>
      </c>
      <c r="P2945" t="e">
        <f t="shared" si="182"/>
        <v>#DIV/0!</v>
      </c>
      <c r="Q2945" s="9" t="s">
        <v>8320</v>
      </c>
      <c r="R2945" s="9" t="s">
        <v>8360</v>
      </c>
      <c r="S2945" s="10">
        <f>(J2945/86400)+25569+(-6/24)</f>
        <v>42076.879398148143</v>
      </c>
      <c r="T2945">
        <f t="shared" si="180"/>
        <v>2015</v>
      </c>
      <c r="U2945" s="15" t="str">
        <f t="shared" si="183"/>
        <v>Mar</v>
      </c>
      <c r="V2945" s="10">
        <f>(I2945/86400)+25569+(-5/24)</f>
        <v>42106.921064814807</v>
      </c>
      <c r="Y2945" s="10"/>
    </row>
    <row r="2946" spans="1:25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1"/>
        <v>1</v>
      </c>
      <c r="P2946">
        <f t="shared" si="182"/>
        <v>100</v>
      </c>
      <c r="Q2946" s="9" t="s">
        <v>8320</v>
      </c>
      <c r="R2946" s="9" t="s">
        <v>8360</v>
      </c>
      <c r="S2946" s="10">
        <f>(J2946/86400)+25569+(-6/24)</f>
        <v>42132.6643287037</v>
      </c>
      <c r="T2946">
        <f t="shared" ref="T2946:T3009" si="184">YEAR(S2946)</f>
        <v>2015</v>
      </c>
      <c r="U2946" s="15" t="str">
        <f t="shared" si="183"/>
        <v>May</v>
      </c>
      <c r="V2946" s="10">
        <f>(I2946/86400)+25569+(-5/24)</f>
        <v>42162.705995370365</v>
      </c>
      <c r="Y2946" s="10"/>
    </row>
    <row r="2947" spans="1:25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5">ROUND((E2947/D2947)*100,0)</f>
        <v>0</v>
      </c>
      <c r="P2947" t="e">
        <f t="shared" ref="P2947:P3010" si="186">AVERAGE(E2947/L2947)</f>
        <v>#DIV/0!</v>
      </c>
      <c r="Q2947" s="9" t="s">
        <v>8320</v>
      </c>
      <c r="R2947" s="9" t="s">
        <v>8360</v>
      </c>
      <c r="S2947" s="10">
        <f>(J2947/86400)+25569+(-6/24)</f>
        <v>42117.889583333337</v>
      </c>
      <c r="T2947">
        <f t="shared" si="184"/>
        <v>2015</v>
      </c>
      <c r="U2947" s="15" t="str">
        <f t="shared" ref="U2947:U3010" si="187">TEXT(S2947,"mmm")</f>
        <v>Apr</v>
      </c>
      <c r="V2947" s="10">
        <f>(I2947/86400)+25569+(-5/24)</f>
        <v>42147.931250000001</v>
      </c>
      <c r="Y2947" s="10"/>
    </row>
    <row r="2948" spans="1:25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5"/>
        <v>0</v>
      </c>
      <c r="P2948">
        <f t="shared" si="186"/>
        <v>1</v>
      </c>
      <c r="Q2948" s="9" t="s">
        <v>8320</v>
      </c>
      <c r="R2948" s="9" t="s">
        <v>8360</v>
      </c>
      <c r="S2948" s="10">
        <f>(J2948/86400)+25569+(-6/24)</f>
        <v>42567.281157407408</v>
      </c>
      <c r="T2948">
        <f t="shared" si="184"/>
        <v>2016</v>
      </c>
      <c r="U2948" s="15" t="str">
        <f t="shared" si="187"/>
        <v>Jul</v>
      </c>
      <c r="V2948" s="10">
        <f>(I2948/86400)+25569+(-5/24)</f>
        <v>42597.322824074072</v>
      </c>
      <c r="Y2948" s="10"/>
    </row>
    <row r="2949" spans="1:25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5"/>
        <v>4</v>
      </c>
      <c r="P2949">
        <f t="shared" si="186"/>
        <v>82.461538461538467</v>
      </c>
      <c r="Q2949" s="9" t="s">
        <v>8320</v>
      </c>
      <c r="R2949" s="9" t="s">
        <v>8360</v>
      </c>
      <c r="S2949" s="10">
        <f>(J2949/86400)+25569+(-6/24)</f>
        <v>42649.312118055561</v>
      </c>
      <c r="T2949">
        <f t="shared" si="184"/>
        <v>2016</v>
      </c>
      <c r="U2949" s="15" t="str">
        <f t="shared" si="187"/>
        <v>Oct</v>
      </c>
      <c r="V2949" s="10">
        <f>(I2949/86400)+25569+(-5/24)</f>
        <v>42698.507638888885</v>
      </c>
      <c r="Y2949" s="10"/>
    </row>
    <row r="2950" spans="1:25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5"/>
        <v>0</v>
      </c>
      <c r="P2950">
        <f t="shared" si="186"/>
        <v>2.6666666666666665</v>
      </c>
      <c r="Q2950" s="9" t="s">
        <v>8320</v>
      </c>
      <c r="R2950" s="9" t="s">
        <v>8360</v>
      </c>
      <c r="S2950" s="10">
        <f>(J2950/86400)+25569+(-6/24)</f>
        <v>42097.399224537032</v>
      </c>
      <c r="T2950">
        <f t="shared" si="184"/>
        <v>2015</v>
      </c>
      <c r="U2950" s="15" t="str">
        <f t="shared" si="187"/>
        <v>Apr</v>
      </c>
      <c r="V2950" s="10">
        <f>(I2950/86400)+25569+(-5/24)</f>
        <v>42157.440891203696</v>
      </c>
      <c r="Y2950" s="10"/>
    </row>
    <row r="2951" spans="1:25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5"/>
        <v>3</v>
      </c>
      <c r="P2951">
        <f t="shared" si="186"/>
        <v>12.5</v>
      </c>
      <c r="Q2951" s="9" t="s">
        <v>8320</v>
      </c>
      <c r="R2951" s="9" t="s">
        <v>8360</v>
      </c>
      <c r="S2951" s="10">
        <f>(J2951/86400)+25569+(-6/24)</f>
        <v>42297.573113425926</v>
      </c>
      <c r="T2951">
        <f t="shared" si="184"/>
        <v>2015</v>
      </c>
      <c r="U2951" s="15" t="str">
        <f t="shared" si="187"/>
        <v>Oct</v>
      </c>
      <c r="V2951" s="10">
        <f>(I2951/86400)+25569+(-5/24)</f>
        <v>42327.656446759262</v>
      </c>
      <c r="Y2951" s="10"/>
    </row>
    <row r="2952" spans="1:25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5"/>
        <v>0</v>
      </c>
      <c r="P2952" t="e">
        <f t="shared" si="186"/>
        <v>#DIV/0!</v>
      </c>
      <c r="Q2952" s="9" t="s">
        <v>8320</v>
      </c>
      <c r="R2952" s="9" t="s">
        <v>8360</v>
      </c>
      <c r="S2952" s="10">
        <f>(J2952/86400)+25569+(-6/24)</f>
        <v>42362.11518518519</v>
      </c>
      <c r="T2952">
        <f t="shared" si="184"/>
        <v>2015</v>
      </c>
      <c r="U2952" s="15" t="str">
        <f t="shared" si="187"/>
        <v>Dec</v>
      </c>
      <c r="V2952" s="10">
        <f>(I2952/86400)+25569+(-5/24)</f>
        <v>42392.156851851854</v>
      </c>
      <c r="Y2952" s="10"/>
    </row>
    <row r="2953" spans="1:25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5"/>
        <v>2</v>
      </c>
      <c r="P2953">
        <f t="shared" si="186"/>
        <v>18.896551724137932</v>
      </c>
      <c r="Q2953" s="9" t="s">
        <v>8320</v>
      </c>
      <c r="R2953" s="9" t="s">
        <v>8360</v>
      </c>
      <c r="S2953" s="10">
        <f>(J2953/86400)+25569+(-6/24)</f>
        <v>41872.552928240737</v>
      </c>
      <c r="T2953">
        <f t="shared" si="184"/>
        <v>2014</v>
      </c>
      <c r="U2953" s="15" t="str">
        <f t="shared" si="187"/>
        <v>Aug</v>
      </c>
      <c r="V2953" s="10">
        <f>(I2953/86400)+25569+(-5/24)</f>
        <v>41917.594594907401</v>
      </c>
      <c r="Y2953" s="10"/>
    </row>
    <row r="2954" spans="1:25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5"/>
        <v>8</v>
      </c>
      <c r="P2954">
        <f t="shared" si="186"/>
        <v>200.625</v>
      </c>
      <c r="Q2954" s="9" t="s">
        <v>8320</v>
      </c>
      <c r="R2954" s="9" t="s">
        <v>8360</v>
      </c>
      <c r="S2954" s="10">
        <f>(J2954/86400)+25569+(-6/24)</f>
        <v>42628.440266203703</v>
      </c>
      <c r="T2954">
        <f t="shared" si="184"/>
        <v>2016</v>
      </c>
      <c r="U2954" s="15" t="str">
        <f t="shared" si="187"/>
        <v>Sep</v>
      </c>
      <c r="V2954" s="10">
        <f>(I2954/86400)+25569+(-5/24)</f>
        <v>42659.958333333336</v>
      </c>
      <c r="Y2954" s="10"/>
    </row>
    <row r="2955" spans="1:25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5"/>
        <v>0</v>
      </c>
      <c r="P2955">
        <f t="shared" si="186"/>
        <v>201.66666666666666</v>
      </c>
      <c r="Q2955" s="9" t="s">
        <v>8320</v>
      </c>
      <c r="R2955" s="9" t="s">
        <v>8360</v>
      </c>
      <c r="S2955" s="10">
        <f>(J2955/86400)+25569+(-6/24)</f>
        <v>42255.541909722218</v>
      </c>
      <c r="T2955">
        <f t="shared" si="184"/>
        <v>2015</v>
      </c>
      <c r="U2955" s="15" t="str">
        <f t="shared" si="187"/>
        <v>Sep</v>
      </c>
      <c r="V2955" s="10">
        <f>(I2955/86400)+25569+(-5/24)</f>
        <v>42285.583576388883</v>
      </c>
      <c r="Y2955" s="10"/>
    </row>
    <row r="2956" spans="1:25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5"/>
        <v>0</v>
      </c>
      <c r="P2956" t="e">
        <f t="shared" si="186"/>
        <v>#DIV/0!</v>
      </c>
      <c r="Q2956" s="9" t="s">
        <v>8320</v>
      </c>
      <c r="R2956" s="9" t="s">
        <v>8360</v>
      </c>
      <c r="S2956" s="10">
        <f>(J2956/86400)+25569+(-6/24)</f>
        <v>42790.333368055552</v>
      </c>
      <c r="T2956">
        <f t="shared" si="184"/>
        <v>2017</v>
      </c>
      <c r="U2956" s="15" t="str">
        <f t="shared" si="187"/>
        <v>Feb</v>
      </c>
      <c r="V2956" s="10">
        <f>(I2956/86400)+25569+(-5/24)</f>
        <v>42810.333368055552</v>
      </c>
      <c r="Y2956" s="10"/>
    </row>
    <row r="2957" spans="1:25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5"/>
        <v>60</v>
      </c>
      <c r="P2957">
        <f t="shared" si="186"/>
        <v>65</v>
      </c>
      <c r="Q2957" s="9" t="s">
        <v>8320</v>
      </c>
      <c r="R2957" s="9" t="s">
        <v>8360</v>
      </c>
      <c r="S2957" s="10">
        <f>(J2957/86400)+25569+(-6/24)</f>
        <v>42141.491307870368</v>
      </c>
      <c r="T2957">
        <f t="shared" si="184"/>
        <v>2015</v>
      </c>
      <c r="U2957" s="15" t="str">
        <f t="shared" si="187"/>
        <v>May</v>
      </c>
      <c r="V2957" s="10">
        <f>(I2957/86400)+25569+(-5/24)</f>
        <v>42171.532974537033</v>
      </c>
      <c r="Y2957" s="10"/>
    </row>
    <row r="2958" spans="1:25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5"/>
        <v>17</v>
      </c>
      <c r="P2958">
        <f t="shared" si="186"/>
        <v>66.099999999999994</v>
      </c>
      <c r="Q2958" s="9" t="s">
        <v>8320</v>
      </c>
      <c r="R2958" s="9" t="s">
        <v>8360</v>
      </c>
      <c r="S2958" s="10">
        <f>(J2958/86400)+25569+(-6/24)</f>
        <v>42464.708912037036</v>
      </c>
      <c r="T2958">
        <f t="shared" si="184"/>
        <v>2016</v>
      </c>
      <c r="U2958" s="15" t="str">
        <f t="shared" si="187"/>
        <v>Apr</v>
      </c>
      <c r="V2958" s="10">
        <f>(I2958/86400)+25569+(-5/24)</f>
        <v>42494.750578703701</v>
      </c>
      <c r="Y2958" s="10"/>
    </row>
    <row r="2959" spans="1:25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5"/>
        <v>2</v>
      </c>
      <c r="P2959">
        <f t="shared" si="186"/>
        <v>93.333333333333329</v>
      </c>
      <c r="Q2959" s="9" t="s">
        <v>8320</v>
      </c>
      <c r="R2959" s="9" t="s">
        <v>8360</v>
      </c>
      <c r="S2959" s="10">
        <f>(J2959/86400)+25569+(-6/24)</f>
        <v>42030.761249999996</v>
      </c>
      <c r="T2959">
        <f t="shared" si="184"/>
        <v>2015</v>
      </c>
      <c r="U2959" s="15" t="str">
        <f t="shared" si="187"/>
        <v>Jan</v>
      </c>
      <c r="V2959" s="10">
        <f>(I2959/86400)+25569+(-5/24)</f>
        <v>42090.761249999996</v>
      </c>
      <c r="Y2959" s="10"/>
    </row>
    <row r="2960" spans="1:25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5"/>
        <v>0</v>
      </c>
      <c r="P2960" t="e">
        <f t="shared" si="186"/>
        <v>#DIV/0!</v>
      </c>
      <c r="Q2960" s="9" t="s">
        <v>8320</v>
      </c>
      <c r="R2960" s="9" t="s">
        <v>8360</v>
      </c>
      <c r="S2960" s="10">
        <f>(J2960/86400)+25569+(-6/24)</f>
        <v>42438.529131944444</v>
      </c>
      <c r="T2960">
        <f t="shared" si="184"/>
        <v>2016</v>
      </c>
      <c r="U2960" s="15" t="str">
        <f t="shared" si="187"/>
        <v>Mar</v>
      </c>
      <c r="V2960" s="10">
        <f>(I2960/86400)+25569+(-5/24)</f>
        <v>42498.529131944444</v>
      </c>
      <c r="Y2960" s="10"/>
    </row>
    <row r="2961" spans="1:25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5"/>
        <v>0</v>
      </c>
      <c r="P2961" t="e">
        <f t="shared" si="186"/>
        <v>#DIV/0!</v>
      </c>
      <c r="Q2961" s="9" t="s">
        <v>8320</v>
      </c>
      <c r="R2961" s="9" t="s">
        <v>8360</v>
      </c>
      <c r="S2961" s="10">
        <f>(J2961/86400)+25569+(-6/24)</f>
        <v>42497.758391203708</v>
      </c>
      <c r="T2961">
        <f t="shared" si="184"/>
        <v>2016</v>
      </c>
      <c r="U2961" s="15" t="str">
        <f t="shared" si="187"/>
        <v>May</v>
      </c>
      <c r="V2961" s="10">
        <f>(I2961/86400)+25569+(-5/24)</f>
        <v>42527.800057870372</v>
      </c>
      <c r="Y2961" s="10"/>
    </row>
    <row r="2962" spans="1:25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5"/>
        <v>0</v>
      </c>
      <c r="P2962" t="e">
        <f t="shared" si="186"/>
        <v>#DIV/0!</v>
      </c>
      <c r="Q2962" s="9" t="s">
        <v>8320</v>
      </c>
      <c r="R2962" s="9" t="s">
        <v>8360</v>
      </c>
      <c r="S2962" s="10">
        <f>(J2962/86400)+25569+(-6/24)</f>
        <v>41863.507210648146</v>
      </c>
      <c r="T2962">
        <f t="shared" si="184"/>
        <v>2014</v>
      </c>
      <c r="U2962" s="15" t="str">
        <f t="shared" si="187"/>
        <v>Aug</v>
      </c>
      <c r="V2962" s="10">
        <f>(I2962/86400)+25569+(-5/24)</f>
        <v>41893.54887731481</v>
      </c>
      <c r="Y2962" s="10"/>
    </row>
    <row r="2963" spans="1:25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5"/>
        <v>110</v>
      </c>
      <c r="P2963">
        <f t="shared" si="186"/>
        <v>50.75</v>
      </c>
      <c r="Q2963" s="9" t="s">
        <v>8320</v>
      </c>
      <c r="R2963" s="9" t="s">
        <v>8321</v>
      </c>
      <c r="S2963" s="10">
        <f>(J2963/86400)+25569+(-6/24)</f>
        <v>42060.962488425925</v>
      </c>
      <c r="T2963">
        <f t="shared" si="184"/>
        <v>2015</v>
      </c>
      <c r="U2963" s="15" t="str">
        <f t="shared" si="187"/>
        <v>Feb</v>
      </c>
      <c r="V2963" s="10">
        <f>(I2963/86400)+25569+(-5/24)</f>
        <v>42088.958333333336</v>
      </c>
      <c r="Y2963" s="10"/>
    </row>
    <row r="2964" spans="1:25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5"/>
        <v>122</v>
      </c>
      <c r="P2964">
        <f t="shared" si="186"/>
        <v>60.9</v>
      </c>
      <c r="Q2964" s="9" t="s">
        <v>8320</v>
      </c>
      <c r="R2964" s="9" t="s">
        <v>8321</v>
      </c>
      <c r="S2964" s="10">
        <f>(J2964/86400)+25569+(-6/24)</f>
        <v>42035.99428240741</v>
      </c>
      <c r="T2964">
        <f t="shared" si="184"/>
        <v>2015</v>
      </c>
      <c r="U2964" s="15" t="str">
        <f t="shared" si="187"/>
        <v>Jan</v>
      </c>
      <c r="V2964" s="10">
        <f>(I2964/86400)+25569+(-5/24)</f>
        <v>42064.082638888889</v>
      </c>
      <c r="Y2964" s="10"/>
    </row>
    <row r="2965" spans="1:25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5"/>
        <v>107</v>
      </c>
      <c r="P2965">
        <f t="shared" si="186"/>
        <v>109.03061224489795</v>
      </c>
      <c r="Q2965" s="9" t="s">
        <v>8320</v>
      </c>
      <c r="R2965" s="9" t="s">
        <v>8321</v>
      </c>
      <c r="S2965" s="10">
        <f>(J2965/86400)+25569+(-6/24)</f>
        <v>42157.220185185186</v>
      </c>
      <c r="T2965">
        <f t="shared" si="184"/>
        <v>2015</v>
      </c>
      <c r="U2965" s="15" t="str">
        <f t="shared" si="187"/>
        <v>Jun</v>
      </c>
      <c r="V2965" s="10">
        <f>(I2965/86400)+25569+(-5/24)</f>
        <v>42187.26185185185</v>
      </c>
      <c r="Y2965" s="10"/>
    </row>
    <row r="2966" spans="1:25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5"/>
        <v>101</v>
      </c>
      <c r="P2966">
        <f t="shared" si="186"/>
        <v>25.692295918367346</v>
      </c>
      <c r="Q2966" s="9" t="s">
        <v>8320</v>
      </c>
      <c r="R2966" s="9" t="s">
        <v>8321</v>
      </c>
      <c r="S2966" s="10">
        <f>(J2966/86400)+25569+(-6/24)</f>
        <v>41827.659942129627</v>
      </c>
      <c r="T2966">
        <f t="shared" si="184"/>
        <v>2014</v>
      </c>
      <c r="U2966" s="15" t="str">
        <f t="shared" si="187"/>
        <v>Jul</v>
      </c>
      <c r="V2966" s="10">
        <f>(I2966/86400)+25569+(-5/24)</f>
        <v>41857.688888888886</v>
      </c>
      <c r="Y2966" s="10"/>
    </row>
    <row r="2967" spans="1:25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5"/>
        <v>109</v>
      </c>
      <c r="P2967">
        <f t="shared" si="186"/>
        <v>41.92307692307692</v>
      </c>
      <c r="Q2967" s="9" t="s">
        <v>8320</v>
      </c>
      <c r="R2967" s="9" t="s">
        <v>8321</v>
      </c>
      <c r="S2967" s="10">
        <f>(J2967/86400)+25569+(-6/24)</f>
        <v>42162.479548611111</v>
      </c>
      <c r="T2967">
        <f t="shared" si="184"/>
        <v>2015</v>
      </c>
      <c r="U2967" s="15" t="str">
        <f t="shared" si="187"/>
        <v>Jun</v>
      </c>
      <c r="V2967" s="10">
        <f>(I2967/86400)+25569+(-5/24)</f>
        <v>42192.521215277775</v>
      </c>
      <c r="Y2967" s="10"/>
    </row>
    <row r="2968" spans="1:25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5"/>
        <v>114</v>
      </c>
      <c r="P2968">
        <f t="shared" si="186"/>
        <v>88.7734375</v>
      </c>
      <c r="Q2968" s="9" t="s">
        <v>8320</v>
      </c>
      <c r="R2968" s="9" t="s">
        <v>8321</v>
      </c>
      <c r="S2968" s="10">
        <f>(J2968/86400)+25569+(-6/24)</f>
        <v>42233.488564814819</v>
      </c>
      <c r="T2968">
        <f t="shared" si="184"/>
        <v>2015</v>
      </c>
      <c r="U2968" s="15" t="str">
        <f t="shared" si="187"/>
        <v>Aug</v>
      </c>
      <c r="V2968" s="10">
        <f>(I2968/86400)+25569+(-5/24)</f>
        <v>42263.530231481483</v>
      </c>
      <c r="Y2968" s="10"/>
    </row>
    <row r="2969" spans="1:25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5"/>
        <v>114</v>
      </c>
      <c r="P2969">
        <f t="shared" si="186"/>
        <v>80.225352112676063</v>
      </c>
      <c r="Q2969" s="9" t="s">
        <v>8320</v>
      </c>
      <c r="R2969" s="9" t="s">
        <v>8321</v>
      </c>
      <c r="S2969" s="10">
        <f>(J2969/86400)+25569+(-6/24)</f>
        <v>42041.947824074072</v>
      </c>
      <c r="T2969">
        <f t="shared" si="184"/>
        <v>2015</v>
      </c>
      <c r="U2969" s="15" t="str">
        <f t="shared" si="187"/>
        <v>Feb</v>
      </c>
      <c r="V2969" s="10">
        <f>(I2969/86400)+25569+(-5/24)</f>
        <v>42071.947824074072</v>
      </c>
      <c r="Y2969" s="10"/>
    </row>
    <row r="2970" spans="1:25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5"/>
        <v>106</v>
      </c>
      <c r="P2970">
        <f t="shared" si="186"/>
        <v>78.936170212765958</v>
      </c>
      <c r="Q2970" s="9" t="s">
        <v>8320</v>
      </c>
      <c r="R2970" s="9" t="s">
        <v>8321</v>
      </c>
      <c r="S2970" s="10">
        <f>(J2970/86400)+25569+(-6/24)</f>
        <v>42585.273842592593</v>
      </c>
      <c r="T2970">
        <f t="shared" si="184"/>
        <v>2016</v>
      </c>
      <c r="U2970" s="15" t="str">
        <f t="shared" si="187"/>
        <v>Aug</v>
      </c>
      <c r="V2970" s="10">
        <f>(I2970/86400)+25569+(-5/24)</f>
        <v>42598.957638888889</v>
      </c>
      <c r="Y2970" s="10"/>
    </row>
    <row r="2971" spans="1:25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5"/>
        <v>163</v>
      </c>
      <c r="P2971">
        <f t="shared" si="186"/>
        <v>95.588235294117652</v>
      </c>
      <c r="Q2971" s="9" t="s">
        <v>8320</v>
      </c>
      <c r="R2971" s="9" t="s">
        <v>8321</v>
      </c>
      <c r="S2971" s="10">
        <f>(J2971/86400)+25569+(-6/24)</f>
        <v>42097.536493055552</v>
      </c>
      <c r="T2971">
        <f t="shared" si="184"/>
        <v>2015</v>
      </c>
      <c r="U2971" s="15" t="str">
        <f t="shared" si="187"/>
        <v>Apr</v>
      </c>
      <c r="V2971" s="10">
        <f>(I2971/86400)+25569+(-5/24)</f>
        <v>42127.743750000001</v>
      </c>
      <c r="Y2971" s="10"/>
    </row>
    <row r="2972" spans="1:25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5"/>
        <v>106</v>
      </c>
      <c r="P2972">
        <f t="shared" si="186"/>
        <v>69.890109890109883</v>
      </c>
      <c r="Q2972" s="9" t="s">
        <v>8320</v>
      </c>
      <c r="R2972" s="9" t="s">
        <v>8321</v>
      </c>
      <c r="S2972" s="10">
        <f>(J2972/86400)+25569+(-6/24)</f>
        <v>41808.419571759259</v>
      </c>
      <c r="T2972">
        <f t="shared" si="184"/>
        <v>2014</v>
      </c>
      <c r="U2972" s="15" t="str">
        <f t="shared" si="187"/>
        <v>Jun</v>
      </c>
      <c r="V2972" s="10">
        <f>(I2972/86400)+25569+(-5/24)</f>
        <v>41838.461238425924</v>
      </c>
      <c r="Y2972" s="10"/>
    </row>
    <row r="2973" spans="1:25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5"/>
        <v>100</v>
      </c>
      <c r="P2973">
        <f t="shared" si="186"/>
        <v>74.534883720930239</v>
      </c>
      <c r="Q2973" s="9" t="s">
        <v>8320</v>
      </c>
      <c r="R2973" s="9" t="s">
        <v>8321</v>
      </c>
      <c r="S2973" s="10">
        <f>(J2973/86400)+25569+(-6/24)</f>
        <v>41852.408310185187</v>
      </c>
      <c r="T2973">
        <f t="shared" si="184"/>
        <v>2014</v>
      </c>
      <c r="U2973" s="15" t="str">
        <f t="shared" si="187"/>
        <v>Aug</v>
      </c>
      <c r="V2973" s="10">
        <f>(I2973/86400)+25569+(-5/24)</f>
        <v>41882.449976851851</v>
      </c>
      <c r="Y2973" s="10"/>
    </row>
    <row r="2974" spans="1:25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5"/>
        <v>105</v>
      </c>
      <c r="P2974">
        <f t="shared" si="186"/>
        <v>123.94117647058823</v>
      </c>
      <c r="Q2974" s="9" t="s">
        <v>8320</v>
      </c>
      <c r="R2974" s="9" t="s">
        <v>8321</v>
      </c>
      <c r="S2974" s="10">
        <f>(J2974/86400)+25569+(-6/24)</f>
        <v>42693.860185185185</v>
      </c>
      <c r="T2974">
        <f t="shared" si="184"/>
        <v>2016</v>
      </c>
      <c r="U2974" s="15" t="str">
        <f t="shared" si="187"/>
        <v>Nov</v>
      </c>
      <c r="V2974" s="10">
        <f>(I2974/86400)+25569+(-5/24)</f>
        <v>42708.833333333336</v>
      </c>
      <c r="Y2974" s="10"/>
    </row>
    <row r="2975" spans="1:25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5"/>
        <v>175</v>
      </c>
      <c r="P2975">
        <f t="shared" si="186"/>
        <v>264.84848484848487</v>
      </c>
      <c r="Q2975" s="9" t="s">
        <v>8320</v>
      </c>
      <c r="R2975" s="9" t="s">
        <v>8321</v>
      </c>
      <c r="S2975" s="10">
        <f>(J2975/86400)+25569+(-6/24)</f>
        <v>42341.568379629629</v>
      </c>
      <c r="T2975">
        <f t="shared" si="184"/>
        <v>2015</v>
      </c>
      <c r="U2975" s="15" t="str">
        <f t="shared" si="187"/>
        <v>Dec</v>
      </c>
      <c r="V2975" s="10">
        <f>(I2975/86400)+25569+(-5/24)</f>
        <v>42369.958333333336</v>
      </c>
      <c r="Y2975" s="10"/>
    </row>
    <row r="2976" spans="1:25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5"/>
        <v>102</v>
      </c>
      <c r="P2976">
        <f t="shared" si="186"/>
        <v>58.620689655172413</v>
      </c>
      <c r="Q2976" s="9" t="s">
        <v>8320</v>
      </c>
      <c r="R2976" s="9" t="s">
        <v>8321</v>
      </c>
      <c r="S2976" s="10">
        <f>(J2976/86400)+25569+(-6/24)</f>
        <v>41879.811006944445</v>
      </c>
      <c r="T2976">
        <f t="shared" si="184"/>
        <v>2014</v>
      </c>
      <c r="U2976" s="15" t="str">
        <f t="shared" si="187"/>
        <v>Aug</v>
      </c>
      <c r="V2976" s="10">
        <f>(I2976/86400)+25569+(-5/24)</f>
        <v>41907.857638888883</v>
      </c>
      <c r="Y2976" s="10"/>
    </row>
    <row r="2977" spans="1:25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5"/>
        <v>100</v>
      </c>
      <c r="P2977">
        <f t="shared" si="186"/>
        <v>70.884955752212392</v>
      </c>
      <c r="Q2977" s="9" t="s">
        <v>8320</v>
      </c>
      <c r="R2977" s="9" t="s">
        <v>8321</v>
      </c>
      <c r="S2977" s="10">
        <f>(J2977/86400)+25569+(-6/24)</f>
        <v>41941.433865740742</v>
      </c>
      <c r="T2977">
        <f t="shared" si="184"/>
        <v>2014</v>
      </c>
      <c r="U2977" s="15" t="str">
        <f t="shared" si="187"/>
        <v>Oct</v>
      </c>
      <c r="V2977" s="10">
        <f>(I2977/86400)+25569+(-5/24)</f>
        <v>41969.916666666664</v>
      </c>
      <c r="Y2977" s="10"/>
    </row>
    <row r="2978" spans="1:25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5"/>
        <v>171</v>
      </c>
      <c r="P2978">
        <f t="shared" si="186"/>
        <v>8.5714285714285712</v>
      </c>
      <c r="Q2978" s="9" t="s">
        <v>8320</v>
      </c>
      <c r="R2978" s="9" t="s">
        <v>8321</v>
      </c>
      <c r="S2978" s="10">
        <f>(J2978/86400)+25569+(-6/24)</f>
        <v>42425.480671296296</v>
      </c>
      <c r="T2978">
        <f t="shared" si="184"/>
        <v>2016</v>
      </c>
      <c r="U2978" s="15" t="str">
        <f t="shared" si="187"/>
        <v>Feb</v>
      </c>
      <c r="V2978" s="10">
        <f>(I2978/86400)+25569+(-5/24)</f>
        <v>42442.291666666664</v>
      </c>
      <c r="Y2978" s="10"/>
    </row>
    <row r="2979" spans="1:25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5"/>
        <v>114</v>
      </c>
      <c r="P2979">
        <f t="shared" si="186"/>
        <v>113.56666666666666</v>
      </c>
      <c r="Q2979" s="9" t="s">
        <v>8320</v>
      </c>
      <c r="R2979" s="9" t="s">
        <v>8321</v>
      </c>
      <c r="S2979" s="10">
        <f>(J2979/86400)+25569+(-6/24)</f>
        <v>42026.63118055556</v>
      </c>
      <c r="T2979">
        <f t="shared" si="184"/>
        <v>2015</v>
      </c>
      <c r="U2979" s="15" t="str">
        <f t="shared" si="187"/>
        <v>Jan</v>
      </c>
      <c r="V2979" s="10">
        <f>(I2979/86400)+25569+(-5/24)</f>
        <v>42085.884722222218</v>
      </c>
      <c r="Y2979" s="10"/>
    </row>
    <row r="2980" spans="1:25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5"/>
        <v>129</v>
      </c>
      <c r="P2980">
        <f t="shared" si="186"/>
        <v>60.6875</v>
      </c>
      <c r="Q2980" s="9" t="s">
        <v>8320</v>
      </c>
      <c r="R2980" s="9" t="s">
        <v>8321</v>
      </c>
      <c r="S2980" s="10">
        <f>(J2980/86400)+25569+(-6/24)</f>
        <v>41922.390590277777</v>
      </c>
      <c r="T2980">
        <f t="shared" si="184"/>
        <v>2014</v>
      </c>
      <c r="U2980" s="15" t="str">
        <f t="shared" si="187"/>
        <v>Oct</v>
      </c>
      <c r="V2980" s="10">
        <f>(I2980/86400)+25569+(-5/24)</f>
        <v>41932.040972222218</v>
      </c>
      <c r="Y2980" s="10"/>
    </row>
    <row r="2981" spans="1:25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5"/>
        <v>101</v>
      </c>
      <c r="P2981">
        <f t="shared" si="186"/>
        <v>110.21739130434783</v>
      </c>
      <c r="Q2981" s="9" t="s">
        <v>8320</v>
      </c>
      <c r="R2981" s="9" t="s">
        <v>8321</v>
      </c>
      <c r="S2981" s="10">
        <f>(J2981/86400)+25569+(-6/24)</f>
        <v>41993.574340277773</v>
      </c>
      <c r="T2981">
        <f t="shared" si="184"/>
        <v>2014</v>
      </c>
      <c r="U2981" s="15" t="str">
        <f t="shared" si="187"/>
        <v>Dec</v>
      </c>
      <c r="V2981" s="10">
        <f>(I2981/86400)+25569+(-5/24)</f>
        <v>42010.041666666664</v>
      </c>
      <c r="Y2981" s="10"/>
    </row>
    <row r="2982" spans="1:25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5"/>
        <v>109</v>
      </c>
      <c r="P2982">
        <f t="shared" si="186"/>
        <v>136.45833333333334</v>
      </c>
      <c r="Q2982" s="9" t="s">
        <v>8320</v>
      </c>
      <c r="R2982" s="9" t="s">
        <v>8321</v>
      </c>
      <c r="S2982" s="10">
        <f>(J2982/86400)+25569+(-6/24)</f>
        <v>42219.665856481486</v>
      </c>
      <c r="T2982">
        <f t="shared" si="184"/>
        <v>2015</v>
      </c>
      <c r="U2982" s="15" t="str">
        <f t="shared" si="187"/>
        <v>Aug</v>
      </c>
      <c r="V2982" s="10">
        <f>(I2982/86400)+25569+(-5/24)</f>
        <v>42239.874999999993</v>
      </c>
      <c r="Y2982" s="10"/>
    </row>
    <row r="2983" spans="1:25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5"/>
        <v>129</v>
      </c>
      <c r="P2983">
        <f t="shared" si="186"/>
        <v>53.164948453608247</v>
      </c>
      <c r="Q2983" s="9" t="s">
        <v>8320</v>
      </c>
      <c r="R2983" s="9" t="s">
        <v>8360</v>
      </c>
      <c r="S2983" s="10">
        <f>(J2983/86400)+25569+(-6/24)</f>
        <v>42225.309675925921</v>
      </c>
      <c r="T2983">
        <f t="shared" si="184"/>
        <v>2015</v>
      </c>
      <c r="U2983" s="15" t="str">
        <f t="shared" si="187"/>
        <v>Aug</v>
      </c>
      <c r="V2983" s="10">
        <f>(I2983/86400)+25569+(-5/24)</f>
        <v>42270.351342592585</v>
      </c>
      <c r="Y2983" s="10"/>
    </row>
    <row r="2984" spans="1:25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5"/>
        <v>102</v>
      </c>
      <c r="P2984">
        <f t="shared" si="186"/>
        <v>86.491525423728817</v>
      </c>
      <c r="Q2984" s="9" t="s">
        <v>8320</v>
      </c>
      <c r="R2984" s="9" t="s">
        <v>8360</v>
      </c>
      <c r="S2984" s="10">
        <f>(J2984/86400)+25569+(-6/24)</f>
        <v>42381.436840277776</v>
      </c>
      <c r="T2984">
        <f t="shared" si="184"/>
        <v>2016</v>
      </c>
      <c r="U2984" s="15" t="str">
        <f t="shared" si="187"/>
        <v>Jan</v>
      </c>
      <c r="V2984" s="10">
        <f>(I2984/86400)+25569+(-5/24)</f>
        <v>42411.478506944441</v>
      </c>
      <c r="Y2984" s="10"/>
    </row>
    <row r="2985" spans="1:25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5"/>
        <v>147</v>
      </c>
      <c r="P2985">
        <f t="shared" si="186"/>
        <v>155.23827397260274</v>
      </c>
      <c r="Q2985" s="9" t="s">
        <v>8320</v>
      </c>
      <c r="R2985" s="9" t="s">
        <v>8360</v>
      </c>
      <c r="S2985" s="10">
        <f>(J2985/86400)+25569+(-6/24)</f>
        <v>41894.382361111115</v>
      </c>
      <c r="T2985">
        <f t="shared" si="184"/>
        <v>2014</v>
      </c>
      <c r="U2985" s="15" t="str">
        <f t="shared" si="187"/>
        <v>Sep</v>
      </c>
      <c r="V2985" s="10">
        <f>(I2985/86400)+25569+(-5/24)</f>
        <v>41954.465694444443</v>
      </c>
      <c r="Y2985" s="10"/>
    </row>
    <row r="2986" spans="1:25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5"/>
        <v>100</v>
      </c>
      <c r="P2986">
        <f t="shared" si="186"/>
        <v>115.08256880733946</v>
      </c>
      <c r="Q2986" s="9" t="s">
        <v>8320</v>
      </c>
      <c r="R2986" s="9" t="s">
        <v>8360</v>
      </c>
      <c r="S2986" s="10">
        <f>(J2986/86400)+25569+(-6/24)</f>
        <v>42576.028715277775</v>
      </c>
      <c r="T2986">
        <f t="shared" si="184"/>
        <v>2016</v>
      </c>
      <c r="U2986" s="15" t="str">
        <f t="shared" si="187"/>
        <v>Jul</v>
      </c>
      <c r="V2986" s="10">
        <f>(I2986/86400)+25569+(-5/24)</f>
        <v>42606.070381944439</v>
      </c>
      <c r="Y2986" s="10"/>
    </row>
    <row r="2987" spans="1:25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5"/>
        <v>122</v>
      </c>
      <c r="P2987">
        <f t="shared" si="186"/>
        <v>109.5945945945946</v>
      </c>
      <c r="Q2987" s="9" t="s">
        <v>8320</v>
      </c>
      <c r="R2987" s="9" t="s">
        <v>8360</v>
      </c>
      <c r="S2987" s="10">
        <f>(J2987/86400)+25569+(-6/24)</f>
        <v>42654.723703703705</v>
      </c>
      <c r="T2987">
        <f t="shared" si="184"/>
        <v>2016</v>
      </c>
      <c r="U2987" s="15" t="str">
        <f t="shared" si="187"/>
        <v>Oct</v>
      </c>
      <c r="V2987" s="10">
        <f>(I2987/86400)+25569+(-5/24)</f>
        <v>42673.958333333336</v>
      </c>
      <c r="Y2987" s="10"/>
    </row>
    <row r="2988" spans="1:25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5"/>
        <v>106</v>
      </c>
      <c r="P2988">
        <f t="shared" si="186"/>
        <v>45.214285714285715</v>
      </c>
      <c r="Q2988" s="9" t="s">
        <v>8320</v>
      </c>
      <c r="R2988" s="9" t="s">
        <v>8360</v>
      </c>
      <c r="S2988" s="10">
        <f>(J2988/86400)+25569+(-6/24)</f>
        <v>42431.250069444446</v>
      </c>
      <c r="T2988">
        <f t="shared" si="184"/>
        <v>2016</v>
      </c>
      <c r="U2988" s="15" t="str">
        <f t="shared" si="187"/>
        <v>Mar</v>
      </c>
      <c r="V2988" s="10">
        <f>(I2988/86400)+25569+(-5/24)</f>
        <v>42491.250069444439</v>
      </c>
      <c r="Y2988" s="10"/>
    </row>
    <row r="2989" spans="1:25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5"/>
        <v>110</v>
      </c>
      <c r="P2989">
        <f t="shared" si="186"/>
        <v>104.15169811320754</v>
      </c>
      <c r="Q2989" s="9" t="s">
        <v>8320</v>
      </c>
      <c r="R2989" s="9" t="s">
        <v>8360</v>
      </c>
      <c r="S2989" s="10">
        <f>(J2989/86400)+25569+(-6/24)</f>
        <v>42627.057303240741</v>
      </c>
      <c r="T2989">
        <f t="shared" si="184"/>
        <v>2016</v>
      </c>
      <c r="U2989" s="15" t="str">
        <f t="shared" si="187"/>
        <v>Sep</v>
      </c>
      <c r="V2989" s="10">
        <f>(I2989/86400)+25569+(-5/24)</f>
        <v>42655.791666666664</v>
      </c>
      <c r="Y2989" s="10"/>
    </row>
    <row r="2990" spans="1:25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5"/>
        <v>100</v>
      </c>
      <c r="P2990">
        <f t="shared" si="186"/>
        <v>35.714285714285715</v>
      </c>
      <c r="Q2990" s="9" t="s">
        <v>8320</v>
      </c>
      <c r="R2990" s="9" t="s">
        <v>8360</v>
      </c>
      <c r="S2990" s="10">
        <f>(J2990/86400)+25569+(-6/24)</f>
        <v>42511.11204861111</v>
      </c>
      <c r="T2990">
        <f t="shared" si="184"/>
        <v>2016</v>
      </c>
      <c r="U2990" s="15" t="str">
        <f t="shared" si="187"/>
        <v>May</v>
      </c>
      <c r="V2990" s="10">
        <f>(I2990/86400)+25569+(-5/24)</f>
        <v>42541.153715277775</v>
      </c>
      <c r="Y2990" s="10"/>
    </row>
    <row r="2991" spans="1:25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5"/>
        <v>177</v>
      </c>
      <c r="P2991">
        <f t="shared" si="186"/>
        <v>96.997252747252745</v>
      </c>
      <c r="Q2991" s="9" t="s">
        <v>8320</v>
      </c>
      <c r="R2991" s="9" t="s">
        <v>8360</v>
      </c>
      <c r="S2991" s="10">
        <f>(J2991/86400)+25569+(-6/24)</f>
        <v>42336.77039351852</v>
      </c>
      <c r="T2991">
        <f t="shared" si="184"/>
        <v>2015</v>
      </c>
      <c r="U2991" s="15" t="str">
        <f t="shared" si="187"/>
        <v>Nov</v>
      </c>
      <c r="V2991" s="10">
        <f>(I2991/86400)+25569+(-5/24)</f>
        <v>42358.999305555553</v>
      </c>
      <c r="Y2991" s="10"/>
    </row>
    <row r="2992" spans="1:25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5"/>
        <v>100</v>
      </c>
      <c r="P2992">
        <f t="shared" si="186"/>
        <v>370.37037037037038</v>
      </c>
      <c r="Q2992" s="9" t="s">
        <v>8320</v>
      </c>
      <c r="R2992" s="9" t="s">
        <v>8360</v>
      </c>
      <c r="S2992" s="10">
        <f>(J2992/86400)+25569+(-6/24)</f>
        <v>42341.32430555555</v>
      </c>
      <c r="T2992">
        <f t="shared" si="184"/>
        <v>2015</v>
      </c>
      <c r="U2992" s="15" t="str">
        <f t="shared" si="187"/>
        <v>Dec</v>
      </c>
      <c r="V2992" s="10">
        <f>(I2992/86400)+25569+(-5/24)</f>
        <v>42376.365972222215</v>
      </c>
      <c r="Y2992" s="10"/>
    </row>
    <row r="2993" spans="1:25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5"/>
        <v>103</v>
      </c>
      <c r="P2993">
        <f t="shared" si="186"/>
        <v>94.408602150537632</v>
      </c>
      <c r="Q2993" s="9" t="s">
        <v>8320</v>
      </c>
      <c r="R2993" s="9" t="s">
        <v>8360</v>
      </c>
      <c r="S2993" s="10">
        <f>(J2993/86400)+25569+(-6/24)</f>
        <v>42740.587152777778</v>
      </c>
      <c r="T2993">
        <f t="shared" si="184"/>
        <v>2017</v>
      </c>
      <c r="U2993" s="15" t="str">
        <f t="shared" si="187"/>
        <v>Jan</v>
      </c>
      <c r="V2993" s="10">
        <f>(I2993/86400)+25569+(-5/24)</f>
        <v>42762.628819444442</v>
      </c>
      <c r="Y2993" s="10"/>
    </row>
    <row r="2994" spans="1:25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5"/>
        <v>105</v>
      </c>
      <c r="P2994">
        <f t="shared" si="186"/>
        <v>48.984375</v>
      </c>
      <c r="Q2994" s="9" t="s">
        <v>8320</v>
      </c>
      <c r="R2994" s="9" t="s">
        <v>8360</v>
      </c>
      <c r="S2994" s="10">
        <f>(J2994/86400)+25569+(-6/24)</f>
        <v>42622.517476851848</v>
      </c>
      <c r="T2994">
        <f t="shared" si="184"/>
        <v>2016</v>
      </c>
      <c r="U2994" s="15" t="str">
        <f t="shared" si="187"/>
        <v>Sep</v>
      </c>
      <c r="V2994" s="10">
        <f>(I2994/86400)+25569+(-5/24)</f>
        <v>42652.559143518512</v>
      </c>
      <c r="Y2994" s="10"/>
    </row>
    <row r="2995" spans="1:25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5"/>
        <v>100</v>
      </c>
      <c r="P2995">
        <f t="shared" si="186"/>
        <v>45.590909090909093</v>
      </c>
      <c r="Q2995" s="9" t="s">
        <v>8320</v>
      </c>
      <c r="R2995" s="9" t="s">
        <v>8360</v>
      </c>
      <c r="S2995" s="10">
        <f>(J2995/86400)+25569+(-6/24)</f>
        <v>42390.588738425926</v>
      </c>
      <c r="T2995">
        <f t="shared" si="184"/>
        <v>2016</v>
      </c>
      <c r="U2995" s="15" t="str">
        <f t="shared" si="187"/>
        <v>Jan</v>
      </c>
      <c r="V2995" s="10">
        <f>(I2995/86400)+25569+(-5/24)</f>
        <v>42420.63040509259</v>
      </c>
      <c r="Y2995" s="10"/>
    </row>
    <row r="2996" spans="1:25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5"/>
        <v>458</v>
      </c>
      <c r="P2996">
        <f t="shared" si="186"/>
        <v>23.275254237288134</v>
      </c>
      <c r="Q2996" s="9" t="s">
        <v>8320</v>
      </c>
      <c r="R2996" s="9" t="s">
        <v>8360</v>
      </c>
      <c r="S2996" s="10">
        <f>(J2996/86400)+25569+(-6/24)</f>
        <v>41885.228842592594</v>
      </c>
      <c r="T2996">
        <f t="shared" si="184"/>
        <v>2014</v>
      </c>
      <c r="U2996" s="15" t="str">
        <f t="shared" si="187"/>
        <v>Sep</v>
      </c>
      <c r="V2996" s="10">
        <f>(I2996/86400)+25569+(-5/24)</f>
        <v>41915.270509259259</v>
      </c>
      <c r="Y2996" s="10"/>
    </row>
    <row r="2997" spans="1:25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5"/>
        <v>105</v>
      </c>
      <c r="P2997">
        <f t="shared" si="186"/>
        <v>63.2289156626506</v>
      </c>
      <c r="Q2997" s="9" t="s">
        <v>8320</v>
      </c>
      <c r="R2997" s="9" t="s">
        <v>8360</v>
      </c>
      <c r="S2997" s="10">
        <f>(J2997/86400)+25569+(-6/24)</f>
        <v>42724.415173611109</v>
      </c>
      <c r="T2997">
        <f t="shared" si="184"/>
        <v>2016</v>
      </c>
      <c r="U2997" s="15" t="str">
        <f t="shared" si="187"/>
        <v>Dec</v>
      </c>
      <c r="V2997" s="10">
        <f>(I2997/86400)+25569+(-5/24)</f>
        <v>42754.456840277773</v>
      </c>
      <c r="Y2997" s="10"/>
    </row>
    <row r="2998" spans="1:25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5"/>
        <v>172</v>
      </c>
      <c r="P2998">
        <f t="shared" si="186"/>
        <v>153.5204081632653</v>
      </c>
      <c r="Q2998" s="9" t="s">
        <v>8320</v>
      </c>
      <c r="R2998" s="9" t="s">
        <v>8360</v>
      </c>
      <c r="S2998" s="10">
        <f>(J2998/86400)+25569+(-6/24)</f>
        <v>42090.662499999999</v>
      </c>
      <c r="T2998">
        <f t="shared" si="184"/>
        <v>2015</v>
      </c>
      <c r="U2998" s="15" t="str">
        <f t="shared" si="187"/>
        <v>Mar</v>
      </c>
      <c r="V2998" s="10">
        <f>(I2998/86400)+25569+(-5/24)</f>
        <v>42150.704166666663</v>
      </c>
      <c r="Y2998" s="10"/>
    </row>
    <row r="2999" spans="1:25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5"/>
        <v>104</v>
      </c>
      <c r="P2999">
        <f t="shared" si="186"/>
        <v>90.2</v>
      </c>
      <c r="Q2999" s="9" t="s">
        <v>8320</v>
      </c>
      <c r="R2999" s="9" t="s">
        <v>8360</v>
      </c>
      <c r="S2999" s="10">
        <f>(J2999/86400)+25569+(-6/24)</f>
        <v>42775.483715277776</v>
      </c>
      <c r="T2999">
        <f t="shared" si="184"/>
        <v>2017</v>
      </c>
      <c r="U2999" s="15" t="str">
        <f t="shared" si="187"/>
        <v>Feb</v>
      </c>
      <c r="V2999" s="10">
        <f>(I2999/86400)+25569+(-5/24)</f>
        <v>42792.999305555553</v>
      </c>
      <c r="Y2999" s="10"/>
    </row>
    <row r="3000" spans="1:25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5"/>
        <v>103</v>
      </c>
      <c r="P3000">
        <f t="shared" si="186"/>
        <v>118.97113163972287</v>
      </c>
      <c r="Q3000" s="9" t="s">
        <v>8320</v>
      </c>
      <c r="R3000" s="9" t="s">
        <v>8360</v>
      </c>
      <c r="S3000" s="10">
        <f>(J3000/86400)+25569+(-6/24)</f>
        <v>41777.943622685183</v>
      </c>
      <c r="T3000">
        <f t="shared" si="184"/>
        <v>2014</v>
      </c>
      <c r="U3000" s="15" t="str">
        <f t="shared" si="187"/>
        <v>May</v>
      </c>
      <c r="V3000" s="10">
        <f>(I3000/86400)+25569+(-5/24)</f>
        <v>41805.975694444445</v>
      </c>
      <c r="Y3000" s="10"/>
    </row>
    <row r="3001" spans="1:25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5"/>
        <v>119</v>
      </c>
      <c r="P3001">
        <f t="shared" si="186"/>
        <v>80.25</v>
      </c>
      <c r="Q3001" s="9" t="s">
        <v>8320</v>
      </c>
      <c r="R3001" s="9" t="s">
        <v>8360</v>
      </c>
      <c r="S3001" s="10">
        <f>(J3001/86400)+25569+(-6/24)</f>
        <v>42780.490277777775</v>
      </c>
      <c r="T3001">
        <f t="shared" si="184"/>
        <v>2017</v>
      </c>
      <c r="U3001" s="15" t="str">
        <f t="shared" si="187"/>
        <v>Feb</v>
      </c>
      <c r="V3001" s="10">
        <f>(I3001/86400)+25569+(-5/24)</f>
        <v>42794.874999999993</v>
      </c>
      <c r="Y3001" s="10"/>
    </row>
    <row r="3002" spans="1:25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5"/>
        <v>100</v>
      </c>
      <c r="P3002">
        <f t="shared" si="186"/>
        <v>62.5</v>
      </c>
      <c r="Q3002" s="9" t="s">
        <v>8320</v>
      </c>
      <c r="R3002" s="9" t="s">
        <v>8360</v>
      </c>
      <c r="S3002" s="10">
        <f>(J3002/86400)+25569+(-6/24)</f>
        <v>42752.577199074076</v>
      </c>
      <c r="T3002">
        <f t="shared" si="184"/>
        <v>2017</v>
      </c>
      <c r="U3002" s="15" t="str">
        <f t="shared" si="187"/>
        <v>Jan</v>
      </c>
      <c r="V3002" s="10">
        <f>(I3002/86400)+25569+(-5/24)</f>
        <v>42766.541666666664</v>
      </c>
      <c r="Y3002" s="10"/>
    </row>
    <row r="3003" spans="1:25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5"/>
        <v>319</v>
      </c>
      <c r="P3003">
        <f t="shared" si="186"/>
        <v>131.37719999999999</v>
      </c>
      <c r="Q3003" s="9" t="s">
        <v>8320</v>
      </c>
      <c r="R3003" s="9" t="s">
        <v>8360</v>
      </c>
      <c r="S3003" s="10">
        <f>(J3003/86400)+25569+(-6/24)</f>
        <v>42534.645625000005</v>
      </c>
      <c r="T3003">
        <f t="shared" si="184"/>
        <v>2016</v>
      </c>
      <c r="U3003" s="15" t="str">
        <f t="shared" si="187"/>
        <v>Jun</v>
      </c>
      <c r="V3003" s="10">
        <f>(I3003/86400)+25569+(-5/24)</f>
        <v>42564.687291666669</v>
      </c>
      <c r="Y3003" s="10"/>
    </row>
    <row r="3004" spans="1:25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5"/>
        <v>109</v>
      </c>
      <c r="P3004">
        <f t="shared" si="186"/>
        <v>73.032980769230775</v>
      </c>
      <c r="Q3004" s="9" t="s">
        <v>8320</v>
      </c>
      <c r="R3004" s="9" t="s">
        <v>8360</v>
      </c>
      <c r="S3004" s="10">
        <f>(J3004/86400)+25569+(-6/24)</f>
        <v>41239.58625</v>
      </c>
      <c r="T3004">
        <f t="shared" si="184"/>
        <v>2012</v>
      </c>
      <c r="U3004" s="15" t="str">
        <f t="shared" si="187"/>
        <v>Nov</v>
      </c>
      <c r="V3004" s="10">
        <f>(I3004/86400)+25569+(-5/24)</f>
        <v>41269.627916666665</v>
      </c>
      <c r="Y3004" s="10"/>
    </row>
    <row r="3005" spans="1:25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5"/>
        <v>101</v>
      </c>
      <c r="P3005">
        <f t="shared" si="186"/>
        <v>178.52941176470588</v>
      </c>
      <c r="Q3005" s="9" t="s">
        <v>8320</v>
      </c>
      <c r="R3005" s="9" t="s">
        <v>8360</v>
      </c>
      <c r="S3005" s="10">
        <f>(J3005/86400)+25569+(-6/24)</f>
        <v>42398.599259259259</v>
      </c>
      <c r="T3005">
        <f t="shared" si="184"/>
        <v>2016</v>
      </c>
      <c r="U3005" s="15" t="str">
        <f t="shared" si="187"/>
        <v>Jan</v>
      </c>
      <c r="V3005" s="10">
        <f>(I3005/86400)+25569+(-5/24)</f>
        <v>42430.040972222218</v>
      </c>
      <c r="Y3005" s="10"/>
    </row>
    <row r="3006" spans="1:25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5"/>
        <v>113</v>
      </c>
      <c r="P3006">
        <f t="shared" si="186"/>
        <v>162.90974729241879</v>
      </c>
      <c r="Q3006" s="9" t="s">
        <v>8320</v>
      </c>
      <c r="R3006" s="9" t="s">
        <v>8360</v>
      </c>
      <c r="S3006" s="10">
        <f>(J3006/86400)+25569+(-6/24)</f>
        <v>41928.631064814814</v>
      </c>
      <c r="T3006">
        <f t="shared" si="184"/>
        <v>2014</v>
      </c>
      <c r="U3006" s="15" t="str">
        <f t="shared" si="187"/>
        <v>Oct</v>
      </c>
      <c r="V3006" s="10">
        <f>(I3006/86400)+25569+(-5/24)</f>
        <v>41958.714398148142</v>
      </c>
      <c r="Y3006" s="10"/>
    </row>
    <row r="3007" spans="1:25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5"/>
        <v>120</v>
      </c>
      <c r="P3007">
        <f t="shared" si="186"/>
        <v>108.24237288135593</v>
      </c>
      <c r="Q3007" s="9" t="s">
        <v>8320</v>
      </c>
      <c r="R3007" s="9" t="s">
        <v>8360</v>
      </c>
      <c r="S3007" s="10">
        <f>(J3007/86400)+25569+(-6/24)</f>
        <v>41888.424826388888</v>
      </c>
      <c r="T3007">
        <f t="shared" si="184"/>
        <v>2014</v>
      </c>
      <c r="U3007" s="15" t="str">
        <f t="shared" si="187"/>
        <v>Sep</v>
      </c>
      <c r="V3007" s="10">
        <f>(I3007/86400)+25569+(-5/24)</f>
        <v>41918.466493055552</v>
      </c>
      <c r="Y3007" s="10"/>
    </row>
    <row r="3008" spans="1:25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5"/>
        <v>108</v>
      </c>
      <c r="P3008">
        <f t="shared" si="186"/>
        <v>88.865979381443296</v>
      </c>
      <c r="Q3008" s="9" t="s">
        <v>8320</v>
      </c>
      <c r="R3008" s="9" t="s">
        <v>8360</v>
      </c>
      <c r="S3008" s="10">
        <f>(J3008/86400)+25569+(-6/24)</f>
        <v>41957.506840277776</v>
      </c>
      <c r="T3008">
        <f t="shared" si="184"/>
        <v>2014</v>
      </c>
      <c r="U3008" s="15" t="str">
        <f t="shared" si="187"/>
        <v>Nov</v>
      </c>
      <c r="V3008" s="10">
        <f>(I3008/86400)+25569+(-5/24)</f>
        <v>41987.54850694444</v>
      </c>
      <c r="Y3008" s="10"/>
    </row>
    <row r="3009" spans="1:25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5"/>
        <v>180</v>
      </c>
      <c r="P3009">
        <f t="shared" si="186"/>
        <v>54</v>
      </c>
      <c r="Q3009" s="9" t="s">
        <v>8320</v>
      </c>
      <c r="R3009" s="9" t="s">
        <v>8360</v>
      </c>
      <c r="S3009" s="10">
        <f>(J3009/86400)+25569+(-6/24)</f>
        <v>42097.966238425928</v>
      </c>
      <c r="T3009">
        <f t="shared" si="184"/>
        <v>2015</v>
      </c>
      <c r="U3009" s="15" t="str">
        <f t="shared" si="187"/>
        <v>Apr</v>
      </c>
      <c r="V3009" s="10">
        <f>(I3009/86400)+25569+(-5/24)</f>
        <v>42119.007905092592</v>
      </c>
      <c r="Y3009" s="10"/>
    </row>
    <row r="3010" spans="1:25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5"/>
        <v>101</v>
      </c>
      <c r="P3010">
        <f t="shared" si="186"/>
        <v>116.73076923076923</v>
      </c>
      <c r="Q3010" s="9" t="s">
        <v>8320</v>
      </c>
      <c r="R3010" s="9" t="s">
        <v>8360</v>
      </c>
      <c r="S3010" s="10">
        <f>(J3010/86400)+25569+(-6/24)</f>
        <v>42359.962025462963</v>
      </c>
      <c r="T3010">
        <f t="shared" ref="T3010:T3073" si="188">YEAR(S3010)</f>
        <v>2015</v>
      </c>
      <c r="U3010" s="15" t="str">
        <f t="shared" si="187"/>
        <v>Dec</v>
      </c>
      <c r="V3010" s="10">
        <f>(I3010/86400)+25569+(-5/24)</f>
        <v>42390.003692129627</v>
      </c>
      <c r="Y3010" s="10"/>
    </row>
    <row r="3011" spans="1:25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9">ROUND((E3011/D3011)*100,0)</f>
        <v>120</v>
      </c>
      <c r="P3011">
        <f t="shared" ref="P3011:P3074" si="190">AVERAGE(E3011/L3011)</f>
        <v>233.8984375</v>
      </c>
      <c r="Q3011" s="9" t="s">
        <v>8320</v>
      </c>
      <c r="R3011" s="9" t="s">
        <v>8360</v>
      </c>
      <c r="S3011" s="10">
        <f>(J3011/86400)+25569+(-6/24)</f>
        <v>41939.319907407407</v>
      </c>
      <c r="T3011">
        <f t="shared" si="188"/>
        <v>2014</v>
      </c>
      <c r="U3011" s="15" t="str">
        <f t="shared" ref="U3011:U3074" si="191">TEXT(S3011,"mmm")</f>
        <v>Oct</v>
      </c>
      <c r="V3011" s="10">
        <f>(I3011/86400)+25569+(-5/24)</f>
        <v>41969.403240740743</v>
      </c>
      <c r="Y3011" s="10"/>
    </row>
    <row r="3012" spans="1:25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9"/>
        <v>158</v>
      </c>
      <c r="P3012">
        <f t="shared" si="190"/>
        <v>158</v>
      </c>
      <c r="Q3012" s="9" t="s">
        <v>8320</v>
      </c>
      <c r="R3012" s="9" t="s">
        <v>8360</v>
      </c>
      <c r="S3012" s="10">
        <f>(J3012/86400)+25569+(-6/24)</f>
        <v>41996.582395833335</v>
      </c>
      <c r="T3012">
        <f t="shared" si="188"/>
        <v>2014</v>
      </c>
      <c r="U3012" s="15" t="str">
        <f t="shared" si="191"/>
        <v>Dec</v>
      </c>
      <c r="V3012" s="10">
        <f>(I3012/86400)+25569+(-5/24)</f>
        <v>42056.624062499999</v>
      </c>
      <c r="Y3012" s="10"/>
    </row>
    <row r="3013" spans="1:25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9"/>
        <v>124</v>
      </c>
      <c r="P3013">
        <f t="shared" si="190"/>
        <v>14.84</v>
      </c>
      <c r="Q3013" s="9" t="s">
        <v>8320</v>
      </c>
      <c r="R3013" s="9" t="s">
        <v>8360</v>
      </c>
      <c r="S3013" s="10">
        <f>(J3013/86400)+25569+(-6/24)</f>
        <v>42334.218935185185</v>
      </c>
      <c r="T3013">
        <f t="shared" si="188"/>
        <v>2015</v>
      </c>
      <c r="U3013" s="15" t="str">
        <f t="shared" si="191"/>
        <v>Nov</v>
      </c>
      <c r="V3013" s="10">
        <f>(I3013/86400)+25569+(-5/24)</f>
        <v>42361.749305555553</v>
      </c>
      <c r="Y3013" s="10"/>
    </row>
    <row r="3014" spans="1:25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9"/>
        <v>117</v>
      </c>
      <c r="P3014">
        <f t="shared" si="190"/>
        <v>85.181818181818187</v>
      </c>
      <c r="Q3014" s="9" t="s">
        <v>8320</v>
      </c>
      <c r="R3014" s="9" t="s">
        <v>8360</v>
      </c>
      <c r="S3014" s="10">
        <f>(J3014/86400)+25569+(-6/24)</f>
        <v>42024.452893518523</v>
      </c>
      <c r="T3014">
        <f t="shared" si="188"/>
        <v>2015</v>
      </c>
      <c r="U3014" s="15" t="str">
        <f t="shared" si="191"/>
        <v>Jan</v>
      </c>
      <c r="V3014" s="10">
        <f>(I3014/86400)+25569+(-5/24)</f>
        <v>42045.494560185187</v>
      </c>
      <c r="Y3014" s="10"/>
    </row>
    <row r="3015" spans="1:25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9"/>
        <v>157</v>
      </c>
      <c r="P3015">
        <f t="shared" si="190"/>
        <v>146.69158878504672</v>
      </c>
      <c r="Q3015" s="9" t="s">
        <v>8320</v>
      </c>
      <c r="R3015" s="9" t="s">
        <v>8360</v>
      </c>
      <c r="S3015" s="10">
        <f>(J3015/86400)+25569+(-6/24)</f>
        <v>42146.586215277777</v>
      </c>
      <c r="T3015">
        <f t="shared" si="188"/>
        <v>2015</v>
      </c>
      <c r="U3015" s="15" t="str">
        <f t="shared" si="191"/>
        <v>May</v>
      </c>
      <c r="V3015" s="10">
        <f>(I3015/86400)+25569+(-5/24)</f>
        <v>42176.627881944441</v>
      </c>
      <c r="Y3015" s="10"/>
    </row>
    <row r="3016" spans="1:25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9"/>
        <v>113</v>
      </c>
      <c r="P3016">
        <f t="shared" si="190"/>
        <v>50.764811490125673</v>
      </c>
      <c r="Q3016" s="9" t="s">
        <v>8320</v>
      </c>
      <c r="R3016" s="9" t="s">
        <v>8360</v>
      </c>
      <c r="S3016" s="10">
        <f>(J3016/86400)+25569+(-6/24)</f>
        <v>41919.873611111107</v>
      </c>
      <c r="T3016">
        <f t="shared" si="188"/>
        <v>2014</v>
      </c>
      <c r="U3016" s="15" t="str">
        <f t="shared" si="191"/>
        <v>Oct</v>
      </c>
      <c r="V3016" s="10">
        <f>(I3016/86400)+25569+(-5/24)</f>
        <v>41948</v>
      </c>
      <c r="Y3016" s="10"/>
    </row>
    <row r="3017" spans="1:25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9"/>
        <v>103</v>
      </c>
      <c r="P3017">
        <f t="shared" si="190"/>
        <v>87.7</v>
      </c>
      <c r="Q3017" s="9" t="s">
        <v>8320</v>
      </c>
      <c r="R3017" s="9" t="s">
        <v>8360</v>
      </c>
      <c r="S3017" s="10">
        <f>(J3017/86400)+25569+(-6/24)</f>
        <v>41785.47729166667</v>
      </c>
      <c r="T3017">
        <f t="shared" si="188"/>
        <v>2014</v>
      </c>
      <c r="U3017" s="15" t="str">
        <f t="shared" si="191"/>
        <v>May</v>
      </c>
      <c r="V3017" s="10">
        <f>(I3017/86400)+25569+(-5/24)</f>
        <v>41800.958333333328</v>
      </c>
      <c r="Y3017" s="10"/>
    </row>
    <row r="3018" spans="1:25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9"/>
        <v>103</v>
      </c>
      <c r="P3018">
        <f t="shared" si="190"/>
        <v>242.27777777777777</v>
      </c>
      <c r="Q3018" s="9" t="s">
        <v>8320</v>
      </c>
      <c r="R3018" s="9" t="s">
        <v>8360</v>
      </c>
      <c r="S3018" s="10">
        <f>(J3018/86400)+25569+(-6/24)</f>
        <v>41778.298055555555</v>
      </c>
      <c r="T3018">
        <f t="shared" si="188"/>
        <v>2014</v>
      </c>
      <c r="U3018" s="15" t="str">
        <f t="shared" si="191"/>
        <v>May</v>
      </c>
      <c r="V3018" s="10">
        <f>(I3018/86400)+25569+(-5/24)</f>
        <v>41838.339722222219</v>
      </c>
      <c r="Y3018" s="10"/>
    </row>
    <row r="3019" spans="1:25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9"/>
        <v>106</v>
      </c>
      <c r="P3019">
        <f t="shared" si="190"/>
        <v>146.44654088050314</v>
      </c>
      <c r="Q3019" s="9" t="s">
        <v>8320</v>
      </c>
      <c r="R3019" s="9" t="s">
        <v>8360</v>
      </c>
      <c r="S3019" s="10">
        <f>(J3019/86400)+25569+(-6/24)</f>
        <v>41841.600034722222</v>
      </c>
      <c r="T3019">
        <f t="shared" si="188"/>
        <v>2014</v>
      </c>
      <c r="U3019" s="15" t="str">
        <f t="shared" si="191"/>
        <v>Jul</v>
      </c>
      <c r="V3019" s="10">
        <f>(I3019/86400)+25569+(-5/24)</f>
        <v>41871.641701388886</v>
      </c>
      <c r="Y3019" s="10"/>
    </row>
    <row r="3020" spans="1:25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9"/>
        <v>101</v>
      </c>
      <c r="P3020">
        <f t="shared" si="190"/>
        <v>103.17073170731707</v>
      </c>
      <c r="Q3020" s="9" t="s">
        <v>8320</v>
      </c>
      <c r="R3020" s="9" t="s">
        <v>8360</v>
      </c>
      <c r="S3020" s="10">
        <f>(J3020/86400)+25569+(-6/24)</f>
        <v>42163.048333333332</v>
      </c>
      <c r="T3020">
        <f t="shared" si="188"/>
        <v>2015</v>
      </c>
      <c r="U3020" s="15" t="str">
        <f t="shared" si="191"/>
        <v>Jun</v>
      </c>
      <c r="V3020" s="10">
        <f>(I3020/86400)+25569+(-5/24)</f>
        <v>42205.708333333336</v>
      </c>
      <c r="Y3020" s="10"/>
    </row>
    <row r="3021" spans="1:25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9"/>
        <v>121</v>
      </c>
      <c r="P3021">
        <f t="shared" si="190"/>
        <v>80.464601769911511</v>
      </c>
      <c r="Q3021" s="9" t="s">
        <v>8320</v>
      </c>
      <c r="R3021" s="9" t="s">
        <v>8360</v>
      </c>
      <c r="S3021" s="10">
        <f>(J3021/86400)+25569+(-6/24)</f>
        <v>41758.583564814813</v>
      </c>
      <c r="T3021">
        <f t="shared" si="188"/>
        <v>2014</v>
      </c>
      <c r="U3021" s="15" t="str">
        <f t="shared" si="191"/>
        <v>Apr</v>
      </c>
      <c r="V3021" s="10">
        <f>(I3021/86400)+25569+(-5/24)</f>
        <v>41785.916666666664</v>
      </c>
      <c r="Y3021" s="10"/>
    </row>
    <row r="3022" spans="1:25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9"/>
        <v>101</v>
      </c>
      <c r="P3022">
        <f t="shared" si="190"/>
        <v>234.66666666666666</v>
      </c>
      <c r="Q3022" s="9" t="s">
        <v>8320</v>
      </c>
      <c r="R3022" s="9" t="s">
        <v>8360</v>
      </c>
      <c r="S3022" s="10">
        <f>(J3022/86400)+25569+(-6/24)</f>
        <v>42170.596446759257</v>
      </c>
      <c r="T3022">
        <f t="shared" si="188"/>
        <v>2015</v>
      </c>
      <c r="U3022" s="15" t="str">
        <f t="shared" si="191"/>
        <v>Jun</v>
      </c>
      <c r="V3022" s="10">
        <f>(I3022/86400)+25569+(-5/24)</f>
        <v>42230.638113425921</v>
      </c>
      <c r="Y3022" s="10"/>
    </row>
    <row r="3023" spans="1:25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9"/>
        <v>116</v>
      </c>
      <c r="P3023">
        <f t="shared" si="190"/>
        <v>50.689320388349515</v>
      </c>
      <c r="Q3023" s="9" t="s">
        <v>8320</v>
      </c>
      <c r="R3023" s="9" t="s">
        <v>8360</v>
      </c>
      <c r="S3023" s="10">
        <f>(J3023/86400)+25569+(-6/24)</f>
        <v>42660.368854166663</v>
      </c>
      <c r="T3023">
        <f t="shared" si="188"/>
        <v>2016</v>
      </c>
      <c r="U3023" s="15" t="str">
        <f t="shared" si="191"/>
        <v>Oct</v>
      </c>
      <c r="V3023" s="10">
        <f>(I3023/86400)+25569+(-5/24)</f>
        <v>42696.040972222218</v>
      </c>
      <c r="Y3023" s="10"/>
    </row>
    <row r="3024" spans="1:25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9"/>
        <v>101</v>
      </c>
      <c r="P3024">
        <f t="shared" si="190"/>
        <v>162.70967741935485</v>
      </c>
      <c r="Q3024" s="9" t="s">
        <v>8320</v>
      </c>
      <c r="R3024" s="9" t="s">
        <v>8360</v>
      </c>
      <c r="S3024" s="10">
        <f>(J3024/86400)+25569+(-6/24)</f>
        <v>42564.70380787037</v>
      </c>
      <c r="T3024">
        <f t="shared" si="188"/>
        <v>2016</v>
      </c>
      <c r="U3024" s="15" t="str">
        <f t="shared" si="191"/>
        <v>Jul</v>
      </c>
      <c r="V3024" s="10">
        <f>(I3024/86400)+25569+(-5/24)</f>
        <v>42609.745474537034</v>
      </c>
      <c r="Y3024" s="10"/>
    </row>
    <row r="3025" spans="1:25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9"/>
        <v>103</v>
      </c>
      <c r="P3025">
        <f t="shared" si="190"/>
        <v>120.16666666666667</v>
      </c>
      <c r="Q3025" s="9" t="s">
        <v>8320</v>
      </c>
      <c r="R3025" s="9" t="s">
        <v>8360</v>
      </c>
      <c r="S3025" s="10">
        <f>(J3025/86400)+25569+(-6/24)</f>
        <v>42121.425763888888</v>
      </c>
      <c r="T3025">
        <f t="shared" si="188"/>
        <v>2015</v>
      </c>
      <c r="U3025" s="15" t="str">
        <f t="shared" si="191"/>
        <v>Apr</v>
      </c>
      <c r="V3025" s="10">
        <f>(I3025/86400)+25569+(-5/24)</f>
        <v>42166.467430555553</v>
      </c>
      <c r="Y3025" s="10"/>
    </row>
    <row r="3026" spans="1:25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9"/>
        <v>246</v>
      </c>
      <c r="P3026">
        <f t="shared" si="190"/>
        <v>67.697802197802204</v>
      </c>
      <c r="Q3026" s="9" t="s">
        <v>8320</v>
      </c>
      <c r="R3026" s="9" t="s">
        <v>8360</v>
      </c>
      <c r="S3026" s="10">
        <f>(J3026/86400)+25569+(-6/24)</f>
        <v>41158.743923611109</v>
      </c>
      <c r="T3026">
        <f t="shared" si="188"/>
        <v>2012</v>
      </c>
      <c r="U3026" s="15" t="str">
        <f t="shared" si="191"/>
        <v>Sep</v>
      </c>
      <c r="V3026" s="10">
        <f>(I3026/86400)+25569+(-5/24)</f>
        <v>41188.785590277774</v>
      </c>
      <c r="Y3026" s="10"/>
    </row>
    <row r="3027" spans="1:25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9"/>
        <v>302</v>
      </c>
      <c r="P3027">
        <f t="shared" si="190"/>
        <v>52.103448275862071</v>
      </c>
      <c r="Q3027" s="9" t="s">
        <v>8320</v>
      </c>
      <c r="R3027" s="9" t="s">
        <v>8360</v>
      </c>
      <c r="S3027" s="10">
        <f>(J3027/86400)+25569+(-6/24)</f>
        <v>41761.259409722225</v>
      </c>
      <c r="T3027">
        <f t="shared" si="188"/>
        <v>2014</v>
      </c>
      <c r="U3027" s="15" t="str">
        <f t="shared" si="191"/>
        <v>May</v>
      </c>
      <c r="V3027" s="10">
        <f>(I3027/86400)+25569+(-5/24)</f>
        <v>41789.458333333328</v>
      </c>
      <c r="Y3027" s="10"/>
    </row>
    <row r="3028" spans="1:25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9"/>
        <v>143</v>
      </c>
      <c r="P3028">
        <f t="shared" si="190"/>
        <v>51.6</v>
      </c>
      <c r="Q3028" s="9" t="s">
        <v>8320</v>
      </c>
      <c r="R3028" s="9" t="s">
        <v>8360</v>
      </c>
      <c r="S3028" s="10">
        <f>(J3028/86400)+25569+(-6/24)</f>
        <v>42783.209398148145</v>
      </c>
      <c r="T3028">
        <f t="shared" si="188"/>
        <v>2017</v>
      </c>
      <c r="U3028" s="15" t="str">
        <f t="shared" si="191"/>
        <v>Feb</v>
      </c>
      <c r="V3028" s="10">
        <f>(I3028/86400)+25569+(-5/24)</f>
        <v>42797.251064814809</v>
      </c>
      <c r="Y3028" s="10"/>
    </row>
    <row r="3029" spans="1:25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9"/>
        <v>131</v>
      </c>
      <c r="P3029">
        <f t="shared" si="190"/>
        <v>164.3</v>
      </c>
      <c r="Q3029" s="9" t="s">
        <v>8320</v>
      </c>
      <c r="R3029" s="9" t="s">
        <v>8360</v>
      </c>
      <c r="S3029" s="10">
        <f>(J3029/86400)+25569+(-6/24)</f>
        <v>42053.454293981486</v>
      </c>
      <c r="T3029">
        <f t="shared" si="188"/>
        <v>2015</v>
      </c>
      <c r="U3029" s="15" t="str">
        <f t="shared" si="191"/>
        <v>Feb</v>
      </c>
      <c r="V3029" s="10">
        <f>(I3029/86400)+25569+(-5/24)</f>
        <v>42083.454293981478</v>
      </c>
      <c r="Y3029" s="10"/>
    </row>
    <row r="3030" spans="1:25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9"/>
        <v>168</v>
      </c>
      <c r="P3030">
        <f t="shared" si="190"/>
        <v>84.858585858585855</v>
      </c>
      <c r="Q3030" s="9" t="s">
        <v>8320</v>
      </c>
      <c r="R3030" s="9" t="s">
        <v>8360</v>
      </c>
      <c r="S3030" s="10">
        <f>(J3030/86400)+25569+(-6/24)</f>
        <v>42567.014178240745</v>
      </c>
      <c r="T3030">
        <f t="shared" si="188"/>
        <v>2016</v>
      </c>
      <c r="U3030" s="15" t="str">
        <f t="shared" si="191"/>
        <v>Jul</v>
      </c>
      <c r="V3030" s="10">
        <f>(I3030/86400)+25569+(-5/24)</f>
        <v>42597.055844907409</v>
      </c>
      <c r="Y3030" s="10"/>
    </row>
    <row r="3031" spans="1:25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9"/>
        <v>110</v>
      </c>
      <c r="P3031">
        <f t="shared" si="190"/>
        <v>94.548850574712645</v>
      </c>
      <c r="Q3031" s="9" t="s">
        <v>8320</v>
      </c>
      <c r="R3031" s="9" t="s">
        <v>8360</v>
      </c>
      <c r="S3031" s="10">
        <f>(J3031/86400)+25569+(-6/24)</f>
        <v>41932.458877314813</v>
      </c>
      <c r="T3031">
        <f t="shared" si="188"/>
        <v>2014</v>
      </c>
      <c r="U3031" s="15" t="str">
        <f t="shared" si="191"/>
        <v>Oct</v>
      </c>
      <c r="V3031" s="10">
        <f>(I3031/86400)+25569+(-5/24)</f>
        <v>41960.982638888883</v>
      </c>
      <c r="Y3031" s="10"/>
    </row>
    <row r="3032" spans="1:25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9"/>
        <v>107</v>
      </c>
      <c r="P3032">
        <f t="shared" si="190"/>
        <v>45.536585365853661</v>
      </c>
      <c r="Q3032" s="9" t="s">
        <v>8320</v>
      </c>
      <c r="R3032" s="9" t="s">
        <v>8360</v>
      </c>
      <c r="S3032" s="10">
        <f>(J3032/86400)+25569+(-6/24)</f>
        <v>42233.497349537036</v>
      </c>
      <c r="T3032">
        <f t="shared" si="188"/>
        <v>2015</v>
      </c>
      <c r="U3032" s="15" t="str">
        <f t="shared" si="191"/>
        <v>Aug</v>
      </c>
      <c r="V3032" s="10">
        <f>(I3032/86400)+25569+(-5/24)</f>
        <v>42263.5390162037</v>
      </c>
      <c r="Y3032" s="10"/>
    </row>
    <row r="3033" spans="1:25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9"/>
        <v>100</v>
      </c>
      <c r="P3033">
        <f t="shared" si="190"/>
        <v>51.724137931034484</v>
      </c>
      <c r="Q3033" s="9" t="s">
        <v>8320</v>
      </c>
      <c r="R3033" s="9" t="s">
        <v>8360</v>
      </c>
      <c r="S3033" s="10">
        <f>(J3033/86400)+25569+(-6/24)</f>
        <v>42597.632488425923</v>
      </c>
      <c r="T3033">
        <f t="shared" si="188"/>
        <v>2016</v>
      </c>
      <c r="U3033" s="15" t="str">
        <f t="shared" si="191"/>
        <v>Aug</v>
      </c>
      <c r="V3033" s="10">
        <f>(I3033/86400)+25569+(-5/24)</f>
        <v>42657.674155092587</v>
      </c>
      <c r="Y3033" s="10"/>
    </row>
    <row r="3034" spans="1:25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9"/>
        <v>127</v>
      </c>
      <c r="P3034">
        <f t="shared" si="190"/>
        <v>50.88</v>
      </c>
      <c r="Q3034" s="9" t="s">
        <v>8320</v>
      </c>
      <c r="R3034" s="9" t="s">
        <v>8360</v>
      </c>
      <c r="S3034" s="10">
        <f>(J3034/86400)+25569+(-6/24)</f>
        <v>42227.794664351852</v>
      </c>
      <c r="T3034">
        <f t="shared" si="188"/>
        <v>2015</v>
      </c>
      <c r="U3034" s="15" t="str">
        <f t="shared" si="191"/>
        <v>Aug</v>
      </c>
      <c r="V3034" s="10">
        <f>(I3034/86400)+25569+(-5/24)</f>
        <v>42257.836331018516</v>
      </c>
      <c r="Y3034" s="10"/>
    </row>
    <row r="3035" spans="1:25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9"/>
        <v>147</v>
      </c>
      <c r="P3035">
        <f t="shared" si="190"/>
        <v>191.13043478260869</v>
      </c>
      <c r="Q3035" s="9" t="s">
        <v>8320</v>
      </c>
      <c r="R3035" s="9" t="s">
        <v>8360</v>
      </c>
      <c r="S3035" s="10">
        <f>(J3035/86400)+25569+(-6/24)</f>
        <v>42569.860243055555</v>
      </c>
      <c r="T3035">
        <f t="shared" si="188"/>
        <v>2016</v>
      </c>
      <c r="U3035" s="15" t="str">
        <f t="shared" si="191"/>
        <v>Jul</v>
      </c>
      <c r="V3035" s="10">
        <f>(I3035/86400)+25569+(-5/24)</f>
        <v>42599.901909722219</v>
      </c>
      <c r="Y3035" s="10"/>
    </row>
    <row r="3036" spans="1:25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9"/>
        <v>113</v>
      </c>
      <c r="P3036">
        <f t="shared" si="190"/>
        <v>89.314285714285717</v>
      </c>
      <c r="Q3036" s="9" t="s">
        <v>8320</v>
      </c>
      <c r="R3036" s="9" t="s">
        <v>8360</v>
      </c>
      <c r="S3036" s="10">
        <f>(J3036/86400)+25569+(-6/24)</f>
        <v>42644.285358796296</v>
      </c>
      <c r="T3036">
        <f t="shared" si="188"/>
        <v>2016</v>
      </c>
      <c r="U3036" s="15" t="str">
        <f t="shared" si="191"/>
        <v>Oct</v>
      </c>
      <c r="V3036" s="10">
        <f>(I3036/86400)+25569+(-5/24)</f>
        <v>42674.957638888889</v>
      </c>
      <c r="Y3036" s="10"/>
    </row>
    <row r="3037" spans="1:25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9"/>
        <v>109</v>
      </c>
      <c r="P3037">
        <f t="shared" si="190"/>
        <v>88.588631921824103</v>
      </c>
      <c r="Q3037" s="9" t="s">
        <v>8320</v>
      </c>
      <c r="R3037" s="9" t="s">
        <v>8360</v>
      </c>
      <c r="S3037" s="10">
        <f>(J3037/86400)+25569+(-6/24)</f>
        <v>41368.310289351852</v>
      </c>
      <c r="T3037">
        <f t="shared" si="188"/>
        <v>2013</v>
      </c>
      <c r="U3037" s="15" t="str">
        <f t="shared" si="191"/>
        <v>Apr</v>
      </c>
      <c r="V3037" s="10">
        <f>(I3037/86400)+25569+(-5/24)</f>
        <v>41398.351956018516</v>
      </c>
      <c r="Y3037" s="10"/>
    </row>
    <row r="3038" spans="1:25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9"/>
        <v>127</v>
      </c>
      <c r="P3038">
        <f t="shared" si="190"/>
        <v>96.300911854103347</v>
      </c>
      <c r="Q3038" s="9" t="s">
        <v>8320</v>
      </c>
      <c r="R3038" s="9" t="s">
        <v>8360</v>
      </c>
      <c r="S3038" s="10">
        <f>(J3038/86400)+25569+(-6/24)</f>
        <v>41466.535231481481</v>
      </c>
      <c r="T3038">
        <f t="shared" si="188"/>
        <v>2013</v>
      </c>
      <c r="U3038" s="15" t="str">
        <f t="shared" si="191"/>
        <v>Jul</v>
      </c>
      <c r="V3038" s="10">
        <f>(I3038/86400)+25569+(-5/24)</f>
        <v>41502.290972222218</v>
      </c>
      <c r="Y3038" s="10"/>
    </row>
    <row r="3039" spans="1:25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9"/>
        <v>213</v>
      </c>
      <c r="P3039">
        <f t="shared" si="190"/>
        <v>33.3125</v>
      </c>
      <c r="Q3039" s="9" t="s">
        <v>8320</v>
      </c>
      <c r="R3039" s="9" t="s">
        <v>8360</v>
      </c>
      <c r="S3039" s="10">
        <f>(J3039/86400)+25569+(-6/24)</f>
        <v>40378.643206018518</v>
      </c>
      <c r="T3039">
        <f t="shared" si="188"/>
        <v>2010</v>
      </c>
      <c r="U3039" s="15" t="str">
        <f t="shared" si="191"/>
        <v>Jul</v>
      </c>
      <c r="V3039" s="10">
        <f>(I3039/86400)+25569+(-5/24)</f>
        <v>40452.999305555553</v>
      </c>
      <c r="Y3039" s="10"/>
    </row>
    <row r="3040" spans="1:25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9"/>
        <v>101</v>
      </c>
      <c r="P3040">
        <f t="shared" si="190"/>
        <v>37.222222222222221</v>
      </c>
      <c r="Q3040" s="9" t="s">
        <v>8320</v>
      </c>
      <c r="R3040" s="9" t="s">
        <v>8360</v>
      </c>
      <c r="S3040" s="10">
        <f>(J3040/86400)+25569+(-6/24)</f>
        <v>42373.002280092594</v>
      </c>
      <c r="T3040">
        <f t="shared" si="188"/>
        <v>2016</v>
      </c>
      <c r="U3040" s="15" t="str">
        <f t="shared" si="191"/>
        <v>Jan</v>
      </c>
      <c r="V3040" s="10">
        <f>(I3040/86400)+25569+(-5/24)</f>
        <v>42433.043946759259</v>
      </c>
      <c r="Y3040" s="10"/>
    </row>
    <row r="3041" spans="1:25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9"/>
        <v>109</v>
      </c>
      <c r="P3041">
        <f t="shared" si="190"/>
        <v>92.130423728813554</v>
      </c>
      <c r="Q3041" s="9" t="s">
        <v>8320</v>
      </c>
      <c r="R3041" s="9" t="s">
        <v>8360</v>
      </c>
      <c r="S3041" s="10">
        <f>(J3041/86400)+25569+(-6/24)</f>
        <v>41610.544421296298</v>
      </c>
      <c r="T3041">
        <f t="shared" si="188"/>
        <v>2013</v>
      </c>
      <c r="U3041" s="15" t="str">
        <f t="shared" si="191"/>
        <v>Dec</v>
      </c>
      <c r="V3041" s="10">
        <f>(I3041/86400)+25569+(-5/24)</f>
        <v>41637.124305555553</v>
      </c>
      <c r="Y3041" s="10"/>
    </row>
    <row r="3042" spans="1:25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9"/>
        <v>108</v>
      </c>
      <c r="P3042">
        <f t="shared" si="190"/>
        <v>76.785714285714292</v>
      </c>
      <c r="Q3042" s="9" t="s">
        <v>8320</v>
      </c>
      <c r="R3042" s="9" t="s">
        <v>8360</v>
      </c>
      <c r="S3042" s="10">
        <f>(J3042/86400)+25569+(-6/24)</f>
        <v>42177.541909722218</v>
      </c>
      <c r="T3042">
        <f t="shared" si="188"/>
        <v>2015</v>
      </c>
      <c r="U3042" s="15" t="str">
        <f t="shared" si="191"/>
        <v>Jun</v>
      </c>
      <c r="V3042" s="10">
        <f>(I3042/86400)+25569+(-5/24)</f>
        <v>42181.749999999993</v>
      </c>
      <c r="Y3042" s="10"/>
    </row>
    <row r="3043" spans="1:25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9"/>
        <v>110</v>
      </c>
      <c r="P3043">
        <f t="shared" si="190"/>
        <v>96.526315789473685</v>
      </c>
      <c r="Q3043" s="9" t="s">
        <v>8320</v>
      </c>
      <c r="R3043" s="9" t="s">
        <v>8360</v>
      </c>
      <c r="S3043" s="10">
        <f>(J3043/86400)+25569+(-6/24)</f>
        <v>42359.618611111116</v>
      </c>
      <c r="T3043">
        <f t="shared" si="188"/>
        <v>2015</v>
      </c>
      <c r="U3043" s="15" t="str">
        <f t="shared" si="191"/>
        <v>Dec</v>
      </c>
      <c r="V3043" s="10">
        <f>(I3043/86400)+25569+(-5/24)</f>
        <v>42389.660277777781</v>
      </c>
      <c r="Y3043" s="10"/>
    </row>
    <row r="3044" spans="1:25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9"/>
        <v>128</v>
      </c>
      <c r="P3044">
        <f t="shared" si="190"/>
        <v>51.891891891891895</v>
      </c>
      <c r="Q3044" s="9" t="s">
        <v>8320</v>
      </c>
      <c r="R3044" s="9" t="s">
        <v>8360</v>
      </c>
      <c r="S3044" s="10">
        <f>(J3044/86400)+25569+(-6/24)</f>
        <v>42253.438043981485</v>
      </c>
      <c r="T3044">
        <f t="shared" si="188"/>
        <v>2015</v>
      </c>
      <c r="U3044" s="15" t="str">
        <f t="shared" si="191"/>
        <v>Sep</v>
      </c>
      <c r="V3044" s="10">
        <f>(I3044/86400)+25569+(-5/24)</f>
        <v>42283.479710648149</v>
      </c>
      <c r="Y3044" s="10"/>
    </row>
    <row r="3045" spans="1:25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9"/>
        <v>110</v>
      </c>
      <c r="P3045">
        <f t="shared" si="190"/>
        <v>128.9140625</v>
      </c>
      <c r="Q3045" s="9" t="s">
        <v>8320</v>
      </c>
      <c r="R3045" s="9" t="s">
        <v>8360</v>
      </c>
      <c r="S3045" s="10">
        <f>(J3045/86400)+25569+(-6/24)</f>
        <v>42082.820590277777</v>
      </c>
      <c r="T3045">
        <f t="shared" si="188"/>
        <v>2015</v>
      </c>
      <c r="U3045" s="15" t="str">
        <f t="shared" si="191"/>
        <v>Mar</v>
      </c>
      <c r="V3045" s="10">
        <f>(I3045/86400)+25569+(-5/24)</f>
        <v>42109.909722222219</v>
      </c>
      <c r="Y3045" s="10"/>
    </row>
    <row r="3046" spans="1:25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9"/>
        <v>109</v>
      </c>
      <c r="P3046">
        <f t="shared" si="190"/>
        <v>84.108974358974365</v>
      </c>
      <c r="Q3046" s="9" t="s">
        <v>8320</v>
      </c>
      <c r="R3046" s="9" t="s">
        <v>8360</v>
      </c>
      <c r="S3046" s="10">
        <f>(J3046/86400)+25569+(-6/24)</f>
        <v>42387.4768287037</v>
      </c>
      <c r="T3046">
        <f t="shared" si="188"/>
        <v>2016</v>
      </c>
      <c r="U3046" s="15" t="str">
        <f t="shared" si="191"/>
        <v>Jan</v>
      </c>
      <c r="V3046" s="10">
        <f>(I3046/86400)+25569+(-5/24)</f>
        <v>42402.518495370365</v>
      </c>
      <c r="Y3046" s="10"/>
    </row>
    <row r="3047" spans="1:25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9"/>
        <v>133</v>
      </c>
      <c r="P3047">
        <f t="shared" si="190"/>
        <v>82.941562500000003</v>
      </c>
      <c r="Q3047" s="9" t="s">
        <v>8320</v>
      </c>
      <c r="R3047" s="9" t="s">
        <v>8360</v>
      </c>
      <c r="S3047" s="10">
        <f>(J3047/86400)+25569+(-6/24)</f>
        <v>41842.905729166669</v>
      </c>
      <c r="T3047">
        <f t="shared" si="188"/>
        <v>2014</v>
      </c>
      <c r="U3047" s="15" t="str">
        <f t="shared" si="191"/>
        <v>Jul</v>
      </c>
      <c r="V3047" s="10">
        <f>(I3047/86400)+25569+(-5/24)</f>
        <v>41872.947395833333</v>
      </c>
      <c r="Y3047" s="10"/>
    </row>
    <row r="3048" spans="1:25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9"/>
        <v>191</v>
      </c>
      <c r="P3048">
        <f t="shared" si="190"/>
        <v>259.94827586206895</v>
      </c>
      <c r="Q3048" s="9" t="s">
        <v>8320</v>
      </c>
      <c r="R3048" s="9" t="s">
        <v>8360</v>
      </c>
      <c r="S3048" s="10">
        <f>(J3048/86400)+25569+(-6/24)</f>
        <v>41862.553078703706</v>
      </c>
      <c r="T3048">
        <f t="shared" si="188"/>
        <v>2014</v>
      </c>
      <c r="U3048" s="15" t="str">
        <f t="shared" si="191"/>
        <v>Aug</v>
      </c>
      <c r="V3048" s="10">
        <f>(I3048/86400)+25569+(-5/24)</f>
        <v>41891.994444444441</v>
      </c>
      <c r="Y3048" s="10"/>
    </row>
    <row r="3049" spans="1:25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9"/>
        <v>149</v>
      </c>
      <c r="P3049">
        <f t="shared" si="190"/>
        <v>37.25</v>
      </c>
      <c r="Q3049" s="9" t="s">
        <v>8320</v>
      </c>
      <c r="R3049" s="9" t="s">
        <v>8360</v>
      </c>
      <c r="S3049" s="10">
        <f>(J3049/86400)+25569+(-6/24)</f>
        <v>42443.739050925928</v>
      </c>
      <c r="T3049">
        <f t="shared" si="188"/>
        <v>2016</v>
      </c>
      <c r="U3049" s="15" t="str">
        <f t="shared" si="191"/>
        <v>Mar</v>
      </c>
      <c r="V3049" s="10">
        <f>(I3049/86400)+25569+(-5/24)</f>
        <v>42487.344444444439</v>
      </c>
      <c r="Y3049" s="10"/>
    </row>
    <row r="3050" spans="1:25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9"/>
        <v>166</v>
      </c>
      <c r="P3050">
        <f t="shared" si="190"/>
        <v>177.02127659574469</v>
      </c>
      <c r="Q3050" s="9" t="s">
        <v>8320</v>
      </c>
      <c r="R3050" s="9" t="s">
        <v>8360</v>
      </c>
      <c r="S3050" s="10">
        <f>(J3050/86400)+25569+(-6/24)</f>
        <v>41975.651180555556</v>
      </c>
      <c r="T3050">
        <f t="shared" si="188"/>
        <v>2014</v>
      </c>
      <c r="U3050" s="15" t="str">
        <f t="shared" si="191"/>
        <v>Dec</v>
      </c>
      <c r="V3050" s="10">
        <f>(I3050/86400)+25569+(-5/24)</f>
        <v>42004.681944444441</v>
      </c>
      <c r="Y3050" s="10"/>
    </row>
    <row r="3051" spans="1:25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9"/>
        <v>107</v>
      </c>
      <c r="P3051">
        <f t="shared" si="190"/>
        <v>74.074074074074076</v>
      </c>
      <c r="Q3051" s="9" t="s">
        <v>8320</v>
      </c>
      <c r="R3051" s="9" t="s">
        <v>8360</v>
      </c>
      <c r="S3051" s="10">
        <f>(J3051/86400)+25569+(-6/24)</f>
        <v>42138.764525462961</v>
      </c>
      <c r="T3051">
        <f t="shared" si="188"/>
        <v>2015</v>
      </c>
      <c r="U3051" s="15" t="str">
        <f t="shared" si="191"/>
        <v>May</v>
      </c>
      <c r="V3051" s="10">
        <f>(I3051/86400)+25569+(-5/24)</f>
        <v>42168.806192129625</v>
      </c>
      <c r="Y3051" s="10"/>
    </row>
    <row r="3052" spans="1:25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9"/>
        <v>106</v>
      </c>
      <c r="P3052">
        <f t="shared" si="190"/>
        <v>70.666666666666671</v>
      </c>
      <c r="Q3052" s="9" t="s">
        <v>8320</v>
      </c>
      <c r="R3052" s="9" t="s">
        <v>8360</v>
      </c>
      <c r="S3052" s="10">
        <f>(J3052/86400)+25569+(-6/24)</f>
        <v>42464.91851851852</v>
      </c>
      <c r="T3052">
        <f t="shared" si="188"/>
        <v>2016</v>
      </c>
      <c r="U3052" s="15" t="str">
        <f t="shared" si="191"/>
        <v>Apr</v>
      </c>
      <c r="V3052" s="10">
        <f>(I3052/86400)+25569+(-5/24)</f>
        <v>42494.960185185184</v>
      </c>
      <c r="Y3052" s="10"/>
    </row>
    <row r="3053" spans="1:25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9"/>
        <v>24</v>
      </c>
      <c r="P3053">
        <f t="shared" si="190"/>
        <v>23.62857142857143</v>
      </c>
      <c r="Q3053" s="9" t="s">
        <v>8320</v>
      </c>
      <c r="R3053" s="9" t="s">
        <v>8360</v>
      </c>
      <c r="S3053" s="10">
        <f>(J3053/86400)+25569+(-6/24)</f>
        <v>42744.166030092594</v>
      </c>
      <c r="T3053">
        <f t="shared" si="188"/>
        <v>2017</v>
      </c>
      <c r="U3053" s="15" t="str">
        <f t="shared" si="191"/>
        <v>Jan</v>
      </c>
      <c r="V3053" s="10">
        <f>(I3053/86400)+25569+(-5/24)</f>
        <v>42774.207696759258</v>
      </c>
      <c r="Y3053" s="10"/>
    </row>
    <row r="3054" spans="1:25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9"/>
        <v>0</v>
      </c>
      <c r="P3054">
        <f t="shared" si="190"/>
        <v>37.5</v>
      </c>
      <c r="Q3054" s="9" t="s">
        <v>8320</v>
      </c>
      <c r="R3054" s="9" t="s">
        <v>8360</v>
      </c>
      <c r="S3054" s="10">
        <f>(J3054/86400)+25569+(-6/24)</f>
        <v>42122.420069444444</v>
      </c>
      <c r="T3054">
        <f t="shared" si="188"/>
        <v>2015</v>
      </c>
      <c r="U3054" s="15" t="str">
        <f t="shared" si="191"/>
        <v>Apr</v>
      </c>
      <c r="V3054" s="10">
        <f>(I3054/86400)+25569+(-5/24)</f>
        <v>42152.457638888889</v>
      </c>
      <c r="Y3054" s="10"/>
    </row>
    <row r="3055" spans="1:25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9"/>
        <v>0</v>
      </c>
      <c r="P3055">
        <f t="shared" si="190"/>
        <v>13.333333333333334</v>
      </c>
      <c r="Q3055" s="9" t="s">
        <v>8320</v>
      </c>
      <c r="R3055" s="9" t="s">
        <v>8360</v>
      </c>
      <c r="S3055" s="10">
        <f>(J3055/86400)+25569+(-6/24)</f>
        <v>41862.511724537035</v>
      </c>
      <c r="T3055">
        <f t="shared" si="188"/>
        <v>2014</v>
      </c>
      <c r="U3055" s="15" t="str">
        <f t="shared" si="191"/>
        <v>Aug</v>
      </c>
      <c r="V3055" s="10">
        <f>(I3055/86400)+25569+(-5/24)</f>
        <v>41913.957638888889</v>
      </c>
      <c r="Y3055" s="10"/>
    </row>
    <row r="3056" spans="1:25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9"/>
        <v>0</v>
      </c>
      <c r="P3056" t="e">
        <f t="shared" si="190"/>
        <v>#DIV/0!</v>
      </c>
      <c r="Q3056" s="9" t="s">
        <v>8320</v>
      </c>
      <c r="R3056" s="9" t="s">
        <v>8360</v>
      </c>
      <c r="S3056" s="10">
        <f>(J3056/86400)+25569+(-6/24)</f>
        <v>42027.582800925928</v>
      </c>
      <c r="T3056">
        <f t="shared" si="188"/>
        <v>2015</v>
      </c>
      <c r="U3056" s="15" t="str">
        <f t="shared" si="191"/>
        <v>Jan</v>
      </c>
      <c r="V3056" s="10">
        <f>(I3056/86400)+25569+(-5/24)</f>
        <v>42064.836111111108</v>
      </c>
      <c r="Y3056" s="10"/>
    </row>
    <row r="3057" spans="1:25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9"/>
        <v>0</v>
      </c>
      <c r="P3057">
        <f t="shared" si="190"/>
        <v>1</v>
      </c>
      <c r="Q3057" s="9" t="s">
        <v>8320</v>
      </c>
      <c r="R3057" s="9" t="s">
        <v>8360</v>
      </c>
      <c r="S3057" s="10">
        <f>(J3057/86400)+25569+(-6/24)</f>
        <v>41953.70821759259</v>
      </c>
      <c r="T3057">
        <f t="shared" si="188"/>
        <v>2014</v>
      </c>
      <c r="U3057" s="15" t="str">
        <f t="shared" si="191"/>
        <v>Nov</v>
      </c>
      <c r="V3057" s="10">
        <f>(I3057/86400)+25569+(-5/24)</f>
        <v>42013.749884259254</v>
      </c>
      <c r="Y3057" s="10"/>
    </row>
    <row r="3058" spans="1:25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9"/>
        <v>0</v>
      </c>
      <c r="P3058" t="e">
        <f t="shared" si="190"/>
        <v>#DIV/0!</v>
      </c>
      <c r="Q3058" s="9" t="s">
        <v>8320</v>
      </c>
      <c r="R3058" s="9" t="s">
        <v>8360</v>
      </c>
      <c r="S3058" s="10">
        <f>(J3058/86400)+25569+(-6/24)</f>
        <v>41851.386388888888</v>
      </c>
      <c r="T3058">
        <f t="shared" si="188"/>
        <v>2014</v>
      </c>
      <c r="U3058" s="15" t="str">
        <f t="shared" si="191"/>
        <v>Jul</v>
      </c>
      <c r="V3058" s="10">
        <f>(I3058/86400)+25569+(-5/24)</f>
        <v>41911.428055555552</v>
      </c>
      <c r="Y3058" s="10"/>
    </row>
    <row r="3059" spans="1:25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9"/>
        <v>0</v>
      </c>
      <c r="P3059" t="e">
        <f t="shared" si="190"/>
        <v>#DIV/0!</v>
      </c>
      <c r="Q3059" s="9" t="s">
        <v>8320</v>
      </c>
      <c r="R3059" s="9" t="s">
        <v>8360</v>
      </c>
      <c r="S3059" s="10">
        <f>(J3059/86400)+25569+(-6/24)</f>
        <v>42433.400590277779</v>
      </c>
      <c r="T3059">
        <f t="shared" si="188"/>
        <v>2016</v>
      </c>
      <c r="U3059" s="15" t="str">
        <f t="shared" si="191"/>
        <v>Mar</v>
      </c>
      <c r="V3059" s="10">
        <f>(I3059/86400)+25569+(-5/24)</f>
        <v>42463.400590277779</v>
      </c>
      <c r="Y3059" s="10"/>
    </row>
    <row r="3060" spans="1:25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9"/>
        <v>0</v>
      </c>
      <c r="P3060">
        <f t="shared" si="190"/>
        <v>1</v>
      </c>
      <c r="Q3060" s="9" t="s">
        <v>8320</v>
      </c>
      <c r="R3060" s="9" t="s">
        <v>8360</v>
      </c>
      <c r="S3060" s="10">
        <f>(J3060/86400)+25569+(-6/24)</f>
        <v>42460.124305555553</v>
      </c>
      <c r="T3060">
        <f t="shared" si="188"/>
        <v>2016</v>
      </c>
      <c r="U3060" s="15" t="str">
        <f t="shared" si="191"/>
        <v>Mar</v>
      </c>
      <c r="V3060" s="10">
        <f>(I3060/86400)+25569+(-5/24)</f>
        <v>42510.165972222218</v>
      </c>
      <c r="Y3060" s="10"/>
    </row>
    <row r="3061" spans="1:25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9"/>
        <v>3</v>
      </c>
      <c r="P3061">
        <f t="shared" si="190"/>
        <v>41</v>
      </c>
      <c r="Q3061" s="9" t="s">
        <v>8320</v>
      </c>
      <c r="R3061" s="9" t="s">
        <v>8360</v>
      </c>
      <c r="S3061" s="10">
        <f>(J3061/86400)+25569+(-6/24)</f>
        <v>41829.685717592591</v>
      </c>
      <c r="T3061">
        <f t="shared" si="188"/>
        <v>2014</v>
      </c>
      <c r="U3061" s="15" t="str">
        <f t="shared" si="191"/>
        <v>Jul</v>
      </c>
      <c r="V3061" s="10">
        <f>(I3061/86400)+25569+(-5/24)</f>
        <v>41859.727384259255</v>
      </c>
      <c r="Y3061" s="10"/>
    </row>
    <row r="3062" spans="1:25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9"/>
        <v>0</v>
      </c>
      <c r="P3062">
        <f t="shared" si="190"/>
        <v>55.833333333333336</v>
      </c>
      <c r="Q3062" s="9" t="s">
        <v>8320</v>
      </c>
      <c r="R3062" s="9" t="s">
        <v>8360</v>
      </c>
      <c r="S3062" s="10">
        <f>(J3062/86400)+25569+(-6/24)</f>
        <v>42245.024699074071</v>
      </c>
      <c r="T3062">
        <f t="shared" si="188"/>
        <v>2015</v>
      </c>
      <c r="U3062" s="15" t="str">
        <f t="shared" si="191"/>
        <v>Aug</v>
      </c>
      <c r="V3062" s="10">
        <f>(I3062/86400)+25569+(-5/24)</f>
        <v>42275.066365740735</v>
      </c>
      <c r="Y3062" s="10"/>
    </row>
    <row r="3063" spans="1:25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9"/>
        <v>0</v>
      </c>
      <c r="P3063" t="e">
        <f t="shared" si="190"/>
        <v>#DIV/0!</v>
      </c>
      <c r="Q3063" s="9" t="s">
        <v>8320</v>
      </c>
      <c r="R3063" s="9" t="s">
        <v>8360</v>
      </c>
      <c r="S3063" s="10">
        <f>(J3063/86400)+25569+(-6/24)</f>
        <v>41834.534120370372</v>
      </c>
      <c r="T3063">
        <f t="shared" si="188"/>
        <v>2014</v>
      </c>
      <c r="U3063" s="15" t="str">
        <f t="shared" si="191"/>
        <v>Jul</v>
      </c>
      <c r="V3063" s="10">
        <f>(I3063/86400)+25569+(-5/24)</f>
        <v>41864.575787037036</v>
      </c>
      <c r="Y3063" s="10"/>
    </row>
    <row r="3064" spans="1:25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9"/>
        <v>67</v>
      </c>
      <c r="P3064">
        <f t="shared" si="190"/>
        <v>99.761194029850742</v>
      </c>
      <c r="Q3064" s="9" t="s">
        <v>8320</v>
      </c>
      <c r="R3064" s="9" t="s">
        <v>8360</v>
      </c>
      <c r="S3064" s="10">
        <f>(J3064/86400)+25569+(-6/24)</f>
        <v>42248.285787037035</v>
      </c>
      <c r="T3064">
        <f t="shared" si="188"/>
        <v>2015</v>
      </c>
      <c r="U3064" s="15" t="str">
        <f t="shared" si="191"/>
        <v>Sep</v>
      </c>
      <c r="V3064" s="10">
        <f>(I3064/86400)+25569+(-5/24)</f>
        <v>42277.541666666664</v>
      </c>
      <c r="Y3064" s="10"/>
    </row>
    <row r="3065" spans="1:25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9"/>
        <v>20</v>
      </c>
      <c r="P3065">
        <f t="shared" si="190"/>
        <v>25.521739130434781</v>
      </c>
      <c r="Q3065" s="9" t="s">
        <v>8320</v>
      </c>
      <c r="R3065" s="9" t="s">
        <v>8360</v>
      </c>
      <c r="S3065" s="10">
        <f>(J3065/86400)+25569+(-6/24)</f>
        <v>42630.672893518524</v>
      </c>
      <c r="T3065">
        <f t="shared" si="188"/>
        <v>2016</v>
      </c>
      <c r="U3065" s="15" t="str">
        <f t="shared" si="191"/>
        <v>Sep</v>
      </c>
      <c r="V3065" s="10">
        <f>(I3065/86400)+25569+(-5/24)</f>
        <v>42665.714560185188</v>
      </c>
      <c r="Y3065" s="10"/>
    </row>
    <row r="3066" spans="1:25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9"/>
        <v>11</v>
      </c>
      <c r="P3066">
        <f t="shared" si="190"/>
        <v>117.65277777777777</v>
      </c>
      <c r="Q3066" s="9" t="s">
        <v>8320</v>
      </c>
      <c r="R3066" s="9" t="s">
        <v>8360</v>
      </c>
      <c r="S3066" s="10">
        <f>(J3066/86400)+25569+(-6/24)</f>
        <v>42298.880162037036</v>
      </c>
      <c r="T3066">
        <f t="shared" si="188"/>
        <v>2015</v>
      </c>
      <c r="U3066" s="15" t="str">
        <f t="shared" si="191"/>
        <v>Oct</v>
      </c>
      <c r="V3066" s="10">
        <f>(I3066/86400)+25569+(-5/24)</f>
        <v>42330.082638888889</v>
      </c>
      <c r="Y3066" s="10"/>
    </row>
    <row r="3067" spans="1:25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9"/>
        <v>0</v>
      </c>
      <c r="P3067">
        <f t="shared" si="190"/>
        <v>5</v>
      </c>
      <c r="Q3067" s="9" t="s">
        <v>8320</v>
      </c>
      <c r="R3067" s="9" t="s">
        <v>8360</v>
      </c>
      <c r="S3067" s="10">
        <f>(J3067/86400)+25569+(-6/24)</f>
        <v>41824.805231481485</v>
      </c>
      <c r="T3067">
        <f t="shared" si="188"/>
        <v>2014</v>
      </c>
      <c r="U3067" s="15" t="str">
        <f t="shared" si="191"/>
        <v>Jul</v>
      </c>
      <c r="V3067" s="10">
        <f>(I3067/86400)+25569+(-5/24)</f>
        <v>41849.846898148149</v>
      </c>
      <c r="Y3067" s="10"/>
    </row>
    <row r="3068" spans="1:25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9"/>
        <v>12</v>
      </c>
      <c r="P3068">
        <f t="shared" si="190"/>
        <v>2796.6666666666665</v>
      </c>
      <c r="Q3068" s="9" t="s">
        <v>8320</v>
      </c>
      <c r="R3068" s="9" t="s">
        <v>8360</v>
      </c>
      <c r="S3068" s="10">
        <f>(J3068/86400)+25569+(-6/24)</f>
        <v>42530.978437500002</v>
      </c>
      <c r="T3068">
        <f t="shared" si="188"/>
        <v>2016</v>
      </c>
      <c r="U3068" s="15" t="str">
        <f t="shared" si="191"/>
        <v>Jun</v>
      </c>
      <c r="V3068" s="10">
        <f>(I3068/86400)+25569+(-5/24)</f>
        <v>42561.020104166666</v>
      </c>
      <c r="Y3068" s="10"/>
    </row>
    <row r="3069" spans="1:25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9"/>
        <v>3</v>
      </c>
      <c r="P3069">
        <f t="shared" si="190"/>
        <v>200</v>
      </c>
      <c r="Q3069" s="9" t="s">
        <v>8320</v>
      </c>
      <c r="R3069" s="9" t="s">
        <v>8360</v>
      </c>
      <c r="S3069" s="10">
        <f>(J3069/86400)+25569+(-6/24)</f>
        <v>42226.688414351855</v>
      </c>
      <c r="T3069">
        <f t="shared" si="188"/>
        <v>2015</v>
      </c>
      <c r="U3069" s="15" t="str">
        <f t="shared" si="191"/>
        <v>Aug</v>
      </c>
      <c r="V3069" s="10">
        <f>(I3069/86400)+25569+(-5/24)</f>
        <v>42256.730081018519</v>
      </c>
      <c r="Y3069" s="10"/>
    </row>
    <row r="3070" spans="1:25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9"/>
        <v>0</v>
      </c>
      <c r="P3070">
        <f t="shared" si="190"/>
        <v>87.5</v>
      </c>
      <c r="Q3070" s="9" t="s">
        <v>8320</v>
      </c>
      <c r="R3070" s="9" t="s">
        <v>8360</v>
      </c>
      <c r="S3070" s="10">
        <f>(J3070/86400)+25569+(-6/24)</f>
        <v>42263.441574074073</v>
      </c>
      <c r="T3070">
        <f t="shared" si="188"/>
        <v>2015</v>
      </c>
      <c r="U3070" s="15" t="str">
        <f t="shared" si="191"/>
        <v>Sep</v>
      </c>
      <c r="V3070" s="10">
        <f>(I3070/86400)+25569+(-5/24)</f>
        <v>42293.483240740738</v>
      </c>
      <c r="Y3070" s="10"/>
    </row>
    <row r="3071" spans="1:25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9"/>
        <v>14</v>
      </c>
      <c r="P3071">
        <f t="shared" si="190"/>
        <v>20.142857142857142</v>
      </c>
      <c r="Q3071" s="9" t="s">
        <v>8320</v>
      </c>
      <c r="R3071" s="9" t="s">
        <v>8360</v>
      </c>
      <c r="S3071" s="10">
        <f>(J3071/86400)+25569+(-6/24)</f>
        <v>41957.583726851852</v>
      </c>
      <c r="T3071">
        <f t="shared" si="188"/>
        <v>2014</v>
      </c>
      <c r="U3071" s="15" t="str">
        <f t="shared" si="191"/>
        <v>Nov</v>
      </c>
      <c r="V3071" s="10">
        <f>(I3071/86400)+25569+(-5/24)</f>
        <v>41987.625393518516</v>
      </c>
      <c r="Y3071" s="10"/>
    </row>
    <row r="3072" spans="1:25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9"/>
        <v>3</v>
      </c>
      <c r="P3072">
        <f t="shared" si="190"/>
        <v>20.875</v>
      </c>
      <c r="Q3072" s="9" t="s">
        <v>8320</v>
      </c>
      <c r="R3072" s="9" t="s">
        <v>8360</v>
      </c>
      <c r="S3072" s="10">
        <f>(J3072/86400)+25569+(-6/24)</f>
        <v>42690.483437499999</v>
      </c>
      <c r="T3072">
        <f t="shared" si="188"/>
        <v>2016</v>
      </c>
      <c r="U3072" s="15" t="str">
        <f t="shared" si="191"/>
        <v>Nov</v>
      </c>
      <c r="V3072" s="10">
        <f>(I3072/86400)+25569+(-5/24)</f>
        <v>42711.525104166663</v>
      </c>
      <c r="Y3072" s="10"/>
    </row>
    <row r="3073" spans="1:25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9"/>
        <v>60</v>
      </c>
      <c r="P3073">
        <f t="shared" si="190"/>
        <v>61.307692307692307</v>
      </c>
      <c r="Q3073" s="9" t="s">
        <v>8320</v>
      </c>
      <c r="R3073" s="9" t="s">
        <v>8360</v>
      </c>
      <c r="S3073" s="10">
        <f>(J3073/86400)+25569+(-6/24)</f>
        <v>42097.482418981483</v>
      </c>
      <c r="T3073">
        <f t="shared" si="188"/>
        <v>2015</v>
      </c>
      <c r="U3073" s="15" t="str">
        <f t="shared" si="191"/>
        <v>Apr</v>
      </c>
      <c r="V3073" s="10">
        <f>(I3073/86400)+25569+(-5/24)</f>
        <v>42115.040972222218</v>
      </c>
      <c r="Y3073" s="10"/>
    </row>
    <row r="3074" spans="1:25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9"/>
        <v>0</v>
      </c>
      <c r="P3074">
        <f t="shared" si="190"/>
        <v>1</v>
      </c>
      <c r="Q3074" s="9" t="s">
        <v>8320</v>
      </c>
      <c r="R3074" s="9" t="s">
        <v>8360</v>
      </c>
      <c r="S3074" s="10">
        <f>(J3074/86400)+25569+(-6/24)</f>
        <v>42658.440532407403</v>
      </c>
      <c r="T3074">
        <f t="shared" ref="T3074:T3137" si="192">YEAR(S3074)</f>
        <v>2016</v>
      </c>
      <c r="U3074" s="15" t="str">
        <f t="shared" si="191"/>
        <v>Oct</v>
      </c>
      <c r="V3074" s="10">
        <f>(I3074/86400)+25569+(-5/24)</f>
        <v>42672.865277777775</v>
      </c>
      <c r="Y3074" s="10"/>
    </row>
    <row r="3075" spans="1:25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3">ROUND((E3075/D3075)*100,0)</f>
        <v>0</v>
      </c>
      <c r="P3075">
        <f t="shared" ref="P3075:P3138" si="194">AVERAGE(E3075/L3075)</f>
        <v>92.142857142857139</v>
      </c>
      <c r="Q3075" s="9" t="s">
        <v>8320</v>
      </c>
      <c r="R3075" s="9" t="s">
        <v>8360</v>
      </c>
      <c r="S3075" s="10">
        <f>(J3075/86400)+25569+(-6/24)</f>
        <v>42111.434027777781</v>
      </c>
      <c r="T3075">
        <f t="shared" si="192"/>
        <v>2015</v>
      </c>
      <c r="U3075" s="15" t="str">
        <f t="shared" ref="U3075:U3138" si="195">TEXT(S3075,"mmm")</f>
        <v>Apr</v>
      </c>
      <c r="V3075" s="10">
        <f>(I3075/86400)+25569+(-5/24)</f>
        <v>42169.59652777778</v>
      </c>
      <c r="Y3075" s="10"/>
    </row>
    <row r="3076" spans="1:25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3"/>
        <v>0</v>
      </c>
      <c r="P3076">
        <f t="shared" si="194"/>
        <v>7.333333333333333</v>
      </c>
      <c r="Q3076" s="9" t="s">
        <v>8320</v>
      </c>
      <c r="R3076" s="9" t="s">
        <v>8360</v>
      </c>
      <c r="S3076" s="10">
        <f>(J3076/86400)+25569+(-6/24)</f>
        <v>42409.321284722224</v>
      </c>
      <c r="T3076">
        <f t="shared" si="192"/>
        <v>2016</v>
      </c>
      <c r="U3076" s="15" t="str">
        <f t="shared" si="195"/>
        <v>Feb</v>
      </c>
      <c r="V3076" s="10">
        <f>(I3076/86400)+25569+(-5/24)</f>
        <v>42439.362951388888</v>
      </c>
      <c r="Y3076" s="10"/>
    </row>
    <row r="3077" spans="1:25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3"/>
        <v>9</v>
      </c>
      <c r="P3077">
        <f t="shared" si="194"/>
        <v>64.8</v>
      </c>
      <c r="Q3077" s="9" t="s">
        <v>8320</v>
      </c>
      <c r="R3077" s="9" t="s">
        <v>8360</v>
      </c>
      <c r="S3077" s="10">
        <f>(J3077/86400)+25569+(-6/24)</f>
        <v>42550.852314814816</v>
      </c>
      <c r="T3077">
        <f t="shared" si="192"/>
        <v>2016</v>
      </c>
      <c r="U3077" s="15" t="str">
        <f t="shared" si="195"/>
        <v>Jun</v>
      </c>
      <c r="V3077" s="10">
        <f>(I3077/86400)+25569+(-5/24)</f>
        <v>42600.89398148148</v>
      </c>
      <c r="Y3077" s="10"/>
    </row>
    <row r="3078" spans="1:25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3"/>
        <v>15</v>
      </c>
      <c r="P3078">
        <f t="shared" si="194"/>
        <v>30.12</v>
      </c>
      <c r="Q3078" s="9" t="s">
        <v>8320</v>
      </c>
      <c r="R3078" s="9" t="s">
        <v>8360</v>
      </c>
      <c r="S3078" s="10">
        <f>(J3078/86400)+25569+(-6/24)</f>
        <v>42226.401886574073</v>
      </c>
      <c r="T3078">
        <f t="shared" si="192"/>
        <v>2015</v>
      </c>
      <c r="U3078" s="15" t="str">
        <f t="shared" si="195"/>
        <v>Aug</v>
      </c>
      <c r="V3078" s="10">
        <f>(I3078/86400)+25569+(-5/24)</f>
        <v>42286.443553240737</v>
      </c>
      <c r="Y3078" s="10"/>
    </row>
    <row r="3079" spans="1:25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3"/>
        <v>0</v>
      </c>
      <c r="P3079">
        <f t="shared" si="194"/>
        <v>52.5</v>
      </c>
      <c r="Q3079" s="9" t="s">
        <v>8320</v>
      </c>
      <c r="R3079" s="9" t="s">
        <v>8360</v>
      </c>
      <c r="S3079" s="10">
        <f>(J3079/86400)+25569+(-6/24)</f>
        <v>42766.706921296296</v>
      </c>
      <c r="T3079">
        <f t="shared" si="192"/>
        <v>2017</v>
      </c>
      <c r="U3079" s="15" t="str">
        <f t="shared" si="195"/>
        <v>Jan</v>
      </c>
      <c r="V3079" s="10">
        <f>(I3079/86400)+25569+(-5/24)</f>
        <v>42796.74858796296</v>
      </c>
      <c r="Y3079" s="10"/>
    </row>
    <row r="3080" spans="1:25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3"/>
        <v>0</v>
      </c>
      <c r="P3080">
        <f t="shared" si="194"/>
        <v>23.666666666666668</v>
      </c>
      <c r="Q3080" s="9" t="s">
        <v>8320</v>
      </c>
      <c r="R3080" s="9" t="s">
        <v>8360</v>
      </c>
      <c r="S3080" s="10">
        <f>(J3080/86400)+25569+(-6/24)</f>
        <v>42030.888831018514</v>
      </c>
      <c r="T3080">
        <f t="shared" si="192"/>
        <v>2015</v>
      </c>
      <c r="U3080" s="15" t="str">
        <f t="shared" si="195"/>
        <v>Jan</v>
      </c>
      <c r="V3080" s="10">
        <f>(I3080/86400)+25569+(-5/24)</f>
        <v>42060.930497685178</v>
      </c>
      <c r="Y3080" s="10"/>
    </row>
    <row r="3081" spans="1:25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3"/>
        <v>1</v>
      </c>
      <c r="P3081">
        <f t="shared" si="194"/>
        <v>415.77777777777777</v>
      </c>
      <c r="Q3081" s="9" t="s">
        <v>8320</v>
      </c>
      <c r="R3081" s="9" t="s">
        <v>8360</v>
      </c>
      <c r="S3081" s="10">
        <f>(J3081/86400)+25569+(-6/24)</f>
        <v>42055.463368055556</v>
      </c>
      <c r="T3081">
        <f t="shared" si="192"/>
        <v>2015</v>
      </c>
      <c r="U3081" s="15" t="str">
        <f t="shared" si="195"/>
        <v>Feb</v>
      </c>
      <c r="V3081" s="10">
        <f>(I3081/86400)+25569+(-5/24)</f>
        <v>42085.463368055549</v>
      </c>
      <c r="Y3081" s="10"/>
    </row>
    <row r="3082" spans="1:25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3"/>
        <v>0</v>
      </c>
      <c r="P3082">
        <f t="shared" si="194"/>
        <v>53.714285714285715</v>
      </c>
      <c r="Q3082" s="9" t="s">
        <v>8320</v>
      </c>
      <c r="R3082" s="9" t="s">
        <v>8360</v>
      </c>
      <c r="S3082" s="10">
        <f>(J3082/86400)+25569+(-6/24)</f>
        <v>41939.778287037036</v>
      </c>
      <c r="T3082">
        <f t="shared" si="192"/>
        <v>2014</v>
      </c>
      <c r="U3082" s="15" t="str">
        <f t="shared" si="195"/>
        <v>Oct</v>
      </c>
      <c r="V3082" s="10">
        <f>(I3082/86400)+25569+(-5/24)</f>
        <v>41999.861620370364</v>
      </c>
      <c r="Y3082" s="10"/>
    </row>
    <row r="3083" spans="1:25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3"/>
        <v>0</v>
      </c>
      <c r="P3083">
        <f t="shared" si="194"/>
        <v>420.6</v>
      </c>
      <c r="Q3083" s="9" t="s">
        <v>8320</v>
      </c>
      <c r="R3083" s="9" t="s">
        <v>8360</v>
      </c>
      <c r="S3083" s="10">
        <f>(J3083/86400)+25569+(-6/24)</f>
        <v>42236.931608796294</v>
      </c>
      <c r="T3083">
        <f t="shared" si="192"/>
        <v>2015</v>
      </c>
      <c r="U3083" s="15" t="str">
        <f t="shared" si="195"/>
        <v>Aug</v>
      </c>
      <c r="V3083" s="10">
        <f>(I3083/86400)+25569+(-5/24)</f>
        <v>42266.973275462959</v>
      </c>
      <c r="Y3083" s="10"/>
    </row>
    <row r="3084" spans="1:25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3"/>
        <v>0</v>
      </c>
      <c r="P3084" t="e">
        <f t="shared" si="194"/>
        <v>#DIV/0!</v>
      </c>
      <c r="Q3084" s="9" t="s">
        <v>8320</v>
      </c>
      <c r="R3084" s="9" t="s">
        <v>8360</v>
      </c>
      <c r="S3084" s="10">
        <f>(J3084/86400)+25569+(-6/24)</f>
        <v>42293.672986111109</v>
      </c>
      <c r="T3084">
        <f t="shared" si="192"/>
        <v>2015</v>
      </c>
      <c r="U3084" s="15" t="str">
        <f t="shared" si="195"/>
        <v>Oct</v>
      </c>
      <c r="V3084" s="10">
        <f>(I3084/86400)+25569+(-5/24)</f>
        <v>42323.756319444445</v>
      </c>
      <c r="Y3084" s="10"/>
    </row>
    <row r="3085" spans="1:25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3"/>
        <v>0</v>
      </c>
      <c r="P3085">
        <f t="shared" si="194"/>
        <v>18.666666666666668</v>
      </c>
      <c r="Q3085" s="9" t="s">
        <v>8320</v>
      </c>
      <c r="R3085" s="9" t="s">
        <v>8360</v>
      </c>
      <c r="S3085" s="10">
        <f>(J3085/86400)+25569+(-6/24)</f>
        <v>41853.313402777778</v>
      </c>
      <c r="T3085">
        <f t="shared" si="192"/>
        <v>2014</v>
      </c>
      <c r="U3085" s="15" t="str">
        <f t="shared" si="195"/>
        <v>Aug</v>
      </c>
      <c r="V3085" s="10">
        <f>(I3085/86400)+25569+(-5/24)</f>
        <v>41883</v>
      </c>
      <c r="Y3085" s="10"/>
    </row>
    <row r="3086" spans="1:25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3"/>
        <v>12</v>
      </c>
      <c r="P3086">
        <f t="shared" si="194"/>
        <v>78.333333333333329</v>
      </c>
      <c r="Q3086" s="9" t="s">
        <v>8320</v>
      </c>
      <c r="R3086" s="9" t="s">
        <v>8360</v>
      </c>
      <c r="S3086" s="10">
        <f>(J3086/86400)+25569+(-6/24)</f>
        <v>42100.473738425921</v>
      </c>
      <c r="T3086">
        <f t="shared" si="192"/>
        <v>2015</v>
      </c>
      <c r="U3086" s="15" t="str">
        <f t="shared" si="195"/>
        <v>Apr</v>
      </c>
      <c r="V3086" s="10">
        <f>(I3086/86400)+25569+(-5/24)</f>
        <v>42129.574999999997</v>
      </c>
      <c r="Y3086" s="10"/>
    </row>
    <row r="3087" spans="1:25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3"/>
        <v>2</v>
      </c>
      <c r="P3087">
        <f t="shared" si="194"/>
        <v>67.777777777777771</v>
      </c>
      <c r="Q3087" s="9" t="s">
        <v>8320</v>
      </c>
      <c r="R3087" s="9" t="s">
        <v>8360</v>
      </c>
      <c r="S3087" s="10">
        <f>(J3087/86400)+25569+(-6/24)</f>
        <v>42246.633784722224</v>
      </c>
      <c r="T3087">
        <f t="shared" si="192"/>
        <v>2015</v>
      </c>
      <c r="U3087" s="15" t="str">
        <f t="shared" si="195"/>
        <v>Aug</v>
      </c>
      <c r="V3087" s="10">
        <f>(I3087/86400)+25569+(-5/24)</f>
        <v>42276.675451388888</v>
      </c>
      <c r="Y3087" s="10"/>
    </row>
    <row r="3088" spans="1:25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3"/>
        <v>0</v>
      </c>
      <c r="P3088">
        <f t="shared" si="194"/>
        <v>16.666666666666668</v>
      </c>
      <c r="Q3088" s="9" t="s">
        <v>8320</v>
      </c>
      <c r="R3088" s="9" t="s">
        <v>8360</v>
      </c>
      <c r="S3088" s="10">
        <f>(J3088/86400)+25569+(-6/24)</f>
        <v>42173.42082175926</v>
      </c>
      <c r="T3088">
        <f t="shared" si="192"/>
        <v>2015</v>
      </c>
      <c r="U3088" s="15" t="str">
        <f t="shared" si="195"/>
        <v>Jun</v>
      </c>
      <c r="V3088" s="10">
        <f>(I3088/86400)+25569+(-5/24)</f>
        <v>42233.462488425925</v>
      </c>
      <c r="Y3088" s="10"/>
    </row>
    <row r="3089" spans="1:25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3"/>
        <v>1</v>
      </c>
      <c r="P3089">
        <f t="shared" si="194"/>
        <v>62.5</v>
      </c>
      <c r="Q3089" s="9" t="s">
        <v>8320</v>
      </c>
      <c r="R3089" s="9" t="s">
        <v>8360</v>
      </c>
      <c r="S3089" s="10">
        <f>(J3089/86400)+25569+(-6/24)</f>
        <v>42664.900347222225</v>
      </c>
      <c r="T3089">
        <f t="shared" si="192"/>
        <v>2016</v>
      </c>
      <c r="U3089" s="15" t="str">
        <f t="shared" si="195"/>
        <v>Oct</v>
      </c>
      <c r="V3089" s="10">
        <f>(I3089/86400)+25569+(-5/24)</f>
        <v>42724.983680555553</v>
      </c>
      <c r="Y3089" s="10"/>
    </row>
    <row r="3090" spans="1:25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3"/>
        <v>0</v>
      </c>
      <c r="P3090">
        <f t="shared" si="194"/>
        <v>42</v>
      </c>
      <c r="Q3090" s="9" t="s">
        <v>8320</v>
      </c>
      <c r="R3090" s="9" t="s">
        <v>8360</v>
      </c>
      <c r="S3090" s="10">
        <f>(J3090/86400)+25569+(-6/24)</f>
        <v>41981.32230324074</v>
      </c>
      <c r="T3090">
        <f t="shared" si="192"/>
        <v>2014</v>
      </c>
      <c r="U3090" s="15" t="str">
        <f t="shared" si="195"/>
        <v>Dec</v>
      </c>
      <c r="V3090" s="10">
        <f>(I3090/86400)+25569+(-5/24)</f>
        <v>42012.361805555549</v>
      </c>
      <c r="Y3090" s="10"/>
    </row>
    <row r="3091" spans="1:25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3"/>
        <v>23</v>
      </c>
      <c r="P3091">
        <f t="shared" si="194"/>
        <v>130.0888888888889</v>
      </c>
      <c r="Q3091" s="9" t="s">
        <v>8320</v>
      </c>
      <c r="R3091" s="9" t="s">
        <v>8360</v>
      </c>
      <c r="S3091" s="10">
        <f>(J3091/86400)+25569+(-6/24)</f>
        <v>42528.292627314819</v>
      </c>
      <c r="T3091">
        <f t="shared" si="192"/>
        <v>2016</v>
      </c>
      <c r="U3091" s="15" t="str">
        <f t="shared" si="195"/>
        <v>Jun</v>
      </c>
      <c r="V3091" s="10">
        <f>(I3091/86400)+25569+(-5/24)</f>
        <v>42559.874305555553</v>
      </c>
      <c r="Y3091" s="10"/>
    </row>
    <row r="3092" spans="1:25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3"/>
        <v>5</v>
      </c>
      <c r="P3092">
        <f t="shared" si="194"/>
        <v>1270.2222222222222</v>
      </c>
      <c r="Q3092" s="9" t="s">
        <v>8320</v>
      </c>
      <c r="R3092" s="9" t="s">
        <v>8360</v>
      </c>
      <c r="S3092" s="10">
        <f>(J3092/86400)+25569+(-6/24)</f>
        <v>42065.568807870368</v>
      </c>
      <c r="T3092">
        <f t="shared" si="192"/>
        <v>2015</v>
      </c>
      <c r="U3092" s="15" t="str">
        <f t="shared" si="195"/>
        <v>Mar</v>
      </c>
      <c r="V3092" s="10">
        <f>(I3092/86400)+25569+(-5/24)</f>
        <v>42125.568807870368</v>
      </c>
      <c r="Y3092" s="10"/>
    </row>
    <row r="3093" spans="1:25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3"/>
        <v>16</v>
      </c>
      <c r="P3093">
        <f t="shared" si="194"/>
        <v>88.444444444444443</v>
      </c>
      <c r="Q3093" s="9" t="s">
        <v>8320</v>
      </c>
      <c r="R3093" s="9" t="s">
        <v>8360</v>
      </c>
      <c r="S3093" s="10">
        <f>(J3093/86400)+25569+(-6/24)</f>
        <v>42566.698414351849</v>
      </c>
      <c r="T3093">
        <f t="shared" si="192"/>
        <v>2016</v>
      </c>
      <c r="U3093" s="15" t="str">
        <f t="shared" si="195"/>
        <v>Jul</v>
      </c>
      <c r="V3093" s="10">
        <f>(I3093/86400)+25569+(-5/24)</f>
        <v>42596.740081018514</v>
      </c>
      <c r="Y3093" s="10"/>
    </row>
    <row r="3094" spans="1:25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3"/>
        <v>1</v>
      </c>
      <c r="P3094">
        <f t="shared" si="194"/>
        <v>56.342380952380957</v>
      </c>
      <c r="Q3094" s="9" t="s">
        <v>8320</v>
      </c>
      <c r="R3094" s="9" t="s">
        <v>8360</v>
      </c>
      <c r="S3094" s="10">
        <f>(J3094/86400)+25569+(-6/24)</f>
        <v>42255.369351851856</v>
      </c>
      <c r="T3094">
        <f t="shared" si="192"/>
        <v>2015</v>
      </c>
      <c r="U3094" s="15" t="str">
        <f t="shared" si="195"/>
        <v>Sep</v>
      </c>
      <c r="V3094" s="10">
        <f>(I3094/86400)+25569+(-5/24)</f>
        <v>42292.708333333336</v>
      </c>
      <c r="Y3094" s="10"/>
    </row>
    <row r="3095" spans="1:25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3"/>
        <v>23</v>
      </c>
      <c r="P3095">
        <f t="shared" si="194"/>
        <v>53.529411764705884</v>
      </c>
      <c r="Q3095" s="9" t="s">
        <v>8320</v>
      </c>
      <c r="R3095" s="9" t="s">
        <v>8360</v>
      </c>
      <c r="S3095" s="10">
        <f>(J3095/86400)+25569+(-6/24)</f>
        <v>41760.659039351856</v>
      </c>
      <c r="T3095">
        <f t="shared" si="192"/>
        <v>2014</v>
      </c>
      <c r="U3095" s="15" t="str">
        <f t="shared" si="195"/>
        <v>May</v>
      </c>
      <c r="V3095" s="10">
        <f>(I3095/86400)+25569+(-5/24)</f>
        <v>41790.957638888889</v>
      </c>
      <c r="Y3095" s="10"/>
    </row>
    <row r="3096" spans="1:25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3"/>
        <v>0</v>
      </c>
      <c r="P3096">
        <f t="shared" si="194"/>
        <v>25</v>
      </c>
      <c r="Q3096" s="9" t="s">
        <v>8320</v>
      </c>
      <c r="R3096" s="9" t="s">
        <v>8360</v>
      </c>
      <c r="S3096" s="10">
        <f>(J3096/86400)+25569+(-6/24)</f>
        <v>42207.545787037037</v>
      </c>
      <c r="T3096">
        <f t="shared" si="192"/>
        <v>2015</v>
      </c>
      <c r="U3096" s="15" t="str">
        <f t="shared" si="195"/>
        <v>Jul</v>
      </c>
      <c r="V3096" s="10">
        <f>(I3096/86400)+25569+(-5/24)</f>
        <v>42267.587453703702</v>
      </c>
      <c r="Y3096" s="10"/>
    </row>
    <row r="3097" spans="1:25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3"/>
        <v>0</v>
      </c>
      <c r="P3097">
        <f t="shared" si="194"/>
        <v>50</v>
      </c>
      <c r="Q3097" s="9" t="s">
        <v>8320</v>
      </c>
      <c r="R3097" s="9" t="s">
        <v>8360</v>
      </c>
      <c r="S3097" s="10">
        <f>(J3097/86400)+25569+(-6/24)</f>
        <v>42522.775231481486</v>
      </c>
      <c r="T3097">
        <f t="shared" si="192"/>
        <v>2016</v>
      </c>
      <c r="U3097" s="15" t="str">
        <f t="shared" si="195"/>
        <v>Jun</v>
      </c>
      <c r="V3097" s="10">
        <f>(I3097/86400)+25569+(-5/24)</f>
        <v>42582.81689814815</v>
      </c>
      <c r="Y3097" s="10"/>
    </row>
    <row r="3098" spans="1:25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3"/>
        <v>4</v>
      </c>
      <c r="P3098">
        <f t="shared" si="194"/>
        <v>56.785714285714285</v>
      </c>
      <c r="Q3098" s="9" t="s">
        <v>8320</v>
      </c>
      <c r="R3098" s="9" t="s">
        <v>8360</v>
      </c>
      <c r="S3098" s="10">
        <f>(J3098/86400)+25569+(-6/24)</f>
        <v>42114.575532407413</v>
      </c>
      <c r="T3098">
        <f t="shared" si="192"/>
        <v>2015</v>
      </c>
      <c r="U3098" s="15" t="str">
        <f t="shared" si="195"/>
        <v>Apr</v>
      </c>
      <c r="V3098" s="10">
        <f>(I3098/86400)+25569+(-5/24)</f>
        <v>42144.617199074077</v>
      </c>
      <c r="Y3098" s="10"/>
    </row>
    <row r="3099" spans="1:25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3"/>
        <v>17</v>
      </c>
      <c r="P3099">
        <f t="shared" si="194"/>
        <v>40.833333333333336</v>
      </c>
      <c r="Q3099" s="9" t="s">
        <v>8320</v>
      </c>
      <c r="R3099" s="9" t="s">
        <v>8360</v>
      </c>
      <c r="S3099" s="10">
        <f>(J3099/86400)+25569+(-6/24)</f>
        <v>42629.253483796296</v>
      </c>
      <c r="T3099">
        <f t="shared" si="192"/>
        <v>2016</v>
      </c>
      <c r="U3099" s="15" t="str">
        <f t="shared" si="195"/>
        <v>Sep</v>
      </c>
      <c r="V3099" s="10">
        <f>(I3099/86400)+25569+(-5/24)</f>
        <v>42650.374999999993</v>
      </c>
      <c r="Y3099" s="10"/>
    </row>
    <row r="3100" spans="1:25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3"/>
        <v>4</v>
      </c>
      <c r="P3100">
        <f t="shared" si="194"/>
        <v>65.111111111111114</v>
      </c>
      <c r="Q3100" s="9" t="s">
        <v>8320</v>
      </c>
      <c r="R3100" s="9" t="s">
        <v>8360</v>
      </c>
      <c r="S3100" s="10">
        <f>(J3100/86400)+25569+(-6/24)</f>
        <v>42359.542233796295</v>
      </c>
      <c r="T3100">
        <f t="shared" si="192"/>
        <v>2015</v>
      </c>
      <c r="U3100" s="15" t="str">
        <f t="shared" si="195"/>
        <v>Dec</v>
      </c>
      <c r="V3100" s="10">
        <f>(I3100/86400)+25569+(-5/24)</f>
        <v>42407.803472222215</v>
      </c>
      <c r="Y3100" s="10"/>
    </row>
    <row r="3101" spans="1:25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3"/>
        <v>14</v>
      </c>
      <c r="P3101">
        <f t="shared" si="194"/>
        <v>55.6</v>
      </c>
      <c r="Q3101" s="9" t="s">
        <v>8320</v>
      </c>
      <c r="R3101" s="9" t="s">
        <v>8360</v>
      </c>
      <c r="S3101" s="10">
        <f>(J3101/86400)+25569+(-6/24)</f>
        <v>42381.939710648148</v>
      </c>
      <c r="T3101">
        <f t="shared" si="192"/>
        <v>2016</v>
      </c>
      <c r="U3101" s="15" t="str">
        <f t="shared" si="195"/>
        <v>Jan</v>
      </c>
      <c r="V3101" s="10">
        <f>(I3101/86400)+25569+(-5/24)</f>
        <v>42411.981377314813</v>
      </c>
      <c r="Y3101" s="10"/>
    </row>
    <row r="3102" spans="1:25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3"/>
        <v>15</v>
      </c>
      <c r="P3102">
        <f t="shared" si="194"/>
        <v>140.53846153846155</v>
      </c>
      <c r="Q3102" s="9" t="s">
        <v>8320</v>
      </c>
      <c r="R3102" s="9" t="s">
        <v>8360</v>
      </c>
      <c r="S3102" s="10">
        <f>(J3102/86400)+25569+(-6/24)</f>
        <v>41902.372395833336</v>
      </c>
      <c r="T3102">
        <f t="shared" si="192"/>
        <v>2014</v>
      </c>
      <c r="U3102" s="15" t="str">
        <f t="shared" si="195"/>
        <v>Sep</v>
      </c>
      <c r="V3102" s="10">
        <f>(I3102/86400)+25569+(-5/24)</f>
        <v>41932.4140625</v>
      </c>
      <c r="Y3102" s="10"/>
    </row>
    <row r="3103" spans="1:25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3"/>
        <v>12</v>
      </c>
      <c r="P3103">
        <f t="shared" si="194"/>
        <v>25</v>
      </c>
      <c r="Q3103" s="9" t="s">
        <v>8320</v>
      </c>
      <c r="R3103" s="9" t="s">
        <v>8360</v>
      </c>
      <c r="S3103" s="10">
        <f>(J3103/86400)+25569+(-6/24)</f>
        <v>42171.133530092593</v>
      </c>
      <c r="T3103">
        <f t="shared" si="192"/>
        <v>2015</v>
      </c>
      <c r="U3103" s="15" t="str">
        <f t="shared" si="195"/>
        <v>Jun</v>
      </c>
      <c r="V3103" s="10">
        <f>(I3103/86400)+25569+(-5/24)</f>
        <v>42201.12222222222</v>
      </c>
      <c r="Y3103" s="10"/>
    </row>
    <row r="3104" spans="1:25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3"/>
        <v>39</v>
      </c>
      <c r="P3104">
        <f t="shared" si="194"/>
        <v>69.533333333333331</v>
      </c>
      <c r="Q3104" s="9" t="s">
        <v>8320</v>
      </c>
      <c r="R3104" s="9" t="s">
        <v>8360</v>
      </c>
      <c r="S3104" s="10">
        <f>(J3104/86400)+25569+(-6/24)</f>
        <v>42555.090486111112</v>
      </c>
      <c r="T3104">
        <f t="shared" si="192"/>
        <v>2016</v>
      </c>
      <c r="U3104" s="15" t="str">
        <f t="shared" si="195"/>
        <v>Jul</v>
      </c>
      <c r="V3104" s="10">
        <f>(I3104/86400)+25569+(-5/24)</f>
        <v>42605.132152777776</v>
      </c>
      <c r="Y3104" s="10"/>
    </row>
    <row r="3105" spans="1:25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3"/>
        <v>0</v>
      </c>
      <c r="P3105">
        <f t="shared" si="194"/>
        <v>5.5</v>
      </c>
      <c r="Q3105" s="9" t="s">
        <v>8320</v>
      </c>
      <c r="R3105" s="9" t="s">
        <v>8360</v>
      </c>
      <c r="S3105" s="10">
        <f>(J3105/86400)+25569+(-6/24)</f>
        <v>42106.906319444446</v>
      </c>
      <c r="T3105">
        <f t="shared" si="192"/>
        <v>2015</v>
      </c>
      <c r="U3105" s="15" t="str">
        <f t="shared" si="195"/>
        <v>Apr</v>
      </c>
      <c r="V3105" s="10">
        <f>(I3105/86400)+25569+(-5/24)</f>
        <v>42166.94798611111</v>
      </c>
      <c r="Y3105" s="10"/>
    </row>
    <row r="3106" spans="1:25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3"/>
        <v>30</v>
      </c>
      <c r="P3106">
        <f t="shared" si="194"/>
        <v>237</v>
      </c>
      <c r="Q3106" s="9" t="s">
        <v>8320</v>
      </c>
      <c r="R3106" s="9" t="s">
        <v>8360</v>
      </c>
      <c r="S3106" s="10">
        <f>(J3106/86400)+25569+(-6/24)</f>
        <v>42006.658692129626</v>
      </c>
      <c r="T3106">
        <f t="shared" si="192"/>
        <v>2015</v>
      </c>
      <c r="U3106" s="15" t="str">
        <f t="shared" si="195"/>
        <v>Jan</v>
      </c>
      <c r="V3106" s="10">
        <f>(I3106/86400)+25569+(-5/24)</f>
        <v>42037.874999999993</v>
      </c>
      <c r="Y3106" s="10"/>
    </row>
    <row r="3107" spans="1:25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3"/>
        <v>42</v>
      </c>
      <c r="P3107">
        <f t="shared" si="194"/>
        <v>79.870967741935488</v>
      </c>
      <c r="Q3107" s="9" t="s">
        <v>8320</v>
      </c>
      <c r="R3107" s="9" t="s">
        <v>8360</v>
      </c>
      <c r="S3107" s="10">
        <f>(J3107/86400)+25569+(-6/24)</f>
        <v>41876.468935185185</v>
      </c>
      <c r="T3107">
        <f t="shared" si="192"/>
        <v>2014</v>
      </c>
      <c r="U3107" s="15" t="str">
        <f t="shared" si="195"/>
        <v>Aug</v>
      </c>
      <c r="V3107" s="10">
        <f>(I3107/86400)+25569+(-5/24)</f>
        <v>41931</v>
      </c>
      <c r="Y3107" s="10"/>
    </row>
    <row r="3108" spans="1:25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3"/>
        <v>4</v>
      </c>
      <c r="P3108">
        <f t="shared" si="194"/>
        <v>10.25</v>
      </c>
      <c r="Q3108" s="9" t="s">
        <v>8320</v>
      </c>
      <c r="R3108" s="9" t="s">
        <v>8360</v>
      </c>
      <c r="S3108" s="10">
        <f>(J3108/86400)+25569+(-6/24)</f>
        <v>42241.179120370369</v>
      </c>
      <c r="T3108">
        <f t="shared" si="192"/>
        <v>2015</v>
      </c>
      <c r="U3108" s="15" t="str">
        <f t="shared" si="195"/>
        <v>Aug</v>
      </c>
      <c r="V3108" s="10">
        <f>(I3108/86400)+25569+(-5/24)</f>
        <v>42263.708333333336</v>
      </c>
      <c r="Y3108" s="10"/>
    </row>
    <row r="3109" spans="1:25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3"/>
        <v>20</v>
      </c>
      <c r="P3109">
        <f t="shared" si="194"/>
        <v>272.58620689655174</v>
      </c>
      <c r="Q3109" s="9" t="s">
        <v>8320</v>
      </c>
      <c r="R3109" s="9" t="s">
        <v>8360</v>
      </c>
      <c r="S3109" s="10">
        <f>(J3109/86400)+25569+(-6/24)</f>
        <v>42128.564247685186</v>
      </c>
      <c r="T3109">
        <f t="shared" si="192"/>
        <v>2015</v>
      </c>
      <c r="U3109" s="15" t="str">
        <f t="shared" si="195"/>
        <v>May</v>
      </c>
      <c r="V3109" s="10">
        <f>(I3109/86400)+25569+(-5/24)</f>
        <v>42135.605914351851</v>
      </c>
      <c r="Y3109" s="10"/>
    </row>
    <row r="3110" spans="1:25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3"/>
        <v>0</v>
      </c>
      <c r="P3110">
        <f t="shared" si="194"/>
        <v>13</v>
      </c>
      <c r="Q3110" s="9" t="s">
        <v>8320</v>
      </c>
      <c r="R3110" s="9" t="s">
        <v>8360</v>
      </c>
      <c r="S3110" s="10">
        <f>(J3110/86400)+25569+(-6/24)</f>
        <v>42062.430486111116</v>
      </c>
      <c r="T3110">
        <f t="shared" si="192"/>
        <v>2015</v>
      </c>
      <c r="U3110" s="15" t="str">
        <f t="shared" si="195"/>
        <v>Feb</v>
      </c>
      <c r="V3110" s="10">
        <f>(I3110/86400)+25569+(-5/24)</f>
        <v>42122.430486111109</v>
      </c>
      <c r="Y3110" s="10"/>
    </row>
    <row r="3111" spans="1:25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3"/>
        <v>25</v>
      </c>
      <c r="P3111">
        <f t="shared" si="194"/>
        <v>58.184210526315788</v>
      </c>
      <c r="Q3111" s="9" t="s">
        <v>8320</v>
      </c>
      <c r="R3111" s="9" t="s">
        <v>8360</v>
      </c>
      <c r="S3111" s="10">
        <f>(J3111/86400)+25569+(-6/24)</f>
        <v>41843.875115740739</v>
      </c>
      <c r="T3111">
        <f t="shared" si="192"/>
        <v>2014</v>
      </c>
      <c r="U3111" s="15" t="str">
        <f t="shared" si="195"/>
        <v>Jul</v>
      </c>
      <c r="V3111" s="10">
        <f>(I3111/86400)+25569+(-5/24)</f>
        <v>41878.916782407403</v>
      </c>
      <c r="Y3111" s="10"/>
    </row>
    <row r="3112" spans="1:25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3"/>
        <v>0</v>
      </c>
      <c r="P3112">
        <f t="shared" si="194"/>
        <v>10</v>
      </c>
      <c r="Q3112" s="9" t="s">
        <v>8320</v>
      </c>
      <c r="R3112" s="9" t="s">
        <v>8360</v>
      </c>
      <c r="S3112" s="10">
        <f>(J3112/86400)+25569+(-6/24)</f>
        <v>42744.781469907408</v>
      </c>
      <c r="T3112">
        <f t="shared" si="192"/>
        <v>2017</v>
      </c>
      <c r="U3112" s="15" t="str">
        <f t="shared" si="195"/>
        <v>Jan</v>
      </c>
      <c r="V3112" s="10">
        <f>(I3112/86400)+25569+(-5/24)</f>
        <v>42784.823136574072</v>
      </c>
      <c r="Y3112" s="10"/>
    </row>
    <row r="3113" spans="1:25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3"/>
        <v>27</v>
      </c>
      <c r="P3113">
        <f t="shared" si="194"/>
        <v>70.10526315789474</v>
      </c>
      <c r="Q3113" s="9" t="s">
        <v>8320</v>
      </c>
      <c r="R3113" s="9" t="s">
        <v>8360</v>
      </c>
      <c r="S3113" s="10">
        <f>(J3113/86400)+25569+(-6/24)</f>
        <v>41885.345138888893</v>
      </c>
      <c r="T3113">
        <f t="shared" si="192"/>
        <v>2014</v>
      </c>
      <c r="U3113" s="15" t="str">
        <f t="shared" si="195"/>
        <v>Sep</v>
      </c>
      <c r="V3113" s="10">
        <f>(I3113/86400)+25569+(-5/24)</f>
        <v>41916.386805555558</v>
      </c>
      <c r="Y3113" s="10"/>
    </row>
    <row r="3114" spans="1:25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3"/>
        <v>5</v>
      </c>
      <c r="P3114">
        <f t="shared" si="194"/>
        <v>57.888888888888886</v>
      </c>
      <c r="Q3114" s="9" t="s">
        <v>8320</v>
      </c>
      <c r="R3114" s="9" t="s">
        <v>8360</v>
      </c>
      <c r="S3114" s="10">
        <f>(J3114/86400)+25569+(-6/24)</f>
        <v>42614.871921296297</v>
      </c>
      <c r="T3114">
        <f t="shared" si="192"/>
        <v>2016</v>
      </c>
      <c r="U3114" s="15" t="str">
        <f t="shared" si="195"/>
        <v>Sep</v>
      </c>
      <c r="V3114" s="10">
        <f>(I3114/86400)+25569+(-5/24)</f>
        <v>42674.913587962961</v>
      </c>
      <c r="Y3114" s="10"/>
    </row>
    <row r="3115" spans="1:25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3"/>
        <v>4</v>
      </c>
      <c r="P3115">
        <f t="shared" si="194"/>
        <v>125.27027027027027</v>
      </c>
      <c r="Q3115" s="9" t="s">
        <v>8320</v>
      </c>
      <c r="R3115" s="9" t="s">
        <v>8360</v>
      </c>
      <c r="S3115" s="10">
        <f>(J3115/86400)+25569+(-6/24)</f>
        <v>42081.481273148151</v>
      </c>
      <c r="T3115">
        <f t="shared" si="192"/>
        <v>2015</v>
      </c>
      <c r="U3115" s="15" t="str">
        <f t="shared" si="195"/>
        <v>Mar</v>
      </c>
      <c r="V3115" s="10">
        <f>(I3115/86400)+25569+(-5/24)</f>
        <v>42111.522939814815</v>
      </c>
      <c r="Y3115" s="10"/>
    </row>
    <row r="3116" spans="1:25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3"/>
        <v>0</v>
      </c>
      <c r="P3116" t="e">
        <f t="shared" si="194"/>
        <v>#DIV/0!</v>
      </c>
      <c r="Q3116" s="9" t="s">
        <v>8320</v>
      </c>
      <c r="R3116" s="9" t="s">
        <v>8360</v>
      </c>
      <c r="S3116" s="10">
        <f>(J3116/86400)+25569+(-6/24)</f>
        <v>41843.382523148146</v>
      </c>
      <c r="T3116">
        <f t="shared" si="192"/>
        <v>2014</v>
      </c>
      <c r="U3116" s="15" t="str">
        <f t="shared" si="195"/>
        <v>Jul</v>
      </c>
      <c r="V3116" s="10">
        <f>(I3116/86400)+25569+(-5/24)</f>
        <v>41903.42418981481</v>
      </c>
      <c r="Y3116" s="10"/>
    </row>
    <row r="3117" spans="1:25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3"/>
        <v>3</v>
      </c>
      <c r="P3117">
        <f t="shared" si="194"/>
        <v>300</v>
      </c>
      <c r="Q3117" s="9" t="s">
        <v>8320</v>
      </c>
      <c r="R3117" s="9" t="s">
        <v>8360</v>
      </c>
      <c r="S3117" s="10">
        <f>(J3117/86400)+25569+(-6/24)</f>
        <v>42496.197071759263</v>
      </c>
      <c r="T3117">
        <f t="shared" si="192"/>
        <v>2016</v>
      </c>
      <c r="U3117" s="15" t="str">
        <f t="shared" si="195"/>
        <v>May</v>
      </c>
      <c r="V3117" s="10">
        <f>(I3117/86400)+25569+(-5/24)</f>
        <v>42526.238738425927</v>
      </c>
      <c r="Y3117" s="10"/>
    </row>
    <row r="3118" spans="1:25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3"/>
        <v>57</v>
      </c>
      <c r="P3118">
        <f t="shared" si="194"/>
        <v>43</v>
      </c>
      <c r="Q3118" s="9" t="s">
        <v>8320</v>
      </c>
      <c r="R3118" s="9" t="s">
        <v>8360</v>
      </c>
      <c r="S3118" s="10">
        <f>(J3118/86400)+25569+(-6/24)</f>
        <v>42081.265335648146</v>
      </c>
      <c r="T3118">
        <f t="shared" si="192"/>
        <v>2015</v>
      </c>
      <c r="U3118" s="15" t="str">
        <f t="shared" si="195"/>
        <v>Mar</v>
      </c>
      <c r="V3118" s="10">
        <f>(I3118/86400)+25569+(-5/24)</f>
        <v>42095.30700231481</v>
      </c>
      <c r="Y3118" s="10"/>
    </row>
    <row r="3119" spans="1:25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3"/>
        <v>0</v>
      </c>
      <c r="P3119">
        <f t="shared" si="194"/>
        <v>1</v>
      </c>
      <c r="Q3119" s="9" t="s">
        <v>8320</v>
      </c>
      <c r="R3119" s="9" t="s">
        <v>8360</v>
      </c>
      <c r="S3119" s="10">
        <f>(J3119/86400)+25569+(-6/24)</f>
        <v>42509.124537037038</v>
      </c>
      <c r="T3119">
        <f t="shared" si="192"/>
        <v>2016</v>
      </c>
      <c r="U3119" s="15" t="str">
        <f t="shared" si="195"/>
        <v>May</v>
      </c>
      <c r="V3119" s="10">
        <f>(I3119/86400)+25569+(-5/24)</f>
        <v>42517.341666666667</v>
      </c>
      <c r="Y3119" s="10"/>
    </row>
    <row r="3120" spans="1:25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3"/>
        <v>0</v>
      </c>
      <c r="P3120">
        <f t="shared" si="194"/>
        <v>775</v>
      </c>
      <c r="Q3120" s="9" t="s">
        <v>8320</v>
      </c>
      <c r="R3120" s="9" t="s">
        <v>8360</v>
      </c>
      <c r="S3120" s="10">
        <f>(J3120/86400)+25569+(-6/24)</f>
        <v>42534.399571759262</v>
      </c>
      <c r="T3120">
        <f t="shared" si="192"/>
        <v>2016</v>
      </c>
      <c r="U3120" s="15" t="str">
        <f t="shared" si="195"/>
        <v>Jun</v>
      </c>
      <c r="V3120" s="10">
        <f>(I3120/86400)+25569+(-5/24)</f>
        <v>42553.441238425927</v>
      </c>
      <c r="Y3120" s="10"/>
    </row>
    <row r="3121" spans="1:25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3"/>
        <v>0</v>
      </c>
      <c r="P3121">
        <f t="shared" si="194"/>
        <v>5</v>
      </c>
      <c r="Q3121" s="9" t="s">
        <v>8320</v>
      </c>
      <c r="R3121" s="9" t="s">
        <v>8360</v>
      </c>
      <c r="S3121" s="10">
        <f>(J3121/86400)+25569+(-6/24)</f>
        <v>42059.79550925926</v>
      </c>
      <c r="T3121">
        <f t="shared" si="192"/>
        <v>2015</v>
      </c>
      <c r="U3121" s="15" t="str">
        <f t="shared" si="195"/>
        <v>Feb</v>
      </c>
      <c r="V3121" s="10">
        <f>(I3121/86400)+25569+(-5/24)</f>
        <v>42089.795509259253</v>
      </c>
      <c r="Y3121" s="10"/>
    </row>
    <row r="3122" spans="1:25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3"/>
        <v>0</v>
      </c>
      <c r="P3122">
        <f t="shared" si="194"/>
        <v>12.8</v>
      </c>
      <c r="Q3122" s="9" t="s">
        <v>8320</v>
      </c>
      <c r="R3122" s="9" t="s">
        <v>8360</v>
      </c>
      <c r="S3122" s="10">
        <f>(J3122/86400)+25569+(-6/24)</f>
        <v>42435.692083333328</v>
      </c>
      <c r="T3122">
        <f t="shared" si="192"/>
        <v>2016</v>
      </c>
      <c r="U3122" s="15" t="str">
        <f t="shared" si="195"/>
        <v>Mar</v>
      </c>
      <c r="V3122" s="10">
        <f>(I3122/86400)+25569+(-5/24)</f>
        <v>42495.692083333335</v>
      </c>
      <c r="Y3122" s="10"/>
    </row>
    <row r="3123" spans="1:25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3"/>
        <v>1</v>
      </c>
      <c r="P3123">
        <f t="shared" si="194"/>
        <v>10</v>
      </c>
      <c r="Q3123" s="9" t="s">
        <v>8320</v>
      </c>
      <c r="R3123" s="9" t="s">
        <v>8360</v>
      </c>
      <c r="S3123" s="10">
        <f>(J3123/86400)+25569+(-6/24)</f>
        <v>41848.429803240739</v>
      </c>
      <c r="T3123">
        <f t="shared" si="192"/>
        <v>2014</v>
      </c>
      <c r="U3123" s="15" t="str">
        <f t="shared" si="195"/>
        <v>Jul</v>
      </c>
      <c r="V3123" s="10">
        <f>(I3123/86400)+25569+(-5/24)</f>
        <v>41908.471469907403</v>
      </c>
      <c r="Y3123" s="10"/>
    </row>
    <row r="3124" spans="1:25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3"/>
        <v>58</v>
      </c>
      <c r="P3124">
        <f t="shared" si="194"/>
        <v>58</v>
      </c>
      <c r="Q3124" s="9" t="s">
        <v>8320</v>
      </c>
      <c r="R3124" s="9" t="s">
        <v>8360</v>
      </c>
      <c r="S3124" s="10">
        <f>(J3124/86400)+25569+(-6/24)</f>
        <v>42678.682083333333</v>
      </c>
      <c r="T3124">
        <f t="shared" si="192"/>
        <v>2016</v>
      </c>
      <c r="U3124" s="15" t="str">
        <f t="shared" si="195"/>
        <v>Nov</v>
      </c>
      <c r="V3124" s="10">
        <f>(I3124/86400)+25569+(-5/24)</f>
        <v>42683.765416666669</v>
      </c>
      <c r="Y3124" s="10"/>
    </row>
    <row r="3125" spans="1:25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3"/>
        <v>68</v>
      </c>
      <c r="P3125">
        <f t="shared" si="194"/>
        <v>244.80459770114942</v>
      </c>
      <c r="Q3125" s="9" t="s">
        <v>8320</v>
      </c>
      <c r="R3125" s="9" t="s">
        <v>8360</v>
      </c>
      <c r="S3125" s="10">
        <f>(J3125/86400)+25569+(-6/24)</f>
        <v>42530.743032407408</v>
      </c>
      <c r="T3125">
        <f t="shared" si="192"/>
        <v>2016</v>
      </c>
      <c r="U3125" s="15" t="str">
        <f t="shared" si="195"/>
        <v>Jun</v>
      </c>
      <c r="V3125" s="10">
        <f>(I3125/86400)+25569+(-5/24)</f>
        <v>42560.784699074073</v>
      </c>
      <c r="Y3125" s="10"/>
    </row>
    <row r="3126" spans="1:25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3"/>
        <v>0</v>
      </c>
      <c r="P3126">
        <f t="shared" si="194"/>
        <v>6.5</v>
      </c>
      <c r="Q3126" s="9" t="s">
        <v>8320</v>
      </c>
      <c r="R3126" s="9" t="s">
        <v>8360</v>
      </c>
      <c r="S3126" s="10">
        <f>(J3126/86400)+25569+(-6/24)</f>
        <v>41977.530104166668</v>
      </c>
      <c r="T3126">
        <f t="shared" si="192"/>
        <v>2014</v>
      </c>
      <c r="U3126" s="15" t="str">
        <f t="shared" si="195"/>
        <v>Dec</v>
      </c>
      <c r="V3126" s="10">
        <f>(I3126/86400)+25569+(-5/24)</f>
        <v>42037.571770833332</v>
      </c>
      <c r="Y3126" s="10"/>
    </row>
    <row r="3127" spans="1:25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3"/>
        <v>0</v>
      </c>
      <c r="P3127" t="e">
        <f t="shared" si="194"/>
        <v>#DIV/0!</v>
      </c>
      <c r="Q3127" s="9" t="s">
        <v>8320</v>
      </c>
      <c r="R3127" s="9" t="s">
        <v>8360</v>
      </c>
      <c r="S3127" s="10">
        <f>(J3127/86400)+25569+(-6/24)</f>
        <v>42345.95685185185</v>
      </c>
      <c r="T3127">
        <f t="shared" si="192"/>
        <v>2015</v>
      </c>
      <c r="U3127" s="15" t="str">
        <f t="shared" si="195"/>
        <v>Dec</v>
      </c>
      <c r="V3127" s="10">
        <f>(I3127/86400)+25569+(-5/24)</f>
        <v>42375.998518518514</v>
      </c>
      <c r="Y3127" s="10"/>
    </row>
    <row r="3128" spans="1:25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3"/>
        <v>4</v>
      </c>
      <c r="P3128">
        <f t="shared" si="194"/>
        <v>61.176470588235297</v>
      </c>
      <c r="Q3128" s="9" t="s">
        <v>8320</v>
      </c>
      <c r="R3128" s="9" t="s">
        <v>8360</v>
      </c>
      <c r="S3128" s="10">
        <f>(J3128/86400)+25569+(-6/24)</f>
        <v>42426.768078703702</v>
      </c>
      <c r="T3128">
        <f t="shared" si="192"/>
        <v>2016</v>
      </c>
      <c r="U3128" s="15" t="str">
        <f t="shared" si="195"/>
        <v>Feb</v>
      </c>
      <c r="V3128" s="10">
        <f>(I3128/86400)+25569+(-5/24)</f>
        <v>42456.768078703702</v>
      </c>
      <c r="Y3128" s="10"/>
    </row>
    <row r="3129" spans="1:25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3"/>
        <v>0</v>
      </c>
      <c r="P3129" t="e">
        <f t="shared" si="194"/>
        <v>#DIV/0!</v>
      </c>
      <c r="Q3129" s="9" t="s">
        <v>8320</v>
      </c>
      <c r="R3129" s="9" t="s">
        <v>8360</v>
      </c>
      <c r="S3129" s="10">
        <f>(J3129/86400)+25569+(-6/24)</f>
        <v>42034.606817129628</v>
      </c>
      <c r="T3129">
        <f t="shared" si="192"/>
        <v>2015</v>
      </c>
      <c r="U3129" s="15" t="str">
        <f t="shared" si="195"/>
        <v>Jan</v>
      </c>
      <c r="V3129" s="10">
        <f>(I3129/86400)+25569+(-5/24)</f>
        <v>42064.648483796293</v>
      </c>
      <c r="Y3129" s="10"/>
    </row>
    <row r="3130" spans="1:25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3"/>
        <v>109</v>
      </c>
      <c r="P3130">
        <f t="shared" si="194"/>
        <v>139.23931623931625</v>
      </c>
      <c r="Q3130" s="9" t="s">
        <v>8320</v>
      </c>
      <c r="R3130" s="9" t="s">
        <v>8321</v>
      </c>
      <c r="S3130" s="10">
        <f>(J3130/86400)+25569+(-6/24)</f>
        <v>42780.575706018513</v>
      </c>
      <c r="T3130">
        <f t="shared" si="192"/>
        <v>2017</v>
      </c>
      <c r="U3130" s="15" t="str">
        <f t="shared" si="195"/>
        <v>Feb</v>
      </c>
      <c r="V3130" s="10">
        <f>(I3130/86400)+25569+(-5/24)</f>
        <v>42810.575706018521</v>
      </c>
      <c r="Y3130" s="10"/>
    </row>
    <row r="3131" spans="1:25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3"/>
        <v>1</v>
      </c>
      <c r="P3131">
        <f t="shared" si="194"/>
        <v>10</v>
      </c>
      <c r="Q3131" s="9" t="s">
        <v>8320</v>
      </c>
      <c r="R3131" s="9" t="s">
        <v>8321</v>
      </c>
      <c r="S3131" s="10">
        <f>(J3131/86400)+25569+(-6/24)</f>
        <v>42803.592812499999</v>
      </c>
      <c r="T3131">
        <f t="shared" si="192"/>
        <v>2017</v>
      </c>
      <c r="U3131" s="15" t="str">
        <f t="shared" si="195"/>
        <v>Mar</v>
      </c>
      <c r="V3131" s="10">
        <f>(I3131/86400)+25569+(-5/24)</f>
        <v>42843.592812499999</v>
      </c>
      <c r="Y3131" s="10"/>
    </row>
    <row r="3132" spans="1:25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3"/>
        <v>4</v>
      </c>
      <c r="P3132">
        <f t="shared" si="194"/>
        <v>93.75</v>
      </c>
      <c r="Q3132" s="9" t="s">
        <v>8320</v>
      </c>
      <c r="R3132" s="9" t="s">
        <v>8321</v>
      </c>
      <c r="S3132" s="10">
        <f>(J3132/86400)+25569+(-6/24)</f>
        <v>42808.390231481477</v>
      </c>
      <c r="T3132">
        <f t="shared" si="192"/>
        <v>2017</v>
      </c>
      <c r="U3132" s="15" t="str">
        <f t="shared" si="195"/>
        <v>Mar</v>
      </c>
      <c r="V3132" s="10">
        <f>(I3132/86400)+25569+(-5/24)</f>
        <v>42838.999305555553</v>
      </c>
      <c r="Y3132" s="10"/>
    </row>
    <row r="3133" spans="1:25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3"/>
        <v>16</v>
      </c>
      <c r="P3133">
        <f t="shared" si="194"/>
        <v>53.75</v>
      </c>
      <c r="Q3133" s="9" t="s">
        <v>8320</v>
      </c>
      <c r="R3133" s="9" t="s">
        <v>8321</v>
      </c>
      <c r="S3133" s="10">
        <f>(J3133/86400)+25569+(-6/24)</f>
        <v>42803.329224537039</v>
      </c>
      <c r="T3133">
        <f t="shared" si="192"/>
        <v>2017</v>
      </c>
      <c r="U3133" s="15" t="str">
        <f t="shared" si="195"/>
        <v>Mar</v>
      </c>
      <c r="V3133" s="10">
        <f>(I3133/86400)+25569+(-5/24)</f>
        <v>42833.329224537032</v>
      </c>
      <c r="Y3133" s="10"/>
    </row>
    <row r="3134" spans="1:25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3"/>
        <v>0</v>
      </c>
      <c r="P3134">
        <f t="shared" si="194"/>
        <v>10</v>
      </c>
      <c r="Q3134" s="9" t="s">
        <v>8320</v>
      </c>
      <c r="R3134" s="9" t="s">
        <v>8321</v>
      </c>
      <c r="S3134" s="10">
        <f>(J3134/86400)+25569+(-6/24)</f>
        <v>42786.100231481483</v>
      </c>
      <c r="T3134">
        <f t="shared" si="192"/>
        <v>2017</v>
      </c>
      <c r="U3134" s="15" t="str">
        <f t="shared" si="195"/>
        <v>Feb</v>
      </c>
      <c r="V3134" s="10">
        <f>(I3134/86400)+25569+(-5/24)</f>
        <v>42846.100231481476</v>
      </c>
      <c r="Y3134" s="10"/>
    </row>
    <row r="3135" spans="1:25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3"/>
        <v>108</v>
      </c>
      <c r="P3135">
        <f t="shared" si="194"/>
        <v>33.75</v>
      </c>
      <c r="Q3135" s="9" t="s">
        <v>8320</v>
      </c>
      <c r="R3135" s="9" t="s">
        <v>8321</v>
      </c>
      <c r="S3135" s="10">
        <f>(J3135/86400)+25569+(-6/24)</f>
        <v>42788.315208333333</v>
      </c>
      <c r="T3135">
        <f t="shared" si="192"/>
        <v>2017</v>
      </c>
      <c r="U3135" s="15" t="str">
        <f t="shared" si="195"/>
        <v>Feb</v>
      </c>
      <c r="V3135" s="10">
        <f>(I3135/86400)+25569+(-5/24)</f>
        <v>42818.315208333333</v>
      </c>
      <c r="Y3135" s="10"/>
    </row>
    <row r="3136" spans="1:25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3"/>
        <v>23</v>
      </c>
      <c r="P3136">
        <f t="shared" si="194"/>
        <v>18.75</v>
      </c>
      <c r="Q3136" s="9" t="s">
        <v>8320</v>
      </c>
      <c r="R3136" s="9" t="s">
        <v>8321</v>
      </c>
      <c r="S3136" s="10">
        <f>(J3136/86400)+25569+(-6/24)</f>
        <v>42800.470127314809</v>
      </c>
      <c r="T3136">
        <f t="shared" si="192"/>
        <v>2017</v>
      </c>
      <c r="U3136" s="15" t="str">
        <f t="shared" si="195"/>
        <v>Mar</v>
      </c>
      <c r="V3136" s="10">
        <f>(I3136/86400)+25569+(-5/24)</f>
        <v>42821.470127314817</v>
      </c>
      <c r="Y3136" s="10"/>
    </row>
    <row r="3137" spans="1:25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3"/>
        <v>21</v>
      </c>
      <c r="P3137">
        <f t="shared" si="194"/>
        <v>23.142857142857142</v>
      </c>
      <c r="Q3137" s="9" t="s">
        <v>8320</v>
      </c>
      <c r="R3137" s="9" t="s">
        <v>8321</v>
      </c>
      <c r="S3137" s="10">
        <f>(J3137/86400)+25569+(-6/24)</f>
        <v>42806.901863425926</v>
      </c>
      <c r="T3137">
        <f t="shared" si="192"/>
        <v>2017</v>
      </c>
      <c r="U3137" s="15" t="str">
        <f t="shared" si="195"/>
        <v>Mar</v>
      </c>
      <c r="V3137" s="10">
        <f>(I3137/86400)+25569+(-5/24)</f>
        <v>42828.943530092591</v>
      </c>
      <c r="Y3137" s="10"/>
    </row>
    <row r="3138" spans="1:25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3"/>
        <v>128</v>
      </c>
      <c r="P3138">
        <f t="shared" si="194"/>
        <v>29.045454545454547</v>
      </c>
      <c r="Q3138" s="9" t="s">
        <v>8320</v>
      </c>
      <c r="R3138" s="9" t="s">
        <v>8321</v>
      </c>
      <c r="S3138" s="10">
        <f>(J3138/86400)+25569+(-6/24)</f>
        <v>42789.212430555555</v>
      </c>
      <c r="T3138">
        <f t="shared" ref="T3138:T3201" si="196">YEAR(S3138)</f>
        <v>2017</v>
      </c>
      <c r="U3138" s="15" t="str">
        <f t="shared" si="195"/>
        <v>Feb</v>
      </c>
      <c r="V3138" s="10">
        <f>(I3138/86400)+25569+(-5/24)</f>
        <v>42825.749305555553</v>
      </c>
      <c r="Y3138" s="10"/>
    </row>
    <row r="3139" spans="1:25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7">ROUND((E3139/D3139)*100,0)</f>
        <v>3</v>
      </c>
      <c r="P3139">
        <f t="shared" ref="P3139:P3202" si="198">AVERAGE(E3139/L3139)</f>
        <v>50</v>
      </c>
      <c r="Q3139" s="9" t="s">
        <v>8320</v>
      </c>
      <c r="R3139" s="9" t="s">
        <v>8321</v>
      </c>
      <c r="S3139" s="10">
        <f>(J3139/86400)+25569+(-6/24)</f>
        <v>42807.635057870371</v>
      </c>
      <c r="T3139">
        <f t="shared" si="196"/>
        <v>2017</v>
      </c>
      <c r="U3139" s="15" t="str">
        <f t="shared" ref="U3139:U3202" si="199">TEXT(S3139,"mmm")</f>
        <v>Mar</v>
      </c>
      <c r="V3139" s="10">
        <f>(I3139/86400)+25569+(-5/24)</f>
        <v>42858.591666666667</v>
      </c>
      <c r="Y3139" s="10"/>
    </row>
    <row r="3140" spans="1:25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7"/>
        <v>0</v>
      </c>
      <c r="P3140" t="e">
        <f t="shared" si="198"/>
        <v>#DIV/0!</v>
      </c>
      <c r="Q3140" s="9" t="s">
        <v>8320</v>
      </c>
      <c r="R3140" s="9" t="s">
        <v>8321</v>
      </c>
      <c r="S3140" s="10">
        <f>(J3140/86400)+25569+(-6/24)</f>
        <v>42809.395914351851</v>
      </c>
      <c r="T3140">
        <f t="shared" si="196"/>
        <v>2017</v>
      </c>
      <c r="U3140" s="15" t="str">
        <f t="shared" si="199"/>
        <v>Mar</v>
      </c>
      <c r="V3140" s="10">
        <f>(I3140/86400)+25569+(-5/24)</f>
        <v>42828.437581018516</v>
      </c>
      <c r="Y3140" s="10"/>
    </row>
    <row r="3141" spans="1:25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7"/>
        <v>5</v>
      </c>
      <c r="P3141">
        <f t="shared" si="198"/>
        <v>450</v>
      </c>
      <c r="Q3141" s="9" t="s">
        <v>8320</v>
      </c>
      <c r="R3141" s="9" t="s">
        <v>8321</v>
      </c>
      <c r="S3141" s="10">
        <f>(J3141/86400)+25569+(-6/24)</f>
        <v>42785.020370370374</v>
      </c>
      <c r="T3141">
        <f t="shared" si="196"/>
        <v>2017</v>
      </c>
      <c r="U3141" s="15" t="str">
        <f t="shared" si="199"/>
        <v>Feb</v>
      </c>
      <c r="V3141" s="10">
        <f>(I3141/86400)+25569+(-5/24)</f>
        <v>42818.981249999997</v>
      </c>
      <c r="Y3141" s="10"/>
    </row>
    <row r="3142" spans="1:25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7"/>
        <v>1</v>
      </c>
      <c r="P3142">
        <f t="shared" si="198"/>
        <v>24</v>
      </c>
      <c r="Q3142" s="9" t="s">
        <v>8320</v>
      </c>
      <c r="R3142" s="9" t="s">
        <v>8321</v>
      </c>
      <c r="S3142" s="10">
        <f>(J3142/86400)+25569+(-6/24)</f>
        <v>42802.468784722223</v>
      </c>
      <c r="T3142">
        <f t="shared" si="196"/>
        <v>2017</v>
      </c>
      <c r="U3142" s="15" t="str">
        <f t="shared" si="199"/>
        <v>Mar</v>
      </c>
      <c r="V3142" s="10">
        <f>(I3142/86400)+25569+(-5/24)</f>
        <v>42832.468784722216</v>
      </c>
      <c r="Y3142" s="10"/>
    </row>
    <row r="3143" spans="1:25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7"/>
        <v>52</v>
      </c>
      <c r="P3143">
        <f t="shared" si="198"/>
        <v>32.25</v>
      </c>
      <c r="Q3143" s="9" t="s">
        <v>8320</v>
      </c>
      <c r="R3143" s="9" t="s">
        <v>8321</v>
      </c>
      <c r="S3143" s="10">
        <f>(J3143/86400)+25569+(-6/24)</f>
        <v>42800.503333333334</v>
      </c>
      <c r="T3143">
        <f t="shared" si="196"/>
        <v>2017</v>
      </c>
      <c r="U3143" s="15" t="str">
        <f t="shared" si="199"/>
        <v>Mar</v>
      </c>
      <c r="V3143" s="10">
        <f>(I3143/86400)+25569+(-5/24)</f>
        <v>42841.624999999993</v>
      </c>
      <c r="Y3143" s="10"/>
    </row>
    <row r="3144" spans="1:25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7"/>
        <v>2</v>
      </c>
      <c r="P3144">
        <f t="shared" si="198"/>
        <v>15</v>
      </c>
      <c r="Q3144" s="9" t="s">
        <v>8320</v>
      </c>
      <c r="R3144" s="9" t="s">
        <v>8321</v>
      </c>
      <c r="S3144" s="10">
        <f>(J3144/86400)+25569+(-6/24)</f>
        <v>42783.263182870374</v>
      </c>
      <c r="T3144">
        <f t="shared" si="196"/>
        <v>2017</v>
      </c>
      <c r="U3144" s="15" t="str">
        <f t="shared" si="199"/>
        <v>Feb</v>
      </c>
      <c r="V3144" s="10">
        <f>(I3144/86400)+25569+(-5/24)</f>
        <v>42813.263182870367</v>
      </c>
      <c r="Y3144" s="10"/>
    </row>
    <row r="3145" spans="1:25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7"/>
        <v>0</v>
      </c>
      <c r="P3145" t="e">
        <f t="shared" si="198"/>
        <v>#DIV/0!</v>
      </c>
      <c r="Q3145" s="9" t="s">
        <v>8320</v>
      </c>
      <c r="R3145" s="9" t="s">
        <v>8321</v>
      </c>
      <c r="S3145" s="10">
        <f>(J3145/86400)+25569+(-6/24)</f>
        <v>42808.108287037037</v>
      </c>
      <c r="T3145">
        <f t="shared" si="196"/>
        <v>2017</v>
      </c>
      <c r="U3145" s="15" t="str">
        <f t="shared" si="199"/>
        <v>Mar</v>
      </c>
      <c r="V3145" s="10">
        <f>(I3145/86400)+25569+(-5/24)</f>
        <v>42834.149953703702</v>
      </c>
      <c r="Y3145" s="10"/>
    </row>
    <row r="3146" spans="1:25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7"/>
        <v>75</v>
      </c>
      <c r="P3146">
        <f t="shared" si="198"/>
        <v>251.33333333333334</v>
      </c>
      <c r="Q3146" s="9" t="s">
        <v>8320</v>
      </c>
      <c r="R3146" s="9" t="s">
        <v>8321</v>
      </c>
      <c r="S3146" s="10">
        <f>(J3146/86400)+25569+(-6/24)</f>
        <v>42796.288275462968</v>
      </c>
      <c r="T3146">
        <f t="shared" si="196"/>
        <v>2017</v>
      </c>
      <c r="U3146" s="15" t="str">
        <f t="shared" si="199"/>
        <v>Mar</v>
      </c>
      <c r="V3146" s="10">
        <f>(I3146/86400)+25569+(-5/24)</f>
        <v>42813.041666666664</v>
      </c>
      <c r="Y3146" s="10"/>
    </row>
    <row r="3147" spans="1:25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7"/>
        <v>0</v>
      </c>
      <c r="P3147" t="e">
        <f t="shared" si="198"/>
        <v>#DIV/0!</v>
      </c>
      <c r="Q3147" s="9" t="s">
        <v>8320</v>
      </c>
      <c r="R3147" s="9" t="s">
        <v>8321</v>
      </c>
      <c r="S3147" s="10">
        <f>(J3147/86400)+25569+(-6/24)</f>
        <v>42761.790902777779</v>
      </c>
      <c r="T3147">
        <f t="shared" si="196"/>
        <v>2017</v>
      </c>
      <c r="U3147" s="15" t="str">
        <f t="shared" si="199"/>
        <v>Jan</v>
      </c>
      <c r="V3147" s="10">
        <f>(I3147/86400)+25569+(-5/24)</f>
        <v>42821.790902777771</v>
      </c>
      <c r="Y3147" s="10"/>
    </row>
    <row r="3148" spans="1:25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7"/>
        <v>11</v>
      </c>
      <c r="P3148">
        <f t="shared" si="198"/>
        <v>437.5</v>
      </c>
      <c r="Q3148" s="9" t="s">
        <v>8320</v>
      </c>
      <c r="R3148" s="9" t="s">
        <v>8321</v>
      </c>
      <c r="S3148" s="10">
        <f>(J3148/86400)+25569+(-6/24)</f>
        <v>42796.432476851856</v>
      </c>
      <c r="T3148">
        <f t="shared" si="196"/>
        <v>2017</v>
      </c>
      <c r="U3148" s="15" t="str">
        <f t="shared" si="199"/>
        <v>Mar</v>
      </c>
      <c r="V3148" s="10">
        <f>(I3148/86400)+25569+(-5/24)</f>
        <v>42841.432476851849</v>
      </c>
      <c r="Y3148" s="10"/>
    </row>
    <row r="3149" spans="1:25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7"/>
        <v>118</v>
      </c>
      <c r="P3149">
        <f t="shared" si="198"/>
        <v>110.35211267605634</v>
      </c>
      <c r="Q3149" s="9" t="s">
        <v>8320</v>
      </c>
      <c r="R3149" s="9" t="s">
        <v>8321</v>
      </c>
      <c r="S3149" s="10">
        <f>(J3149/86400)+25569+(-6/24)</f>
        <v>41909.71938657407</v>
      </c>
      <c r="T3149">
        <f t="shared" si="196"/>
        <v>2014</v>
      </c>
      <c r="U3149" s="15" t="str">
        <f t="shared" si="199"/>
        <v>Sep</v>
      </c>
      <c r="V3149" s="10">
        <f>(I3149/86400)+25569+(-5/24)</f>
        <v>41949.802719907406</v>
      </c>
      <c r="Y3149" s="10"/>
    </row>
    <row r="3150" spans="1:25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7"/>
        <v>131</v>
      </c>
      <c r="P3150">
        <f t="shared" si="198"/>
        <v>41.421052631578945</v>
      </c>
      <c r="Q3150" s="9" t="s">
        <v>8320</v>
      </c>
      <c r="R3150" s="9" t="s">
        <v>8321</v>
      </c>
      <c r="S3150" s="10">
        <f>(J3150/86400)+25569+(-6/24)</f>
        <v>41891.415324074071</v>
      </c>
      <c r="T3150">
        <f t="shared" si="196"/>
        <v>2014</v>
      </c>
      <c r="U3150" s="15" t="str">
        <f t="shared" si="199"/>
        <v>Sep</v>
      </c>
      <c r="V3150" s="10">
        <f>(I3150/86400)+25569+(-5/24)</f>
        <v>41912.958333333328</v>
      </c>
      <c r="Y3150" s="10"/>
    </row>
    <row r="3151" spans="1:25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7"/>
        <v>104</v>
      </c>
      <c r="P3151">
        <f t="shared" si="198"/>
        <v>52</v>
      </c>
      <c r="Q3151" s="9" t="s">
        <v>8320</v>
      </c>
      <c r="R3151" s="9" t="s">
        <v>8321</v>
      </c>
      <c r="S3151" s="10">
        <f>(J3151/86400)+25569+(-6/24)</f>
        <v>41225.767361111109</v>
      </c>
      <c r="T3151">
        <f t="shared" si="196"/>
        <v>2012</v>
      </c>
      <c r="U3151" s="15" t="str">
        <f t="shared" si="199"/>
        <v>Nov</v>
      </c>
      <c r="V3151" s="10">
        <f>(I3151/86400)+25569+(-5/24)</f>
        <v>41249.875</v>
      </c>
      <c r="Y3151" s="10"/>
    </row>
    <row r="3152" spans="1:25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7"/>
        <v>101</v>
      </c>
      <c r="P3152">
        <f t="shared" si="198"/>
        <v>33.990384615384613</v>
      </c>
      <c r="Q3152" s="9" t="s">
        <v>8320</v>
      </c>
      <c r="R3152" s="9" t="s">
        <v>8321</v>
      </c>
      <c r="S3152" s="10">
        <f>(J3152/86400)+25569+(-6/24)</f>
        <v>40478.013923611114</v>
      </c>
      <c r="T3152">
        <f t="shared" si="196"/>
        <v>2010</v>
      </c>
      <c r="U3152" s="15" t="str">
        <f t="shared" si="199"/>
        <v>Oct</v>
      </c>
      <c r="V3152" s="10">
        <f>(I3152/86400)+25569+(-5/24)</f>
        <v>40567.958333333328</v>
      </c>
      <c r="Y3152" s="10"/>
    </row>
    <row r="3153" spans="1:25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7"/>
        <v>100</v>
      </c>
      <c r="P3153">
        <f t="shared" si="198"/>
        <v>103.35294117647059</v>
      </c>
      <c r="Q3153" s="9" t="s">
        <v>8320</v>
      </c>
      <c r="R3153" s="9" t="s">
        <v>8321</v>
      </c>
      <c r="S3153" s="10">
        <f>(J3153/86400)+25569+(-6/24)</f>
        <v>41862.58997685185</v>
      </c>
      <c r="T3153">
        <f t="shared" si="196"/>
        <v>2014</v>
      </c>
      <c r="U3153" s="15" t="str">
        <f t="shared" si="199"/>
        <v>Aug</v>
      </c>
      <c r="V3153" s="10">
        <f>(I3153/86400)+25569+(-5/24)</f>
        <v>41892.631643518514</v>
      </c>
      <c r="Y3153" s="10"/>
    </row>
    <row r="3154" spans="1:25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7"/>
        <v>106</v>
      </c>
      <c r="P3154">
        <f t="shared" si="198"/>
        <v>34.791044776119406</v>
      </c>
      <c r="Q3154" s="9" t="s">
        <v>8320</v>
      </c>
      <c r="R3154" s="9" t="s">
        <v>8321</v>
      </c>
      <c r="S3154" s="10">
        <f>(J3154/86400)+25569+(-6/24)</f>
        <v>41550.617673611108</v>
      </c>
      <c r="T3154">
        <f t="shared" si="196"/>
        <v>2013</v>
      </c>
      <c r="U3154" s="15" t="str">
        <f t="shared" si="199"/>
        <v>Oct</v>
      </c>
      <c r="V3154" s="10">
        <f>(I3154/86400)+25569+(-5/24)</f>
        <v>41580.659340277773</v>
      </c>
      <c r="Y3154" s="10"/>
    </row>
    <row r="3155" spans="1:25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7"/>
        <v>336</v>
      </c>
      <c r="P3155">
        <f t="shared" si="198"/>
        <v>41.773858921161825</v>
      </c>
      <c r="Q3155" s="9" t="s">
        <v>8320</v>
      </c>
      <c r="R3155" s="9" t="s">
        <v>8321</v>
      </c>
      <c r="S3155" s="10">
        <f>(J3155/86400)+25569+(-6/24)</f>
        <v>40632.904363425929</v>
      </c>
      <c r="T3155">
        <f t="shared" si="196"/>
        <v>2011</v>
      </c>
      <c r="U3155" s="15" t="str">
        <f t="shared" si="199"/>
        <v>Mar</v>
      </c>
      <c r="V3155" s="10">
        <f>(I3155/86400)+25569+(-5/24)</f>
        <v>40663.999305555553</v>
      </c>
      <c r="Y3155" s="10"/>
    </row>
    <row r="3156" spans="1:25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7"/>
        <v>113</v>
      </c>
      <c r="P3156">
        <f t="shared" si="198"/>
        <v>64.268292682926827</v>
      </c>
      <c r="Q3156" s="9" t="s">
        <v>8320</v>
      </c>
      <c r="R3156" s="9" t="s">
        <v>8321</v>
      </c>
      <c r="S3156" s="10">
        <f>(J3156/86400)+25569+(-6/24)</f>
        <v>40970.625671296293</v>
      </c>
      <c r="T3156">
        <f t="shared" si="196"/>
        <v>2012</v>
      </c>
      <c r="U3156" s="15" t="str">
        <f t="shared" si="199"/>
        <v>Mar</v>
      </c>
      <c r="V3156" s="10">
        <f>(I3156/86400)+25569+(-5/24)</f>
        <v>41000.625671296293</v>
      </c>
      <c r="Y3156" s="10"/>
    </row>
    <row r="3157" spans="1:25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7"/>
        <v>189</v>
      </c>
      <c r="P3157">
        <f t="shared" si="198"/>
        <v>31.209370860927152</v>
      </c>
      <c r="Q3157" s="9" t="s">
        <v>8320</v>
      </c>
      <c r="R3157" s="9" t="s">
        <v>8321</v>
      </c>
      <c r="S3157" s="10">
        <f>(J3157/86400)+25569+(-6/24)</f>
        <v>41233.249131944445</v>
      </c>
      <c r="T3157">
        <f t="shared" si="196"/>
        <v>2012</v>
      </c>
      <c r="U3157" s="15" t="str">
        <f t="shared" si="199"/>
        <v>Nov</v>
      </c>
      <c r="V3157" s="10">
        <f>(I3157/86400)+25569+(-5/24)</f>
        <v>41263.290798611109</v>
      </c>
      <c r="Y3157" s="10"/>
    </row>
    <row r="3158" spans="1:25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7"/>
        <v>102</v>
      </c>
      <c r="P3158">
        <f t="shared" si="198"/>
        <v>62.921348314606739</v>
      </c>
      <c r="Q3158" s="9" t="s">
        <v>8320</v>
      </c>
      <c r="R3158" s="9" t="s">
        <v>8321</v>
      </c>
      <c r="S3158" s="10">
        <f>(J3158/86400)+25569+(-6/24)</f>
        <v>41026.703055555554</v>
      </c>
      <c r="T3158">
        <f t="shared" si="196"/>
        <v>2012</v>
      </c>
      <c r="U3158" s="15" t="str">
        <f t="shared" si="199"/>
        <v>Apr</v>
      </c>
      <c r="V3158" s="10">
        <f>(I3158/86400)+25569+(-5/24)</f>
        <v>41061.744722222218</v>
      </c>
      <c r="Y3158" s="10"/>
    </row>
    <row r="3159" spans="1:25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7"/>
        <v>101</v>
      </c>
      <c r="P3159">
        <f t="shared" si="198"/>
        <v>98.536585365853654</v>
      </c>
      <c r="Q3159" s="9" t="s">
        <v>8320</v>
      </c>
      <c r="R3159" s="9" t="s">
        <v>8321</v>
      </c>
      <c r="S3159" s="10">
        <f>(J3159/86400)+25569+(-6/24)</f>
        <v>41829.538252314815</v>
      </c>
      <c r="T3159">
        <f t="shared" si="196"/>
        <v>2014</v>
      </c>
      <c r="U3159" s="15" t="str">
        <f t="shared" si="199"/>
        <v>Jul</v>
      </c>
      <c r="V3159" s="10">
        <f>(I3159/86400)+25569+(-5/24)</f>
        <v>41839</v>
      </c>
      <c r="Y3159" s="10"/>
    </row>
    <row r="3160" spans="1:25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7"/>
        <v>114</v>
      </c>
      <c r="P3160">
        <f t="shared" si="198"/>
        <v>82.608695652173907</v>
      </c>
      <c r="Q3160" s="9" t="s">
        <v>8320</v>
      </c>
      <c r="R3160" s="9" t="s">
        <v>8321</v>
      </c>
      <c r="S3160" s="10">
        <f>(J3160/86400)+25569+(-6/24)</f>
        <v>41447.589722222227</v>
      </c>
      <c r="T3160">
        <f t="shared" si="196"/>
        <v>2013</v>
      </c>
      <c r="U3160" s="15" t="str">
        <f t="shared" si="199"/>
        <v>Jun</v>
      </c>
      <c r="V3160" s="10">
        <f>(I3160/86400)+25569+(-5/24)</f>
        <v>41477.631388888891</v>
      </c>
      <c r="Y3160" s="10"/>
    </row>
    <row r="3161" spans="1:25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7"/>
        <v>133</v>
      </c>
      <c r="P3161">
        <f t="shared" si="198"/>
        <v>38.504230769230773</v>
      </c>
      <c r="Q3161" s="9" t="s">
        <v>8320</v>
      </c>
      <c r="R3161" s="9" t="s">
        <v>8321</v>
      </c>
      <c r="S3161" s="10">
        <f>(J3161/86400)+25569+(-6/24)</f>
        <v>40883.816678240742</v>
      </c>
      <c r="T3161">
        <f t="shared" si="196"/>
        <v>2011</v>
      </c>
      <c r="U3161" s="15" t="str">
        <f t="shared" si="199"/>
        <v>Dec</v>
      </c>
      <c r="V3161" s="10">
        <f>(I3161/86400)+25569+(-5/24)</f>
        <v>40926.75</v>
      </c>
      <c r="Y3161" s="10"/>
    </row>
    <row r="3162" spans="1:25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7"/>
        <v>102</v>
      </c>
      <c r="P3162">
        <f t="shared" si="198"/>
        <v>80.15789473684211</v>
      </c>
      <c r="Q3162" s="9" t="s">
        <v>8320</v>
      </c>
      <c r="R3162" s="9" t="s">
        <v>8321</v>
      </c>
      <c r="S3162" s="10">
        <f>(J3162/86400)+25569+(-6/24)</f>
        <v>41841.01489583333</v>
      </c>
      <c r="T3162">
        <f t="shared" si="196"/>
        <v>2014</v>
      </c>
      <c r="U3162" s="15" t="str">
        <f t="shared" si="199"/>
        <v>Jul</v>
      </c>
      <c r="V3162" s="10">
        <f>(I3162/86400)+25569+(-5/24)</f>
        <v>41863.999305555553</v>
      </c>
      <c r="Y3162" s="10"/>
    </row>
    <row r="3163" spans="1:25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7"/>
        <v>105</v>
      </c>
      <c r="P3163">
        <f t="shared" si="198"/>
        <v>28.405405405405407</v>
      </c>
      <c r="Q3163" s="9" t="s">
        <v>8320</v>
      </c>
      <c r="R3163" s="9" t="s">
        <v>8321</v>
      </c>
      <c r="S3163" s="10">
        <f>(J3163/86400)+25569+(-6/24)</f>
        <v>41897.286134259259</v>
      </c>
      <c r="T3163">
        <f t="shared" si="196"/>
        <v>2014</v>
      </c>
      <c r="U3163" s="15" t="str">
        <f t="shared" si="199"/>
        <v>Sep</v>
      </c>
      <c r="V3163" s="10">
        <f>(I3163/86400)+25569+(-5/24)</f>
        <v>41927.327800925923</v>
      </c>
      <c r="Y3163" s="10"/>
    </row>
    <row r="3164" spans="1:25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7"/>
        <v>127</v>
      </c>
      <c r="P3164">
        <f t="shared" si="198"/>
        <v>80.730158730158735</v>
      </c>
      <c r="Q3164" s="9" t="s">
        <v>8320</v>
      </c>
      <c r="R3164" s="9" t="s">
        <v>8321</v>
      </c>
      <c r="S3164" s="10">
        <f>(J3164/86400)+25569+(-6/24)</f>
        <v>41799.435902777775</v>
      </c>
      <c r="T3164">
        <f t="shared" si="196"/>
        <v>2014</v>
      </c>
      <c r="U3164" s="15" t="str">
        <f t="shared" si="199"/>
        <v>Jun</v>
      </c>
      <c r="V3164" s="10">
        <f>(I3164/86400)+25569+(-5/24)</f>
        <v>41826.875</v>
      </c>
      <c r="Y3164" s="10"/>
    </row>
    <row r="3165" spans="1:25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7"/>
        <v>111</v>
      </c>
      <c r="P3165">
        <f t="shared" si="198"/>
        <v>200.69444444444446</v>
      </c>
      <c r="Q3165" s="9" t="s">
        <v>8320</v>
      </c>
      <c r="R3165" s="9" t="s">
        <v>8321</v>
      </c>
      <c r="S3165" s="10">
        <f>(J3165/86400)+25569+(-6/24)</f>
        <v>41775.503761574073</v>
      </c>
      <c r="T3165">
        <f t="shared" si="196"/>
        <v>2014</v>
      </c>
      <c r="U3165" s="15" t="str">
        <f t="shared" si="199"/>
        <v>May</v>
      </c>
      <c r="V3165" s="10">
        <f>(I3165/86400)+25569+(-5/24)</f>
        <v>41805.545428240737</v>
      </c>
      <c r="Y3165" s="10"/>
    </row>
    <row r="3166" spans="1:25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7"/>
        <v>107</v>
      </c>
      <c r="P3166">
        <f t="shared" si="198"/>
        <v>37.591549295774648</v>
      </c>
      <c r="Q3166" s="9" t="s">
        <v>8320</v>
      </c>
      <c r="R3166" s="9" t="s">
        <v>8321</v>
      </c>
      <c r="S3166" s="10">
        <f>(J3166/86400)+25569+(-6/24)</f>
        <v>41766.555729166663</v>
      </c>
      <c r="T3166">
        <f t="shared" si="196"/>
        <v>2014</v>
      </c>
      <c r="U3166" s="15" t="str">
        <f t="shared" si="199"/>
        <v>May</v>
      </c>
      <c r="V3166" s="10">
        <f>(I3166/86400)+25569+(-5/24)</f>
        <v>41799.597395833327</v>
      </c>
      <c r="Y3166" s="10"/>
    </row>
    <row r="3167" spans="1:25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7"/>
        <v>163</v>
      </c>
      <c r="P3167">
        <f t="shared" si="198"/>
        <v>58.095238095238095</v>
      </c>
      <c r="Q3167" s="9" t="s">
        <v>8320</v>
      </c>
      <c r="R3167" s="9" t="s">
        <v>8321</v>
      </c>
      <c r="S3167" s="10">
        <f>(J3167/86400)+25569+(-6/24)</f>
        <v>40643.909259259257</v>
      </c>
      <c r="T3167">
        <f t="shared" si="196"/>
        <v>2011</v>
      </c>
      <c r="U3167" s="15" t="str">
        <f t="shared" si="199"/>
        <v>Apr</v>
      </c>
      <c r="V3167" s="10">
        <f>(I3167/86400)+25569+(-5/24)</f>
        <v>40665.957638888889</v>
      </c>
      <c r="Y3167" s="10"/>
    </row>
    <row r="3168" spans="1:25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7"/>
        <v>160</v>
      </c>
      <c r="P3168">
        <f t="shared" si="198"/>
        <v>60.300892473118282</v>
      </c>
      <c r="Q3168" s="9" t="s">
        <v>8320</v>
      </c>
      <c r="R3168" s="9" t="s">
        <v>8321</v>
      </c>
      <c r="S3168" s="10">
        <f>(J3168/86400)+25569+(-6/24)</f>
        <v>41940.44158564815</v>
      </c>
      <c r="T3168">
        <f t="shared" si="196"/>
        <v>2014</v>
      </c>
      <c r="U3168" s="15" t="str">
        <f t="shared" si="199"/>
        <v>Oct</v>
      </c>
      <c r="V3168" s="10">
        <f>(I3168/86400)+25569+(-5/24)</f>
        <v>41969.124305555553</v>
      </c>
      <c r="Y3168" s="10"/>
    </row>
    <row r="3169" spans="1:25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7"/>
        <v>116</v>
      </c>
      <c r="P3169">
        <f t="shared" si="198"/>
        <v>63.363636363636367</v>
      </c>
      <c r="Q3169" s="9" t="s">
        <v>8320</v>
      </c>
      <c r="R3169" s="9" t="s">
        <v>8321</v>
      </c>
      <c r="S3169" s="10">
        <f>(J3169/86400)+25569+(-6/24)</f>
        <v>41838.925706018519</v>
      </c>
      <c r="T3169">
        <f t="shared" si="196"/>
        <v>2014</v>
      </c>
      <c r="U3169" s="15" t="str">
        <f t="shared" si="199"/>
        <v>Jul</v>
      </c>
      <c r="V3169" s="10">
        <f>(I3169/86400)+25569+(-5/24)</f>
        <v>41852.967372685183</v>
      </c>
      <c r="Y3169" s="10"/>
    </row>
    <row r="3170" spans="1:25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7"/>
        <v>124</v>
      </c>
      <c r="P3170">
        <f t="shared" si="198"/>
        <v>50.901639344262293</v>
      </c>
      <c r="Q3170" s="9" t="s">
        <v>8320</v>
      </c>
      <c r="R3170" s="9" t="s">
        <v>8321</v>
      </c>
      <c r="S3170" s="10">
        <f>(J3170/86400)+25569+(-6/24)</f>
        <v>41771.855937500004</v>
      </c>
      <c r="T3170">
        <f t="shared" si="196"/>
        <v>2014</v>
      </c>
      <c r="U3170" s="15" t="str">
        <f t="shared" si="199"/>
        <v>May</v>
      </c>
      <c r="V3170" s="10">
        <f>(I3170/86400)+25569+(-5/24)</f>
        <v>41803.708333333328</v>
      </c>
      <c r="Y3170" s="10"/>
    </row>
    <row r="3171" spans="1:25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7"/>
        <v>103</v>
      </c>
      <c r="P3171">
        <f t="shared" si="198"/>
        <v>100.5</v>
      </c>
      <c r="Q3171" s="9" t="s">
        <v>8320</v>
      </c>
      <c r="R3171" s="9" t="s">
        <v>8321</v>
      </c>
      <c r="S3171" s="10">
        <f>(J3171/86400)+25569+(-6/24)</f>
        <v>41591.487974537034</v>
      </c>
      <c r="T3171">
        <f t="shared" si="196"/>
        <v>2013</v>
      </c>
      <c r="U3171" s="15" t="str">
        <f t="shared" si="199"/>
        <v>Nov</v>
      </c>
      <c r="V3171" s="10">
        <f>(I3171/86400)+25569+(-5/24)</f>
        <v>41620.999305555553</v>
      </c>
      <c r="Y3171" s="10"/>
    </row>
    <row r="3172" spans="1:25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7"/>
        <v>112</v>
      </c>
      <c r="P3172">
        <f t="shared" si="198"/>
        <v>31.619718309859156</v>
      </c>
      <c r="Q3172" s="9" t="s">
        <v>8320</v>
      </c>
      <c r="R3172" s="9" t="s">
        <v>8321</v>
      </c>
      <c r="S3172" s="10">
        <f>(J3172/86400)+25569+(-6/24)</f>
        <v>41788.830370370371</v>
      </c>
      <c r="T3172">
        <f t="shared" si="196"/>
        <v>2014</v>
      </c>
      <c r="U3172" s="15" t="str">
        <f t="shared" si="199"/>
        <v>May</v>
      </c>
      <c r="V3172" s="10">
        <f>(I3172/86400)+25569+(-5/24)</f>
        <v>41821.958333333328</v>
      </c>
      <c r="Y3172" s="10"/>
    </row>
    <row r="3173" spans="1:25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7"/>
        <v>109</v>
      </c>
      <c r="P3173">
        <f t="shared" si="198"/>
        <v>65.102564102564102</v>
      </c>
      <c r="Q3173" s="9" t="s">
        <v>8320</v>
      </c>
      <c r="R3173" s="9" t="s">
        <v>8321</v>
      </c>
      <c r="S3173" s="10">
        <f>(J3173/86400)+25569+(-6/24)</f>
        <v>42466.358310185184</v>
      </c>
      <c r="T3173">
        <f t="shared" si="196"/>
        <v>2016</v>
      </c>
      <c r="U3173" s="15" t="str">
        <f t="shared" si="199"/>
        <v>Apr</v>
      </c>
      <c r="V3173" s="10">
        <f>(I3173/86400)+25569+(-5/24)</f>
        <v>42496.399976851848</v>
      </c>
      <c r="Y3173" s="10"/>
    </row>
    <row r="3174" spans="1:25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7"/>
        <v>115</v>
      </c>
      <c r="P3174">
        <f t="shared" si="198"/>
        <v>79.310344827586206</v>
      </c>
      <c r="Q3174" s="9" t="s">
        <v>8320</v>
      </c>
      <c r="R3174" s="9" t="s">
        <v>8321</v>
      </c>
      <c r="S3174" s="10">
        <f>(J3174/86400)+25569+(-6/24)</f>
        <v>40923.479953703703</v>
      </c>
      <c r="T3174">
        <f t="shared" si="196"/>
        <v>2012</v>
      </c>
      <c r="U3174" s="15" t="str">
        <f t="shared" si="199"/>
        <v>Jan</v>
      </c>
      <c r="V3174" s="10">
        <f>(I3174/86400)+25569+(-5/24)</f>
        <v>40953.521620370368</v>
      </c>
      <c r="Y3174" s="10"/>
    </row>
    <row r="3175" spans="1:25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7"/>
        <v>103</v>
      </c>
      <c r="P3175">
        <f t="shared" si="198"/>
        <v>139.18918918918919</v>
      </c>
      <c r="Q3175" s="9" t="s">
        <v>8320</v>
      </c>
      <c r="R3175" s="9" t="s">
        <v>8321</v>
      </c>
      <c r="S3175" s="10">
        <f>(J3175/86400)+25569+(-6/24)</f>
        <v>41878.628379629634</v>
      </c>
      <c r="T3175">
        <f t="shared" si="196"/>
        <v>2014</v>
      </c>
      <c r="U3175" s="15" t="str">
        <f t="shared" si="199"/>
        <v>Aug</v>
      </c>
      <c r="V3175" s="10">
        <f>(I3175/86400)+25569+(-5/24)</f>
        <v>41908.670046296298</v>
      </c>
      <c r="Y3175" s="10"/>
    </row>
    <row r="3176" spans="1:25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7"/>
        <v>101</v>
      </c>
      <c r="P3176">
        <f t="shared" si="198"/>
        <v>131.91304347826087</v>
      </c>
      <c r="Q3176" s="9" t="s">
        <v>8320</v>
      </c>
      <c r="R3176" s="9" t="s">
        <v>8321</v>
      </c>
      <c r="S3176" s="10">
        <f>(J3176/86400)+25569+(-6/24)</f>
        <v>41862.614675925928</v>
      </c>
      <c r="T3176">
        <f t="shared" si="196"/>
        <v>2014</v>
      </c>
      <c r="U3176" s="15" t="str">
        <f t="shared" si="199"/>
        <v>Aug</v>
      </c>
      <c r="V3176" s="10">
        <f>(I3176/86400)+25569+(-5/24)</f>
        <v>41876.656342592592</v>
      </c>
      <c r="Y3176" s="10"/>
    </row>
    <row r="3177" spans="1:25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7"/>
        <v>110</v>
      </c>
      <c r="P3177">
        <f t="shared" si="198"/>
        <v>91.3</v>
      </c>
      <c r="Q3177" s="9" t="s">
        <v>8320</v>
      </c>
      <c r="R3177" s="9" t="s">
        <v>8321</v>
      </c>
      <c r="S3177" s="10">
        <f>(J3177/86400)+25569+(-6/24)</f>
        <v>40531.636886574073</v>
      </c>
      <c r="T3177">
        <f t="shared" si="196"/>
        <v>2010</v>
      </c>
      <c r="U3177" s="15" t="str">
        <f t="shared" si="199"/>
        <v>Dec</v>
      </c>
      <c r="V3177" s="10">
        <f>(I3177/86400)+25569+(-5/24)</f>
        <v>40591.678553240738</v>
      </c>
      <c r="Y3177" s="10"/>
    </row>
    <row r="3178" spans="1:25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7"/>
        <v>115</v>
      </c>
      <c r="P3178">
        <f t="shared" si="198"/>
        <v>39.672727272727272</v>
      </c>
      <c r="Q3178" s="9" t="s">
        <v>8320</v>
      </c>
      <c r="R3178" s="9" t="s">
        <v>8321</v>
      </c>
      <c r="S3178" s="10">
        <f>(J3178/86400)+25569+(-6/24)</f>
        <v>41477.680914351848</v>
      </c>
      <c r="T3178">
        <f t="shared" si="196"/>
        <v>2013</v>
      </c>
      <c r="U3178" s="15" t="str">
        <f t="shared" si="199"/>
        <v>Jul</v>
      </c>
      <c r="V3178" s="10">
        <f>(I3178/86400)+25569+(-5/24)</f>
        <v>41504.416666666664</v>
      </c>
      <c r="Y3178" s="10"/>
    </row>
    <row r="3179" spans="1:25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7"/>
        <v>117</v>
      </c>
      <c r="P3179">
        <f t="shared" si="198"/>
        <v>57.549019607843135</v>
      </c>
      <c r="Q3179" s="9" t="s">
        <v>8320</v>
      </c>
      <c r="R3179" s="9" t="s">
        <v>8321</v>
      </c>
      <c r="S3179" s="10">
        <f>(J3179/86400)+25569+(-6/24)</f>
        <v>41781.416770833333</v>
      </c>
      <c r="T3179">
        <f t="shared" si="196"/>
        <v>2014</v>
      </c>
      <c r="U3179" s="15" t="str">
        <f t="shared" si="199"/>
        <v>May</v>
      </c>
      <c r="V3179" s="10">
        <f>(I3179/86400)+25569+(-5/24)</f>
        <v>41811.458437499998</v>
      </c>
      <c r="Y3179" s="10"/>
    </row>
    <row r="3180" spans="1:25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7"/>
        <v>172</v>
      </c>
      <c r="P3180">
        <f t="shared" si="198"/>
        <v>33.025641025641029</v>
      </c>
      <c r="Q3180" s="9" t="s">
        <v>8320</v>
      </c>
      <c r="R3180" s="9" t="s">
        <v>8321</v>
      </c>
      <c r="S3180" s="10">
        <f>(J3180/86400)+25569+(-6/24)</f>
        <v>41806.355034722219</v>
      </c>
      <c r="T3180">
        <f t="shared" si="196"/>
        <v>2014</v>
      </c>
      <c r="U3180" s="15" t="str">
        <f t="shared" si="199"/>
        <v>Jun</v>
      </c>
      <c r="V3180" s="10">
        <f>(I3180/86400)+25569+(-5/24)</f>
        <v>41836.396701388883</v>
      </c>
      <c r="Y3180" s="10"/>
    </row>
    <row r="3181" spans="1:25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7"/>
        <v>114</v>
      </c>
      <c r="P3181">
        <f t="shared" si="198"/>
        <v>77.335806451612896</v>
      </c>
      <c r="Q3181" s="9" t="s">
        <v>8320</v>
      </c>
      <c r="R3181" s="9" t="s">
        <v>8321</v>
      </c>
      <c r="S3181" s="10">
        <f>(J3181/86400)+25569+(-6/24)</f>
        <v>41375.452210648145</v>
      </c>
      <c r="T3181">
        <f t="shared" si="196"/>
        <v>2013</v>
      </c>
      <c r="U3181" s="15" t="str">
        <f t="shared" si="199"/>
        <v>Apr</v>
      </c>
      <c r="V3181" s="10">
        <f>(I3181/86400)+25569+(-5/24)</f>
        <v>41400.49387731481</v>
      </c>
      <c r="Y3181" s="10"/>
    </row>
    <row r="3182" spans="1:25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7"/>
        <v>120</v>
      </c>
      <c r="P3182">
        <f t="shared" si="198"/>
        <v>31.933333333333334</v>
      </c>
      <c r="Q3182" s="9" t="s">
        <v>8320</v>
      </c>
      <c r="R3182" s="9" t="s">
        <v>8321</v>
      </c>
      <c r="S3182" s="10">
        <f>(J3182/86400)+25569+(-6/24)</f>
        <v>41780.162604166668</v>
      </c>
      <c r="T3182">
        <f t="shared" si="196"/>
        <v>2014</v>
      </c>
      <c r="U3182" s="15" t="str">
        <f t="shared" si="199"/>
        <v>May</v>
      </c>
      <c r="V3182" s="10">
        <f>(I3182/86400)+25569+(-5/24)</f>
        <v>41810.204270833332</v>
      </c>
      <c r="Y3182" s="10"/>
    </row>
    <row r="3183" spans="1:25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7"/>
        <v>109</v>
      </c>
      <c r="P3183">
        <f t="shared" si="198"/>
        <v>36.333333333333336</v>
      </c>
      <c r="Q3183" s="9" t="s">
        <v>8320</v>
      </c>
      <c r="R3183" s="9" t="s">
        <v>8321</v>
      </c>
      <c r="S3183" s="10">
        <f>(J3183/86400)+25569+(-6/24)</f>
        <v>41779.060034722221</v>
      </c>
      <c r="T3183">
        <f t="shared" si="196"/>
        <v>2014</v>
      </c>
      <c r="U3183" s="15" t="str">
        <f t="shared" si="199"/>
        <v>May</v>
      </c>
      <c r="V3183" s="10">
        <f>(I3183/86400)+25569+(-5/24)</f>
        <v>41805.458333333328</v>
      </c>
      <c r="Y3183" s="10"/>
    </row>
    <row r="3184" spans="1:25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7"/>
        <v>101</v>
      </c>
      <c r="P3184">
        <f t="shared" si="198"/>
        <v>46.768211920529801</v>
      </c>
      <c r="Q3184" s="9" t="s">
        <v>8320</v>
      </c>
      <c r="R3184" s="9" t="s">
        <v>8321</v>
      </c>
      <c r="S3184" s="10">
        <f>(J3184/86400)+25569+(-6/24)</f>
        <v>40883.699317129627</v>
      </c>
      <c r="T3184">
        <f t="shared" si="196"/>
        <v>2011</v>
      </c>
      <c r="U3184" s="15" t="str">
        <f t="shared" si="199"/>
        <v>Dec</v>
      </c>
      <c r="V3184" s="10">
        <f>(I3184/86400)+25569+(-5/24)</f>
        <v>40939.5</v>
      </c>
      <c r="Y3184" s="10"/>
    </row>
    <row r="3185" spans="1:25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7"/>
        <v>109</v>
      </c>
      <c r="P3185">
        <f t="shared" si="198"/>
        <v>40.073529411764703</v>
      </c>
      <c r="Q3185" s="9" t="s">
        <v>8320</v>
      </c>
      <c r="R3185" s="9" t="s">
        <v>8321</v>
      </c>
      <c r="S3185" s="10">
        <f>(J3185/86400)+25569+(-6/24)</f>
        <v>41491.54478009259</v>
      </c>
      <c r="T3185">
        <f t="shared" si="196"/>
        <v>2013</v>
      </c>
      <c r="U3185" s="15" t="str">
        <f t="shared" si="199"/>
        <v>Aug</v>
      </c>
      <c r="V3185" s="10">
        <f>(I3185/86400)+25569+(-5/24)</f>
        <v>41509.586446759255</v>
      </c>
      <c r="Y3185" s="10"/>
    </row>
    <row r="3186" spans="1:25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7"/>
        <v>107</v>
      </c>
      <c r="P3186">
        <f t="shared" si="198"/>
        <v>100.21739130434783</v>
      </c>
      <c r="Q3186" s="9" t="s">
        <v>8320</v>
      </c>
      <c r="R3186" s="9" t="s">
        <v>8321</v>
      </c>
      <c r="S3186" s="10">
        <f>(J3186/86400)+25569+(-6/24)</f>
        <v>41791.743414351848</v>
      </c>
      <c r="T3186">
        <f t="shared" si="196"/>
        <v>2014</v>
      </c>
      <c r="U3186" s="15" t="str">
        <f t="shared" si="199"/>
        <v>Jun</v>
      </c>
      <c r="V3186" s="10">
        <f>(I3186/86400)+25569+(-5/24)</f>
        <v>41821.785081018512</v>
      </c>
      <c r="Y3186" s="10"/>
    </row>
    <row r="3187" spans="1:25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7"/>
        <v>100</v>
      </c>
      <c r="P3187">
        <f t="shared" si="198"/>
        <v>41.666666666666664</v>
      </c>
      <c r="Q3187" s="9" t="s">
        <v>8320</v>
      </c>
      <c r="R3187" s="9" t="s">
        <v>8321</v>
      </c>
      <c r="S3187" s="10">
        <f>(J3187/86400)+25569+(-6/24)</f>
        <v>41829.727326388893</v>
      </c>
      <c r="T3187">
        <f t="shared" si="196"/>
        <v>2014</v>
      </c>
      <c r="U3187" s="15" t="str">
        <f t="shared" si="199"/>
        <v>Jul</v>
      </c>
      <c r="V3187" s="10">
        <f>(I3187/86400)+25569+(-5/24)</f>
        <v>41836.768993055557</v>
      </c>
      <c r="Y3187" s="10"/>
    </row>
    <row r="3188" spans="1:25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7"/>
        <v>102</v>
      </c>
      <c r="P3188">
        <f t="shared" si="198"/>
        <v>46.714285714285715</v>
      </c>
      <c r="Q3188" s="9" t="s">
        <v>8320</v>
      </c>
      <c r="R3188" s="9" t="s">
        <v>8321</v>
      </c>
      <c r="S3188" s="10">
        <f>(J3188/86400)+25569+(-6/24)</f>
        <v>41868.674050925925</v>
      </c>
      <c r="T3188">
        <f t="shared" si="196"/>
        <v>2014</v>
      </c>
      <c r="U3188" s="15" t="str">
        <f t="shared" si="199"/>
        <v>Aug</v>
      </c>
      <c r="V3188" s="10">
        <f>(I3188/86400)+25569+(-5/24)</f>
        <v>41898.666666666664</v>
      </c>
      <c r="Y3188" s="10"/>
    </row>
    <row r="3189" spans="1:25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7"/>
        <v>116</v>
      </c>
      <c r="P3189">
        <f t="shared" si="198"/>
        <v>71.491803278688522</v>
      </c>
      <c r="Q3189" s="9" t="s">
        <v>8320</v>
      </c>
      <c r="R3189" s="9" t="s">
        <v>8321</v>
      </c>
      <c r="S3189" s="10">
        <f>(J3189/86400)+25569+(-6/24)</f>
        <v>41835.416354166664</v>
      </c>
      <c r="T3189">
        <f t="shared" si="196"/>
        <v>2014</v>
      </c>
      <c r="U3189" s="15" t="str">
        <f t="shared" si="199"/>
        <v>Jul</v>
      </c>
      <c r="V3189" s="10">
        <f>(I3189/86400)+25569+(-5/24)</f>
        <v>41855.458020833328</v>
      </c>
      <c r="Y3189" s="10"/>
    </row>
    <row r="3190" spans="1:25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7"/>
        <v>65</v>
      </c>
      <c r="P3190">
        <f t="shared" si="198"/>
        <v>14.444444444444445</v>
      </c>
      <c r="Q3190" s="9" t="s">
        <v>8320</v>
      </c>
      <c r="R3190" s="9" t="s">
        <v>8362</v>
      </c>
      <c r="S3190" s="10">
        <f>(J3190/86400)+25569+(-6/24)</f>
        <v>42144.165532407409</v>
      </c>
      <c r="T3190">
        <f t="shared" si="196"/>
        <v>2015</v>
      </c>
      <c r="U3190" s="15" t="str">
        <f t="shared" si="199"/>
        <v>May</v>
      </c>
      <c r="V3190" s="10">
        <f>(I3190/86400)+25569+(-5/24)</f>
        <v>42165.207199074073</v>
      </c>
      <c r="Y3190" s="10"/>
    </row>
    <row r="3191" spans="1:25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7"/>
        <v>12</v>
      </c>
      <c r="P3191">
        <f t="shared" si="198"/>
        <v>356.84210526315792</v>
      </c>
      <c r="Q3191" s="9" t="s">
        <v>8320</v>
      </c>
      <c r="R3191" s="9" t="s">
        <v>8362</v>
      </c>
      <c r="S3191" s="10">
        <f>(J3191/86400)+25569+(-6/24)</f>
        <v>42118.096435185187</v>
      </c>
      <c r="T3191">
        <f t="shared" si="196"/>
        <v>2015</v>
      </c>
      <c r="U3191" s="15" t="str">
        <f t="shared" si="199"/>
        <v>Apr</v>
      </c>
      <c r="V3191" s="10">
        <f>(I3191/86400)+25569+(-5/24)</f>
        <v>42148.138101851851</v>
      </c>
      <c r="Y3191" s="10"/>
    </row>
    <row r="3192" spans="1:25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7"/>
        <v>0</v>
      </c>
      <c r="P3192" t="e">
        <f t="shared" si="198"/>
        <v>#DIV/0!</v>
      </c>
      <c r="Q3192" s="9" t="s">
        <v>8320</v>
      </c>
      <c r="R3192" s="9" t="s">
        <v>8362</v>
      </c>
      <c r="S3192" s="10">
        <f>(J3192/86400)+25569+(-6/24)</f>
        <v>42682.901331018518</v>
      </c>
      <c r="T3192">
        <f t="shared" si="196"/>
        <v>2016</v>
      </c>
      <c r="U3192" s="15" t="str">
        <f t="shared" si="199"/>
        <v>Nov</v>
      </c>
      <c r="V3192" s="10">
        <f>(I3192/86400)+25569+(-5/24)</f>
        <v>42712.984664351847</v>
      </c>
      <c r="Y3192" s="10"/>
    </row>
    <row r="3193" spans="1:25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7"/>
        <v>4</v>
      </c>
      <c r="P3193">
        <f t="shared" si="198"/>
        <v>37.75</v>
      </c>
      <c r="Q3193" s="9" t="s">
        <v>8320</v>
      </c>
      <c r="R3193" s="9" t="s">
        <v>8362</v>
      </c>
      <c r="S3193" s="10">
        <f>(J3193/86400)+25569+(-6/24)</f>
        <v>42538.505428240736</v>
      </c>
      <c r="T3193">
        <f t="shared" si="196"/>
        <v>2016</v>
      </c>
      <c r="U3193" s="15" t="str">
        <f t="shared" si="199"/>
        <v>Jun</v>
      </c>
      <c r="V3193" s="10">
        <f>(I3193/86400)+25569+(-5/24)</f>
        <v>42598.547094907401</v>
      </c>
      <c r="Y3193" s="10"/>
    </row>
    <row r="3194" spans="1:25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7"/>
        <v>1</v>
      </c>
      <c r="P3194">
        <f t="shared" si="198"/>
        <v>12.75</v>
      </c>
      <c r="Q3194" s="9" t="s">
        <v>8320</v>
      </c>
      <c r="R3194" s="9" t="s">
        <v>8362</v>
      </c>
      <c r="S3194" s="10">
        <f>(J3194/86400)+25569+(-6/24)</f>
        <v>42018.69049768518</v>
      </c>
      <c r="T3194">
        <f t="shared" si="196"/>
        <v>2015</v>
      </c>
      <c r="U3194" s="15" t="str">
        <f t="shared" si="199"/>
        <v>Jan</v>
      </c>
      <c r="V3194" s="10">
        <f>(I3194/86400)+25569+(-5/24)</f>
        <v>42063.708333333336</v>
      </c>
      <c r="Y3194" s="10"/>
    </row>
    <row r="3195" spans="1:25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7"/>
        <v>12</v>
      </c>
      <c r="P3195">
        <f t="shared" si="198"/>
        <v>24.458333333333332</v>
      </c>
      <c r="Q3195" s="9" t="s">
        <v>8320</v>
      </c>
      <c r="R3195" s="9" t="s">
        <v>8362</v>
      </c>
      <c r="S3195" s="10">
        <f>(J3195/86400)+25569+(-6/24)</f>
        <v>42010.718240740738</v>
      </c>
      <c r="T3195">
        <f t="shared" si="196"/>
        <v>2015</v>
      </c>
      <c r="U3195" s="15" t="str">
        <f t="shared" si="199"/>
        <v>Jan</v>
      </c>
      <c r="V3195" s="10">
        <f>(I3195/86400)+25569+(-5/24)</f>
        <v>42055.759907407402</v>
      </c>
      <c r="Y3195" s="10"/>
    </row>
    <row r="3196" spans="1:25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7"/>
        <v>0</v>
      </c>
      <c r="P3196" t="e">
        <f t="shared" si="198"/>
        <v>#DIV/0!</v>
      </c>
      <c r="Q3196" s="9" t="s">
        <v>8320</v>
      </c>
      <c r="R3196" s="9" t="s">
        <v>8362</v>
      </c>
      <c r="S3196" s="10">
        <f>(J3196/86400)+25569+(-6/24)</f>
        <v>42181.812476851846</v>
      </c>
      <c r="T3196">
        <f t="shared" si="196"/>
        <v>2015</v>
      </c>
      <c r="U3196" s="15" t="str">
        <f t="shared" si="199"/>
        <v>Jun</v>
      </c>
      <c r="V3196" s="10">
        <f>(I3196/86400)+25569+(-5/24)</f>
        <v>42211.854143518511</v>
      </c>
      <c r="Y3196" s="10"/>
    </row>
    <row r="3197" spans="1:25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7"/>
        <v>59</v>
      </c>
      <c r="P3197">
        <f t="shared" si="198"/>
        <v>53.07692307692308</v>
      </c>
      <c r="Q3197" s="9" t="s">
        <v>8320</v>
      </c>
      <c r="R3197" s="9" t="s">
        <v>8362</v>
      </c>
      <c r="S3197" s="10">
        <f>(J3197/86400)+25569+(-6/24)</f>
        <v>42017.344236111108</v>
      </c>
      <c r="T3197">
        <f t="shared" si="196"/>
        <v>2015</v>
      </c>
      <c r="U3197" s="15" t="str">
        <f t="shared" si="199"/>
        <v>Jan</v>
      </c>
      <c r="V3197" s="10">
        <f>(I3197/86400)+25569+(-5/24)</f>
        <v>42047.385902777773</v>
      </c>
      <c r="Y3197" s="10"/>
    </row>
    <row r="3198" spans="1:25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7"/>
        <v>0</v>
      </c>
      <c r="P3198">
        <f t="shared" si="198"/>
        <v>300</v>
      </c>
      <c r="Q3198" s="9" t="s">
        <v>8320</v>
      </c>
      <c r="R3198" s="9" t="s">
        <v>8362</v>
      </c>
      <c r="S3198" s="10">
        <f>(J3198/86400)+25569+(-6/24)</f>
        <v>42157.348090277781</v>
      </c>
      <c r="T3198">
        <f t="shared" si="196"/>
        <v>2015</v>
      </c>
      <c r="U3198" s="15" t="str">
        <f t="shared" si="199"/>
        <v>Jun</v>
      </c>
      <c r="V3198" s="10">
        <f>(I3198/86400)+25569+(-5/24)</f>
        <v>42217.374999999993</v>
      </c>
      <c r="Y3198" s="10"/>
    </row>
    <row r="3199" spans="1:25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7"/>
        <v>11</v>
      </c>
      <c r="P3199">
        <f t="shared" si="198"/>
        <v>286.25</v>
      </c>
      <c r="Q3199" s="9" t="s">
        <v>8320</v>
      </c>
      <c r="R3199" s="9" t="s">
        <v>8362</v>
      </c>
      <c r="S3199" s="10">
        <f>(J3199/86400)+25569+(-6/24)</f>
        <v>42009.243263888886</v>
      </c>
      <c r="T3199">
        <f t="shared" si="196"/>
        <v>2015</v>
      </c>
      <c r="U3199" s="15" t="str">
        <f t="shared" si="199"/>
        <v>Jan</v>
      </c>
      <c r="V3199" s="10">
        <f>(I3199/86400)+25569+(-5/24)</f>
        <v>42039.28493055555</v>
      </c>
      <c r="Y3199" s="10"/>
    </row>
    <row r="3200" spans="1:25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7"/>
        <v>0</v>
      </c>
      <c r="P3200">
        <f t="shared" si="198"/>
        <v>36.666666666666664</v>
      </c>
      <c r="Q3200" s="9" t="s">
        <v>8320</v>
      </c>
      <c r="R3200" s="9" t="s">
        <v>8362</v>
      </c>
      <c r="S3200" s="10">
        <f>(J3200/86400)+25569+(-6/24)</f>
        <v>42013.174502314811</v>
      </c>
      <c r="T3200">
        <f t="shared" si="196"/>
        <v>2015</v>
      </c>
      <c r="U3200" s="15" t="str">
        <f t="shared" si="199"/>
        <v>Jan</v>
      </c>
      <c r="V3200" s="10">
        <f>(I3200/86400)+25569+(-5/24)</f>
        <v>42051.216168981475</v>
      </c>
      <c r="Y3200" s="10"/>
    </row>
    <row r="3201" spans="1:25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7"/>
        <v>52</v>
      </c>
      <c r="P3201">
        <f t="shared" si="198"/>
        <v>49.20754716981132</v>
      </c>
      <c r="Q3201" s="9" t="s">
        <v>8320</v>
      </c>
      <c r="R3201" s="9" t="s">
        <v>8362</v>
      </c>
      <c r="S3201" s="10">
        <f>(J3201/86400)+25569+(-6/24)</f>
        <v>41858.511782407411</v>
      </c>
      <c r="T3201">
        <f t="shared" si="196"/>
        <v>2014</v>
      </c>
      <c r="U3201" s="15" t="str">
        <f t="shared" si="199"/>
        <v>Aug</v>
      </c>
      <c r="V3201" s="10">
        <f>(I3201/86400)+25569+(-5/24)</f>
        <v>41888.666666666664</v>
      </c>
      <c r="Y3201" s="10"/>
    </row>
    <row r="3202" spans="1:25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7"/>
        <v>0</v>
      </c>
      <c r="P3202">
        <f t="shared" si="198"/>
        <v>1</v>
      </c>
      <c r="Q3202" s="9" t="s">
        <v>8320</v>
      </c>
      <c r="R3202" s="9" t="s">
        <v>8362</v>
      </c>
      <c r="S3202" s="10">
        <f>(J3202/86400)+25569+(-6/24)</f>
        <v>42460.070613425924</v>
      </c>
      <c r="T3202">
        <f t="shared" ref="T3202:T3265" si="200">YEAR(S3202)</f>
        <v>2016</v>
      </c>
      <c r="U3202" s="15" t="str">
        <f t="shared" si="199"/>
        <v>Mar</v>
      </c>
      <c r="V3202" s="10">
        <f>(I3202/86400)+25569+(-5/24)</f>
        <v>42490.023611111108</v>
      </c>
      <c r="Y3202" s="10"/>
    </row>
    <row r="3203" spans="1:25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1">ROUND((E3203/D3203)*100,0)</f>
        <v>1</v>
      </c>
      <c r="P3203">
        <f t="shared" ref="P3203:P3266" si="202">AVERAGE(E3203/L3203)</f>
        <v>12.5</v>
      </c>
      <c r="Q3203" s="9" t="s">
        <v>8320</v>
      </c>
      <c r="R3203" s="9" t="s">
        <v>8362</v>
      </c>
      <c r="S3203" s="10">
        <f>(J3203/86400)+25569+(-6/24)</f>
        <v>41861.517094907409</v>
      </c>
      <c r="T3203">
        <f t="shared" si="200"/>
        <v>2014</v>
      </c>
      <c r="U3203" s="15" t="str">
        <f t="shared" ref="U3203:U3266" si="203">TEXT(S3203,"mmm")</f>
        <v>Aug</v>
      </c>
      <c r="V3203" s="10">
        <f>(I3203/86400)+25569+(-5/24)</f>
        <v>41882.558761574073</v>
      </c>
      <c r="Y3203" s="10"/>
    </row>
    <row r="3204" spans="1:25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1"/>
        <v>55</v>
      </c>
      <c r="P3204">
        <f t="shared" si="202"/>
        <v>109.04</v>
      </c>
      <c r="Q3204" s="9" t="s">
        <v>8320</v>
      </c>
      <c r="R3204" s="9" t="s">
        <v>8362</v>
      </c>
      <c r="S3204" s="10">
        <f>(J3204/86400)+25569+(-6/24)</f>
        <v>42293.603541666671</v>
      </c>
      <c r="T3204">
        <f t="shared" si="200"/>
        <v>2015</v>
      </c>
      <c r="U3204" s="15" t="str">
        <f t="shared" si="203"/>
        <v>Oct</v>
      </c>
      <c r="V3204" s="10">
        <f>(I3204/86400)+25569+(-5/24)</f>
        <v>42352.040972222218</v>
      </c>
      <c r="Y3204" s="10"/>
    </row>
    <row r="3205" spans="1:25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1"/>
        <v>25</v>
      </c>
      <c r="P3205">
        <f t="shared" si="202"/>
        <v>41.666666666666664</v>
      </c>
      <c r="Q3205" s="9" t="s">
        <v>8320</v>
      </c>
      <c r="R3205" s="9" t="s">
        <v>8362</v>
      </c>
      <c r="S3205" s="10">
        <f>(J3205/86400)+25569+(-6/24)</f>
        <v>42242.738680555558</v>
      </c>
      <c r="T3205">
        <f t="shared" si="200"/>
        <v>2015</v>
      </c>
      <c r="U3205" s="15" t="str">
        <f t="shared" si="203"/>
        <v>Aug</v>
      </c>
      <c r="V3205" s="10">
        <f>(I3205/86400)+25569+(-5/24)</f>
        <v>42272.780347222222</v>
      </c>
      <c r="Y3205" s="10"/>
    </row>
    <row r="3206" spans="1:25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1"/>
        <v>0</v>
      </c>
      <c r="P3206" t="e">
        <f t="shared" si="202"/>
        <v>#DIV/0!</v>
      </c>
      <c r="Q3206" s="9" t="s">
        <v>8320</v>
      </c>
      <c r="R3206" s="9" t="s">
        <v>8362</v>
      </c>
      <c r="S3206" s="10">
        <f>(J3206/86400)+25569+(-6/24)</f>
        <v>42172.436099537037</v>
      </c>
      <c r="T3206">
        <f t="shared" si="200"/>
        <v>2015</v>
      </c>
      <c r="U3206" s="15" t="str">
        <f t="shared" si="203"/>
        <v>Jun</v>
      </c>
      <c r="V3206" s="10">
        <f>(I3206/86400)+25569+(-5/24)</f>
        <v>42202.468055555553</v>
      </c>
      <c r="Y3206" s="10"/>
    </row>
    <row r="3207" spans="1:25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1"/>
        <v>3</v>
      </c>
      <c r="P3207">
        <f t="shared" si="202"/>
        <v>22.75</v>
      </c>
      <c r="Q3207" s="9" t="s">
        <v>8320</v>
      </c>
      <c r="R3207" s="9" t="s">
        <v>8362</v>
      </c>
      <c r="S3207" s="10">
        <f>(J3207/86400)+25569+(-6/24)</f>
        <v>42095.124675925923</v>
      </c>
      <c r="T3207">
        <f t="shared" si="200"/>
        <v>2015</v>
      </c>
      <c r="U3207" s="15" t="str">
        <f t="shared" si="203"/>
        <v>Apr</v>
      </c>
      <c r="V3207" s="10">
        <f>(I3207/86400)+25569+(-5/24)</f>
        <v>42125.166342592587</v>
      </c>
      <c r="Y3207" s="10"/>
    </row>
    <row r="3208" spans="1:25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1"/>
        <v>0</v>
      </c>
      <c r="P3208" t="e">
        <f t="shared" si="202"/>
        <v>#DIV/0!</v>
      </c>
      <c r="Q3208" s="9" t="s">
        <v>8320</v>
      </c>
      <c r="R3208" s="9" t="s">
        <v>8362</v>
      </c>
      <c r="S3208" s="10">
        <f>(J3208/86400)+25569+(-6/24)</f>
        <v>42236.026053240741</v>
      </c>
      <c r="T3208">
        <f t="shared" si="200"/>
        <v>2015</v>
      </c>
      <c r="U3208" s="15" t="str">
        <f t="shared" si="203"/>
        <v>Aug</v>
      </c>
      <c r="V3208" s="10">
        <f>(I3208/86400)+25569+(-5/24)</f>
        <v>42266.067719907405</v>
      </c>
      <c r="Y3208" s="10"/>
    </row>
    <row r="3209" spans="1:25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1"/>
        <v>46</v>
      </c>
      <c r="P3209">
        <f t="shared" si="202"/>
        <v>70.833333333333329</v>
      </c>
      <c r="Q3209" s="9" t="s">
        <v>8320</v>
      </c>
      <c r="R3209" s="9" t="s">
        <v>8362</v>
      </c>
      <c r="S3209" s="10">
        <f>(J3209/86400)+25569+(-6/24)</f>
        <v>42057.027858796297</v>
      </c>
      <c r="T3209">
        <f t="shared" si="200"/>
        <v>2015</v>
      </c>
      <c r="U3209" s="15" t="str">
        <f t="shared" si="203"/>
        <v>Feb</v>
      </c>
      <c r="V3209" s="10">
        <f>(I3209/86400)+25569+(-5/24)</f>
        <v>42117.027858796289</v>
      </c>
      <c r="Y3209" s="10"/>
    </row>
    <row r="3210" spans="1:25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1"/>
        <v>104</v>
      </c>
      <c r="P3210">
        <f t="shared" si="202"/>
        <v>63.109756097560975</v>
      </c>
      <c r="Q3210" s="9" t="s">
        <v>8320</v>
      </c>
      <c r="R3210" s="9" t="s">
        <v>8321</v>
      </c>
      <c r="S3210" s="10">
        <f>(J3210/86400)+25569+(-6/24)</f>
        <v>41827.355057870373</v>
      </c>
      <c r="T3210">
        <f t="shared" si="200"/>
        <v>2014</v>
      </c>
      <c r="U3210" s="15" t="str">
        <f t="shared" si="203"/>
        <v>Jul</v>
      </c>
      <c r="V3210" s="10">
        <f>(I3210/86400)+25569+(-5/24)</f>
        <v>41848.396724537037</v>
      </c>
      <c r="Y3210" s="10"/>
    </row>
    <row r="3211" spans="1:25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1"/>
        <v>119</v>
      </c>
      <c r="P3211">
        <f t="shared" si="202"/>
        <v>50.157964601769912</v>
      </c>
      <c r="Q3211" s="9" t="s">
        <v>8320</v>
      </c>
      <c r="R3211" s="9" t="s">
        <v>8321</v>
      </c>
      <c r="S3211" s="10">
        <f>(J3211/86400)+25569+(-6/24)</f>
        <v>41778.387245370366</v>
      </c>
      <c r="T3211">
        <f t="shared" si="200"/>
        <v>2014</v>
      </c>
      <c r="U3211" s="15" t="str">
        <f t="shared" si="203"/>
        <v>May</v>
      </c>
      <c r="V3211" s="10">
        <f>(I3211/86400)+25569+(-5/24)</f>
        <v>41810.75</v>
      </c>
      <c r="Y3211" s="10"/>
    </row>
    <row r="3212" spans="1:25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1"/>
        <v>126</v>
      </c>
      <c r="P3212">
        <f t="shared" si="202"/>
        <v>62.883333333333333</v>
      </c>
      <c r="Q3212" s="9" t="s">
        <v>8320</v>
      </c>
      <c r="R3212" s="9" t="s">
        <v>8321</v>
      </c>
      <c r="S3212" s="10">
        <f>(J3212/86400)+25569+(-6/24)</f>
        <v>41013.686562499999</v>
      </c>
      <c r="T3212">
        <f t="shared" si="200"/>
        <v>2012</v>
      </c>
      <c r="U3212" s="15" t="str">
        <f t="shared" si="203"/>
        <v>Apr</v>
      </c>
      <c r="V3212" s="10">
        <f>(I3212/86400)+25569+(-5/24)</f>
        <v>41060.957638888889</v>
      </c>
      <c r="Y3212" s="10"/>
    </row>
    <row r="3213" spans="1:25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1"/>
        <v>120</v>
      </c>
      <c r="P3213">
        <f t="shared" si="202"/>
        <v>85.531055900621112</v>
      </c>
      <c r="Q3213" s="9" t="s">
        <v>8320</v>
      </c>
      <c r="R3213" s="9" t="s">
        <v>8321</v>
      </c>
      <c r="S3213" s="10">
        <f>(J3213/86400)+25569+(-6/24)</f>
        <v>41834.33657407407</v>
      </c>
      <c r="T3213">
        <f t="shared" si="200"/>
        <v>2014</v>
      </c>
      <c r="U3213" s="15" t="str">
        <f t="shared" si="203"/>
        <v>Jul</v>
      </c>
      <c r="V3213" s="10">
        <f>(I3213/86400)+25569+(-5/24)</f>
        <v>41865.875</v>
      </c>
      <c r="Y3213" s="10"/>
    </row>
    <row r="3214" spans="1:25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1"/>
        <v>126</v>
      </c>
      <c r="P3214">
        <f t="shared" si="202"/>
        <v>53.723404255319146</v>
      </c>
      <c r="Q3214" s="9" t="s">
        <v>8320</v>
      </c>
      <c r="R3214" s="9" t="s">
        <v>8321</v>
      </c>
      <c r="S3214" s="10">
        <f>(J3214/86400)+25569+(-6/24)</f>
        <v>41829.545729166668</v>
      </c>
      <c r="T3214">
        <f t="shared" si="200"/>
        <v>2014</v>
      </c>
      <c r="U3214" s="15" t="str">
        <f t="shared" si="203"/>
        <v>Jul</v>
      </c>
      <c r="V3214" s="10">
        <f>(I3214/86400)+25569+(-5/24)</f>
        <v>41859.587395833332</v>
      </c>
      <c r="Y3214" s="10"/>
    </row>
    <row r="3215" spans="1:25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1"/>
        <v>100</v>
      </c>
      <c r="P3215">
        <f t="shared" si="202"/>
        <v>127.80851063829788</v>
      </c>
      <c r="Q3215" s="9" t="s">
        <v>8320</v>
      </c>
      <c r="R3215" s="9" t="s">
        <v>8321</v>
      </c>
      <c r="S3215" s="10">
        <f>(J3215/86400)+25569+(-6/24)</f>
        <v>42171.513414351852</v>
      </c>
      <c r="T3215">
        <f t="shared" si="200"/>
        <v>2015</v>
      </c>
      <c r="U3215" s="15" t="str">
        <f t="shared" si="203"/>
        <v>Jun</v>
      </c>
      <c r="V3215" s="10">
        <f>(I3215/86400)+25569+(-5/24)</f>
        <v>42211.555081018516</v>
      </c>
      <c r="Y3215" s="10"/>
    </row>
    <row r="3216" spans="1:25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1"/>
        <v>102</v>
      </c>
      <c r="P3216">
        <f t="shared" si="202"/>
        <v>106.57391304347826</v>
      </c>
      <c r="Q3216" s="9" t="s">
        <v>8320</v>
      </c>
      <c r="R3216" s="9" t="s">
        <v>8321</v>
      </c>
      <c r="S3216" s="10">
        <f>(J3216/86400)+25569+(-6/24)</f>
        <v>42337.542511574073</v>
      </c>
      <c r="T3216">
        <f t="shared" si="200"/>
        <v>2015</v>
      </c>
      <c r="U3216" s="15" t="str">
        <f t="shared" si="203"/>
        <v>Nov</v>
      </c>
      <c r="V3216" s="10">
        <f>(I3216/86400)+25569+(-5/24)</f>
        <v>42374.788194444445</v>
      </c>
      <c r="Y3216" s="10"/>
    </row>
    <row r="3217" spans="1:25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1"/>
        <v>100</v>
      </c>
      <c r="P3217">
        <f t="shared" si="202"/>
        <v>262.11194029850748</v>
      </c>
      <c r="Q3217" s="9" t="s">
        <v>8320</v>
      </c>
      <c r="R3217" s="9" t="s">
        <v>8321</v>
      </c>
      <c r="S3217" s="10">
        <f>(J3217/86400)+25569+(-6/24)</f>
        <v>42219.415173611109</v>
      </c>
      <c r="T3217">
        <f t="shared" si="200"/>
        <v>2015</v>
      </c>
      <c r="U3217" s="15" t="str">
        <f t="shared" si="203"/>
        <v>Aug</v>
      </c>
      <c r="V3217" s="10">
        <f>(I3217/86400)+25569+(-5/24)</f>
        <v>42256.957638888889</v>
      </c>
      <c r="Y3217" s="10"/>
    </row>
    <row r="3218" spans="1:25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1"/>
        <v>100</v>
      </c>
      <c r="P3218">
        <f t="shared" si="202"/>
        <v>57.171428571428571</v>
      </c>
      <c r="Q3218" s="9" t="s">
        <v>8320</v>
      </c>
      <c r="R3218" s="9" t="s">
        <v>8321</v>
      </c>
      <c r="S3218" s="10">
        <f>(J3218/86400)+25569+(-6/24)</f>
        <v>42165.212627314817</v>
      </c>
      <c r="T3218">
        <f t="shared" si="200"/>
        <v>2015</v>
      </c>
      <c r="U3218" s="15" t="str">
        <f t="shared" si="203"/>
        <v>Jun</v>
      </c>
      <c r="V3218" s="10">
        <f>(I3218/86400)+25569+(-5/24)</f>
        <v>42196.395833333336</v>
      </c>
      <c r="Y3218" s="10"/>
    </row>
    <row r="3219" spans="1:25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1"/>
        <v>116</v>
      </c>
      <c r="P3219">
        <f t="shared" si="202"/>
        <v>50.20192307692308</v>
      </c>
      <c r="Q3219" s="9" t="s">
        <v>8320</v>
      </c>
      <c r="R3219" s="9" t="s">
        <v>8321</v>
      </c>
      <c r="S3219" s="10">
        <f>(J3219/86400)+25569+(-6/24)</f>
        <v>42648.296111111107</v>
      </c>
      <c r="T3219">
        <f t="shared" si="200"/>
        <v>2016</v>
      </c>
      <c r="U3219" s="15" t="str">
        <f t="shared" si="203"/>
        <v>Oct</v>
      </c>
      <c r="V3219" s="10">
        <f>(I3219/86400)+25569+(-5/24)</f>
        <v>42678.337777777771</v>
      </c>
      <c r="Y3219" s="10"/>
    </row>
    <row r="3220" spans="1:25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1"/>
        <v>102</v>
      </c>
      <c r="P3220">
        <f t="shared" si="202"/>
        <v>66.586956521739125</v>
      </c>
      <c r="Q3220" s="9" t="s">
        <v>8320</v>
      </c>
      <c r="R3220" s="9" t="s">
        <v>8321</v>
      </c>
      <c r="S3220" s="10">
        <f>(J3220/86400)+25569+(-6/24)</f>
        <v>41970.752152777779</v>
      </c>
      <c r="T3220">
        <f t="shared" si="200"/>
        <v>2014</v>
      </c>
      <c r="U3220" s="15" t="str">
        <f t="shared" si="203"/>
        <v>Nov</v>
      </c>
      <c r="V3220" s="10">
        <f>(I3220/86400)+25569+(-5/24)</f>
        <v>42003.791666666664</v>
      </c>
      <c r="Y3220" s="10"/>
    </row>
    <row r="3221" spans="1:25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1"/>
        <v>100</v>
      </c>
      <c r="P3221">
        <f t="shared" si="202"/>
        <v>168.25210084033614</v>
      </c>
      <c r="Q3221" s="9" t="s">
        <v>8320</v>
      </c>
      <c r="R3221" s="9" t="s">
        <v>8321</v>
      </c>
      <c r="S3221" s="10">
        <f>(J3221/86400)+25569+(-6/24)</f>
        <v>42050.733182870375</v>
      </c>
      <c r="T3221">
        <f t="shared" si="200"/>
        <v>2015</v>
      </c>
      <c r="U3221" s="15" t="str">
        <f t="shared" si="203"/>
        <v>Feb</v>
      </c>
      <c r="V3221" s="10">
        <f>(I3221/86400)+25569+(-5/24)</f>
        <v>42085.733182870368</v>
      </c>
      <c r="Y3221" s="10"/>
    </row>
    <row r="3222" spans="1:25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1"/>
        <v>101</v>
      </c>
      <c r="P3222">
        <f t="shared" si="202"/>
        <v>256.37288135593218</v>
      </c>
      <c r="Q3222" s="9" t="s">
        <v>8320</v>
      </c>
      <c r="R3222" s="9" t="s">
        <v>8321</v>
      </c>
      <c r="S3222" s="10">
        <f>(J3222/86400)+25569+(-6/24)</f>
        <v>42772.583379629628</v>
      </c>
      <c r="T3222">
        <f t="shared" si="200"/>
        <v>2017</v>
      </c>
      <c r="U3222" s="15" t="str">
        <f t="shared" si="203"/>
        <v>Feb</v>
      </c>
      <c r="V3222" s="10">
        <f>(I3222/86400)+25569+(-5/24)</f>
        <v>42806.666666666664</v>
      </c>
      <c r="Y3222" s="10"/>
    </row>
    <row r="3223" spans="1:25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1"/>
        <v>103</v>
      </c>
      <c r="P3223">
        <f t="shared" si="202"/>
        <v>36.610619469026545</v>
      </c>
      <c r="Q3223" s="9" t="s">
        <v>8320</v>
      </c>
      <c r="R3223" s="9" t="s">
        <v>8321</v>
      </c>
      <c r="S3223" s="10">
        <f>(J3223/86400)+25569+(-6/24)</f>
        <v>42155.446793981479</v>
      </c>
      <c r="T3223">
        <f t="shared" si="200"/>
        <v>2015</v>
      </c>
      <c r="U3223" s="15" t="str">
        <f t="shared" si="203"/>
        <v>May</v>
      </c>
      <c r="V3223" s="10">
        <f>(I3223/86400)+25569+(-5/24)</f>
        <v>42190.488460648143</v>
      </c>
      <c r="Y3223" s="10"/>
    </row>
    <row r="3224" spans="1:25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1"/>
        <v>125</v>
      </c>
      <c r="P3224">
        <f t="shared" si="202"/>
        <v>37.142857142857146</v>
      </c>
      <c r="Q3224" s="9" t="s">
        <v>8320</v>
      </c>
      <c r="R3224" s="9" t="s">
        <v>8321</v>
      </c>
      <c r="S3224" s="10">
        <f>(J3224/86400)+25569+(-6/24)</f>
        <v>42270.332141203704</v>
      </c>
      <c r="T3224">
        <f t="shared" si="200"/>
        <v>2015</v>
      </c>
      <c r="U3224" s="15" t="str">
        <f t="shared" si="203"/>
        <v>Sep</v>
      </c>
      <c r="V3224" s="10">
        <f>(I3224/86400)+25569+(-5/24)</f>
        <v>42301.686805555553</v>
      </c>
      <c r="Y3224" s="10"/>
    </row>
    <row r="3225" spans="1:25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1"/>
        <v>110</v>
      </c>
      <c r="P3225">
        <f t="shared" si="202"/>
        <v>45.878378378378379</v>
      </c>
      <c r="Q3225" s="9" t="s">
        <v>8320</v>
      </c>
      <c r="R3225" s="9" t="s">
        <v>8321</v>
      </c>
      <c r="S3225" s="10">
        <f>(J3225/86400)+25569+(-6/24)</f>
        <v>42206.585370370369</v>
      </c>
      <c r="T3225">
        <f t="shared" si="200"/>
        <v>2015</v>
      </c>
      <c r="U3225" s="15" t="str">
        <f t="shared" si="203"/>
        <v>Jul</v>
      </c>
      <c r="V3225" s="10">
        <f>(I3225/86400)+25569+(-5/24)</f>
        <v>42236.627037037033</v>
      </c>
      <c r="Y3225" s="10"/>
    </row>
    <row r="3226" spans="1:25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1"/>
        <v>102</v>
      </c>
      <c r="P3226">
        <f t="shared" si="202"/>
        <v>141.71296296296296</v>
      </c>
      <c r="Q3226" s="9" t="s">
        <v>8320</v>
      </c>
      <c r="R3226" s="9" t="s">
        <v>8321</v>
      </c>
      <c r="S3226" s="10">
        <f>(J3226/86400)+25569+(-6/24)</f>
        <v>42697.600844907407</v>
      </c>
      <c r="T3226">
        <f t="shared" si="200"/>
        <v>2016</v>
      </c>
      <c r="U3226" s="15" t="str">
        <f t="shared" si="203"/>
        <v>Nov</v>
      </c>
      <c r="V3226" s="10">
        <f>(I3226/86400)+25569+(-5/24)</f>
        <v>42744.999999999993</v>
      </c>
      <c r="Y3226" s="10"/>
    </row>
    <row r="3227" spans="1:25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1"/>
        <v>102</v>
      </c>
      <c r="P3227">
        <f t="shared" si="202"/>
        <v>52.487179487179489</v>
      </c>
      <c r="Q3227" s="9" t="s">
        <v>8320</v>
      </c>
      <c r="R3227" s="9" t="s">
        <v>8321</v>
      </c>
      <c r="S3227" s="10">
        <f>(J3227/86400)+25569+(-6/24)</f>
        <v>42503.309467592597</v>
      </c>
      <c r="T3227">
        <f t="shared" si="200"/>
        <v>2016</v>
      </c>
      <c r="U3227" s="15" t="str">
        <f t="shared" si="203"/>
        <v>May</v>
      </c>
      <c r="V3227" s="10">
        <f>(I3227/86400)+25569+(-5/24)</f>
        <v>42524.666666666664</v>
      </c>
      <c r="Y3227" s="10"/>
    </row>
    <row r="3228" spans="1:25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1"/>
        <v>104</v>
      </c>
      <c r="P3228">
        <f t="shared" si="202"/>
        <v>59.523809523809526</v>
      </c>
      <c r="Q3228" s="9" t="s">
        <v>8320</v>
      </c>
      <c r="R3228" s="9" t="s">
        <v>8321</v>
      </c>
      <c r="S3228" s="10">
        <f>(J3228/86400)+25569+(-6/24)</f>
        <v>42277.333472222221</v>
      </c>
      <c r="T3228">
        <f t="shared" si="200"/>
        <v>2015</v>
      </c>
      <c r="U3228" s="15" t="str">
        <f t="shared" si="203"/>
        <v>Sep</v>
      </c>
      <c r="V3228" s="10">
        <f>(I3228/86400)+25569+(-5/24)</f>
        <v>42307.375138888885</v>
      </c>
      <c r="Y3228" s="10"/>
    </row>
    <row r="3229" spans="1:25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1"/>
        <v>125</v>
      </c>
      <c r="P3229">
        <f t="shared" si="202"/>
        <v>50</v>
      </c>
      <c r="Q3229" s="9" t="s">
        <v>8320</v>
      </c>
      <c r="R3229" s="9" t="s">
        <v>8321</v>
      </c>
      <c r="S3229" s="10">
        <f>(J3229/86400)+25569+(-6/24)</f>
        <v>42722.632361111115</v>
      </c>
      <c r="T3229">
        <f t="shared" si="200"/>
        <v>2016</v>
      </c>
      <c r="U3229" s="15" t="str">
        <f t="shared" si="203"/>
        <v>Dec</v>
      </c>
      <c r="V3229" s="10">
        <f>(I3229/86400)+25569+(-5/24)</f>
        <v>42752.674027777779</v>
      </c>
      <c r="Y3229" s="10"/>
    </row>
    <row r="3230" spans="1:25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1"/>
        <v>102</v>
      </c>
      <c r="P3230">
        <f t="shared" si="202"/>
        <v>193.62162162162161</v>
      </c>
      <c r="Q3230" s="9" t="s">
        <v>8320</v>
      </c>
      <c r="R3230" s="9" t="s">
        <v>8321</v>
      </c>
      <c r="S3230" s="10">
        <f>(J3230/86400)+25569+(-6/24)</f>
        <v>42323.45930555556</v>
      </c>
      <c r="T3230">
        <f t="shared" si="200"/>
        <v>2015</v>
      </c>
      <c r="U3230" s="15" t="str">
        <f t="shared" si="203"/>
        <v>Nov</v>
      </c>
      <c r="V3230" s="10">
        <f>(I3230/86400)+25569+(-5/24)</f>
        <v>42354.999305555553</v>
      </c>
      <c r="Y3230" s="10"/>
    </row>
    <row r="3231" spans="1:25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1"/>
        <v>108</v>
      </c>
      <c r="P3231">
        <f t="shared" si="202"/>
        <v>106.79702970297029</v>
      </c>
      <c r="Q3231" s="9" t="s">
        <v>8320</v>
      </c>
      <c r="R3231" s="9" t="s">
        <v>8321</v>
      </c>
      <c r="S3231" s="10">
        <f>(J3231/86400)+25569+(-6/24)</f>
        <v>41933.041643518518</v>
      </c>
      <c r="T3231">
        <f t="shared" si="200"/>
        <v>2014</v>
      </c>
      <c r="U3231" s="15" t="str">
        <f t="shared" si="203"/>
        <v>Oct</v>
      </c>
      <c r="V3231" s="10">
        <f>(I3231/86400)+25569+(-5/24)</f>
        <v>41963.124976851854</v>
      </c>
      <c r="Y3231" s="10"/>
    </row>
    <row r="3232" spans="1:25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1"/>
        <v>110</v>
      </c>
      <c r="P3232">
        <f t="shared" si="202"/>
        <v>77.21621621621621</v>
      </c>
      <c r="Q3232" s="9" t="s">
        <v>8320</v>
      </c>
      <c r="R3232" s="9" t="s">
        <v>8321</v>
      </c>
      <c r="S3232" s="10">
        <f>(J3232/86400)+25569+(-6/24)</f>
        <v>41897.918124999997</v>
      </c>
      <c r="T3232">
        <f t="shared" si="200"/>
        <v>2014</v>
      </c>
      <c r="U3232" s="15" t="str">
        <f t="shared" si="203"/>
        <v>Sep</v>
      </c>
      <c r="V3232" s="10">
        <f>(I3232/86400)+25569+(-5/24)</f>
        <v>41912.957638888889</v>
      </c>
      <c r="Y3232" s="10"/>
    </row>
    <row r="3233" spans="1:25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1"/>
        <v>161</v>
      </c>
      <c r="P3233">
        <f t="shared" si="202"/>
        <v>57.5</v>
      </c>
      <c r="Q3233" s="9" t="s">
        <v>8320</v>
      </c>
      <c r="R3233" s="9" t="s">
        <v>8321</v>
      </c>
      <c r="S3233" s="10">
        <f>(J3233/86400)+25569+(-6/24)</f>
        <v>42446.693831018521</v>
      </c>
      <c r="T3233">
        <f t="shared" si="200"/>
        <v>2016</v>
      </c>
      <c r="U3233" s="15" t="str">
        <f t="shared" si="203"/>
        <v>Mar</v>
      </c>
      <c r="V3233" s="10">
        <f>(I3233/86400)+25569+(-5/24)</f>
        <v>42476.735497685186</v>
      </c>
      <c r="Y3233" s="10"/>
    </row>
    <row r="3234" spans="1:25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1"/>
        <v>131</v>
      </c>
      <c r="P3234">
        <f t="shared" si="202"/>
        <v>50.46153846153846</v>
      </c>
      <c r="Q3234" s="9" t="s">
        <v>8320</v>
      </c>
      <c r="R3234" s="9" t="s">
        <v>8321</v>
      </c>
      <c r="S3234" s="10">
        <f>(J3234/86400)+25569+(-6/24)</f>
        <v>42463.56385416667</v>
      </c>
      <c r="T3234">
        <f t="shared" si="200"/>
        <v>2016</v>
      </c>
      <c r="U3234" s="15" t="str">
        <f t="shared" si="203"/>
        <v>Apr</v>
      </c>
      <c r="V3234" s="10">
        <f>(I3234/86400)+25569+(-5/24)</f>
        <v>42493.957638888889</v>
      </c>
      <c r="Y3234" s="10"/>
    </row>
    <row r="3235" spans="1:25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1"/>
        <v>119</v>
      </c>
      <c r="P3235">
        <f t="shared" si="202"/>
        <v>97.377049180327873</v>
      </c>
      <c r="Q3235" s="9" t="s">
        <v>8320</v>
      </c>
      <c r="R3235" s="9" t="s">
        <v>8321</v>
      </c>
      <c r="S3235" s="10">
        <f>(J3235/86400)+25569+(-6/24)</f>
        <v>42766.555034722223</v>
      </c>
      <c r="T3235">
        <f t="shared" si="200"/>
        <v>2017</v>
      </c>
      <c r="U3235" s="15" t="str">
        <f t="shared" si="203"/>
        <v>Jan</v>
      </c>
      <c r="V3235" s="10">
        <f>(I3235/86400)+25569+(-5/24)</f>
        <v>42796.596701388888</v>
      </c>
      <c r="Y3235" s="10"/>
    </row>
    <row r="3236" spans="1:25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1"/>
        <v>100</v>
      </c>
      <c r="P3236">
        <f t="shared" si="202"/>
        <v>34.91921739130435</v>
      </c>
      <c r="Q3236" s="9" t="s">
        <v>8320</v>
      </c>
      <c r="R3236" s="9" t="s">
        <v>8321</v>
      </c>
      <c r="S3236" s="10">
        <f>(J3236/86400)+25569+(-6/24)</f>
        <v>42734.539444444439</v>
      </c>
      <c r="T3236">
        <f t="shared" si="200"/>
        <v>2016</v>
      </c>
      <c r="U3236" s="15" t="str">
        <f t="shared" si="203"/>
        <v>Dec</v>
      </c>
      <c r="V3236" s="10">
        <f>(I3236/86400)+25569+(-5/24)</f>
        <v>42767.771527777775</v>
      </c>
      <c r="Y3236" s="10"/>
    </row>
    <row r="3237" spans="1:25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1"/>
        <v>103</v>
      </c>
      <c r="P3237">
        <f t="shared" si="202"/>
        <v>85.530386740331494</v>
      </c>
      <c r="Q3237" s="9" t="s">
        <v>8320</v>
      </c>
      <c r="R3237" s="9" t="s">
        <v>8321</v>
      </c>
      <c r="S3237" s="10">
        <f>(J3237/86400)+25569+(-6/24)</f>
        <v>42522.097812499997</v>
      </c>
      <c r="T3237">
        <f t="shared" si="200"/>
        <v>2016</v>
      </c>
      <c r="U3237" s="15" t="str">
        <f t="shared" si="203"/>
        <v>Jun</v>
      </c>
      <c r="V3237" s="10">
        <f>(I3237/86400)+25569+(-5/24)</f>
        <v>42552.139479166661</v>
      </c>
      <c r="Y3237" s="10"/>
    </row>
    <row r="3238" spans="1:25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1"/>
        <v>101</v>
      </c>
      <c r="P3238">
        <f t="shared" si="202"/>
        <v>182.90909090909091</v>
      </c>
      <c r="Q3238" s="9" t="s">
        <v>8320</v>
      </c>
      <c r="R3238" s="9" t="s">
        <v>8321</v>
      </c>
      <c r="S3238" s="10">
        <f>(J3238/86400)+25569+(-6/24)</f>
        <v>42702.667048611111</v>
      </c>
      <c r="T3238">
        <f t="shared" si="200"/>
        <v>2016</v>
      </c>
      <c r="U3238" s="15" t="str">
        <f t="shared" si="203"/>
        <v>Nov</v>
      </c>
      <c r="V3238" s="10">
        <f>(I3238/86400)+25569+(-5/24)</f>
        <v>42732.708715277775</v>
      </c>
      <c r="Y3238" s="10"/>
    </row>
    <row r="3239" spans="1:25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1"/>
        <v>101</v>
      </c>
      <c r="P3239">
        <f t="shared" si="202"/>
        <v>131.13620817843866</v>
      </c>
      <c r="Q3239" s="9" t="s">
        <v>8320</v>
      </c>
      <c r="R3239" s="9" t="s">
        <v>8321</v>
      </c>
      <c r="S3239" s="10">
        <f>(J3239/86400)+25569+(-6/24)</f>
        <v>42252.224351851852</v>
      </c>
      <c r="T3239">
        <f t="shared" si="200"/>
        <v>2015</v>
      </c>
      <c r="U3239" s="15" t="str">
        <f t="shared" si="203"/>
        <v>Sep</v>
      </c>
      <c r="V3239" s="10">
        <f>(I3239/86400)+25569+(-5/24)</f>
        <v>42275.957638888889</v>
      </c>
      <c r="Y3239" s="10"/>
    </row>
    <row r="3240" spans="1:25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1"/>
        <v>112</v>
      </c>
      <c r="P3240">
        <f t="shared" si="202"/>
        <v>39.810126582278478</v>
      </c>
      <c r="Q3240" s="9" t="s">
        <v>8320</v>
      </c>
      <c r="R3240" s="9" t="s">
        <v>8321</v>
      </c>
      <c r="S3240" s="10">
        <f>(J3240/86400)+25569+(-6/24)</f>
        <v>42156.260393518518</v>
      </c>
      <c r="T3240">
        <f t="shared" si="200"/>
        <v>2015</v>
      </c>
      <c r="U3240" s="15" t="str">
        <f t="shared" si="203"/>
        <v>Jun</v>
      </c>
      <c r="V3240" s="10">
        <f>(I3240/86400)+25569+(-5/24)</f>
        <v>42186.302060185182</v>
      </c>
      <c r="Y3240" s="10"/>
    </row>
    <row r="3241" spans="1:25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1"/>
        <v>106</v>
      </c>
      <c r="P3241">
        <f t="shared" si="202"/>
        <v>59.701730769230764</v>
      </c>
      <c r="Q3241" s="9" t="s">
        <v>8320</v>
      </c>
      <c r="R3241" s="9" t="s">
        <v>8321</v>
      </c>
      <c r="S3241" s="10">
        <f>(J3241/86400)+25569+(-6/24)</f>
        <v>42277.839039351849</v>
      </c>
      <c r="T3241">
        <f t="shared" si="200"/>
        <v>2015</v>
      </c>
      <c r="U3241" s="15" t="str">
        <f t="shared" si="203"/>
        <v>Sep</v>
      </c>
      <c r="V3241" s="10">
        <f>(I3241/86400)+25569+(-5/24)</f>
        <v>42302.790972222218</v>
      </c>
      <c r="Y3241" s="10"/>
    </row>
    <row r="3242" spans="1:25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1"/>
        <v>101</v>
      </c>
      <c r="P3242">
        <f t="shared" si="202"/>
        <v>88.735294117647058</v>
      </c>
      <c r="Q3242" s="9" t="s">
        <v>8320</v>
      </c>
      <c r="R3242" s="9" t="s">
        <v>8321</v>
      </c>
      <c r="S3242" s="10">
        <f>(J3242/86400)+25569+(-6/24)</f>
        <v>42754.443842592591</v>
      </c>
      <c r="T3242">
        <f t="shared" si="200"/>
        <v>2017</v>
      </c>
      <c r="U3242" s="15" t="str">
        <f t="shared" si="203"/>
        <v>Jan</v>
      </c>
      <c r="V3242" s="10">
        <f>(I3242/86400)+25569+(-5/24)</f>
        <v>42782.749999999993</v>
      </c>
      <c r="Y3242" s="10"/>
    </row>
    <row r="3243" spans="1:25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1"/>
        <v>115</v>
      </c>
      <c r="P3243">
        <f t="shared" si="202"/>
        <v>58.688622754491021</v>
      </c>
      <c r="Q3243" s="9" t="s">
        <v>8320</v>
      </c>
      <c r="R3243" s="9" t="s">
        <v>8321</v>
      </c>
      <c r="S3243" s="10">
        <f>(J3243/86400)+25569+(-6/24)</f>
        <v>41893.074884259258</v>
      </c>
      <c r="T3243">
        <f t="shared" si="200"/>
        <v>2014</v>
      </c>
      <c r="U3243" s="15" t="str">
        <f t="shared" si="203"/>
        <v>Sep</v>
      </c>
      <c r="V3243" s="10">
        <f>(I3243/86400)+25569+(-5/24)</f>
        <v>41926.082638888889</v>
      </c>
      <c r="Y3243" s="10"/>
    </row>
    <row r="3244" spans="1:25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1"/>
        <v>127</v>
      </c>
      <c r="P3244">
        <f t="shared" si="202"/>
        <v>69.56513661202186</v>
      </c>
      <c r="Q3244" s="9" t="s">
        <v>8320</v>
      </c>
      <c r="R3244" s="9" t="s">
        <v>8321</v>
      </c>
      <c r="S3244" s="10">
        <f>(J3244/86400)+25569+(-6/24)</f>
        <v>41871.505694444444</v>
      </c>
      <c r="T3244">
        <f t="shared" si="200"/>
        <v>2014</v>
      </c>
      <c r="U3244" s="15" t="str">
        <f t="shared" si="203"/>
        <v>Aug</v>
      </c>
      <c r="V3244" s="10">
        <f>(I3244/86400)+25569+(-5/24)</f>
        <v>41901.547361111108</v>
      </c>
      <c r="Y3244" s="10"/>
    </row>
    <row r="3245" spans="1:25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1"/>
        <v>103</v>
      </c>
      <c r="P3245">
        <f t="shared" si="202"/>
        <v>115.87323943661971</v>
      </c>
      <c r="Q3245" s="9" t="s">
        <v>8320</v>
      </c>
      <c r="R3245" s="9" t="s">
        <v>8321</v>
      </c>
      <c r="S3245" s="10">
        <f>(J3245/86400)+25569+(-6/24)</f>
        <v>42261.846782407403</v>
      </c>
      <c r="T3245">
        <f t="shared" si="200"/>
        <v>2015</v>
      </c>
      <c r="U3245" s="15" t="str">
        <f t="shared" si="203"/>
        <v>Sep</v>
      </c>
      <c r="V3245" s="10">
        <f>(I3245/86400)+25569+(-5/24)</f>
        <v>42285.791666666664</v>
      </c>
      <c r="Y3245" s="10"/>
    </row>
    <row r="3246" spans="1:25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1"/>
        <v>103</v>
      </c>
      <c r="P3246">
        <f t="shared" si="202"/>
        <v>23.869565217391305</v>
      </c>
      <c r="Q3246" s="9" t="s">
        <v>8320</v>
      </c>
      <c r="R3246" s="9" t="s">
        <v>8321</v>
      </c>
      <c r="S3246" s="10">
        <f>(J3246/86400)+25569+(-6/24)</f>
        <v>42675.444236111114</v>
      </c>
      <c r="T3246">
        <f t="shared" si="200"/>
        <v>2016</v>
      </c>
      <c r="U3246" s="15" t="str">
        <f t="shared" si="203"/>
        <v>Nov</v>
      </c>
      <c r="V3246" s="10">
        <f>(I3246/86400)+25569+(-5/24)</f>
        <v>42705.527569444443</v>
      </c>
      <c r="Y3246" s="10"/>
    </row>
    <row r="3247" spans="1:25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1"/>
        <v>104</v>
      </c>
      <c r="P3247">
        <f t="shared" si="202"/>
        <v>81.125925925925927</v>
      </c>
      <c r="Q3247" s="9" t="s">
        <v>8320</v>
      </c>
      <c r="R3247" s="9" t="s">
        <v>8321</v>
      </c>
      <c r="S3247" s="10">
        <f>(J3247/86400)+25569+(-6/24)</f>
        <v>42135.35020833333</v>
      </c>
      <c r="T3247">
        <f t="shared" si="200"/>
        <v>2015</v>
      </c>
      <c r="U3247" s="15" t="str">
        <f t="shared" si="203"/>
        <v>May</v>
      </c>
      <c r="V3247" s="10">
        <f>(I3247/86400)+25569+(-5/24)</f>
        <v>42166.874999999993</v>
      </c>
      <c r="Y3247" s="10"/>
    </row>
    <row r="3248" spans="1:25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1"/>
        <v>111</v>
      </c>
      <c r="P3248">
        <f t="shared" si="202"/>
        <v>57.626943005181346</v>
      </c>
      <c r="Q3248" s="9" t="s">
        <v>8320</v>
      </c>
      <c r="R3248" s="9" t="s">
        <v>8321</v>
      </c>
      <c r="S3248" s="10">
        <f>(J3248/86400)+25569+(-6/24)</f>
        <v>42230.222222222219</v>
      </c>
      <c r="T3248">
        <f t="shared" si="200"/>
        <v>2015</v>
      </c>
      <c r="U3248" s="15" t="str">
        <f t="shared" si="203"/>
        <v>Aug</v>
      </c>
      <c r="V3248" s="10">
        <f>(I3248/86400)+25569+(-5/24)</f>
        <v>42258.957638888889</v>
      </c>
      <c r="Y3248" s="10"/>
    </row>
    <row r="3249" spans="1:25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1"/>
        <v>106</v>
      </c>
      <c r="P3249">
        <f t="shared" si="202"/>
        <v>46.429824561403507</v>
      </c>
      <c r="Q3249" s="9" t="s">
        <v>8320</v>
      </c>
      <c r="R3249" s="9" t="s">
        <v>8321</v>
      </c>
      <c r="S3249" s="10">
        <f>(J3249/86400)+25569+(-6/24)</f>
        <v>42167.184166666666</v>
      </c>
      <c r="T3249">
        <f t="shared" si="200"/>
        <v>2015</v>
      </c>
      <c r="U3249" s="15" t="str">
        <f t="shared" si="203"/>
        <v>Jun</v>
      </c>
      <c r="V3249" s="10">
        <f>(I3249/86400)+25569+(-5/24)</f>
        <v>42197.22583333333</v>
      </c>
      <c r="Y3249" s="10"/>
    </row>
    <row r="3250" spans="1:25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1"/>
        <v>101</v>
      </c>
      <c r="P3250">
        <f t="shared" si="202"/>
        <v>60.475000000000001</v>
      </c>
      <c r="Q3250" s="9" t="s">
        <v>8320</v>
      </c>
      <c r="R3250" s="9" t="s">
        <v>8321</v>
      </c>
      <c r="S3250" s="10">
        <f>(J3250/86400)+25569+(-6/24)</f>
        <v>42068.638391203705</v>
      </c>
      <c r="T3250">
        <f t="shared" si="200"/>
        <v>2015</v>
      </c>
      <c r="U3250" s="15" t="str">
        <f t="shared" si="203"/>
        <v>Mar</v>
      </c>
      <c r="V3250" s="10">
        <f>(I3250/86400)+25569+(-5/24)</f>
        <v>42098.638391203705</v>
      </c>
      <c r="Y3250" s="10"/>
    </row>
    <row r="3251" spans="1:25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1"/>
        <v>105</v>
      </c>
      <c r="P3251">
        <f t="shared" si="202"/>
        <v>65.579545454545453</v>
      </c>
      <c r="Q3251" s="9" t="s">
        <v>8320</v>
      </c>
      <c r="R3251" s="9" t="s">
        <v>8321</v>
      </c>
      <c r="S3251" s="10">
        <f>(J3251/86400)+25569+(-6/24)</f>
        <v>42145.496689814812</v>
      </c>
      <c r="T3251">
        <f t="shared" si="200"/>
        <v>2015</v>
      </c>
      <c r="U3251" s="15" t="str">
        <f t="shared" si="203"/>
        <v>May</v>
      </c>
      <c r="V3251" s="10">
        <f>(I3251/86400)+25569+(-5/24)</f>
        <v>42175.538356481477</v>
      </c>
      <c r="Y3251" s="10"/>
    </row>
    <row r="3252" spans="1:25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1"/>
        <v>102</v>
      </c>
      <c r="P3252">
        <f t="shared" si="202"/>
        <v>119.1924882629108</v>
      </c>
      <c r="Q3252" s="9" t="s">
        <v>8320</v>
      </c>
      <c r="R3252" s="9" t="s">
        <v>8321</v>
      </c>
      <c r="S3252" s="10">
        <f>(J3252/86400)+25569+(-6/24)</f>
        <v>41918.492175925923</v>
      </c>
      <c r="T3252">
        <f t="shared" si="200"/>
        <v>2014</v>
      </c>
      <c r="U3252" s="15" t="str">
        <f t="shared" si="203"/>
        <v>Oct</v>
      </c>
      <c r="V3252" s="10">
        <f>(I3252/86400)+25569+(-5/24)</f>
        <v>41948.575509259259</v>
      </c>
      <c r="Y3252" s="10"/>
    </row>
    <row r="3253" spans="1:25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1"/>
        <v>111</v>
      </c>
      <c r="P3253">
        <f t="shared" si="202"/>
        <v>83.05</v>
      </c>
      <c r="Q3253" s="9" t="s">
        <v>8320</v>
      </c>
      <c r="R3253" s="9" t="s">
        <v>8321</v>
      </c>
      <c r="S3253" s="10">
        <f>(J3253/86400)+25569+(-6/24)</f>
        <v>42146.481087962966</v>
      </c>
      <c r="T3253">
        <f t="shared" si="200"/>
        <v>2015</v>
      </c>
      <c r="U3253" s="15" t="str">
        <f t="shared" si="203"/>
        <v>May</v>
      </c>
      <c r="V3253" s="10">
        <f>(I3253/86400)+25569+(-5/24)</f>
        <v>42176.52275462963</v>
      </c>
      <c r="Y3253" s="10"/>
    </row>
    <row r="3254" spans="1:25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1"/>
        <v>128</v>
      </c>
      <c r="P3254">
        <f t="shared" si="202"/>
        <v>57.52</v>
      </c>
      <c r="Q3254" s="9" t="s">
        <v>8320</v>
      </c>
      <c r="R3254" s="9" t="s">
        <v>8321</v>
      </c>
      <c r="S3254" s="10">
        <f>(J3254/86400)+25569+(-6/24)</f>
        <v>42590.222685185188</v>
      </c>
      <c r="T3254">
        <f t="shared" si="200"/>
        <v>2016</v>
      </c>
      <c r="U3254" s="15" t="str">
        <f t="shared" si="203"/>
        <v>Aug</v>
      </c>
      <c r="V3254" s="10">
        <f>(I3254/86400)+25569+(-5/24)</f>
        <v>42620.264351851853</v>
      </c>
      <c r="Y3254" s="10"/>
    </row>
    <row r="3255" spans="1:25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1"/>
        <v>102</v>
      </c>
      <c r="P3255">
        <f t="shared" si="202"/>
        <v>177.08695652173913</v>
      </c>
      <c r="Q3255" s="9" t="s">
        <v>8320</v>
      </c>
      <c r="R3255" s="9" t="s">
        <v>8321</v>
      </c>
      <c r="S3255" s="10">
        <f>(J3255/86400)+25569+(-6/24)</f>
        <v>42602.326712962968</v>
      </c>
      <c r="T3255">
        <f t="shared" si="200"/>
        <v>2016</v>
      </c>
      <c r="U3255" s="15" t="str">
        <f t="shared" si="203"/>
        <v>Aug</v>
      </c>
      <c r="V3255" s="10">
        <f>(I3255/86400)+25569+(-5/24)</f>
        <v>42620.947916666664</v>
      </c>
      <c r="Y3255" s="10"/>
    </row>
    <row r="3256" spans="1:25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1"/>
        <v>101</v>
      </c>
      <c r="P3256">
        <f t="shared" si="202"/>
        <v>70.771505376344081</v>
      </c>
      <c r="Q3256" s="9" t="s">
        <v>8320</v>
      </c>
      <c r="R3256" s="9" t="s">
        <v>8321</v>
      </c>
      <c r="S3256" s="10">
        <f>(J3256/86400)+25569+(-6/24)</f>
        <v>42058.835752314815</v>
      </c>
      <c r="T3256">
        <f t="shared" si="200"/>
        <v>2015</v>
      </c>
      <c r="U3256" s="15" t="str">
        <f t="shared" si="203"/>
        <v>Feb</v>
      </c>
      <c r="V3256" s="10">
        <f>(I3256/86400)+25569+(-5/24)</f>
        <v>42088.835752314808</v>
      </c>
      <c r="Y3256" s="10"/>
    </row>
    <row r="3257" spans="1:25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1"/>
        <v>175</v>
      </c>
      <c r="P3257">
        <f t="shared" si="202"/>
        <v>29.166666666666668</v>
      </c>
      <c r="Q3257" s="9" t="s">
        <v>8320</v>
      </c>
      <c r="R3257" s="9" t="s">
        <v>8321</v>
      </c>
      <c r="S3257" s="10">
        <f>(J3257/86400)+25569+(-6/24)</f>
        <v>41889.518229166664</v>
      </c>
      <c r="T3257">
        <f t="shared" si="200"/>
        <v>2014</v>
      </c>
      <c r="U3257" s="15" t="str">
        <f t="shared" si="203"/>
        <v>Sep</v>
      </c>
      <c r="V3257" s="10">
        <f>(I3257/86400)+25569+(-5/24)</f>
        <v>41919.559895833328</v>
      </c>
      <c r="Y3257" s="10"/>
    </row>
    <row r="3258" spans="1:25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1"/>
        <v>128</v>
      </c>
      <c r="P3258">
        <f t="shared" si="202"/>
        <v>72.76136363636364</v>
      </c>
      <c r="Q3258" s="9" t="s">
        <v>8320</v>
      </c>
      <c r="R3258" s="9" t="s">
        <v>8321</v>
      </c>
      <c r="S3258" s="10">
        <f>(J3258/86400)+25569+(-6/24)</f>
        <v>42144.323807870373</v>
      </c>
      <c r="T3258">
        <f t="shared" si="200"/>
        <v>2015</v>
      </c>
      <c r="U3258" s="15" t="str">
        <f t="shared" si="203"/>
        <v>May</v>
      </c>
      <c r="V3258" s="10">
        <f>(I3258/86400)+25569+(-5/24)</f>
        <v>42165.957638888889</v>
      </c>
      <c r="Y3258" s="10"/>
    </row>
    <row r="3259" spans="1:25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1"/>
        <v>106</v>
      </c>
      <c r="P3259">
        <f t="shared" si="202"/>
        <v>51.853414634146333</v>
      </c>
      <c r="Q3259" s="9" t="s">
        <v>8320</v>
      </c>
      <c r="R3259" s="9" t="s">
        <v>8321</v>
      </c>
      <c r="S3259" s="10">
        <f>(J3259/86400)+25569+(-6/24)</f>
        <v>42758.309629629628</v>
      </c>
      <c r="T3259">
        <f t="shared" si="200"/>
        <v>2017</v>
      </c>
      <c r="U3259" s="15" t="str">
        <f t="shared" si="203"/>
        <v>Jan</v>
      </c>
      <c r="V3259" s="10">
        <f>(I3259/86400)+25569+(-5/24)</f>
        <v>42788.351296296292</v>
      </c>
      <c r="Y3259" s="10"/>
    </row>
    <row r="3260" spans="1:25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1"/>
        <v>105</v>
      </c>
      <c r="P3260">
        <f t="shared" si="202"/>
        <v>98.2</v>
      </c>
      <c r="Q3260" s="9" t="s">
        <v>8320</v>
      </c>
      <c r="R3260" s="9" t="s">
        <v>8321</v>
      </c>
      <c r="S3260" s="10">
        <f>(J3260/86400)+25569+(-6/24)</f>
        <v>41982.637280092589</v>
      </c>
      <c r="T3260">
        <f t="shared" si="200"/>
        <v>2014</v>
      </c>
      <c r="U3260" s="15" t="str">
        <f t="shared" si="203"/>
        <v>Dec</v>
      </c>
      <c r="V3260" s="10">
        <f>(I3260/86400)+25569+(-5/24)</f>
        <v>42012.678946759253</v>
      </c>
      <c r="Y3260" s="10"/>
    </row>
    <row r="3261" spans="1:25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1"/>
        <v>106</v>
      </c>
      <c r="P3261">
        <f t="shared" si="202"/>
        <v>251.7381443298969</v>
      </c>
      <c r="Q3261" s="9" t="s">
        <v>8320</v>
      </c>
      <c r="R3261" s="9" t="s">
        <v>8321</v>
      </c>
      <c r="S3261" s="10">
        <f>(J3261/86400)+25569+(-6/24)</f>
        <v>42614.510937500003</v>
      </c>
      <c r="T3261">
        <f t="shared" si="200"/>
        <v>2016</v>
      </c>
      <c r="U3261" s="15" t="str">
        <f t="shared" si="203"/>
        <v>Sep</v>
      </c>
      <c r="V3261" s="10">
        <f>(I3261/86400)+25569+(-5/24)</f>
        <v>42643.957638888889</v>
      </c>
      <c r="Y3261" s="10"/>
    </row>
    <row r="3262" spans="1:25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1"/>
        <v>109</v>
      </c>
      <c r="P3262">
        <f t="shared" si="202"/>
        <v>74.821917808219183</v>
      </c>
      <c r="Q3262" s="9" t="s">
        <v>8320</v>
      </c>
      <c r="R3262" s="9" t="s">
        <v>8321</v>
      </c>
      <c r="S3262" s="10">
        <f>(J3262/86400)+25569+(-6/24)</f>
        <v>42303.422662037032</v>
      </c>
      <c r="T3262">
        <f t="shared" si="200"/>
        <v>2015</v>
      </c>
      <c r="U3262" s="15" t="str">
        <f t="shared" si="203"/>
        <v>Oct</v>
      </c>
      <c r="V3262" s="10">
        <f>(I3262/86400)+25569+(-5/24)</f>
        <v>42338.505995370368</v>
      </c>
      <c r="Y3262" s="10"/>
    </row>
    <row r="3263" spans="1:25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1"/>
        <v>100</v>
      </c>
      <c r="P3263">
        <f t="shared" si="202"/>
        <v>67.65306122448979</v>
      </c>
      <c r="Q3263" s="9" t="s">
        <v>8320</v>
      </c>
      <c r="R3263" s="9" t="s">
        <v>8321</v>
      </c>
      <c r="S3263" s="10">
        <f>(J3263/86400)+25569+(-6/24)</f>
        <v>42171.475416666668</v>
      </c>
      <c r="T3263">
        <f t="shared" si="200"/>
        <v>2015</v>
      </c>
      <c r="U3263" s="15" t="str">
        <f t="shared" si="203"/>
        <v>Jun</v>
      </c>
      <c r="V3263" s="10">
        <f>(I3263/86400)+25569+(-5/24)</f>
        <v>42201.517083333332</v>
      </c>
      <c r="Y3263" s="10"/>
    </row>
    <row r="3264" spans="1:25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1"/>
        <v>103</v>
      </c>
      <c r="P3264">
        <f t="shared" si="202"/>
        <v>93.81343283582089</v>
      </c>
      <c r="Q3264" s="9" t="s">
        <v>8320</v>
      </c>
      <c r="R3264" s="9" t="s">
        <v>8321</v>
      </c>
      <c r="S3264" s="10">
        <f>(J3264/86400)+25569+(-6/24)</f>
        <v>41964.065532407403</v>
      </c>
      <c r="T3264">
        <f t="shared" si="200"/>
        <v>2014</v>
      </c>
      <c r="U3264" s="15" t="str">
        <f t="shared" si="203"/>
        <v>Nov</v>
      </c>
      <c r="V3264" s="10">
        <f>(I3264/86400)+25569+(-5/24)</f>
        <v>41994.958333333336</v>
      </c>
      <c r="Y3264" s="10"/>
    </row>
    <row r="3265" spans="1:25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1"/>
        <v>112</v>
      </c>
      <c r="P3265">
        <f t="shared" si="202"/>
        <v>41.237647058823526</v>
      </c>
      <c r="Q3265" s="9" t="s">
        <v>8320</v>
      </c>
      <c r="R3265" s="9" t="s">
        <v>8321</v>
      </c>
      <c r="S3265" s="10">
        <f>(J3265/86400)+25569+(-6/24)</f>
        <v>42284.266064814816</v>
      </c>
      <c r="T3265">
        <f t="shared" si="200"/>
        <v>2015</v>
      </c>
      <c r="U3265" s="15" t="str">
        <f t="shared" si="203"/>
        <v>Oct</v>
      </c>
      <c r="V3265" s="10">
        <f>(I3265/86400)+25569+(-5/24)</f>
        <v>42307.666666666664</v>
      </c>
      <c r="Y3265" s="10"/>
    </row>
    <row r="3266" spans="1:25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1"/>
        <v>103</v>
      </c>
      <c r="P3266">
        <f t="shared" si="202"/>
        <v>52.551020408163268</v>
      </c>
      <c r="Q3266" s="9" t="s">
        <v>8320</v>
      </c>
      <c r="R3266" s="9" t="s">
        <v>8321</v>
      </c>
      <c r="S3266" s="10">
        <f>(J3266/86400)+25569+(-6/24)</f>
        <v>42016.550208333334</v>
      </c>
      <c r="T3266">
        <f t="shared" ref="T3266:T3329" si="204">YEAR(S3266)</f>
        <v>2015</v>
      </c>
      <c r="U3266" s="15" t="str">
        <f t="shared" si="203"/>
        <v>Jan</v>
      </c>
      <c r="V3266" s="10">
        <f>(I3266/86400)+25569+(-5/24)</f>
        <v>42032.708333333336</v>
      </c>
      <c r="Y3266" s="10"/>
    </row>
    <row r="3267" spans="1:25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5">ROUND((E3267/D3267)*100,0)</f>
        <v>164</v>
      </c>
      <c r="P3267">
        <f t="shared" ref="P3267:P3330" si="206">AVERAGE(E3267/L3267)</f>
        <v>70.285714285714292</v>
      </c>
      <c r="Q3267" s="9" t="s">
        <v>8320</v>
      </c>
      <c r="R3267" s="9" t="s">
        <v>8321</v>
      </c>
      <c r="S3267" s="10">
        <f>(J3267/86400)+25569+(-6/24)</f>
        <v>42311.461979166663</v>
      </c>
      <c r="T3267">
        <f t="shared" si="204"/>
        <v>2015</v>
      </c>
      <c r="U3267" s="15" t="str">
        <f t="shared" ref="U3267:U3330" si="207">TEXT(S3267,"mmm")</f>
        <v>Nov</v>
      </c>
      <c r="V3267" s="10">
        <f>(I3267/86400)+25569+(-5/24)</f>
        <v>42341.499999999993</v>
      </c>
      <c r="Y3267" s="10"/>
    </row>
    <row r="3268" spans="1:25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5"/>
        <v>131</v>
      </c>
      <c r="P3268">
        <f t="shared" si="206"/>
        <v>48.325153374233132</v>
      </c>
      <c r="Q3268" s="9" t="s">
        <v>8320</v>
      </c>
      <c r="R3268" s="9" t="s">
        <v>8321</v>
      </c>
      <c r="S3268" s="10">
        <f>(J3268/86400)+25569+(-6/24)</f>
        <v>42136.286134259259</v>
      </c>
      <c r="T3268">
        <f t="shared" si="204"/>
        <v>2015</v>
      </c>
      <c r="U3268" s="15" t="str">
        <f t="shared" si="207"/>
        <v>May</v>
      </c>
      <c r="V3268" s="10">
        <f>(I3268/86400)+25569+(-5/24)</f>
        <v>42167.666666666664</v>
      </c>
      <c r="Y3268" s="10"/>
    </row>
    <row r="3269" spans="1:25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5"/>
        <v>102</v>
      </c>
      <c r="P3269">
        <f t="shared" si="206"/>
        <v>53.177083333333336</v>
      </c>
      <c r="Q3269" s="9" t="s">
        <v>8320</v>
      </c>
      <c r="R3269" s="9" t="s">
        <v>8321</v>
      </c>
      <c r="S3269" s="10">
        <f>(J3269/86400)+25569+(-6/24)</f>
        <v>42172.507638888885</v>
      </c>
      <c r="T3269">
        <f t="shared" si="204"/>
        <v>2015</v>
      </c>
      <c r="U3269" s="15" t="str">
        <f t="shared" si="207"/>
        <v>Jun</v>
      </c>
      <c r="V3269" s="10">
        <f>(I3269/86400)+25569+(-5/24)</f>
        <v>42202.549305555549</v>
      </c>
      <c r="Y3269" s="10"/>
    </row>
    <row r="3270" spans="1:25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5"/>
        <v>128</v>
      </c>
      <c r="P3270">
        <f t="shared" si="206"/>
        <v>60.952380952380949</v>
      </c>
      <c r="Q3270" s="9" t="s">
        <v>8320</v>
      </c>
      <c r="R3270" s="9" t="s">
        <v>8321</v>
      </c>
      <c r="S3270" s="10">
        <f>(J3270/86400)+25569+(-6/24)</f>
        <v>42590.65425925926</v>
      </c>
      <c r="T3270">
        <f t="shared" si="204"/>
        <v>2016</v>
      </c>
      <c r="U3270" s="15" t="str">
        <f t="shared" si="207"/>
        <v>Aug</v>
      </c>
      <c r="V3270" s="10">
        <f>(I3270/86400)+25569+(-5/24)</f>
        <v>42606.695925925924</v>
      </c>
      <c r="Y3270" s="10"/>
    </row>
    <row r="3271" spans="1:25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5"/>
        <v>102</v>
      </c>
      <c r="P3271">
        <f t="shared" si="206"/>
        <v>116</v>
      </c>
      <c r="Q3271" s="9" t="s">
        <v>8320</v>
      </c>
      <c r="R3271" s="9" t="s">
        <v>8321</v>
      </c>
      <c r="S3271" s="10">
        <f>(J3271/86400)+25569+(-6/24)</f>
        <v>42137.145798611113</v>
      </c>
      <c r="T3271">
        <f t="shared" si="204"/>
        <v>2015</v>
      </c>
      <c r="U3271" s="15" t="str">
        <f t="shared" si="207"/>
        <v>May</v>
      </c>
      <c r="V3271" s="10">
        <f>(I3271/86400)+25569+(-5/24)</f>
        <v>42171.249999999993</v>
      </c>
      <c r="Y3271" s="10"/>
    </row>
    <row r="3272" spans="1:25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5"/>
        <v>102</v>
      </c>
      <c r="P3272">
        <f t="shared" si="206"/>
        <v>61</v>
      </c>
      <c r="Q3272" s="9" t="s">
        <v>8320</v>
      </c>
      <c r="R3272" s="9" t="s">
        <v>8321</v>
      </c>
      <c r="S3272" s="10">
        <f>(J3272/86400)+25569+(-6/24)</f>
        <v>42167.283159722225</v>
      </c>
      <c r="T3272">
        <f t="shared" si="204"/>
        <v>2015</v>
      </c>
      <c r="U3272" s="15" t="str">
        <f t="shared" si="207"/>
        <v>Jun</v>
      </c>
      <c r="V3272" s="10">
        <f>(I3272/86400)+25569+(-5/24)</f>
        <v>42197.324826388889</v>
      </c>
      <c r="Y3272" s="10"/>
    </row>
    <row r="3273" spans="1:25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5"/>
        <v>130</v>
      </c>
      <c r="P3273">
        <f t="shared" si="206"/>
        <v>38.235294117647058</v>
      </c>
      <c r="Q3273" s="9" t="s">
        <v>8320</v>
      </c>
      <c r="R3273" s="9" t="s">
        <v>8321</v>
      </c>
      <c r="S3273" s="10">
        <f>(J3273/86400)+25569+(-6/24)</f>
        <v>41915.187210648146</v>
      </c>
      <c r="T3273">
        <f t="shared" si="204"/>
        <v>2014</v>
      </c>
      <c r="U3273" s="15" t="str">
        <f t="shared" si="207"/>
        <v>Oct</v>
      </c>
      <c r="V3273" s="10">
        <f>(I3273/86400)+25569+(-5/24)</f>
        <v>41945.270543981482</v>
      </c>
      <c r="Y3273" s="10"/>
    </row>
    <row r="3274" spans="1:25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5"/>
        <v>154</v>
      </c>
      <c r="P3274">
        <f t="shared" si="206"/>
        <v>106.50344827586207</v>
      </c>
      <c r="Q3274" s="9" t="s">
        <v>8320</v>
      </c>
      <c r="R3274" s="9" t="s">
        <v>8321</v>
      </c>
      <c r="S3274" s="10">
        <f>(J3274/86400)+25569+(-6/24)</f>
        <v>42284.250104166669</v>
      </c>
      <c r="T3274">
        <f t="shared" si="204"/>
        <v>2015</v>
      </c>
      <c r="U3274" s="15" t="str">
        <f t="shared" si="207"/>
        <v>Oct</v>
      </c>
      <c r="V3274" s="10">
        <f>(I3274/86400)+25569+(-5/24)</f>
        <v>42314.333437499998</v>
      </c>
      <c r="Y3274" s="10"/>
    </row>
    <row r="3275" spans="1:25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5"/>
        <v>107</v>
      </c>
      <c r="P3275">
        <f t="shared" si="206"/>
        <v>204.57142857142858</v>
      </c>
      <c r="Q3275" s="9" t="s">
        <v>8320</v>
      </c>
      <c r="R3275" s="9" t="s">
        <v>8321</v>
      </c>
      <c r="S3275" s="10">
        <f>(J3275/86400)+25569+(-6/24)</f>
        <v>42611.551412037035</v>
      </c>
      <c r="T3275">
        <f t="shared" si="204"/>
        <v>2016</v>
      </c>
      <c r="U3275" s="15" t="str">
        <f t="shared" si="207"/>
        <v>Aug</v>
      </c>
      <c r="V3275" s="10">
        <f>(I3275/86400)+25569+(-5/24)</f>
        <v>42627.583333333336</v>
      </c>
      <c r="Y3275" s="10"/>
    </row>
    <row r="3276" spans="1:25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5"/>
        <v>101</v>
      </c>
      <c r="P3276">
        <f t="shared" si="206"/>
        <v>54.912587412587413</v>
      </c>
      <c r="Q3276" s="9" t="s">
        <v>8320</v>
      </c>
      <c r="R3276" s="9" t="s">
        <v>8321</v>
      </c>
      <c r="S3276" s="10">
        <f>(J3276/86400)+25569+(-6/24)</f>
        <v>42400.454537037032</v>
      </c>
      <c r="T3276">
        <f t="shared" si="204"/>
        <v>2016</v>
      </c>
      <c r="U3276" s="15" t="str">
        <f t="shared" si="207"/>
        <v>Jan</v>
      </c>
      <c r="V3276" s="10">
        <f>(I3276/86400)+25569+(-5/24)</f>
        <v>42444.666666666664</v>
      </c>
      <c r="Y3276" s="10"/>
    </row>
    <row r="3277" spans="1:25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5"/>
        <v>100</v>
      </c>
      <c r="P3277">
        <f t="shared" si="206"/>
        <v>150.41666666666666</v>
      </c>
      <c r="Q3277" s="9" t="s">
        <v>8320</v>
      </c>
      <c r="R3277" s="9" t="s">
        <v>8321</v>
      </c>
      <c r="S3277" s="10">
        <f>(J3277/86400)+25569+(-6/24)</f>
        <v>42017.63045138889</v>
      </c>
      <c r="T3277">
        <f t="shared" si="204"/>
        <v>2015</v>
      </c>
      <c r="U3277" s="15" t="str">
        <f t="shared" si="207"/>
        <v>Jan</v>
      </c>
      <c r="V3277" s="10">
        <f>(I3277/86400)+25569+(-5/24)</f>
        <v>42043.979166666664</v>
      </c>
      <c r="Y3277" s="10"/>
    </row>
    <row r="3278" spans="1:25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5"/>
        <v>117</v>
      </c>
      <c r="P3278">
        <f t="shared" si="206"/>
        <v>52.58</v>
      </c>
      <c r="Q3278" s="9" t="s">
        <v>8320</v>
      </c>
      <c r="R3278" s="9" t="s">
        <v>8321</v>
      </c>
      <c r="S3278" s="10">
        <f>(J3278/86400)+25569+(-6/24)</f>
        <v>42426.699988425928</v>
      </c>
      <c r="T3278">
        <f t="shared" si="204"/>
        <v>2016</v>
      </c>
      <c r="U3278" s="15" t="str">
        <f t="shared" si="207"/>
        <v>Feb</v>
      </c>
      <c r="V3278" s="10">
        <f>(I3278/86400)+25569+(-5/24)</f>
        <v>42460.957638888889</v>
      </c>
      <c r="Y3278" s="10"/>
    </row>
    <row r="3279" spans="1:25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5"/>
        <v>109</v>
      </c>
      <c r="P3279">
        <f t="shared" si="206"/>
        <v>54.3</v>
      </c>
      <c r="Q3279" s="9" t="s">
        <v>8320</v>
      </c>
      <c r="R3279" s="9" t="s">
        <v>8321</v>
      </c>
      <c r="S3279" s="10">
        <f>(J3279/86400)+25569+(-6/24)</f>
        <v>41931.432939814811</v>
      </c>
      <c r="T3279">
        <f t="shared" si="204"/>
        <v>2014</v>
      </c>
      <c r="U3279" s="15" t="str">
        <f t="shared" si="207"/>
        <v>Oct</v>
      </c>
      <c r="V3279" s="10">
        <f>(I3279/86400)+25569+(-5/24)</f>
        <v>41961.516273148147</v>
      </c>
      <c r="Y3279" s="10"/>
    </row>
    <row r="3280" spans="1:25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5"/>
        <v>103</v>
      </c>
      <c r="P3280">
        <f t="shared" si="206"/>
        <v>76.029411764705884</v>
      </c>
      <c r="Q3280" s="9" t="s">
        <v>8320</v>
      </c>
      <c r="R3280" s="9" t="s">
        <v>8321</v>
      </c>
      <c r="S3280" s="10">
        <f>(J3280/86400)+25569+(-6/24)</f>
        <v>42124.598414351851</v>
      </c>
      <c r="T3280">
        <f t="shared" si="204"/>
        <v>2015</v>
      </c>
      <c r="U3280" s="15" t="str">
        <f t="shared" si="207"/>
        <v>Apr</v>
      </c>
      <c r="V3280" s="10">
        <f>(I3280/86400)+25569+(-5/24)</f>
        <v>42154.640081018515</v>
      </c>
      <c r="Y3280" s="10"/>
    </row>
    <row r="3281" spans="1:25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5"/>
        <v>114</v>
      </c>
      <c r="P3281">
        <f t="shared" si="206"/>
        <v>105.2063492063492</v>
      </c>
      <c r="Q3281" s="9" t="s">
        <v>8320</v>
      </c>
      <c r="R3281" s="9" t="s">
        <v>8321</v>
      </c>
      <c r="S3281" s="10">
        <f>(J3281/86400)+25569+(-6/24)</f>
        <v>42430.852534722224</v>
      </c>
      <c r="T3281">
        <f t="shared" si="204"/>
        <v>2016</v>
      </c>
      <c r="U3281" s="15" t="str">
        <f t="shared" si="207"/>
        <v>Mar</v>
      </c>
      <c r="V3281" s="10">
        <f>(I3281/86400)+25569+(-5/24)</f>
        <v>42460.852534722224</v>
      </c>
      <c r="Y3281" s="10"/>
    </row>
    <row r="3282" spans="1:25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5"/>
        <v>103</v>
      </c>
      <c r="P3282">
        <f t="shared" si="206"/>
        <v>68.666666666666671</v>
      </c>
      <c r="Q3282" s="9" t="s">
        <v>8320</v>
      </c>
      <c r="R3282" s="9" t="s">
        <v>8321</v>
      </c>
      <c r="S3282" s="10">
        <f>(J3282/86400)+25569+(-6/24)</f>
        <v>42121.506921296299</v>
      </c>
      <c r="T3282">
        <f t="shared" si="204"/>
        <v>2015</v>
      </c>
      <c r="U3282" s="15" t="str">
        <f t="shared" si="207"/>
        <v>Apr</v>
      </c>
      <c r="V3282" s="10">
        <f>(I3282/86400)+25569+(-5/24)</f>
        <v>42155.999999999993</v>
      </c>
      <c r="Y3282" s="10"/>
    </row>
    <row r="3283" spans="1:25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5"/>
        <v>122</v>
      </c>
      <c r="P3283">
        <f t="shared" si="206"/>
        <v>129.36170212765958</v>
      </c>
      <c r="Q3283" s="9" t="s">
        <v>8320</v>
      </c>
      <c r="R3283" s="9" t="s">
        <v>8321</v>
      </c>
      <c r="S3283" s="10">
        <f>(J3283/86400)+25569+(-6/24)</f>
        <v>42218.769733796296</v>
      </c>
      <c r="T3283">
        <f t="shared" si="204"/>
        <v>2015</v>
      </c>
      <c r="U3283" s="15" t="str">
        <f t="shared" si="207"/>
        <v>Aug</v>
      </c>
      <c r="V3283" s="10">
        <f>(I3283/86400)+25569+(-5/24)</f>
        <v>42248.811400462961</v>
      </c>
      <c r="Y3283" s="10"/>
    </row>
    <row r="3284" spans="1:25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5"/>
        <v>103</v>
      </c>
      <c r="P3284">
        <f t="shared" si="206"/>
        <v>134.26371308016877</v>
      </c>
      <c r="Q3284" s="9" t="s">
        <v>8320</v>
      </c>
      <c r="R3284" s="9" t="s">
        <v>8321</v>
      </c>
      <c r="S3284" s="10">
        <f>(J3284/86400)+25569+(-6/24)</f>
        <v>42444.94430555556</v>
      </c>
      <c r="T3284">
        <f t="shared" si="204"/>
        <v>2016</v>
      </c>
      <c r="U3284" s="15" t="str">
        <f t="shared" si="207"/>
        <v>Mar</v>
      </c>
      <c r="V3284" s="10">
        <f>(I3284/86400)+25569+(-5/24)</f>
        <v>42488.985972222225</v>
      </c>
      <c r="Y3284" s="10"/>
    </row>
    <row r="3285" spans="1:25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5"/>
        <v>105</v>
      </c>
      <c r="P3285">
        <f t="shared" si="206"/>
        <v>17.829787234042552</v>
      </c>
      <c r="Q3285" s="9" t="s">
        <v>8320</v>
      </c>
      <c r="R3285" s="9" t="s">
        <v>8321</v>
      </c>
      <c r="S3285" s="10">
        <f>(J3285/86400)+25569+(-6/24)</f>
        <v>42379.49418981481</v>
      </c>
      <c r="T3285">
        <f t="shared" si="204"/>
        <v>2016</v>
      </c>
      <c r="U3285" s="15" t="str">
        <f t="shared" si="207"/>
        <v>Jan</v>
      </c>
      <c r="V3285" s="10">
        <f>(I3285/86400)+25569+(-5/24)</f>
        <v>42410.666666666664</v>
      </c>
      <c r="Y3285" s="10"/>
    </row>
    <row r="3286" spans="1:25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5"/>
        <v>102</v>
      </c>
      <c r="P3286">
        <f t="shared" si="206"/>
        <v>203.2</v>
      </c>
      <c r="Q3286" s="9" t="s">
        <v>8320</v>
      </c>
      <c r="R3286" s="9" t="s">
        <v>8321</v>
      </c>
      <c r="S3286" s="10">
        <f>(J3286/86400)+25569+(-6/24)</f>
        <v>42380.634872685187</v>
      </c>
      <c r="T3286">
        <f t="shared" si="204"/>
        <v>2016</v>
      </c>
      <c r="U3286" s="15" t="str">
        <f t="shared" si="207"/>
        <v>Jan</v>
      </c>
      <c r="V3286" s="10">
        <f>(I3286/86400)+25569+(-5/24)</f>
        <v>42398.040972222218</v>
      </c>
      <c r="Y3286" s="10"/>
    </row>
    <row r="3287" spans="1:25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5"/>
        <v>112</v>
      </c>
      <c r="P3287">
        <f t="shared" si="206"/>
        <v>69.18518518518519</v>
      </c>
      <c r="Q3287" s="9" t="s">
        <v>8320</v>
      </c>
      <c r="R3287" s="9" t="s">
        <v>8321</v>
      </c>
      <c r="S3287" s="10">
        <f>(J3287/86400)+25569+(-6/24)</f>
        <v>42762.692430555559</v>
      </c>
      <c r="T3287">
        <f t="shared" si="204"/>
        <v>2017</v>
      </c>
      <c r="U3287" s="15" t="str">
        <f t="shared" si="207"/>
        <v>Jan</v>
      </c>
      <c r="V3287" s="10">
        <f>(I3287/86400)+25569+(-5/24)</f>
        <v>42793.999999999993</v>
      </c>
      <c r="Y3287" s="10"/>
    </row>
    <row r="3288" spans="1:25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5"/>
        <v>102</v>
      </c>
      <c r="P3288">
        <f t="shared" si="206"/>
        <v>125.12295081967213</v>
      </c>
      <c r="Q3288" s="9" t="s">
        <v>8320</v>
      </c>
      <c r="R3288" s="9" t="s">
        <v>8321</v>
      </c>
      <c r="S3288" s="10">
        <f>(J3288/86400)+25569+(-6/24)</f>
        <v>42567.590069444443</v>
      </c>
      <c r="T3288">
        <f t="shared" si="204"/>
        <v>2016</v>
      </c>
      <c r="U3288" s="15" t="str">
        <f t="shared" si="207"/>
        <v>Jul</v>
      </c>
      <c r="V3288" s="10">
        <f>(I3288/86400)+25569+(-5/24)</f>
        <v>42597.631736111107</v>
      </c>
      <c r="Y3288" s="10"/>
    </row>
    <row r="3289" spans="1:25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5"/>
        <v>100</v>
      </c>
      <c r="P3289">
        <f t="shared" si="206"/>
        <v>73.529411764705884</v>
      </c>
      <c r="Q3289" s="9" t="s">
        <v>8320</v>
      </c>
      <c r="R3289" s="9" t="s">
        <v>8321</v>
      </c>
      <c r="S3289" s="10">
        <f>(J3289/86400)+25569+(-6/24)</f>
        <v>42311.500324074077</v>
      </c>
      <c r="T3289">
        <f t="shared" si="204"/>
        <v>2015</v>
      </c>
      <c r="U3289" s="15" t="str">
        <f t="shared" si="207"/>
        <v>Nov</v>
      </c>
      <c r="V3289" s="10">
        <f>(I3289/86400)+25569+(-5/24)</f>
        <v>42336.541990740741</v>
      </c>
      <c r="Y3289" s="10"/>
    </row>
    <row r="3290" spans="1:25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5"/>
        <v>100</v>
      </c>
      <c r="P3290">
        <f t="shared" si="206"/>
        <v>48.437149758454105</v>
      </c>
      <c r="Q3290" s="9" t="s">
        <v>8320</v>
      </c>
      <c r="R3290" s="9" t="s">
        <v>8321</v>
      </c>
      <c r="S3290" s="10">
        <f>(J3290/86400)+25569+(-6/24)</f>
        <v>42505.524479166663</v>
      </c>
      <c r="T3290">
        <f t="shared" si="204"/>
        <v>2016</v>
      </c>
      <c r="U3290" s="15" t="str">
        <f t="shared" si="207"/>
        <v>May</v>
      </c>
      <c r="V3290" s="10">
        <f>(I3290/86400)+25569+(-5/24)</f>
        <v>42541.749999999993</v>
      </c>
      <c r="Y3290" s="10"/>
    </row>
    <row r="3291" spans="1:25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5"/>
        <v>133</v>
      </c>
      <c r="P3291">
        <f t="shared" si="206"/>
        <v>26.608400000000003</v>
      </c>
      <c r="Q3291" s="9" t="s">
        <v>8320</v>
      </c>
      <c r="R3291" s="9" t="s">
        <v>8321</v>
      </c>
      <c r="S3291" s="10">
        <f>(J3291/86400)+25569+(-6/24)</f>
        <v>42758.118078703701</v>
      </c>
      <c r="T3291">
        <f t="shared" si="204"/>
        <v>2017</v>
      </c>
      <c r="U3291" s="15" t="str">
        <f t="shared" si="207"/>
        <v>Jan</v>
      </c>
      <c r="V3291" s="10">
        <f>(I3291/86400)+25569+(-5/24)</f>
        <v>42786.159745370365</v>
      </c>
      <c r="Y3291" s="10"/>
    </row>
    <row r="3292" spans="1:25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5"/>
        <v>121</v>
      </c>
      <c r="P3292">
        <f t="shared" si="206"/>
        <v>33.666666666666664</v>
      </c>
      <c r="Q3292" s="9" t="s">
        <v>8320</v>
      </c>
      <c r="R3292" s="9" t="s">
        <v>8321</v>
      </c>
      <c r="S3292" s="10">
        <f>(J3292/86400)+25569+(-6/24)</f>
        <v>42775.26494212963</v>
      </c>
      <c r="T3292">
        <f t="shared" si="204"/>
        <v>2017</v>
      </c>
      <c r="U3292" s="15" t="str">
        <f t="shared" si="207"/>
        <v>Feb</v>
      </c>
      <c r="V3292" s="10">
        <f>(I3292/86400)+25569+(-5/24)</f>
        <v>42805.306608796294</v>
      </c>
      <c r="Y3292" s="10"/>
    </row>
    <row r="3293" spans="1:25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5"/>
        <v>114</v>
      </c>
      <c r="P3293">
        <f t="shared" si="206"/>
        <v>40.714285714285715</v>
      </c>
      <c r="Q3293" s="9" t="s">
        <v>8320</v>
      </c>
      <c r="R3293" s="9" t="s">
        <v>8321</v>
      </c>
      <c r="S3293" s="10">
        <f>(J3293/86400)+25569+(-6/24)</f>
        <v>42232.452546296292</v>
      </c>
      <c r="T3293">
        <f t="shared" si="204"/>
        <v>2015</v>
      </c>
      <c r="U3293" s="15" t="str">
        <f t="shared" si="207"/>
        <v>Aug</v>
      </c>
      <c r="V3293" s="10">
        <f>(I3293/86400)+25569+(-5/24)</f>
        <v>42263.957638888889</v>
      </c>
      <c r="Y3293" s="10"/>
    </row>
    <row r="3294" spans="1:25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5"/>
        <v>286</v>
      </c>
      <c r="P3294">
        <f t="shared" si="206"/>
        <v>19.266666666666666</v>
      </c>
      <c r="Q3294" s="9" t="s">
        <v>8320</v>
      </c>
      <c r="R3294" s="9" t="s">
        <v>8321</v>
      </c>
      <c r="S3294" s="10">
        <f>(J3294/86400)+25569+(-6/24)</f>
        <v>42282.520231481481</v>
      </c>
      <c r="T3294">
        <f t="shared" si="204"/>
        <v>2015</v>
      </c>
      <c r="U3294" s="15" t="str">
        <f t="shared" si="207"/>
        <v>Oct</v>
      </c>
      <c r="V3294" s="10">
        <f>(I3294/86400)+25569+(-5/24)</f>
        <v>42342.603564814817</v>
      </c>
      <c r="Y3294" s="10"/>
    </row>
    <row r="3295" spans="1:25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5"/>
        <v>170</v>
      </c>
      <c r="P3295">
        <f t="shared" si="206"/>
        <v>84.285714285714292</v>
      </c>
      <c r="Q3295" s="9" t="s">
        <v>8320</v>
      </c>
      <c r="R3295" s="9" t="s">
        <v>8321</v>
      </c>
      <c r="S3295" s="10">
        <f>(J3295/86400)+25569+(-6/24)</f>
        <v>42768.175370370373</v>
      </c>
      <c r="T3295">
        <f t="shared" si="204"/>
        <v>2017</v>
      </c>
      <c r="U3295" s="15" t="str">
        <f t="shared" si="207"/>
        <v>Feb</v>
      </c>
      <c r="V3295" s="10">
        <f>(I3295/86400)+25569+(-5/24)</f>
        <v>42798.217037037037</v>
      </c>
      <c r="Y3295" s="10"/>
    </row>
    <row r="3296" spans="1:25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5"/>
        <v>118</v>
      </c>
      <c r="P3296">
        <f t="shared" si="206"/>
        <v>29.583333333333332</v>
      </c>
      <c r="Q3296" s="9" t="s">
        <v>8320</v>
      </c>
      <c r="R3296" s="9" t="s">
        <v>8321</v>
      </c>
      <c r="S3296" s="10">
        <f>(J3296/86400)+25569+(-6/24)</f>
        <v>42141.291134259256</v>
      </c>
      <c r="T3296">
        <f t="shared" si="204"/>
        <v>2015</v>
      </c>
      <c r="U3296" s="15" t="str">
        <f t="shared" si="207"/>
        <v>May</v>
      </c>
      <c r="V3296" s="10">
        <f>(I3296/86400)+25569+(-5/24)</f>
        <v>42171.33280092592</v>
      </c>
      <c r="Y3296" s="10"/>
    </row>
    <row r="3297" spans="1:25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5"/>
        <v>103</v>
      </c>
      <c r="P3297">
        <f t="shared" si="206"/>
        <v>26.667037037037037</v>
      </c>
      <c r="Q3297" s="9" t="s">
        <v>8320</v>
      </c>
      <c r="R3297" s="9" t="s">
        <v>8321</v>
      </c>
      <c r="S3297" s="10">
        <f>(J3297/86400)+25569+(-6/24)</f>
        <v>42609.192465277782</v>
      </c>
      <c r="T3297">
        <f t="shared" si="204"/>
        <v>2016</v>
      </c>
      <c r="U3297" s="15" t="str">
        <f t="shared" si="207"/>
        <v>Aug</v>
      </c>
      <c r="V3297" s="10">
        <f>(I3297/86400)+25569+(-5/24)</f>
        <v>42639.234131944446</v>
      </c>
      <c r="Y3297" s="10"/>
    </row>
    <row r="3298" spans="1:25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5"/>
        <v>144</v>
      </c>
      <c r="P3298">
        <f t="shared" si="206"/>
        <v>45.978723404255319</v>
      </c>
      <c r="Q3298" s="9" t="s">
        <v>8320</v>
      </c>
      <c r="R3298" s="9" t="s">
        <v>8321</v>
      </c>
      <c r="S3298" s="10">
        <f>(J3298/86400)+25569+(-6/24)</f>
        <v>42309.506620370375</v>
      </c>
      <c r="T3298">
        <f t="shared" si="204"/>
        <v>2015</v>
      </c>
      <c r="U3298" s="15" t="str">
        <f t="shared" si="207"/>
        <v>Nov</v>
      </c>
      <c r="V3298" s="10">
        <f>(I3298/86400)+25569+(-5/24)</f>
        <v>42330.708333333336</v>
      </c>
      <c r="Y3298" s="10"/>
    </row>
    <row r="3299" spans="1:25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5"/>
        <v>100</v>
      </c>
      <c r="P3299">
        <f t="shared" si="206"/>
        <v>125.09090909090909</v>
      </c>
      <c r="Q3299" s="9" t="s">
        <v>8320</v>
      </c>
      <c r="R3299" s="9" t="s">
        <v>8321</v>
      </c>
      <c r="S3299" s="10">
        <f>(J3299/86400)+25569+(-6/24)</f>
        <v>42193.521481481483</v>
      </c>
      <c r="T3299">
        <f t="shared" si="204"/>
        <v>2015</v>
      </c>
      <c r="U3299" s="15" t="str">
        <f t="shared" si="207"/>
        <v>Jul</v>
      </c>
      <c r="V3299" s="10">
        <f>(I3299/86400)+25569+(-5/24)</f>
        <v>42212.749305555553</v>
      </c>
      <c r="Y3299" s="10"/>
    </row>
    <row r="3300" spans="1:25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5"/>
        <v>102</v>
      </c>
      <c r="P3300">
        <f t="shared" si="206"/>
        <v>141.29166666666666</v>
      </c>
      <c r="Q3300" s="9" t="s">
        <v>8320</v>
      </c>
      <c r="R3300" s="9" t="s">
        <v>8321</v>
      </c>
      <c r="S3300" s="10">
        <f>(J3300/86400)+25569+(-6/24)</f>
        <v>42239.707962962959</v>
      </c>
      <c r="T3300">
        <f t="shared" si="204"/>
        <v>2015</v>
      </c>
      <c r="U3300" s="15" t="str">
        <f t="shared" si="207"/>
        <v>Aug</v>
      </c>
      <c r="V3300" s="10">
        <f>(I3300/86400)+25569+(-5/24)</f>
        <v>42259.791666666664</v>
      </c>
      <c r="Y3300" s="10"/>
    </row>
    <row r="3301" spans="1:25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5"/>
        <v>116</v>
      </c>
      <c r="P3301">
        <f t="shared" si="206"/>
        <v>55.333333333333336</v>
      </c>
      <c r="Q3301" s="9" t="s">
        <v>8320</v>
      </c>
      <c r="R3301" s="9" t="s">
        <v>8321</v>
      </c>
      <c r="S3301" s="10">
        <f>(J3301/86400)+25569+(-6/24)</f>
        <v>42261.667395833334</v>
      </c>
      <c r="T3301">
        <f t="shared" si="204"/>
        <v>2015</v>
      </c>
      <c r="U3301" s="15" t="str">
        <f t="shared" si="207"/>
        <v>Sep</v>
      </c>
      <c r="V3301" s="10">
        <f>(I3301/86400)+25569+(-5/24)</f>
        <v>42291.709062499998</v>
      </c>
      <c r="Y3301" s="10"/>
    </row>
    <row r="3302" spans="1:25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5"/>
        <v>136</v>
      </c>
      <c r="P3302">
        <f t="shared" si="206"/>
        <v>46.420454545454547</v>
      </c>
      <c r="Q3302" s="9" t="s">
        <v>8320</v>
      </c>
      <c r="R3302" s="9" t="s">
        <v>8321</v>
      </c>
      <c r="S3302" s="10">
        <f>(J3302/86400)+25569+(-6/24)</f>
        <v>42102.493773148148</v>
      </c>
      <c r="T3302">
        <f t="shared" si="204"/>
        <v>2015</v>
      </c>
      <c r="U3302" s="15" t="str">
        <f t="shared" si="207"/>
        <v>Apr</v>
      </c>
      <c r="V3302" s="10">
        <f>(I3302/86400)+25569+(-5/24)</f>
        <v>42123.535439814812</v>
      </c>
      <c r="Y3302" s="10"/>
    </row>
    <row r="3303" spans="1:25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5"/>
        <v>133</v>
      </c>
      <c r="P3303">
        <f t="shared" si="206"/>
        <v>57.2</v>
      </c>
      <c r="Q3303" s="9" t="s">
        <v>8320</v>
      </c>
      <c r="R3303" s="9" t="s">
        <v>8321</v>
      </c>
      <c r="S3303" s="10">
        <f>(J3303/86400)+25569+(-6/24)</f>
        <v>42538.485833333332</v>
      </c>
      <c r="T3303">
        <f t="shared" si="204"/>
        <v>2016</v>
      </c>
      <c r="U3303" s="15" t="str">
        <f t="shared" si="207"/>
        <v>Jun</v>
      </c>
      <c r="V3303" s="10">
        <f>(I3303/86400)+25569+(-5/24)</f>
        <v>42583.082638888889</v>
      </c>
      <c r="Y3303" s="10"/>
    </row>
    <row r="3304" spans="1:25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5"/>
        <v>103</v>
      </c>
      <c r="P3304">
        <f t="shared" si="206"/>
        <v>173.7</v>
      </c>
      <c r="Q3304" s="9" t="s">
        <v>8320</v>
      </c>
      <c r="R3304" s="9" t="s">
        <v>8321</v>
      </c>
      <c r="S3304" s="10">
        <f>(J3304/86400)+25569+(-6/24)</f>
        <v>42681.10157407407</v>
      </c>
      <c r="T3304">
        <f t="shared" si="204"/>
        <v>2016</v>
      </c>
      <c r="U3304" s="15" t="str">
        <f t="shared" si="207"/>
        <v>Nov</v>
      </c>
      <c r="V3304" s="10">
        <f>(I3304/86400)+25569+(-5/24)</f>
        <v>42711.143240740734</v>
      </c>
      <c r="Y3304" s="10"/>
    </row>
    <row r="3305" spans="1:25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5"/>
        <v>116</v>
      </c>
      <c r="P3305">
        <f t="shared" si="206"/>
        <v>59.6</v>
      </c>
      <c r="Q3305" s="9" t="s">
        <v>8320</v>
      </c>
      <c r="R3305" s="9" t="s">
        <v>8321</v>
      </c>
      <c r="S3305" s="10">
        <f>(J3305/86400)+25569+(-6/24)</f>
        <v>42056.40143518518</v>
      </c>
      <c r="T3305">
        <f t="shared" si="204"/>
        <v>2015</v>
      </c>
      <c r="U3305" s="15" t="str">
        <f t="shared" si="207"/>
        <v>Feb</v>
      </c>
      <c r="V3305" s="10">
        <f>(I3305/86400)+25569+(-5/24)</f>
        <v>42091.401435185187</v>
      </c>
      <c r="Y3305" s="10"/>
    </row>
    <row r="3306" spans="1:25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5"/>
        <v>105</v>
      </c>
      <c r="P3306">
        <f t="shared" si="206"/>
        <v>89.585714285714289</v>
      </c>
      <c r="Q3306" s="9" t="s">
        <v>8320</v>
      </c>
      <c r="R3306" s="9" t="s">
        <v>8321</v>
      </c>
      <c r="S3306" s="10">
        <f>(J3306/86400)+25569+(-6/24)</f>
        <v>42696.374444444446</v>
      </c>
      <c r="T3306">
        <f t="shared" si="204"/>
        <v>2016</v>
      </c>
      <c r="U3306" s="15" t="str">
        <f t="shared" si="207"/>
        <v>Nov</v>
      </c>
      <c r="V3306" s="10">
        <f>(I3306/86400)+25569+(-5/24)</f>
        <v>42726.41611111111</v>
      </c>
      <c r="Y3306" s="10"/>
    </row>
    <row r="3307" spans="1:25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5"/>
        <v>102</v>
      </c>
      <c r="P3307">
        <f t="shared" si="206"/>
        <v>204.05</v>
      </c>
      <c r="Q3307" s="9" t="s">
        <v>8320</v>
      </c>
      <c r="R3307" s="9" t="s">
        <v>8321</v>
      </c>
      <c r="S3307" s="10">
        <f>(J3307/86400)+25569+(-6/24)</f>
        <v>42186.605879629627</v>
      </c>
      <c r="T3307">
        <f t="shared" si="204"/>
        <v>2015</v>
      </c>
      <c r="U3307" s="15" t="str">
        <f t="shared" si="207"/>
        <v>Jul</v>
      </c>
      <c r="V3307" s="10">
        <f>(I3307/86400)+25569+(-5/24)</f>
        <v>42216.647546296292</v>
      </c>
      <c r="Y3307" s="10"/>
    </row>
    <row r="3308" spans="1:25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5"/>
        <v>175</v>
      </c>
      <c r="P3308">
        <f t="shared" si="206"/>
        <v>48.703703703703702</v>
      </c>
      <c r="Q3308" s="9" t="s">
        <v>8320</v>
      </c>
      <c r="R3308" s="9" t="s">
        <v>8321</v>
      </c>
      <c r="S3308" s="10">
        <f>(J3308/86400)+25569+(-6/24)</f>
        <v>42492.969236111108</v>
      </c>
      <c r="T3308">
        <f t="shared" si="204"/>
        <v>2016</v>
      </c>
      <c r="U3308" s="15" t="str">
        <f t="shared" si="207"/>
        <v>May</v>
      </c>
      <c r="V3308" s="10">
        <f>(I3308/86400)+25569+(-5/24)</f>
        <v>42530.916666666664</v>
      </c>
      <c r="Y3308" s="10"/>
    </row>
    <row r="3309" spans="1:25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5"/>
        <v>107</v>
      </c>
      <c r="P3309">
        <f t="shared" si="206"/>
        <v>53.339999999999996</v>
      </c>
      <c r="Q3309" s="9" t="s">
        <v>8320</v>
      </c>
      <c r="R3309" s="9" t="s">
        <v>8321</v>
      </c>
      <c r="S3309" s="10">
        <f>(J3309/86400)+25569+(-6/24)</f>
        <v>42474.807164351849</v>
      </c>
      <c r="T3309">
        <f t="shared" si="204"/>
        <v>2016</v>
      </c>
      <c r="U3309" s="15" t="str">
        <f t="shared" si="207"/>
        <v>Apr</v>
      </c>
      <c r="V3309" s="10">
        <f>(I3309/86400)+25569+(-5/24)</f>
        <v>42504.848831018513</v>
      </c>
      <c r="Y3309" s="10"/>
    </row>
    <row r="3310" spans="1:25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5"/>
        <v>122</v>
      </c>
      <c r="P3310">
        <f t="shared" si="206"/>
        <v>75.087719298245617</v>
      </c>
      <c r="Q3310" s="9" t="s">
        <v>8320</v>
      </c>
      <c r="R3310" s="9" t="s">
        <v>8321</v>
      </c>
      <c r="S3310" s="10">
        <f>(J3310/86400)+25569+(-6/24)</f>
        <v>42452.626909722225</v>
      </c>
      <c r="T3310">
        <f t="shared" si="204"/>
        <v>2016</v>
      </c>
      <c r="U3310" s="15" t="str">
        <f t="shared" si="207"/>
        <v>Mar</v>
      </c>
      <c r="V3310" s="10">
        <f>(I3310/86400)+25569+(-5/24)</f>
        <v>42473.668576388889</v>
      </c>
      <c r="Y3310" s="10"/>
    </row>
    <row r="3311" spans="1:25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5"/>
        <v>159</v>
      </c>
      <c r="P3311">
        <f t="shared" si="206"/>
        <v>18</v>
      </c>
      <c r="Q3311" s="9" t="s">
        <v>8320</v>
      </c>
      <c r="R3311" s="9" t="s">
        <v>8321</v>
      </c>
      <c r="S3311" s="10">
        <f>(J3311/86400)+25569+(-6/24)</f>
        <v>42628.400208333333</v>
      </c>
      <c r="T3311">
        <f t="shared" si="204"/>
        <v>2016</v>
      </c>
      <c r="U3311" s="15" t="str">
        <f t="shared" si="207"/>
        <v>Sep</v>
      </c>
      <c r="V3311" s="10">
        <f>(I3311/86400)+25569+(-5/24)</f>
        <v>42659.441874999997</v>
      </c>
      <c r="Y3311" s="10"/>
    </row>
    <row r="3312" spans="1:25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5"/>
        <v>100</v>
      </c>
      <c r="P3312">
        <f t="shared" si="206"/>
        <v>209.83870967741936</v>
      </c>
      <c r="Q3312" s="9" t="s">
        <v>8320</v>
      </c>
      <c r="R3312" s="9" t="s">
        <v>8321</v>
      </c>
      <c r="S3312" s="10">
        <f>(J3312/86400)+25569+(-6/24)</f>
        <v>42253.678530092591</v>
      </c>
      <c r="T3312">
        <f t="shared" si="204"/>
        <v>2015</v>
      </c>
      <c r="U3312" s="15" t="str">
        <f t="shared" si="207"/>
        <v>Sep</v>
      </c>
      <c r="V3312" s="10">
        <f>(I3312/86400)+25569+(-5/24)</f>
        <v>42283.720196759255</v>
      </c>
      <c r="Y3312" s="10"/>
    </row>
    <row r="3313" spans="1:25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5"/>
        <v>110</v>
      </c>
      <c r="P3313">
        <f t="shared" si="206"/>
        <v>61.022222222222226</v>
      </c>
      <c r="Q3313" s="9" t="s">
        <v>8320</v>
      </c>
      <c r="R3313" s="9" t="s">
        <v>8321</v>
      </c>
      <c r="S3313" s="10">
        <f>(J3313/86400)+25569+(-6/24)</f>
        <v>42264.04178240741</v>
      </c>
      <c r="T3313">
        <f t="shared" si="204"/>
        <v>2015</v>
      </c>
      <c r="U3313" s="15" t="str">
        <f t="shared" si="207"/>
        <v>Sep</v>
      </c>
      <c r="V3313" s="10">
        <f>(I3313/86400)+25569+(-5/24)</f>
        <v>42294.083449074074</v>
      </c>
      <c r="Y3313" s="10"/>
    </row>
    <row r="3314" spans="1:25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5"/>
        <v>100</v>
      </c>
      <c r="P3314">
        <f t="shared" si="206"/>
        <v>61</v>
      </c>
      <c r="Q3314" s="9" t="s">
        <v>8320</v>
      </c>
      <c r="R3314" s="9" t="s">
        <v>8321</v>
      </c>
      <c r="S3314" s="10">
        <f>(J3314/86400)+25569+(-6/24)</f>
        <v>42664.559560185182</v>
      </c>
      <c r="T3314">
        <f t="shared" si="204"/>
        <v>2016</v>
      </c>
      <c r="U3314" s="15" t="str">
        <f t="shared" si="207"/>
        <v>Oct</v>
      </c>
      <c r="V3314" s="10">
        <f>(I3314/86400)+25569+(-5/24)</f>
        <v>42685.708333333336</v>
      </c>
      <c r="Y3314" s="10"/>
    </row>
    <row r="3315" spans="1:25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5"/>
        <v>116</v>
      </c>
      <c r="P3315">
        <f t="shared" si="206"/>
        <v>80.034482758620683</v>
      </c>
      <c r="Q3315" s="9" t="s">
        <v>8320</v>
      </c>
      <c r="R3315" s="9" t="s">
        <v>8321</v>
      </c>
      <c r="S3315" s="10">
        <f>(J3315/86400)+25569+(-6/24)</f>
        <v>42381.994409722218</v>
      </c>
      <c r="T3315">
        <f t="shared" si="204"/>
        <v>2016</v>
      </c>
      <c r="U3315" s="15" t="str">
        <f t="shared" si="207"/>
        <v>Jan</v>
      </c>
      <c r="V3315" s="10">
        <f>(I3315/86400)+25569+(-5/24)</f>
        <v>42395.833333333336</v>
      </c>
      <c r="Y3315" s="10"/>
    </row>
    <row r="3316" spans="1:25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5"/>
        <v>211</v>
      </c>
      <c r="P3316">
        <f t="shared" si="206"/>
        <v>29.068965517241381</v>
      </c>
      <c r="Q3316" s="9" t="s">
        <v>8320</v>
      </c>
      <c r="R3316" s="9" t="s">
        <v>8321</v>
      </c>
      <c r="S3316" s="10">
        <f>(J3316/86400)+25569+(-6/24)</f>
        <v>42105.017488425925</v>
      </c>
      <c r="T3316">
        <f t="shared" si="204"/>
        <v>2015</v>
      </c>
      <c r="U3316" s="15" t="str">
        <f t="shared" si="207"/>
        <v>Apr</v>
      </c>
      <c r="V3316" s="10">
        <f>(I3316/86400)+25569+(-5/24)</f>
        <v>42132.628472222219</v>
      </c>
      <c r="Y3316" s="10"/>
    </row>
    <row r="3317" spans="1:25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5"/>
        <v>110</v>
      </c>
      <c r="P3317">
        <f t="shared" si="206"/>
        <v>49.438202247191015</v>
      </c>
      <c r="Q3317" s="9" t="s">
        <v>8320</v>
      </c>
      <c r="R3317" s="9" t="s">
        <v>8321</v>
      </c>
      <c r="S3317" s="10">
        <f>(J3317/86400)+25569+(-6/24)</f>
        <v>42466.053715277776</v>
      </c>
      <c r="T3317">
        <f t="shared" si="204"/>
        <v>2016</v>
      </c>
      <c r="U3317" s="15" t="str">
        <f t="shared" si="207"/>
        <v>Apr</v>
      </c>
      <c r="V3317" s="10">
        <f>(I3317/86400)+25569+(-5/24)</f>
        <v>42496.09538194444</v>
      </c>
      <c r="Y3317" s="10"/>
    </row>
    <row r="3318" spans="1:25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5"/>
        <v>100</v>
      </c>
      <c r="P3318">
        <f t="shared" si="206"/>
        <v>93.977440000000001</v>
      </c>
      <c r="Q3318" s="9" t="s">
        <v>8320</v>
      </c>
      <c r="R3318" s="9" t="s">
        <v>8321</v>
      </c>
      <c r="S3318" s="10">
        <f>(J3318/86400)+25569+(-6/24)</f>
        <v>41826.621238425927</v>
      </c>
      <c r="T3318">
        <f t="shared" si="204"/>
        <v>2014</v>
      </c>
      <c r="U3318" s="15" t="str">
        <f t="shared" si="207"/>
        <v>Jul</v>
      </c>
      <c r="V3318" s="10">
        <f>(I3318/86400)+25569+(-5/24)</f>
        <v>41859.370833333327</v>
      </c>
      <c r="Y3318" s="10"/>
    </row>
    <row r="3319" spans="1:25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5"/>
        <v>106</v>
      </c>
      <c r="P3319">
        <f t="shared" si="206"/>
        <v>61.944444444444443</v>
      </c>
      <c r="Q3319" s="9" t="s">
        <v>8320</v>
      </c>
      <c r="R3319" s="9" t="s">
        <v>8321</v>
      </c>
      <c r="S3319" s="10">
        <f>(J3319/86400)+25569+(-6/24)</f>
        <v>42498.789629629631</v>
      </c>
      <c r="T3319">
        <f t="shared" si="204"/>
        <v>2016</v>
      </c>
      <c r="U3319" s="15" t="str">
        <f t="shared" si="207"/>
        <v>May</v>
      </c>
      <c r="V3319" s="10">
        <f>(I3319/86400)+25569+(-5/24)</f>
        <v>42528.831296296295</v>
      </c>
      <c r="Y3319" s="10"/>
    </row>
    <row r="3320" spans="1:25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5"/>
        <v>126</v>
      </c>
      <c r="P3320">
        <f t="shared" si="206"/>
        <v>78.5</v>
      </c>
      <c r="Q3320" s="9" t="s">
        <v>8320</v>
      </c>
      <c r="R3320" s="9" t="s">
        <v>8321</v>
      </c>
      <c r="S3320" s="10">
        <f>(J3320/86400)+25569+(-6/24)</f>
        <v>42431.052002314813</v>
      </c>
      <c r="T3320">
        <f t="shared" si="204"/>
        <v>2016</v>
      </c>
      <c r="U3320" s="15" t="str">
        <f t="shared" si="207"/>
        <v>Mar</v>
      </c>
      <c r="V3320" s="10">
        <f>(I3320/86400)+25569+(-5/24)</f>
        <v>42470.895833333336</v>
      </c>
      <c r="Y3320" s="10"/>
    </row>
    <row r="3321" spans="1:25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5"/>
        <v>108</v>
      </c>
      <c r="P3321">
        <f t="shared" si="206"/>
        <v>33.75</v>
      </c>
      <c r="Q3321" s="9" t="s">
        <v>8320</v>
      </c>
      <c r="R3321" s="9" t="s">
        <v>8321</v>
      </c>
      <c r="S3321" s="10">
        <f>(J3321/86400)+25569+(-6/24)</f>
        <v>41990.335486111115</v>
      </c>
      <c r="T3321">
        <f t="shared" si="204"/>
        <v>2014</v>
      </c>
      <c r="U3321" s="15" t="str">
        <f t="shared" si="207"/>
        <v>Dec</v>
      </c>
      <c r="V3321" s="10">
        <f>(I3321/86400)+25569+(-5/24)</f>
        <v>42035.377152777779</v>
      </c>
      <c r="Y3321" s="10"/>
    </row>
    <row r="3322" spans="1:25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5"/>
        <v>101</v>
      </c>
      <c r="P3322">
        <f t="shared" si="206"/>
        <v>66.44736842105263</v>
      </c>
      <c r="Q3322" s="9" t="s">
        <v>8320</v>
      </c>
      <c r="R3322" s="9" t="s">
        <v>8321</v>
      </c>
      <c r="S3322" s="10">
        <f>(J3322/86400)+25569+(-6/24)</f>
        <v>42512.795798611114</v>
      </c>
      <c r="T3322">
        <f t="shared" si="204"/>
        <v>2016</v>
      </c>
      <c r="U3322" s="15" t="str">
        <f t="shared" si="207"/>
        <v>May</v>
      </c>
      <c r="V3322" s="10">
        <f>(I3322/86400)+25569+(-5/24)</f>
        <v>42542.837465277778</v>
      </c>
      <c r="Y3322" s="10"/>
    </row>
    <row r="3323" spans="1:25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5"/>
        <v>107</v>
      </c>
      <c r="P3323">
        <f t="shared" si="206"/>
        <v>35.799999999999997</v>
      </c>
      <c r="Q3323" s="9" t="s">
        <v>8320</v>
      </c>
      <c r="R3323" s="9" t="s">
        <v>8321</v>
      </c>
      <c r="S3323" s="10">
        <f>(J3323/86400)+25569+(-6/24)</f>
        <v>41913.850289351853</v>
      </c>
      <c r="T3323">
        <f t="shared" si="204"/>
        <v>2014</v>
      </c>
      <c r="U3323" s="15" t="str">
        <f t="shared" si="207"/>
        <v>Oct</v>
      </c>
      <c r="V3323" s="10">
        <f>(I3323/86400)+25569+(-5/24)</f>
        <v>41927.957638888889</v>
      </c>
      <c r="Y3323" s="10"/>
    </row>
    <row r="3324" spans="1:25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5"/>
        <v>102</v>
      </c>
      <c r="P3324">
        <f t="shared" si="206"/>
        <v>145.65217391304347</v>
      </c>
      <c r="Q3324" s="9" t="s">
        <v>8320</v>
      </c>
      <c r="R3324" s="9" t="s">
        <v>8321</v>
      </c>
      <c r="S3324" s="10">
        <f>(J3324/86400)+25569+(-6/24)</f>
        <v>42520.760370370372</v>
      </c>
      <c r="T3324">
        <f t="shared" si="204"/>
        <v>2016</v>
      </c>
      <c r="U3324" s="15" t="str">
        <f t="shared" si="207"/>
        <v>May</v>
      </c>
      <c r="V3324" s="10">
        <f>(I3324/86400)+25569+(-5/24)</f>
        <v>42542.954861111109</v>
      </c>
      <c r="Y3324" s="10"/>
    </row>
    <row r="3325" spans="1:25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5"/>
        <v>126</v>
      </c>
      <c r="P3325">
        <f t="shared" si="206"/>
        <v>25.693877551020407</v>
      </c>
      <c r="Q3325" s="9" t="s">
        <v>8320</v>
      </c>
      <c r="R3325" s="9" t="s">
        <v>8321</v>
      </c>
      <c r="S3325" s="10">
        <f>(J3325/86400)+25569+(-6/24)</f>
        <v>42608.11583333333</v>
      </c>
      <c r="T3325">
        <f t="shared" si="204"/>
        <v>2016</v>
      </c>
      <c r="U3325" s="15" t="str">
        <f t="shared" si="207"/>
        <v>Aug</v>
      </c>
      <c r="V3325" s="10">
        <f>(I3325/86400)+25569+(-5/24)</f>
        <v>42638.157499999994</v>
      </c>
      <c r="Y3325" s="10"/>
    </row>
    <row r="3326" spans="1:25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5"/>
        <v>102</v>
      </c>
      <c r="P3326">
        <f t="shared" si="206"/>
        <v>152.5</v>
      </c>
      <c r="Q3326" s="9" t="s">
        <v>8320</v>
      </c>
      <c r="R3326" s="9" t="s">
        <v>8321</v>
      </c>
      <c r="S3326" s="10">
        <f>(J3326/86400)+25569+(-6/24)</f>
        <v>42512.33321759259</v>
      </c>
      <c r="T3326">
        <f t="shared" si="204"/>
        <v>2016</v>
      </c>
      <c r="U3326" s="15" t="str">
        <f t="shared" si="207"/>
        <v>May</v>
      </c>
      <c r="V3326" s="10">
        <f>(I3326/86400)+25569+(-5/24)</f>
        <v>42526.374884259254</v>
      </c>
      <c r="Y3326" s="10"/>
    </row>
    <row r="3327" spans="1:25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5"/>
        <v>113</v>
      </c>
      <c r="P3327">
        <f t="shared" si="206"/>
        <v>30</v>
      </c>
      <c r="Q3327" s="9" t="s">
        <v>8320</v>
      </c>
      <c r="R3327" s="9" t="s">
        <v>8321</v>
      </c>
      <c r="S3327" s="10">
        <f>(J3327/86400)+25569+(-6/24)</f>
        <v>42064.535613425927</v>
      </c>
      <c r="T3327">
        <f t="shared" si="204"/>
        <v>2015</v>
      </c>
      <c r="U3327" s="15" t="str">
        <f t="shared" si="207"/>
        <v>Mar</v>
      </c>
      <c r="V3327" s="10">
        <f>(I3327/86400)+25569+(-5/24)</f>
        <v>42099.535613425927</v>
      </c>
      <c r="Y3327" s="10"/>
    </row>
    <row r="3328" spans="1:25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5"/>
        <v>101</v>
      </c>
      <c r="P3328">
        <f t="shared" si="206"/>
        <v>142.28070175438597</v>
      </c>
      <c r="Q3328" s="9" t="s">
        <v>8320</v>
      </c>
      <c r="R3328" s="9" t="s">
        <v>8321</v>
      </c>
      <c r="S3328" s="10">
        <f>(J3328/86400)+25569+(-6/24)</f>
        <v>42041.464178240742</v>
      </c>
      <c r="T3328">
        <f t="shared" si="204"/>
        <v>2015</v>
      </c>
      <c r="U3328" s="15" t="str">
        <f t="shared" si="207"/>
        <v>Feb</v>
      </c>
      <c r="V3328" s="10">
        <f>(I3328/86400)+25569+(-5/24)</f>
        <v>42071.464178240734</v>
      </c>
      <c r="Y3328" s="10"/>
    </row>
    <row r="3329" spans="1:25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5"/>
        <v>101</v>
      </c>
      <c r="P3329">
        <f t="shared" si="206"/>
        <v>24.545454545454547</v>
      </c>
      <c r="Q3329" s="9" t="s">
        <v>8320</v>
      </c>
      <c r="R3329" s="9" t="s">
        <v>8321</v>
      </c>
      <c r="S3329" s="10">
        <f>(J3329/86400)+25569+(-6/24)</f>
        <v>42468.124606481477</v>
      </c>
      <c r="T3329">
        <f t="shared" si="204"/>
        <v>2016</v>
      </c>
      <c r="U3329" s="15" t="str">
        <f t="shared" si="207"/>
        <v>Apr</v>
      </c>
      <c r="V3329" s="10">
        <f>(I3329/86400)+25569+(-5/24)</f>
        <v>42498.166273148141</v>
      </c>
      <c r="Y3329" s="10"/>
    </row>
    <row r="3330" spans="1:25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5"/>
        <v>146</v>
      </c>
      <c r="P3330">
        <f t="shared" si="206"/>
        <v>292.77777777777777</v>
      </c>
      <c r="Q3330" s="9" t="s">
        <v>8320</v>
      </c>
      <c r="R3330" s="9" t="s">
        <v>8321</v>
      </c>
      <c r="S3330" s="10">
        <f>(J3330/86400)+25569+(-6/24)</f>
        <v>41822.32503472222</v>
      </c>
      <c r="T3330">
        <f t="shared" ref="T3330:T3393" si="208">YEAR(S3330)</f>
        <v>2014</v>
      </c>
      <c r="U3330" s="15" t="str">
        <f t="shared" si="207"/>
        <v>Jul</v>
      </c>
      <c r="V3330" s="10">
        <f>(I3330/86400)+25569+(-5/24)</f>
        <v>41824.833333333328</v>
      </c>
      <c r="Y3330" s="10"/>
    </row>
    <row r="3331" spans="1:25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9">ROUND((E3331/D3331)*100,0)</f>
        <v>117</v>
      </c>
      <c r="P3331">
        <f t="shared" ref="P3331:P3394" si="210">AVERAGE(E3331/L3331)</f>
        <v>44.92307692307692</v>
      </c>
      <c r="Q3331" s="9" t="s">
        <v>8320</v>
      </c>
      <c r="R3331" s="9" t="s">
        <v>8321</v>
      </c>
      <c r="S3331" s="10">
        <f>(J3331/86400)+25569+(-6/24)</f>
        <v>41837.073009259257</v>
      </c>
      <c r="T3331">
        <f t="shared" si="208"/>
        <v>2014</v>
      </c>
      <c r="U3331" s="15" t="str">
        <f t="shared" ref="U3331:U3394" si="211">TEXT(S3331,"mmm")</f>
        <v>Jul</v>
      </c>
      <c r="V3331" s="10">
        <f>(I3331/86400)+25569+(-5/24)</f>
        <v>41847.75</v>
      </c>
      <c r="Y3331" s="10"/>
    </row>
    <row r="3332" spans="1:25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9"/>
        <v>106</v>
      </c>
      <c r="P3332">
        <f t="shared" si="210"/>
        <v>23.10144927536232</v>
      </c>
      <c r="Q3332" s="9" t="s">
        <v>8320</v>
      </c>
      <c r="R3332" s="9" t="s">
        <v>8321</v>
      </c>
      <c r="S3332" s="10">
        <f>(J3332/86400)+25569+(-6/24)</f>
        <v>42065.637361111112</v>
      </c>
      <c r="T3332">
        <f t="shared" si="208"/>
        <v>2015</v>
      </c>
      <c r="U3332" s="15" t="str">
        <f t="shared" si="211"/>
        <v>Mar</v>
      </c>
      <c r="V3332" s="10">
        <f>(I3332/86400)+25569+(-5/24)</f>
        <v>42095.637361111112</v>
      </c>
      <c r="Y3332" s="10"/>
    </row>
    <row r="3333" spans="1:25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9"/>
        <v>105</v>
      </c>
      <c r="P3333">
        <f t="shared" si="210"/>
        <v>80.400000000000006</v>
      </c>
      <c r="Q3333" s="9" t="s">
        <v>8320</v>
      </c>
      <c r="R3333" s="9" t="s">
        <v>8321</v>
      </c>
      <c r="S3333" s="10">
        <f>(J3333/86400)+25569+(-6/24)</f>
        <v>42248.447754629626</v>
      </c>
      <c r="T3333">
        <f t="shared" si="208"/>
        <v>2015</v>
      </c>
      <c r="U3333" s="15" t="str">
        <f t="shared" si="211"/>
        <v>Sep</v>
      </c>
      <c r="V3333" s="10">
        <f>(I3333/86400)+25569+(-5/24)</f>
        <v>42283.48942129629</v>
      </c>
      <c r="Y3333" s="10"/>
    </row>
    <row r="3334" spans="1:25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9"/>
        <v>100</v>
      </c>
      <c r="P3334">
        <f t="shared" si="210"/>
        <v>72.289156626506028</v>
      </c>
      <c r="Q3334" s="9" t="s">
        <v>8320</v>
      </c>
      <c r="R3334" s="9" t="s">
        <v>8321</v>
      </c>
      <c r="S3334" s="10">
        <f>(J3334/86400)+25569+(-6/24)</f>
        <v>41809.610300925924</v>
      </c>
      <c r="T3334">
        <f t="shared" si="208"/>
        <v>2014</v>
      </c>
      <c r="U3334" s="15" t="str">
        <f t="shared" si="211"/>
        <v>Jun</v>
      </c>
      <c r="V3334" s="10">
        <f>(I3334/86400)+25569+(-5/24)</f>
        <v>41839.651967592588</v>
      </c>
      <c r="Y3334" s="10"/>
    </row>
    <row r="3335" spans="1:25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9"/>
        <v>105</v>
      </c>
      <c r="P3335">
        <f t="shared" si="210"/>
        <v>32.972972972972975</v>
      </c>
      <c r="Q3335" s="9" t="s">
        <v>8320</v>
      </c>
      <c r="R3335" s="9" t="s">
        <v>8321</v>
      </c>
      <c r="S3335" s="10">
        <f>(J3335/86400)+25569+(-6/24)</f>
        <v>42148.426851851851</v>
      </c>
      <c r="T3335">
        <f t="shared" si="208"/>
        <v>2015</v>
      </c>
      <c r="U3335" s="15" t="str">
        <f t="shared" si="211"/>
        <v>May</v>
      </c>
      <c r="V3335" s="10">
        <f>(I3335/86400)+25569+(-5/24)</f>
        <v>42170.468518518515</v>
      </c>
      <c r="Y3335" s="10"/>
    </row>
    <row r="3336" spans="1:25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9"/>
        <v>139</v>
      </c>
      <c r="P3336">
        <f t="shared" si="210"/>
        <v>116.65217391304348</v>
      </c>
      <c r="Q3336" s="9" t="s">
        <v>8320</v>
      </c>
      <c r="R3336" s="9" t="s">
        <v>8321</v>
      </c>
      <c r="S3336" s="10">
        <f>(J3336/86400)+25569+(-6/24)</f>
        <v>42185.271087962959</v>
      </c>
      <c r="T3336">
        <f t="shared" si="208"/>
        <v>2015</v>
      </c>
      <c r="U3336" s="15" t="str">
        <f t="shared" si="211"/>
        <v>Jun</v>
      </c>
      <c r="V3336" s="10">
        <f>(I3336/86400)+25569+(-5/24)</f>
        <v>42215.312754629624</v>
      </c>
      <c r="Y3336" s="10"/>
    </row>
    <row r="3337" spans="1:25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9"/>
        <v>100</v>
      </c>
      <c r="P3337">
        <f t="shared" si="210"/>
        <v>79.61904761904762</v>
      </c>
      <c r="Q3337" s="9" t="s">
        <v>8320</v>
      </c>
      <c r="R3337" s="9" t="s">
        <v>8321</v>
      </c>
      <c r="S3337" s="10">
        <f>(J3337/86400)+25569+(-6/24)</f>
        <v>41827.424143518518</v>
      </c>
      <c r="T3337">
        <f t="shared" si="208"/>
        <v>2014</v>
      </c>
      <c r="U3337" s="15" t="str">
        <f t="shared" si="211"/>
        <v>Jul</v>
      </c>
      <c r="V3337" s="10">
        <f>(I3337/86400)+25569+(-5/24)</f>
        <v>41854.75</v>
      </c>
      <c r="Y3337" s="10"/>
    </row>
    <row r="3338" spans="1:25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9"/>
        <v>100</v>
      </c>
      <c r="P3338">
        <f t="shared" si="210"/>
        <v>27.777777777777779</v>
      </c>
      <c r="Q3338" s="9" t="s">
        <v>8320</v>
      </c>
      <c r="R3338" s="9" t="s">
        <v>8321</v>
      </c>
      <c r="S3338" s="10">
        <f>(J3338/86400)+25569+(-6/24)</f>
        <v>42437.148680555554</v>
      </c>
      <c r="T3338">
        <f t="shared" si="208"/>
        <v>2016</v>
      </c>
      <c r="U3338" s="15" t="str">
        <f t="shared" si="211"/>
        <v>Mar</v>
      </c>
      <c r="V3338" s="10">
        <f>(I3338/86400)+25569+(-5/24)</f>
        <v>42465.148680555554</v>
      </c>
      <c r="Y3338" s="10"/>
    </row>
    <row r="3339" spans="1:25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9"/>
        <v>110</v>
      </c>
      <c r="P3339">
        <f t="shared" si="210"/>
        <v>81.029411764705884</v>
      </c>
      <c r="Q3339" s="9" t="s">
        <v>8320</v>
      </c>
      <c r="R3339" s="9" t="s">
        <v>8321</v>
      </c>
      <c r="S3339" s="10">
        <f>(J3339/86400)+25569+(-6/24)</f>
        <v>41901.032025462962</v>
      </c>
      <c r="T3339">
        <f t="shared" si="208"/>
        <v>2014</v>
      </c>
      <c r="U3339" s="15" t="str">
        <f t="shared" si="211"/>
        <v>Sep</v>
      </c>
      <c r="V3339" s="10">
        <f>(I3339/86400)+25569+(-5/24)</f>
        <v>41922.666666666664</v>
      </c>
      <c r="Y3339" s="10"/>
    </row>
    <row r="3340" spans="1:25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9"/>
        <v>102</v>
      </c>
      <c r="P3340">
        <f t="shared" si="210"/>
        <v>136.84821428571428</v>
      </c>
      <c r="Q3340" s="9" t="s">
        <v>8320</v>
      </c>
      <c r="R3340" s="9" t="s">
        <v>8321</v>
      </c>
      <c r="S3340" s="10">
        <f>(J3340/86400)+25569+(-6/24)</f>
        <v>42769.324999999997</v>
      </c>
      <c r="T3340">
        <f t="shared" si="208"/>
        <v>2017</v>
      </c>
      <c r="U3340" s="15" t="str">
        <f t="shared" si="211"/>
        <v>Feb</v>
      </c>
      <c r="V3340" s="10">
        <f>(I3340/86400)+25569+(-5/24)</f>
        <v>42790.366666666661</v>
      </c>
      <c r="Y3340" s="10"/>
    </row>
    <row r="3341" spans="1:25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9"/>
        <v>104</v>
      </c>
      <c r="P3341">
        <f t="shared" si="210"/>
        <v>177.61702127659575</v>
      </c>
      <c r="Q3341" s="9" t="s">
        <v>8320</v>
      </c>
      <c r="R3341" s="9" t="s">
        <v>8321</v>
      </c>
      <c r="S3341" s="10">
        <f>(J3341/86400)+25569+(-6/24)</f>
        <v>42549.415717592594</v>
      </c>
      <c r="T3341">
        <f t="shared" si="208"/>
        <v>2016</v>
      </c>
      <c r="U3341" s="15" t="str">
        <f t="shared" si="211"/>
        <v>Jun</v>
      </c>
      <c r="V3341" s="10">
        <f>(I3341/86400)+25569+(-5/24)</f>
        <v>42579.457384259258</v>
      </c>
      <c r="Y3341" s="10"/>
    </row>
    <row r="3342" spans="1:25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9"/>
        <v>138</v>
      </c>
      <c r="P3342">
        <f t="shared" si="210"/>
        <v>109.07894736842105</v>
      </c>
      <c r="Q3342" s="9" t="s">
        <v>8320</v>
      </c>
      <c r="R3342" s="9" t="s">
        <v>8321</v>
      </c>
      <c r="S3342" s="10">
        <f>(J3342/86400)+25569+(-6/24)</f>
        <v>42685.724004629628</v>
      </c>
      <c r="T3342">
        <f t="shared" si="208"/>
        <v>2016</v>
      </c>
      <c r="U3342" s="15" t="str">
        <f t="shared" si="211"/>
        <v>Nov</v>
      </c>
      <c r="V3342" s="10">
        <f>(I3342/86400)+25569+(-5/24)</f>
        <v>42710.765671296293</v>
      </c>
      <c r="Y3342" s="10"/>
    </row>
    <row r="3343" spans="1:25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9"/>
        <v>100</v>
      </c>
      <c r="P3343">
        <f t="shared" si="210"/>
        <v>119.64285714285714</v>
      </c>
      <c r="Q3343" s="9" t="s">
        <v>8320</v>
      </c>
      <c r="R3343" s="9" t="s">
        <v>8321</v>
      </c>
      <c r="S3343" s="10">
        <f>(J3343/86400)+25569+(-6/24)</f>
        <v>42510.548854166671</v>
      </c>
      <c r="T3343">
        <f t="shared" si="208"/>
        <v>2016</v>
      </c>
      <c r="U3343" s="15" t="str">
        <f t="shared" si="211"/>
        <v>May</v>
      </c>
      <c r="V3343" s="10">
        <f>(I3343/86400)+25569+(-5/24)</f>
        <v>42533.499999999993</v>
      </c>
      <c r="Y3343" s="10"/>
    </row>
    <row r="3344" spans="1:25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9"/>
        <v>102</v>
      </c>
      <c r="P3344">
        <f t="shared" si="210"/>
        <v>78.205128205128204</v>
      </c>
      <c r="Q3344" s="9" t="s">
        <v>8320</v>
      </c>
      <c r="R3344" s="9" t="s">
        <v>8321</v>
      </c>
      <c r="S3344" s="10">
        <f>(J3344/86400)+25569+(-6/24)</f>
        <v>42062.046412037038</v>
      </c>
      <c r="T3344">
        <f t="shared" si="208"/>
        <v>2015</v>
      </c>
      <c r="U3344" s="15" t="str">
        <f t="shared" si="211"/>
        <v>Feb</v>
      </c>
      <c r="V3344" s="10">
        <f>(I3344/86400)+25569+(-5/24)</f>
        <v>42094.999305555553</v>
      </c>
      <c r="Y3344" s="10"/>
    </row>
    <row r="3345" spans="1:25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9"/>
        <v>171</v>
      </c>
      <c r="P3345">
        <f t="shared" si="210"/>
        <v>52.173913043478258</v>
      </c>
      <c r="Q3345" s="9" t="s">
        <v>8320</v>
      </c>
      <c r="R3345" s="9" t="s">
        <v>8321</v>
      </c>
      <c r="S3345" s="10">
        <f>(J3345/86400)+25569+(-6/24)</f>
        <v>42452.666481481487</v>
      </c>
      <c r="T3345">
        <f t="shared" si="208"/>
        <v>2016</v>
      </c>
      <c r="U3345" s="15" t="str">
        <f t="shared" si="211"/>
        <v>Mar</v>
      </c>
      <c r="V3345" s="10">
        <f>(I3345/86400)+25569+(-5/24)</f>
        <v>42473.345833333333</v>
      </c>
      <c r="Y3345" s="10"/>
    </row>
    <row r="3346" spans="1:25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9"/>
        <v>101</v>
      </c>
      <c r="P3346">
        <f t="shared" si="210"/>
        <v>114.125</v>
      </c>
      <c r="Q3346" s="9" t="s">
        <v>8320</v>
      </c>
      <c r="R3346" s="9" t="s">
        <v>8321</v>
      </c>
      <c r="S3346" s="10">
        <f>(J3346/86400)+25569+(-6/24)</f>
        <v>41850.950150462959</v>
      </c>
      <c r="T3346">
        <f t="shared" si="208"/>
        <v>2014</v>
      </c>
      <c r="U3346" s="15" t="str">
        <f t="shared" si="211"/>
        <v>Jul</v>
      </c>
      <c r="V3346" s="10">
        <f>(I3346/86400)+25569+(-5/24)</f>
        <v>41880.991817129623</v>
      </c>
      <c r="Y3346" s="10"/>
    </row>
    <row r="3347" spans="1:25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9"/>
        <v>130</v>
      </c>
      <c r="P3347">
        <f t="shared" si="210"/>
        <v>50</v>
      </c>
      <c r="Q3347" s="9" t="s">
        <v>8320</v>
      </c>
      <c r="R3347" s="9" t="s">
        <v>8321</v>
      </c>
      <c r="S3347" s="10">
        <f>(J3347/86400)+25569+(-6/24)</f>
        <v>42052.856111111112</v>
      </c>
      <c r="T3347">
        <f t="shared" si="208"/>
        <v>2015</v>
      </c>
      <c r="U3347" s="15" t="str">
        <f t="shared" si="211"/>
        <v>Feb</v>
      </c>
      <c r="V3347" s="10">
        <f>(I3347/86400)+25569+(-5/24)</f>
        <v>42111.817361111105</v>
      </c>
      <c r="Y3347" s="10"/>
    </row>
    <row r="3348" spans="1:25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9"/>
        <v>110</v>
      </c>
      <c r="P3348">
        <f t="shared" si="210"/>
        <v>91.666666666666671</v>
      </c>
      <c r="Q3348" s="9" t="s">
        <v>8320</v>
      </c>
      <c r="R3348" s="9" t="s">
        <v>8321</v>
      </c>
      <c r="S3348" s="10">
        <f>(J3348/86400)+25569+(-6/24)</f>
        <v>42053.774421296301</v>
      </c>
      <c r="T3348">
        <f t="shared" si="208"/>
        <v>2015</v>
      </c>
      <c r="U3348" s="15" t="str">
        <f t="shared" si="211"/>
        <v>Feb</v>
      </c>
      <c r="V3348" s="10">
        <f>(I3348/86400)+25569+(-5/24)</f>
        <v>42060.816087962965</v>
      </c>
      <c r="Y3348" s="10"/>
    </row>
    <row r="3349" spans="1:25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9"/>
        <v>119</v>
      </c>
      <c r="P3349">
        <f t="shared" si="210"/>
        <v>108.59090909090909</v>
      </c>
      <c r="Q3349" s="9" t="s">
        <v>8320</v>
      </c>
      <c r="R3349" s="9" t="s">
        <v>8321</v>
      </c>
      <c r="S3349" s="10">
        <f>(J3349/86400)+25569+(-6/24)</f>
        <v>42484.301550925928</v>
      </c>
      <c r="T3349">
        <f t="shared" si="208"/>
        <v>2016</v>
      </c>
      <c r="U3349" s="15" t="str">
        <f t="shared" si="211"/>
        <v>Apr</v>
      </c>
      <c r="V3349" s="10">
        <f>(I3349/86400)+25569+(-5/24)</f>
        <v>42498.666666666664</v>
      </c>
      <c r="Y3349" s="10"/>
    </row>
    <row r="3350" spans="1:25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9"/>
        <v>100</v>
      </c>
      <c r="P3350">
        <f t="shared" si="210"/>
        <v>69.822784810126578</v>
      </c>
      <c r="Q3350" s="9" t="s">
        <v>8320</v>
      </c>
      <c r="R3350" s="9" t="s">
        <v>8321</v>
      </c>
      <c r="S3350" s="10">
        <f>(J3350/86400)+25569+(-6/24)</f>
        <v>42466.308796296296</v>
      </c>
      <c r="T3350">
        <f t="shared" si="208"/>
        <v>2016</v>
      </c>
      <c r="U3350" s="15" t="str">
        <f t="shared" si="211"/>
        <v>Apr</v>
      </c>
      <c r="V3350" s="10">
        <f>(I3350/86400)+25569+(-5/24)</f>
        <v>42489.957638888889</v>
      </c>
      <c r="Y3350" s="10"/>
    </row>
    <row r="3351" spans="1:25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9"/>
        <v>153</v>
      </c>
      <c r="P3351">
        <f t="shared" si="210"/>
        <v>109.57142857142857</v>
      </c>
      <c r="Q3351" s="9" t="s">
        <v>8320</v>
      </c>
      <c r="R3351" s="9" t="s">
        <v>8321</v>
      </c>
      <c r="S3351" s="10">
        <f>(J3351/86400)+25569+(-6/24)</f>
        <v>42512.860787037032</v>
      </c>
      <c r="T3351">
        <f t="shared" si="208"/>
        <v>2016</v>
      </c>
      <c r="U3351" s="15" t="str">
        <f t="shared" si="211"/>
        <v>May</v>
      </c>
      <c r="V3351" s="10">
        <f>(I3351/86400)+25569+(-5/24)</f>
        <v>42534.499999999993</v>
      </c>
      <c r="Y3351" s="10"/>
    </row>
    <row r="3352" spans="1:25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9"/>
        <v>104</v>
      </c>
      <c r="P3352">
        <f t="shared" si="210"/>
        <v>71.666666666666671</v>
      </c>
      <c r="Q3352" s="9" t="s">
        <v>8320</v>
      </c>
      <c r="R3352" s="9" t="s">
        <v>8321</v>
      </c>
      <c r="S3352" s="10">
        <f>(J3352/86400)+25569+(-6/24)</f>
        <v>42302.451516203699</v>
      </c>
      <c r="T3352">
        <f t="shared" si="208"/>
        <v>2015</v>
      </c>
      <c r="U3352" s="15" t="str">
        <f t="shared" si="211"/>
        <v>Oct</v>
      </c>
      <c r="V3352" s="10">
        <f>(I3352/86400)+25569+(-5/24)</f>
        <v>42337.749999999993</v>
      </c>
      <c r="Y3352" s="10"/>
    </row>
    <row r="3353" spans="1:25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9"/>
        <v>101</v>
      </c>
      <c r="P3353">
        <f t="shared" si="210"/>
        <v>93.611111111111114</v>
      </c>
      <c r="Q3353" s="9" t="s">
        <v>8320</v>
      </c>
      <c r="R3353" s="9" t="s">
        <v>8321</v>
      </c>
      <c r="S3353" s="10">
        <f>(J3353/86400)+25569+(-6/24)</f>
        <v>41806.145428240743</v>
      </c>
      <c r="T3353">
        <f t="shared" si="208"/>
        <v>2014</v>
      </c>
      <c r="U3353" s="15" t="str">
        <f t="shared" si="211"/>
        <v>Jun</v>
      </c>
      <c r="V3353" s="10">
        <f>(I3353/86400)+25569+(-5/24)</f>
        <v>41843.25</v>
      </c>
      <c r="Y3353" s="10"/>
    </row>
    <row r="3354" spans="1:25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9"/>
        <v>108</v>
      </c>
      <c r="P3354">
        <f t="shared" si="210"/>
        <v>76.8</v>
      </c>
      <c r="Q3354" s="9" t="s">
        <v>8320</v>
      </c>
      <c r="R3354" s="9" t="s">
        <v>8321</v>
      </c>
      <c r="S3354" s="10">
        <f>(J3354/86400)+25569+(-6/24)</f>
        <v>42495.742800925931</v>
      </c>
      <c r="T3354">
        <f t="shared" si="208"/>
        <v>2016</v>
      </c>
      <c r="U3354" s="15" t="str">
        <f t="shared" si="211"/>
        <v>May</v>
      </c>
      <c r="V3354" s="10">
        <f>(I3354/86400)+25569+(-5/24)</f>
        <v>42552.749999999993</v>
      </c>
      <c r="Y3354" s="10"/>
    </row>
    <row r="3355" spans="1:25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9"/>
        <v>315</v>
      </c>
      <c r="P3355">
        <f t="shared" si="210"/>
        <v>35.795454545454547</v>
      </c>
      <c r="Q3355" s="9" t="s">
        <v>8320</v>
      </c>
      <c r="R3355" s="9" t="s">
        <v>8321</v>
      </c>
      <c r="S3355" s="10">
        <f>(J3355/86400)+25569+(-6/24)</f>
        <v>42479.182291666672</v>
      </c>
      <c r="T3355">
        <f t="shared" si="208"/>
        <v>2016</v>
      </c>
      <c r="U3355" s="15" t="str">
        <f t="shared" si="211"/>
        <v>Apr</v>
      </c>
      <c r="V3355" s="10">
        <f>(I3355/86400)+25569+(-5/24)</f>
        <v>42492.749999999993</v>
      </c>
      <c r="Y3355" s="10"/>
    </row>
    <row r="3356" spans="1:25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9"/>
        <v>102</v>
      </c>
      <c r="P3356">
        <f t="shared" si="210"/>
        <v>55.6</v>
      </c>
      <c r="Q3356" s="9" t="s">
        <v>8320</v>
      </c>
      <c r="R3356" s="9" t="s">
        <v>8321</v>
      </c>
      <c r="S3356" s="10">
        <f>(J3356/86400)+25569+(-6/24)</f>
        <v>42270.4769212963</v>
      </c>
      <c r="T3356">
        <f t="shared" si="208"/>
        <v>2015</v>
      </c>
      <c r="U3356" s="15" t="str">
        <f t="shared" si="211"/>
        <v>Sep</v>
      </c>
      <c r="V3356" s="10">
        <f>(I3356/86400)+25569+(-5/24)</f>
        <v>42305.959027777775</v>
      </c>
      <c r="Y3356" s="10"/>
    </row>
    <row r="3357" spans="1:25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9"/>
        <v>126</v>
      </c>
      <c r="P3357">
        <f t="shared" si="210"/>
        <v>147.33333333333334</v>
      </c>
      <c r="Q3357" s="9" t="s">
        <v>8320</v>
      </c>
      <c r="R3357" s="9" t="s">
        <v>8321</v>
      </c>
      <c r="S3357" s="10">
        <f>(J3357/86400)+25569+(-6/24)</f>
        <v>42489.369525462964</v>
      </c>
      <c r="T3357">
        <f t="shared" si="208"/>
        <v>2016</v>
      </c>
      <c r="U3357" s="15" t="str">
        <f t="shared" si="211"/>
        <v>Apr</v>
      </c>
      <c r="V3357" s="10">
        <f>(I3357/86400)+25569+(-5/24)</f>
        <v>42500.261805555558</v>
      </c>
      <c r="Y3357" s="10"/>
    </row>
    <row r="3358" spans="1:25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9"/>
        <v>101</v>
      </c>
      <c r="P3358">
        <f t="shared" si="210"/>
        <v>56.333333333333336</v>
      </c>
      <c r="Q3358" s="9" t="s">
        <v>8320</v>
      </c>
      <c r="R3358" s="9" t="s">
        <v>8321</v>
      </c>
      <c r="S3358" s="10">
        <f>(J3358/86400)+25569+(-6/24)</f>
        <v>42536.565648148149</v>
      </c>
      <c r="T3358">
        <f t="shared" si="208"/>
        <v>2016</v>
      </c>
      <c r="U3358" s="15" t="str">
        <f t="shared" si="211"/>
        <v>Jun</v>
      </c>
      <c r="V3358" s="10">
        <f>(I3358/86400)+25569+(-5/24)</f>
        <v>42566.607314814813</v>
      </c>
      <c r="Y3358" s="10"/>
    </row>
    <row r="3359" spans="1:25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9"/>
        <v>101</v>
      </c>
      <c r="P3359">
        <f t="shared" si="210"/>
        <v>96.19047619047619</v>
      </c>
      <c r="Q3359" s="9" t="s">
        <v>8320</v>
      </c>
      <c r="R3359" s="9" t="s">
        <v>8321</v>
      </c>
      <c r="S3359" s="10">
        <f>(J3359/86400)+25569+(-6/24)</f>
        <v>41822.167939814812</v>
      </c>
      <c r="T3359">
        <f t="shared" si="208"/>
        <v>2014</v>
      </c>
      <c r="U3359" s="15" t="str">
        <f t="shared" si="211"/>
        <v>Jul</v>
      </c>
      <c r="V3359" s="10">
        <f>(I3359/86400)+25569+(-5/24)</f>
        <v>41852.209606481476</v>
      </c>
      <c r="Y3359" s="10"/>
    </row>
    <row r="3360" spans="1:25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9"/>
        <v>103</v>
      </c>
      <c r="P3360">
        <f t="shared" si="210"/>
        <v>63.574074074074076</v>
      </c>
      <c r="Q3360" s="9" t="s">
        <v>8320</v>
      </c>
      <c r="R3360" s="9" t="s">
        <v>8321</v>
      </c>
      <c r="S3360" s="10">
        <f>(J3360/86400)+25569+(-6/24)</f>
        <v>41932.061099537037</v>
      </c>
      <c r="T3360">
        <f t="shared" si="208"/>
        <v>2014</v>
      </c>
      <c r="U3360" s="15" t="str">
        <f t="shared" si="211"/>
        <v>Oct</v>
      </c>
      <c r="V3360" s="10">
        <f>(I3360/86400)+25569+(-5/24)</f>
        <v>41962.144432870373</v>
      </c>
      <c r="Y3360" s="10"/>
    </row>
    <row r="3361" spans="1:25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9"/>
        <v>106</v>
      </c>
      <c r="P3361">
        <f t="shared" si="210"/>
        <v>184.78260869565219</v>
      </c>
      <c r="Q3361" s="9" t="s">
        <v>8320</v>
      </c>
      <c r="R3361" s="9" t="s">
        <v>8321</v>
      </c>
      <c r="S3361" s="10">
        <f>(J3361/86400)+25569+(-6/24)</f>
        <v>42745.807106481487</v>
      </c>
      <c r="T3361">
        <f t="shared" si="208"/>
        <v>2017</v>
      </c>
      <c r="U3361" s="15" t="str">
        <f t="shared" si="211"/>
        <v>Jan</v>
      </c>
      <c r="V3361" s="10">
        <f>(I3361/86400)+25569+(-5/24)</f>
        <v>42790.848773148151</v>
      </c>
      <c r="Y3361" s="10"/>
    </row>
    <row r="3362" spans="1:25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9"/>
        <v>101</v>
      </c>
      <c r="P3362">
        <f t="shared" si="210"/>
        <v>126.72222222222223</v>
      </c>
      <c r="Q3362" s="9" t="s">
        <v>8320</v>
      </c>
      <c r="R3362" s="9" t="s">
        <v>8321</v>
      </c>
      <c r="S3362" s="10">
        <f>(J3362/86400)+25569+(-6/24)</f>
        <v>42696.832673611112</v>
      </c>
      <c r="T3362">
        <f t="shared" si="208"/>
        <v>2016</v>
      </c>
      <c r="U3362" s="15" t="str">
        <f t="shared" si="211"/>
        <v>Nov</v>
      </c>
      <c r="V3362" s="10">
        <f>(I3362/86400)+25569+(-5/24)</f>
        <v>42718.457638888889</v>
      </c>
      <c r="Y3362" s="10"/>
    </row>
    <row r="3363" spans="1:25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9"/>
        <v>113</v>
      </c>
      <c r="P3363">
        <f t="shared" si="210"/>
        <v>83.42647058823529</v>
      </c>
      <c r="Q3363" s="9" t="s">
        <v>8320</v>
      </c>
      <c r="R3363" s="9" t="s">
        <v>8321</v>
      </c>
      <c r="S3363" s="10">
        <f>(J3363/86400)+25569+(-6/24)</f>
        <v>41865.775347222225</v>
      </c>
      <c r="T3363">
        <f t="shared" si="208"/>
        <v>2014</v>
      </c>
      <c r="U3363" s="15" t="str">
        <f t="shared" si="211"/>
        <v>Aug</v>
      </c>
      <c r="V3363" s="10">
        <f>(I3363/86400)+25569+(-5/24)</f>
        <v>41883.457638888889</v>
      </c>
      <c r="Y3363" s="10"/>
    </row>
    <row r="3364" spans="1:25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9"/>
        <v>218</v>
      </c>
      <c r="P3364">
        <f t="shared" si="210"/>
        <v>54.5</v>
      </c>
      <c r="Q3364" s="9" t="s">
        <v>8320</v>
      </c>
      <c r="R3364" s="9" t="s">
        <v>8321</v>
      </c>
      <c r="S3364" s="10">
        <f>(J3364/86400)+25569+(-6/24)</f>
        <v>42055.841631944444</v>
      </c>
      <c r="T3364">
        <f t="shared" si="208"/>
        <v>2015</v>
      </c>
      <c r="U3364" s="15" t="str">
        <f t="shared" si="211"/>
        <v>Feb</v>
      </c>
      <c r="V3364" s="10">
        <f>(I3364/86400)+25569+(-5/24)</f>
        <v>42069.996527777774</v>
      </c>
      <c r="Y3364" s="10"/>
    </row>
    <row r="3365" spans="1:25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9"/>
        <v>101</v>
      </c>
      <c r="P3365">
        <f t="shared" si="210"/>
        <v>302.30769230769232</v>
      </c>
      <c r="Q3365" s="9" t="s">
        <v>8320</v>
      </c>
      <c r="R3365" s="9" t="s">
        <v>8321</v>
      </c>
      <c r="S3365" s="10">
        <f>(J3365/86400)+25569+(-6/24)</f>
        <v>41851.521354166667</v>
      </c>
      <c r="T3365">
        <f t="shared" si="208"/>
        <v>2014</v>
      </c>
      <c r="U3365" s="15" t="str">
        <f t="shared" si="211"/>
        <v>Jul</v>
      </c>
      <c r="V3365" s="10">
        <f>(I3365/86400)+25569+(-5/24)</f>
        <v>41870.458333333328</v>
      </c>
      <c r="Y3365" s="10"/>
    </row>
    <row r="3366" spans="1:25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9"/>
        <v>106</v>
      </c>
      <c r="P3366">
        <f t="shared" si="210"/>
        <v>44.138888888888886</v>
      </c>
      <c r="Q3366" s="9" t="s">
        <v>8320</v>
      </c>
      <c r="R3366" s="9" t="s">
        <v>8321</v>
      </c>
      <c r="S3366" s="10">
        <f>(J3366/86400)+25569+(-6/24)</f>
        <v>42422.727418981478</v>
      </c>
      <c r="T3366">
        <f t="shared" si="208"/>
        <v>2016</v>
      </c>
      <c r="U3366" s="15" t="str">
        <f t="shared" si="211"/>
        <v>Feb</v>
      </c>
      <c r="V3366" s="10">
        <f>(I3366/86400)+25569+(-5/24)</f>
        <v>42444.666666666664</v>
      </c>
      <c r="Y3366" s="10"/>
    </row>
    <row r="3367" spans="1:25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9"/>
        <v>104</v>
      </c>
      <c r="P3367">
        <f t="shared" si="210"/>
        <v>866.66666666666663</v>
      </c>
      <c r="Q3367" s="9" t="s">
        <v>8320</v>
      </c>
      <c r="R3367" s="9" t="s">
        <v>8321</v>
      </c>
      <c r="S3367" s="10">
        <f>(J3367/86400)+25569+(-6/24)</f>
        <v>42320.851759259254</v>
      </c>
      <c r="T3367">
        <f t="shared" si="208"/>
        <v>2015</v>
      </c>
      <c r="U3367" s="15" t="str">
        <f t="shared" si="211"/>
        <v>Nov</v>
      </c>
      <c r="V3367" s="10">
        <f>(I3367/86400)+25569+(-5/24)</f>
        <v>42350.893425925919</v>
      </c>
      <c r="Y3367" s="10"/>
    </row>
    <row r="3368" spans="1:25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9"/>
        <v>221</v>
      </c>
      <c r="P3368">
        <f t="shared" si="210"/>
        <v>61.388888888888886</v>
      </c>
      <c r="Q3368" s="9" t="s">
        <v>8320</v>
      </c>
      <c r="R3368" s="9" t="s">
        <v>8321</v>
      </c>
      <c r="S3368" s="10">
        <f>(J3368/86400)+25569+(-6/24)</f>
        <v>42106.817557870367</v>
      </c>
      <c r="T3368">
        <f t="shared" si="208"/>
        <v>2015</v>
      </c>
      <c r="U3368" s="15" t="str">
        <f t="shared" si="211"/>
        <v>Apr</v>
      </c>
      <c r="V3368" s="10">
        <f>(I3368/86400)+25569+(-5/24)</f>
        <v>42136.859224537031</v>
      </c>
      <c r="Y3368" s="10"/>
    </row>
    <row r="3369" spans="1:25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9"/>
        <v>119</v>
      </c>
      <c r="P3369">
        <f t="shared" si="210"/>
        <v>29.666666666666668</v>
      </c>
      <c r="Q3369" s="9" t="s">
        <v>8320</v>
      </c>
      <c r="R3369" s="9" t="s">
        <v>8321</v>
      </c>
      <c r="S3369" s="10">
        <f>(J3369/86400)+25569+(-6/24)</f>
        <v>42192.683958333335</v>
      </c>
      <c r="T3369">
        <f t="shared" si="208"/>
        <v>2015</v>
      </c>
      <c r="U3369" s="15" t="str">
        <f t="shared" si="211"/>
        <v>Jul</v>
      </c>
      <c r="V3369" s="10">
        <f>(I3369/86400)+25569+(-5/24)</f>
        <v>42217.725624999999</v>
      </c>
      <c r="Y3369" s="10"/>
    </row>
    <row r="3370" spans="1:25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9"/>
        <v>105</v>
      </c>
      <c r="P3370">
        <f t="shared" si="210"/>
        <v>45.478260869565219</v>
      </c>
      <c r="Q3370" s="9" t="s">
        <v>8320</v>
      </c>
      <c r="R3370" s="9" t="s">
        <v>8321</v>
      </c>
      <c r="S3370" s="10">
        <f>(J3370/86400)+25569+(-6/24)</f>
        <v>41968.949756944443</v>
      </c>
      <c r="T3370">
        <f t="shared" si="208"/>
        <v>2014</v>
      </c>
      <c r="U3370" s="15" t="str">
        <f t="shared" si="211"/>
        <v>Nov</v>
      </c>
      <c r="V3370" s="10">
        <f>(I3370/86400)+25569+(-5/24)</f>
        <v>42004.999999999993</v>
      </c>
      <c r="Y3370" s="10"/>
    </row>
    <row r="3371" spans="1:25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9"/>
        <v>104</v>
      </c>
      <c r="P3371">
        <f t="shared" si="210"/>
        <v>96.203703703703709</v>
      </c>
      <c r="Q3371" s="9" t="s">
        <v>8320</v>
      </c>
      <c r="R3371" s="9" t="s">
        <v>8321</v>
      </c>
      <c r="S3371" s="10">
        <f>(J3371/86400)+25569+(-6/24)</f>
        <v>42689.791435185187</v>
      </c>
      <c r="T3371">
        <f t="shared" si="208"/>
        <v>2016</v>
      </c>
      <c r="U3371" s="15" t="str">
        <f t="shared" si="211"/>
        <v>Nov</v>
      </c>
      <c r="V3371" s="10">
        <f>(I3371/86400)+25569+(-5/24)</f>
        <v>42749.833101851851</v>
      </c>
      <c r="Y3371" s="10"/>
    </row>
    <row r="3372" spans="1:25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9"/>
        <v>118</v>
      </c>
      <c r="P3372">
        <f t="shared" si="210"/>
        <v>67.92307692307692</v>
      </c>
      <c r="Q3372" s="9" t="s">
        <v>8320</v>
      </c>
      <c r="R3372" s="9" t="s">
        <v>8321</v>
      </c>
      <c r="S3372" s="10">
        <f>(J3372/86400)+25569+(-6/24)</f>
        <v>42690.084317129629</v>
      </c>
      <c r="T3372">
        <f t="shared" si="208"/>
        <v>2016</v>
      </c>
      <c r="U3372" s="15" t="str">
        <f t="shared" si="211"/>
        <v>Nov</v>
      </c>
      <c r="V3372" s="10">
        <f>(I3372/86400)+25569+(-5/24)</f>
        <v>42721.124999999993</v>
      </c>
      <c r="Y3372" s="10"/>
    </row>
    <row r="3373" spans="1:25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9"/>
        <v>139</v>
      </c>
      <c r="P3373">
        <f t="shared" si="210"/>
        <v>30.777777777777779</v>
      </c>
      <c r="Q3373" s="9" t="s">
        <v>8320</v>
      </c>
      <c r="R3373" s="9" t="s">
        <v>8321</v>
      </c>
      <c r="S3373" s="10">
        <f>(J3373/86400)+25569+(-6/24)</f>
        <v>42312.624594907407</v>
      </c>
      <c r="T3373">
        <f t="shared" si="208"/>
        <v>2015</v>
      </c>
      <c r="U3373" s="15" t="str">
        <f t="shared" si="211"/>
        <v>Nov</v>
      </c>
      <c r="V3373" s="10">
        <f>(I3373/86400)+25569+(-5/24)</f>
        <v>42340.666261574072</v>
      </c>
      <c r="Y3373" s="10"/>
    </row>
    <row r="3374" spans="1:25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9"/>
        <v>104</v>
      </c>
      <c r="P3374">
        <f t="shared" si="210"/>
        <v>38.333333333333336</v>
      </c>
      <c r="Q3374" s="9" t="s">
        <v>8320</v>
      </c>
      <c r="R3374" s="9" t="s">
        <v>8321</v>
      </c>
      <c r="S3374" s="10">
        <f>(J3374/86400)+25569+(-6/24)</f>
        <v>41855.298101851848</v>
      </c>
      <c r="T3374">
        <f t="shared" si="208"/>
        <v>2014</v>
      </c>
      <c r="U3374" s="15" t="str">
        <f t="shared" si="211"/>
        <v>Aug</v>
      </c>
      <c r="V3374" s="10">
        <f>(I3374/86400)+25569+(-5/24)</f>
        <v>41875.999305555553</v>
      </c>
      <c r="Y3374" s="10"/>
    </row>
    <row r="3375" spans="1:25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9"/>
        <v>100</v>
      </c>
      <c r="P3375">
        <f t="shared" si="210"/>
        <v>66.833333333333329</v>
      </c>
      <c r="Q3375" s="9" t="s">
        <v>8320</v>
      </c>
      <c r="R3375" s="9" t="s">
        <v>8321</v>
      </c>
      <c r="S3375" s="10">
        <f>(J3375/86400)+25569+(-6/24)</f>
        <v>42179.604629629626</v>
      </c>
      <c r="T3375">
        <f t="shared" si="208"/>
        <v>2015</v>
      </c>
      <c r="U3375" s="15" t="str">
        <f t="shared" si="211"/>
        <v>Jun</v>
      </c>
      <c r="V3375" s="10">
        <f>(I3375/86400)+25569+(-5/24)</f>
        <v>42203.458333333336</v>
      </c>
      <c r="Y3375" s="10"/>
    </row>
    <row r="3376" spans="1:25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9"/>
        <v>107</v>
      </c>
      <c r="P3376">
        <f t="shared" si="210"/>
        <v>71.730769230769226</v>
      </c>
      <c r="Q3376" s="9" t="s">
        <v>8320</v>
      </c>
      <c r="R3376" s="9" t="s">
        <v>8321</v>
      </c>
      <c r="S3376" s="10">
        <f>(J3376/86400)+25569+(-6/24)</f>
        <v>42275.481666666667</v>
      </c>
      <c r="T3376">
        <f t="shared" si="208"/>
        <v>2015</v>
      </c>
      <c r="U3376" s="15" t="str">
        <f t="shared" si="211"/>
        <v>Sep</v>
      </c>
      <c r="V3376" s="10">
        <f>(I3376/86400)+25569+(-5/24)</f>
        <v>42305.523333333331</v>
      </c>
      <c r="Y3376" s="10"/>
    </row>
    <row r="3377" spans="1:25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9"/>
        <v>100</v>
      </c>
      <c r="P3377">
        <f t="shared" si="210"/>
        <v>176.47058823529412</v>
      </c>
      <c r="Q3377" s="9" t="s">
        <v>8320</v>
      </c>
      <c r="R3377" s="9" t="s">
        <v>8321</v>
      </c>
      <c r="S3377" s="10">
        <f>(J3377/86400)+25569+(-6/24)</f>
        <v>41765.360798611109</v>
      </c>
      <c r="T3377">
        <f t="shared" si="208"/>
        <v>2014</v>
      </c>
      <c r="U3377" s="15" t="str">
        <f t="shared" si="211"/>
        <v>May</v>
      </c>
      <c r="V3377" s="10">
        <f>(I3377/86400)+25569+(-5/24)</f>
        <v>41777.402465277773</v>
      </c>
      <c r="Y3377" s="10"/>
    </row>
    <row r="3378" spans="1:25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9"/>
        <v>100</v>
      </c>
      <c r="P3378">
        <f t="shared" si="210"/>
        <v>421.10526315789474</v>
      </c>
      <c r="Q3378" s="9" t="s">
        <v>8320</v>
      </c>
      <c r="R3378" s="9" t="s">
        <v>8321</v>
      </c>
      <c r="S3378" s="10">
        <f>(J3378/86400)+25569+(-6/24)</f>
        <v>42059.451319444444</v>
      </c>
      <c r="T3378">
        <f t="shared" si="208"/>
        <v>2015</v>
      </c>
      <c r="U3378" s="15" t="str">
        <f t="shared" si="211"/>
        <v>Feb</v>
      </c>
      <c r="V3378" s="10">
        <f>(I3378/86400)+25569+(-5/24)</f>
        <v>42119.451319444437</v>
      </c>
      <c r="Y3378" s="10"/>
    </row>
    <row r="3379" spans="1:25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9"/>
        <v>101</v>
      </c>
      <c r="P3379">
        <f t="shared" si="210"/>
        <v>104.98701298701299</v>
      </c>
      <c r="Q3379" s="9" t="s">
        <v>8320</v>
      </c>
      <c r="R3379" s="9" t="s">
        <v>8321</v>
      </c>
      <c r="S3379" s="10">
        <f>(J3379/86400)+25569+(-6/24)</f>
        <v>42053.482627314814</v>
      </c>
      <c r="T3379">
        <f t="shared" si="208"/>
        <v>2015</v>
      </c>
      <c r="U3379" s="15" t="str">
        <f t="shared" si="211"/>
        <v>Feb</v>
      </c>
      <c r="V3379" s="10">
        <f>(I3379/86400)+25569+(-5/24)</f>
        <v>42083.49722222222</v>
      </c>
      <c r="Y3379" s="10"/>
    </row>
    <row r="3380" spans="1:25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9"/>
        <v>108</v>
      </c>
      <c r="P3380">
        <f t="shared" si="210"/>
        <v>28.19047619047619</v>
      </c>
      <c r="Q3380" s="9" t="s">
        <v>8320</v>
      </c>
      <c r="R3380" s="9" t="s">
        <v>8321</v>
      </c>
      <c r="S3380" s="10">
        <f>(J3380/86400)+25569+(-6/24)</f>
        <v>41858.105393518519</v>
      </c>
      <c r="T3380">
        <f t="shared" si="208"/>
        <v>2014</v>
      </c>
      <c r="U3380" s="15" t="str">
        <f t="shared" si="211"/>
        <v>Aug</v>
      </c>
      <c r="V3380" s="10">
        <f>(I3380/86400)+25569+(-5/24)</f>
        <v>41882.338888888888</v>
      </c>
      <c r="Y3380" s="10"/>
    </row>
    <row r="3381" spans="1:25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9"/>
        <v>104</v>
      </c>
      <c r="P3381">
        <f t="shared" si="210"/>
        <v>54.55263157894737</v>
      </c>
      <c r="Q3381" s="9" t="s">
        <v>8320</v>
      </c>
      <c r="R3381" s="9" t="s">
        <v>8321</v>
      </c>
      <c r="S3381" s="10">
        <f>(J3381/86400)+25569+(-6/24)</f>
        <v>42225.263888888891</v>
      </c>
      <c r="T3381">
        <f t="shared" si="208"/>
        <v>2015</v>
      </c>
      <c r="U3381" s="15" t="str">
        <f t="shared" si="211"/>
        <v>Aug</v>
      </c>
      <c r="V3381" s="10">
        <f>(I3381/86400)+25569+(-5/24)</f>
        <v>42242.749999999993</v>
      </c>
      <c r="Y3381" s="10"/>
    </row>
    <row r="3382" spans="1:25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9"/>
        <v>104</v>
      </c>
      <c r="P3382">
        <f t="shared" si="210"/>
        <v>111.89285714285714</v>
      </c>
      <c r="Q3382" s="9" t="s">
        <v>8320</v>
      </c>
      <c r="R3382" s="9" t="s">
        <v>8321</v>
      </c>
      <c r="S3382" s="10">
        <f>(J3382/86400)+25569+(-6/24)</f>
        <v>41937.703449074077</v>
      </c>
      <c r="T3382">
        <f t="shared" si="208"/>
        <v>2014</v>
      </c>
      <c r="U3382" s="15" t="str">
        <f t="shared" si="211"/>
        <v>Oct</v>
      </c>
      <c r="V3382" s="10">
        <f>(I3382/86400)+25569+(-5/24)</f>
        <v>41972.786782407406</v>
      </c>
      <c r="Y3382" s="10"/>
    </row>
    <row r="3383" spans="1:25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9"/>
        <v>102</v>
      </c>
      <c r="P3383">
        <f t="shared" si="210"/>
        <v>85.208333333333329</v>
      </c>
      <c r="Q3383" s="9" t="s">
        <v>8320</v>
      </c>
      <c r="R3383" s="9" t="s">
        <v>8321</v>
      </c>
      <c r="S3383" s="10">
        <f>(J3383/86400)+25569+(-6/24)</f>
        <v>42043.934988425928</v>
      </c>
      <c r="T3383">
        <f t="shared" si="208"/>
        <v>2015</v>
      </c>
      <c r="U3383" s="15" t="str">
        <f t="shared" si="211"/>
        <v>Feb</v>
      </c>
      <c r="V3383" s="10">
        <f>(I3383/86400)+25569+(-5/24)</f>
        <v>42073.934988425921</v>
      </c>
      <c r="Y3383" s="10"/>
    </row>
    <row r="3384" spans="1:25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9"/>
        <v>101</v>
      </c>
      <c r="P3384">
        <f t="shared" si="210"/>
        <v>76.652173913043484</v>
      </c>
      <c r="Q3384" s="9" t="s">
        <v>8320</v>
      </c>
      <c r="R3384" s="9" t="s">
        <v>8321</v>
      </c>
      <c r="S3384" s="10">
        <f>(J3384/86400)+25569+(-6/24)</f>
        <v>42559.181203703702</v>
      </c>
      <c r="T3384">
        <f t="shared" si="208"/>
        <v>2016</v>
      </c>
      <c r="U3384" s="15" t="str">
        <f t="shared" si="211"/>
        <v>Jul</v>
      </c>
      <c r="V3384" s="10">
        <f>(I3384/86400)+25569+(-5/24)</f>
        <v>42583.749305555553</v>
      </c>
      <c r="Y3384" s="10"/>
    </row>
    <row r="3385" spans="1:25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9"/>
        <v>112</v>
      </c>
      <c r="P3385">
        <f t="shared" si="210"/>
        <v>65.166666666666671</v>
      </c>
      <c r="Q3385" s="9" t="s">
        <v>8320</v>
      </c>
      <c r="R3385" s="9" t="s">
        <v>8321</v>
      </c>
      <c r="S3385" s="10">
        <f>(J3385/86400)+25569+(-6/24)</f>
        <v>42524.532638888893</v>
      </c>
      <c r="T3385">
        <f t="shared" si="208"/>
        <v>2016</v>
      </c>
      <c r="U3385" s="15" t="str">
        <f t="shared" si="211"/>
        <v>Jun</v>
      </c>
      <c r="V3385" s="10">
        <f>(I3385/86400)+25569+(-5/24)</f>
        <v>42544.574305555558</v>
      </c>
      <c r="Y3385" s="10"/>
    </row>
    <row r="3386" spans="1:25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9"/>
        <v>100</v>
      </c>
      <c r="P3386">
        <f t="shared" si="210"/>
        <v>93.760312499999998</v>
      </c>
      <c r="Q3386" s="9" t="s">
        <v>8320</v>
      </c>
      <c r="R3386" s="9" t="s">
        <v>8321</v>
      </c>
      <c r="S3386" s="10">
        <f>(J3386/86400)+25569+(-6/24)</f>
        <v>42291.837592592594</v>
      </c>
      <c r="T3386">
        <f t="shared" si="208"/>
        <v>2015</v>
      </c>
      <c r="U3386" s="15" t="str">
        <f t="shared" si="211"/>
        <v>Oct</v>
      </c>
      <c r="V3386" s="10">
        <f>(I3386/86400)+25569+(-5/24)</f>
        <v>42328.916666666664</v>
      </c>
      <c r="Y3386" s="10"/>
    </row>
    <row r="3387" spans="1:25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9"/>
        <v>100</v>
      </c>
      <c r="P3387">
        <f t="shared" si="210"/>
        <v>133.33333333333334</v>
      </c>
      <c r="Q3387" s="9" t="s">
        <v>8320</v>
      </c>
      <c r="R3387" s="9" t="s">
        <v>8321</v>
      </c>
      <c r="S3387" s="10">
        <f>(J3387/86400)+25569+(-6/24)</f>
        <v>41953.6175</v>
      </c>
      <c r="T3387">
        <f t="shared" si="208"/>
        <v>2014</v>
      </c>
      <c r="U3387" s="15" t="str">
        <f t="shared" si="211"/>
        <v>Nov</v>
      </c>
      <c r="V3387" s="10">
        <f>(I3387/86400)+25569+(-5/24)</f>
        <v>41983.659166666665</v>
      </c>
      <c r="Y3387" s="10"/>
    </row>
    <row r="3388" spans="1:25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9"/>
        <v>105</v>
      </c>
      <c r="P3388">
        <f t="shared" si="210"/>
        <v>51.219512195121951</v>
      </c>
      <c r="Q3388" s="9" t="s">
        <v>8320</v>
      </c>
      <c r="R3388" s="9" t="s">
        <v>8321</v>
      </c>
      <c r="S3388" s="10">
        <f>(J3388/86400)+25569+(-6/24)</f>
        <v>41946.394745370373</v>
      </c>
      <c r="T3388">
        <f t="shared" si="208"/>
        <v>2014</v>
      </c>
      <c r="U3388" s="15" t="str">
        <f t="shared" si="211"/>
        <v>Nov</v>
      </c>
      <c r="V3388" s="10">
        <f>(I3388/86400)+25569+(-5/24)</f>
        <v>41976.436412037037</v>
      </c>
      <c r="Y3388" s="10"/>
    </row>
    <row r="3389" spans="1:25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9"/>
        <v>117</v>
      </c>
      <c r="P3389">
        <f t="shared" si="210"/>
        <v>100.17142857142858</v>
      </c>
      <c r="Q3389" s="9" t="s">
        <v>8320</v>
      </c>
      <c r="R3389" s="9" t="s">
        <v>8321</v>
      </c>
      <c r="S3389" s="10">
        <f>(J3389/86400)+25569+(-6/24)</f>
        <v>41947.512592592597</v>
      </c>
      <c r="T3389">
        <f t="shared" si="208"/>
        <v>2014</v>
      </c>
      <c r="U3389" s="15" t="str">
        <f t="shared" si="211"/>
        <v>Nov</v>
      </c>
      <c r="V3389" s="10">
        <f>(I3389/86400)+25569+(-5/24)</f>
        <v>41987.554259259261</v>
      </c>
      <c r="Y3389" s="10"/>
    </row>
    <row r="3390" spans="1:25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9"/>
        <v>104</v>
      </c>
      <c r="P3390">
        <f t="shared" si="210"/>
        <v>34.6</v>
      </c>
      <c r="Q3390" s="9" t="s">
        <v>8320</v>
      </c>
      <c r="R3390" s="9" t="s">
        <v>8321</v>
      </c>
      <c r="S3390" s="10">
        <f>(J3390/86400)+25569+(-6/24)</f>
        <v>42143.211122685185</v>
      </c>
      <c r="T3390">
        <f t="shared" si="208"/>
        <v>2015</v>
      </c>
      <c r="U3390" s="15" t="str">
        <f t="shared" si="211"/>
        <v>May</v>
      </c>
      <c r="V3390" s="10">
        <f>(I3390/86400)+25569+(-5/24)</f>
        <v>42173.252789351849</v>
      </c>
      <c r="Y3390" s="10"/>
    </row>
    <row r="3391" spans="1:25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9"/>
        <v>115</v>
      </c>
      <c r="P3391">
        <f t="shared" si="210"/>
        <v>184.67741935483872</v>
      </c>
      <c r="Q3391" s="9" t="s">
        <v>8320</v>
      </c>
      <c r="R3391" s="9" t="s">
        <v>8321</v>
      </c>
      <c r="S3391" s="10">
        <f>(J3391/86400)+25569+(-6/24)</f>
        <v>42494.313449074078</v>
      </c>
      <c r="T3391">
        <f t="shared" si="208"/>
        <v>2016</v>
      </c>
      <c r="U3391" s="15" t="str">
        <f t="shared" si="211"/>
        <v>May</v>
      </c>
      <c r="V3391" s="10">
        <f>(I3391/86400)+25569+(-5/24)</f>
        <v>42524.355115740742</v>
      </c>
      <c r="Y3391" s="10"/>
    </row>
    <row r="3392" spans="1:25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9"/>
        <v>102</v>
      </c>
      <c r="P3392">
        <f t="shared" si="210"/>
        <v>69.818181818181813</v>
      </c>
      <c r="Q3392" s="9" t="s">
        <v>8320</v>
      </c>
      <c r="R3392" s="9" t="s">
        <v>8321</v>
      </c>
      <c r="S3392" s="10">
        <f>(J3392/86400)+25569+(-6/24)</f>
        <v>41815.524826388893</v>
      </c>
      <c r="T3392">
        <f t="shared" si="208"/>
        <v>2014</v>
      </c>
      <c r="U3392" s="15" t="str">
        <f t="shared" si="211"/>
        <v>Jun</v>
      </c>
      <c r="V3392" s="10">
        <f>(I3392/86400)+25569+(-5/24)</f>
        <v>41830.566493055558</v>
      </c>
      <c r="Y3392" s="10"/>
    </row>
    <row r="3393" spans="1:25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9"/>
        <v>223</v>
      </c>
      <c r="P3393">
        <f t="shared" si="210"/>
        <v>61.944444444444443</v>
      </c>
      <c r="Q3393" s="9" t="s">
        <v>8320</v>
      </c>
      <c r="R3393" s="9" t="s">
        <v>8321</v>
      </c>
      <c r="S3393" s="10">
        <f>(J3393/86400)+25569+(-6/24)</f>
        <v>41830.295694444445</v>
      </c>
      <c r="T3393">
        <f t="shared" si="208"/>
        <v>2014</v>
      </c>
      <c r="U3393" s="15" t="str">
        <f t="shared" si="211"/>
        <v>Jul</v>
      </c>
      <c r="V3393" s="10">
        <f>(I3393/86400)+25569+(-5/24)</f>
        <v>41859.727777777771</v>
      </c>
      <c r="Y3393" s="10"/>
    </row>
    <row r="3394" spans="1:25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9"/>
        <v>100</v>
      </c>
      <c r="P3394">
        <f t="shared" si="210"/>
        <v>41.666666666666664</v>
      </c>
      <c r="Q3394" s="9" t="s">
        <v>8320</v>
      </c>
      <c r="R3394" s="9" t="s">
        <v>8321</v>
      </c>
      <c r="S3394" s="10">
        <f>(J3394/86400)+25569+(-6/24)</f>
        <v>42446.595543981486</v>
      </c>
      <c r="T3394">
        <f t="shared" ref="T3394:T3457" si="212">YEAR(S3394)</f>
        <v>2016</v>
      </c>
      <c r="U3394" s="15" t="str">
        <f t="shared" si="211"/>
        <v>Mar</v>
      </c>
      <c r="V3394" s="10">
        <f>(I3394/86400)+25569+(-5/24)</f>
        <v>42496.63721064815</v>
      </c>
      <c r="Y3394" s="10"/>
    </row>
    <row r="3395" spans="1:25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3">ROUND((E3395/D3395)*100,0)</f>
        <v>106</v>
      </c>
      <c r="P3395">
        <f t="shared" ref="P3395:P3458" si="214">AVERAGE(E3395/L3395)</f>
        <v>36.06818181818182</v>
      </c>
      <c r="Q3395" s="9" t="s">
        <v>8320</v>
      </c>
      <c r="R3395" s="9" t="s">
        <v>8321</v>
      </c>
      <c r="S3395" s="10">
        <f>(J3395/86400)+25569+(-6/24)</f>
        <v>41923.671643518523</v>
      </c>
      <c r="T3395">
        <f t="shared" si="212"/>
        <v>2014</v>
      </c>
      <c r="U3395" s="15" t="str">
        <f t="shared" ref="U3395:U3458" si="215">TEXT(S3395,"mmm")</f>
        <v>Oct</v>
      </c>
      <c r="V3395" s="10">
        <f>(I3395/86400)+25569+(-5/24)</f>
        <v>41948.823611111111</v>
      </c>
      <c r="Y3395" s="10"/>
    </row>
    <row r="3396" spans="1:25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3"/>
        <v>142</v>
      </c>
      <c r="P3396">
        <f t="shared" si="214"/>
        <v>29</v>
      </c>
      <c r="Q3396" s="9" t="s">
        <v>8320</v>
      </c>
      <c r="R3396" s="9" t="s">
        <v>8321</v>
      </c>
      <c r="S3396" s="10">
        <f>(J3396/86400)+25569+(-6/24)</f>
        <v>41817.34542824074</v>
      </c>
      <c r="T3396">
        <f t="shared" si="212"/>
        <v>2014</v>
      </c>
      <c r="U3396" s="15" t="str">
        <f t="shared" si="215"/>
        <v>Jun</v>
      </c>
      <c r="V3396" s="10">
        <f>(I3396/86400)+25569+(-5/24)</f>
        <v>41847.387094907404</v>
      </c>
      <c r="Y3396" s="10"/>
    </row>
    <row r="3397" spans="1:25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3"/>
        <v>184</v>
      </c>
      <c r="P3397">
        <f t="shared" si="214"/>
        <v>24.210526315789473</v>
      </c>
      <c r="Q3397" s="9" t="s">
        <v>8320</v>
      </c>
      <c r="R3397" s="9" t="s">
        <v>8321</v>
      </c>
      <c r="S3397" s="10">
        <f>(J3397/86400)+25569+(-6/24)</f>
        <v>42140.462314814809</v>
      </c>
      <c r="T3397">
        <f t="shared" si="212"/>
        <v>2015</v>
      </c>
      <c r="U3397" s="15" t="str">
        <f t="shared" si="215"/>
        <v>May</v>
      </c>
      <c r="V3397" s="10">
        <f>(I3397/86400)+25569+(-5/24)</f>
        <v>42154.548611111109</v>
      </c>
      <c r="Y3397" s="10"/>
    </row>
    <row r="3398" spans="1:25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3"/>
        <v>104</v>
      </c>
      <c r="P3398">
        <f t="shared" si="214"/>
        <v>55.892857142857146</v>
      </c>
      <c r="Q3398" s="9" t="s">
        <v>8320</v>
      </c>
      <c r="R3398" s="9" t="s">
        <v>8321</v>
      </c>
      <c r="S3398" s="10">
        <f>(J3398/86400)+25569+(-6/24)</f>
        <v>41764.196631944447</v>
      </c>
      <c r="T3398">
        <f t="shared" si="212"/>
        <v>2014</v>
      </c>
      <c r="U3398" s="15" t="str">
        <f t="shared" si="215"/>
        <v>May</v>
      </c>
      <c r="V3398" s="10">
        <f>(I3398/86400)+25569+(-5/24)</f>
        <v>41790.957638888889</v>
      </c>
      <c r="Y3398" s="10"/>
    </row>
    <row r="3399" spans="1:25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3"/>
        <v>112</v>
      </c>
      <c r="P3399">
        <f t="shared" si="214"/>
        <v>11.666666666666666</v>
      </c>
      <c r="Q3399" s="9" t="s">
        <v>8320</v>
      </c>
      <c r="R3399" s="9" t="s">
        <v>8321</v>
      </c>
      <c r="S3399" s="10">
        <f>(J3399/86400)+25569+(-6/24)</f>
        <v>42378.228344907402</v>
      </c>
      <c r="T3399">
        <f t="shared" si="212"/>
        <v>2016</v>
      </c>
      <c r="U3399" s="15" t="str">
        <f t="shared" si="215"/>
        <v>Jan</v>
      </c>
      <c r="V3399" s="10">
        <f>(I3399/86400)+25569+(-5/24)</f>
        <v>42418.708333333336</v>
      </c>
      <c r="Y3399" s="10"/>
    </row>
    <row r="3400" spans="1:25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3"/>
        <v>111</v>
      </c>
      <c r="P3400">
        <f t="shared" si="214"/>
        <v>68.353846153846149</v>
      </c>
      <c r="Q3400" s="9" t="s">
        <v>8320</v>
      </c>
      <c r="R3400" s="9" t="s">
        <v>8321</v>
      </c>
      <c r="S3400" s="10">
        <f>(J3400/86400)+25569+(-6/24)</f>
        <v>41941.502037037033</v>
      </c>
      <c r="T3400">
        <f t="shared" si="212"/>
        <v>2014</v>
      </c>
      <c r="U3400" s="15" t="str">
        <f t="shared" si="215"/>
        <v>Oct</v>
      </c>
      <c r="V3400" s="10">
        <f>(I3400/86400)+25569+(-5/24)</f>
        <v>41964.499999999993</v>
      </c>
      <c r="Y3400" s="10"/>
    </row>
    <row r="3401" spans="1:25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3"/>
        <v>104</v>
      </c>
      <c r="P3401">
        <f t="shared" si="214"/>
        <v>27.065217391304348</v>
      </c>
      <c r="Q3401" s="9" t="s">
        <v>8320</v>
      </c>
      <c r="R3401" s="9" t="s">
        <v>8321</v>
      </c>
      <c r="S3401" s="10">
        <f>(J3401/86400)+25569+(-6/24)</f>
        <v>42026.670428240745</v>
      </c>
      <c r="T3401">
        <f t="shared" si="212"/>
        <v>2015</v>
      </c>
      <c r="U3401" s="15" t="str">
        <f t="shared" si="215"/>
        <v>Jan</v>
      </c>
      <c r="V3401" s="10">
        <f>(I3401/86400)+25569+(-5/24)</f>
        <v>42056.712094907409</v>
      </c>
      <c r="Y3401" s="10"/>
    </row>
    <row r="3402" spans="1:25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3"/>
        <v>100</v>
      </c>
      <c r="P3402">
        <f t="shared" si="214"/>
        <v>118.12941176470588</v>
      </c>
      <c r="Q3402" s="9" t="s">
        <v>8320</v>
      </c>
      <c r="R3402" s="9" t="s">
        <v>8321</v>
      </c>
      <c r="S3402" s="10">
        <f>(J3402/86400)+25569+(-6/24)</f>
        <v>41834.703865740739</v>
      </c>
      <c r="T3402">
        <f t="shared" si="212"/>
        <v>2014</v>
      </c>
      <c r="U3402" s="15" t="str">
        <f t="shared" si="215"/>
        <v>Jul</v>
      </c>
      <c r="V3402" s="10">
        <f>(I3402/86400)+25569+(-5/24)</f>
        <v>41879.745532407404</v>
      </c>
      <c r="Y3402" s="10"/>
    </row>
    <row r="3403" spans="1:25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3"/>
        <v>102</v>
      </c>
      <c r="P3403">
        <f t="shared" si="214"/>
        <v>44.757575757575758</v>
      </c>
      <c r="Q3403" s="9" t="s">
        <v>8320</v>
      </c>
      <c r="R3403" s="9" t="s">
        <v>8321</v>
      </c>
      <c r="S3403" s="10">
        <f>(J3403/86400)+25569+(-6/24)</f>
        <v>42193.473912037036</v>
      </c>
      <c r="T3403">
        <f t="shared" si="212"/>
        <v>2015</v>
      </c>
      <c r="U3403" s="15" t="str">
        <f t="shared" si="215"/>
        <v>Jul</v>
      </c>
      <c r="V3403" s="10">
        <f>(I3403/86400)+25569+(-5/24)</f>
        <v>42223.5155787037</v>
      </c>
      <c r="Y3403" s="10"/>
    </row>
    <row r="3404" spans="1:25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3"/>
        <v>110</v>
      </c>
      <c r="P3404">
        <f t="shared" si="214"/>
        <v>99.787878787878782</v>
      </c>
      <c r="Q3404" s="9" t="s">
        <v>8320</v>
      </c>
      <c r="R3404" s="9" t="s">
        <v>8321</v>
      </c>
      <c r="S3404" s="10">
        <f>(J3404/86400)+25569+(-6/24)</f>
        <v>42290.36855324074</v>
      </c>
      <c r="T3404">
        <f t="shared" si="212"/>
        <v>2015</v>
      </c>
      <c r="U3404" s="15" t="str">
        <f t="shared" si="215"/>
        <v>Oct</v>
      </c>
      <c r="V3404" s="10">
        <f>(I3404/86400)+25569+(-5/24)</f>
        <v>42319.896527777775</v>
      </c>
      <c r="Y3404" s="10"/>
    </row>
    <row r="3405" spans="1:25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3"/>
        <v>100</v>
      </c>
      <c r="P3405">
        <f t="shared" si="214"/>
        <v>117.64705882352941</v>
      </c>
      <c r="Q3405" s="9" t="s">
        <v>8320</v>
      </c>
      <c r="R3405" s="9" t="s">
        <v>8321</v>
      </c>
      <c r="S3405" s="10">
        <f>(J3405/86400)+25569+(-6/24)</f>
        <v>42150.212083333332</v>
      </c>
      <c r="T3405">
        <f t="shared" si="212"/>
        <v>2015</v>
      </c>
      <c r="U3405" s="15" t="str">
        <f t="shared" si="215"/>
        <v>May</v>
      </c>
      <c r="V3405" s="10">
        <f>(I3405/86400)+25569+(-5/24)</f>
        <v>42180.253749999996</v>
      </c>
      <c r="Y3405" s="10"/>
    </row>
    <row r="3406" spans="1:25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3"/>
        <v>122</v>
      </c>
      <c r="P3406">
        <f t="shared" si="214"/>
        <v>203.33333333333334</v>
      </c>
      <c r="Q3406" s="9" t="s">
        <v>8320</v>
      </c>
      <c r="R3406" s="9" t="s">
        <v>8321</v>
      </c>
      <c r="S3406" s="10">
        <f>(J3406/86400)+25569+(-6/24)</f>
        <v>42152.253495370373</v>
      </c>
      <c r="T3406">
        <f t="shared" si="212"/>
        <v>2015</v>
      </c>
      <c r="U3406" s="15" t="str">
        <f t="shared" si="215"/>
        <v>May</v>
      </c>
      <c r="V3406" s="10">
        <f>(I3406/86400)+25569+(-5/24)</f>
        <v>42172.295162037037</v>
      </c>
      <c r="Y3406" s="10"/>
    </row>
    <row r="3407" spans="1:25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3"/>
        <v>138</v>
      </c>
      <c r="P3407">
        <f t="shared" si="214"/>
        <v>28.323529411764707</v>
      </c>
      <c r="Q3407" s="9" t="s">
        <v>8320</v>
      </c>
      <c r="R3407" s="9" t="s">
        <v>8321</v>
      </c>
      <c r="S3407" s="10">
        <f>(J3407/86400)+25569+(-6/24)</f>
        <v>42409.767199074078</v>
      </c>
      <c r="T3407">
        <f t="shared" si="212"/>
        <v>2016</v>
      </c>
      <c r="U3407" s="15" t="str">
        <f t="shared" si="215"/>
        <v>Feb</v>
      </c>
      <c r="V3407" s="10">
        <f>(I3407/86400)+25569+(-5/24)</f>
        <v>42430.790972222218</v>
      </c>
      <c r="Y3407" s="10"/>
    </row>
    <row r="3408" spans="1:25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3"/>
        <v>100</v>
      </c>
      <c r="P3408">
        <f t="shared" si="214"/>
        <v>110.23076923076923</v>
      </c>
      <c r="Q3408" s="9" t="s">
        <v>8320</v>
      </c>
      <c r="R3408" s="9" t="s">
        <v>8321</v>
      </c>
      <c r="S3408" s="10">
        <f>(J3408/86400)+25569+(-6/24)</f>
        <v>41791.242777777778</v>
      </c>
      <c r="T3408">
        <f t="shared" si="212"/>
        <v>2014</v>
      </c>
      <c r="U3408" s="15" t="str">
        <f t="shared" si="215"/>
        <v>Jun</v>
      </c>
      <c r="V3408" s="10">
        <f>(I3408/86400)+25569+(-5/24)</f>
        <v>41836.284444444442</v>
      </c>
      <c r="Y3408" s="10"/>
    </row>
    <row r="3409" spans="1:25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3"/>
        <v>107</v>
      </c>
      <c r="P3409">
        <f t="shared" si="214"/>
        <v>31.970149253731343</v>
      </c>
      <c r="Q3409" s="9" t="s">
        <v>8320</v>
      </c>
      <c r="R3409" s="9" t="s">
        <v>8321</v>
      </c>
      <c r="S3409" s="10">
        <f>(J3409/86400)+25569+(-6/24)</f>
        <v>41796.172326388885</v>
      </c>
      <c r="T3409">
        <f t="shared" si="212"/>
        <v>2014</v>
      </c>
      <c r="U3409" s="15" t="str">
        <f t="shared" si="215"/>
        <v>Jun</v>
      </c>
      <c r="V3409" s="10">
        <f>(I3409/86400)+25569+(-5/24)</f>
        <v>41826.21399305555</v>
      </c>
      <c r="Y3409" s="10"/>
    </row>
    <row r="3410" spans="1:25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3"/>
        <v>211</v>
      </c>
      <c r="P3410">
        <f t="shared" si="214"/>
        <v>58.611111111111114</v>
      </c>
      <c r="Q3410" s="9" t="s">
        <v>8320</v>
      </c>
      <c r="R3410" s="9" t="s">
        <v>8321</v>
      </c>
      <c r="S3410" s="10">
        <f>(J3410/86400)+25569+(-6/24)</f>
        <v>41808.741944444446</v>
      </c>
      <c r="T3410">
        <f t="shared" si="212"/>
        <v>2014</v>
      </c>
      <c r="U3410" s="15" t="str">
        <f t="shared" si="215"/>
        <v>Jun</v>
      </c>
      <c r="V3410" s="10">
        <f>(I3410/86400)+25569+(-5/24)</f>
        <v>41838.78361111111</v>
      </c>
      <c r="Y3410" s="10"/>
    </row>
    <row r="3411" spans="1:25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3"/>
        <v>124</v>
      </c>
      <c r="P3411">
        <f t="shared" si="214"/>
        <v>29.428571428571427</v>
      </c>
      <c r="Q3411" s="9" t="s">
        <v>8320</v>
      </c>
      <c r="R3411" s="9" t="s">
        <v>8321</v>
      </c>
      <c r="S3411" s="10">
        <f>(J3411/86400)+25569+(-6/24)</f>
        <v>42544.564328703702</v>
      </c>
      <c r="T3411">
        <f t="shared" si="212"/>
        <v>2016</v>
      </c>
      <c r="U3411" s="15" t="str">
        <f t="shared" si="215"/>
        <v>Jun</v>
      </c>
      <c r="V3411" s="10">
        <f>(I3411/86400)+25569+(-5/24)</f>
        <v>42582.665277777771</v>
      </c>
      <c r="Y3411" s="10"/>
    </row>
    <row r="3412" spans="1:25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3"/>
        <v>109</v>
      </c>
      <c r="P3412">
        <f t="shared" si="214"/>
        <v>81.375</v>
      </c>
      <c r="Q3412" s="9" t="s">
        <v>8320</v>
      </c>
      <c r="R3412" s="9" t="s">
        <v>8321</v>
      </c>
      <c r="S3412" s="10">
        <f>(J3412/86400)+25569+(-6/24)</f>
        <v>42499.791550925926</v>
      </c>
      <c r="T3412">
        <f t="shared" si="212"/>
        <v>2016</v>
      </c>
      <c r="U3412" s="15" t="str">
        <f t="shared" si="215"/>
        <v>May</v>
      </c>
      <c r="V3412" s="10">
        <f>(I3412/86400)+25569+(-5/24)</f>
        <v>42527.083333333336</v>
      </c>
      <c r="Y3412" s="10"/>
    </row>
    <row r="3413" spans="1:25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3"/>
        <v>104</v>
      </c>
      <c r="P3413">
        <f t="shared" si="214"/>
        <v>199.16666666666666</v>
      </c>
      <c r="Q3413" s="9" t="s">
        <v>8320</v>
      </c>
      <c r="R3413" s="9" t="s">
        <v>8321</v>
      </c>
      <c r="S3413" s="10">
        <f>(J3413/86400)+25569+(-6/24)</f>
        <v>42264.772824074069</v>
      </c>
      <c r="T3413">
        <f t="shared" si="212"/>
        <v>2015</v>
      </c>
      <c r="U3413" s="15" t="str">
        <f t="shared" si="215"/>
        <v>Sep</v>
      </c>
      <c r="V3413" s="10">
        <f>(I3413/86400)+25569+(-5/24)</f>
        <v>42284.814490740733</v>
      </c>
      <c r="Y3413" s="10"/>
    </row>
    <row r="3414" spans="1:25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3"/>
        <v>100</v>
      </c>
      <c r="P3414">
        <f t="shared" si="214"/>
        <v>115.38461538461539</v>
      </c>
      <c r="Q3414" s="9" t="s">
        <v>8320</v>
      </c>
      <c r="R3414" s="9" t="s">
        <v>8321</v>
      </c>
      <c r="S3414" s="10">
        <f>(J3414/86400)+25569+(-6/24)</f>
        <v>41879.709050925929</v>
      </c>
      <c r="T3414">
        <f t="shared" si="212"/>
        <v>2014</v>
      </c>
      <c r="U3414" s="15" t="str">
        <f t="shared" si="215"/>
        <v>Aug</v>
      </c>
      <c r="V3414" s="10">
        <f>(I3414/86400)+25569+(-5/24)</f>
        <v>41909.750717592593</v>
      </c>
      <c r="Y3414" s="10"/>
    </row>
    <row r="3415" spans="1:25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3"/>
        <v>130</v>
      </c>
      <c r="P3415">
        <f t="shared" si="214"/>
        <v>46.428571428571431</v>
      </c>
      <c r="Q3415" s="9" t="s">
        <v>8320</v>
      </c>
      <c r="R3415" s="9" t="s">
        <v>8321</v>
      </c>
      <c r="S3415" s="10">
        <f>(J3415/86400)+25569+(-6/24)</f>
        <v>42053.483078703706</v>
      </c>
      <c r="T3415">
        <f t="shared" si="212"/>
        <v>2015</v>
      </c>
      <c r="U3415" s="15" t="str">
        <f t="shared" si="215"/>
        <v>Feb</v>
      </c>
      <c r="V3415" s="10">
        <f>(I3415/86400)+25569+(-5/24)</f>
        <v>42062.999305555553</v>
      </c>
      <c r="Y3415" s="10"/>
    </row>
    <row r="3416" spans="1:25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3"/>
        <v>104</v>
      </c>
      <c r="P3416">
        <f t="shared" si="214"/>
        <v>70.568181818181813</v>
      </c>
      <c r="Q3416" s="9" t="s">
        <v>8320</v>
      </c>
      <c r="R3416" s="9" t="s">
        <v>8321</v>
      </c>
      <c r="S3416" s="10">
        <f>(J3416/86400)+25569+(-6/24)</f>
        <v>42675.582465277781</v>
      </c>
      <c r="T3416">
        <f t="shared" si="212"/>
        <v>2016</v>
      </c>
      <c r="U3416" s="15" t="str">
        <f t="shared" si="215"/>
        <v>Nov</v>
      </c>
      <c r="V3416" s="10">
        <f>(I3416/86400)+25569+(-5/24)</f>
        <v>42705.124305555553</v>
      </c>
      <c r="Y3416" s="10"/>
    </row>
    <row r="3417" spans="1:25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3"/>
        <v>100</v>
      </c>
      <c r="P3417">
        <f t="shared" si="214"/>
        <v>22.222222222222221</v>
      </c>
      <c r="Q3417" s="9" t="s">
        <v>8320</v>
      </c>
      <c r="R3417" s="9" t="s">
        <v>8321</v>
      </c>
      <c r="S3417" s="10">
        <f>(J3417/86400)+25569+(-6/24)</f>
        <v>42466.894166666665</v>
      </c>
      <c r="T3417">
        <f t="shared" si="212"/>
        <v>2016</v>
      </c>
      <c r="U3417" s="15" t="str">
        <f t="shared" si="215"/>
        <v>Apr</v>
      </c>
      <c r="V3417" s="10">
        <f>(I3417/86400)+25569+(-5/24)</f>
        <v>42477.770833333336</v>
      </c>
      <c r="Y3417" s="10"/>
    </row>
    <row r="3418" spans="1:25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3"/>
        <v>120</v>
      </c>
      <c r="P3418">
        <f t="shared" si="214"/>
        <v>159.46666666666667</v>
      </c>
      <c r="Q3418" s="9" t="s">
        <v>8320</v>
      </c>
      <c r="R3418" s="9" t="s">
        <v>8321</v>
      </c>
      <c r="S3418" s="10">
        <f>(J3418/86400)+25569+(-6/24)</f>
        <v>42089.162557870368</v>
      </c>
      <c r="T3418">
        <f t="shared" si="212"/>
        <v>2015</v>
      </c>
      <c r="U3418" s="15" t="str">
        <f t="shared" si="215"/>
        <v>Mar</v>
      </c>
      <c r="V3418" s="10">
        <f>(I3418/86400)+25569+(-5/24)</f>
        <v>42117.562499999993</v>
      </c>
      <c r="Y3418" s="10"/>
    </row>
    <row r="3419" spans="1:25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3"/>
        <v>100</v>
      </c>
      <c r="P3419">
        <f t="shared" si="214"/>
        <v>37.777999999999999</v>
      </c>
      <c r="Q3419" s="9" t="s">
        <v>8320</v>
      </c>
      <c r="R3419" s="9" t="s">
        <v>8321</v>
      </c>
      <c r="S3419" s="10">
        <f>(J3419/86400)+25569+(-6/24)</f>
        <v>41894.66375</v>
      </c>
      <c r="T3419">
        <f t="shared" si="212"/>
        <v>2014</v>
      </c>
      <c r="U3419" s="15" t="str">
        <f t="shared" si="215"/>
        <v>Sep</v>
      </c>
      <c r="V3419" s="10">
        <f>(I3419/86400)+25569+(-5/24)</f>
        <v>41937.821527777771</v>
      </c>
      <c r="Y3419" s="10"/>
    </row>
    <row r="3420" spans="1:25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3"/>
        <v>101</v>
      </c>
      <c r="P3420">
        <f t="shared" si="214"/>
        <v>72.053571428571431</v>
      </c>
      <c r="Q3420" s="9" t="s">
        <v>8320</v>
      </c>
      <c r="R3420" s="9" t="s">
        <v>8321</v>
      </c>
      <c r="S3420" s="10">
        <f>(J3420/86400)+25569+(-6/24)</f>
        <v>41752.58457175926</v>
      </c>
      <c r="T3420">
        <f t="shared" si="212"/>
        <v>2014</v>
      </c>
      <c r="U3420" s="15" t="str">
        <f t="shared" si="215"/>
        <v>Apr</v>
      </c>
      <c r="V3420" s="10">
        <f>(I3420/86400)+25569+(-5/24)</f>
        <v>41782.626238425924</v>
      </c>
      <c r="Y3420" s="10"/>
    </row>
    <row r="3421" spans="1:25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3"/>
        <v>107</v>
      </c>
      <c r="P3421">
        <f t="shared" si="214"/>
        <v>63.695652173913047</v>
      </c>
      <c r="Q3421" s="9" t="s">
        <v>8320</v>
      </c>
      <c r="R3421" s="9" t="s">
        <v>8321</v>
      </c>
      <c r="S3421" s="10">
        <f>(J3421/86400)+25569+(-6/24)</f>
        <v>42448.571585648147</v>
      </c>
      <c r="T3421">
        <f t="shared" si="212"/>
        <v>2016</v>
      </c>
      <c r="U3421" s="15" t="str">
        <f t="shared" si="215"/>
        <v>Mar</v>
      </c>
      <c r="V3421" s="10">
        <f>(I3421/86400)+25569+(-5/24)</f>
        <v>42466.687499999993</v>
      </c>
      <c r="Y3421" s="10"/>
    </row>
    <row r="3422" spans="1:25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3"/>
        <v>138</v>
      </c>
      <c r="P3422">
        <f t="shared" si="214"/>
        <v>28.411764705882351</v>
      </c>
      <c r="Q3422" s="9" t="s">
        <v>8320</v>
      </c>
      <c r="R3422" s="9" t="s">
        <v>8321</v>
      </c>
      <c r="S3422" s="10">
        <f>(J3422/86400)+25569+(-6/24)</f>
        <v>42404.840300925927</v>
      </c>
      <c r="T3422">
        <f t="shared" si="212"/>
        <v>2016</v>
      </c>
      <c r="U3422" s="15" t="str">
        <f t="shared" si="215"/>
        <v>Feb</v>
      </c>
      <c r="V3422" s="10">
        <f>(I3422/86400)+25569+(-5/24)</f>
        <v>42413.791666666664</v>
      </c>
      <c r="Y3422" s="10"/>
    </row>
    <row r="3423" spans="1:25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3"/>
        <v>101</v>
      </c>
      <c r="P3423">
        <f t="shared" si="214"/>
        <v>103.21428571428571</v>
      </c>
      <c r="Q3423" s="9" t="s">
        <v>8320</v>
      </c>
      <c r="R3423" s="9" t="s">
        <v>8321</v>
      </c>
      <c r="S3423" s="10">
        <f>(J3423/86400)+25569+(-6/24)</f>
        <v>42037.541238425925</v>
      </c>
      <c r="T3423">
        <f t="shared" si="212"/>
        <v>2015</v>
      </c>
      <c r="U3423" s="15" t="str">
        <f t="shared" si="215"/>
        <v>Feb</v>
      </c>
      <c r="V3423" s="10">
        <f>(I3423/86400)+25569+(-5/24)</f>
        <v>42067.582905092589</v>
      </c>
      <c r="Y3423" s="10"/>
    </row>
    <row r="3424" spans="1:25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3"/>
        <v>109</v>
      </c>
      <c r="P3424">
        <f t="shared" si="214"/>
        <v>71.152173913043484</v>
      </c>
      <c r="Q3424" s="9" t="s">
        <v>8320</v>
      </c>
      <c r="R3424" s="9" t="s">
        <v>8321</v>
      </c>
      <c r="S3424" s="10">
        <f>(J3424/86400)+25569+(-6/24)</f>
        <v>42323.312222222223</v>
      </c>
      <c r="T3424">
        <f t="shared" si="212"/>
        <v>2015</v>
      </c>
      <c r="U3424" s="15" t="str">
        <f t="shared" si="215"/>
        <v>Nov</v>
      </c>
      <c r="V3424" s="10">
        <f>(I3424/86400)+25569+(-5/24)</f>
        <v>42351.791666666664</v>
      </c>
      <c r="Y3424" s="10"/>
    </row>
    <row r="3425" spans="1:25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3"/>
        <v>140</v>
      </c>
      <c r="P3425">
        <f t="shared" si="214"/>
        <v>35</v>
      </c>
      <c r="Q3425" s="9" t="s">
        <v>8320</v>
      </c>
      <c r="R3425" s="9" t="s">
        <v>8321</v>
      </c>
      <c r="S3425" s="10">
        <f>(J3425/86400)+25569+(-6/24)</f>
        <v>42088.661354166667</v>
      </c>
      <c r="T3425">
        <f t="shared" si="212"/>
        <v>2015</v>
      </c>
      <c r="U3425" s="15" t="str">
        <f t="shared" si="215"/>
        <v>Mar</v>
      </c>
      <c r="V3425" s="10">
        <f>(I3425/86400)+25569+(-5/24)</f>
        <v>42118.703020833331</v>
      </c>
      <c r="Y3425" s="10"/>
    </row>
    <row r="3426" spans="1:25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3"/>
        <v>104</v>
      </c>
      <c r="P3426">
        <f t="shared" si="214"/>
        <v>81.776315789473685</v>
      </c>
      <c r="Q3426" s="9" t="s">
        <v>8320</v>
      </c>
      <c r="R3426" s="9" t="s">
        <v>8321</v>
      </c>
      <c r="S3426" s="10">
        <f>(J3426/86400)+25569+(-6/24)</f>
        <v>42018.426898148144</v>
      </c>
      <c r="T3426">
        <f t="shared" si="212"/>
        <v>2015</v>
      </c>
      <c r="U3426" s="15" t="str">
        <f t="shared" si="215"/>
        <v>Jan</v>
      </c>
      <c r="V3426" s="10">
        <f>(I3426/86400)+25569+(-5/24)</f>
        <v>42040.082638888889</v>
      </c>
      <c r="Y3426" s="10"/>
    </row>
    <row r="3427" spans="1:25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3"/>
        <v>103</v>
      </c>
      <c r="P3427">
        <f t="shared" si="214"/>
        <v>297.02980769230766</v>
      </c>
      <c r="Q3427" s="9" t="s">
        <v>8320</v>
      </c>
      <c r="R3427" s="9" t="s">
        <v>8321</v>
      </c>
      <c r="S3427" s="10">
        <f>(J3427/86400)+25569+(-6/24)</f>
        <v>41884.367314814815</v>
      </c>
      <c r="T3427">
        <f t="shared" si="212"/>
        <v>2014</v>
      </c>
      <c r="U3427" s="15" t="str">
        <f t="shared" si="215"/>
        <v>Sep</v>
      </c>
      <c r="V3427" s="10">
        <f>(I3427/86400)+25569+(-5/24)</f>
        <v>41916.40898148148</v>
      </c>
      <c r="Y3427" s="10"/>
    </row>
    <row r="3428" spans="1:25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3"/>
        <v>108</v>
      </c>
      <c r="P3428">
        <f t="shared" si="214"/>
        <v>46.609195402298852</v>
      </c>
      <c r="Q3428" s="9" t="s">
        <v>8320</v>
      </c>
      <c r="R3428" s="9" t="s">
        <v>8321</v>
      </c>
      <c r="S3428" s="10">
        <f>(J3428/86400)+25569+(-6/24)</f>
        <v>41883.806747685187</v>
      </c>
      <c r="T3428">
        <f t="shared" si="212"/>
        <v>2014</v>
      </c>
      <c r="U3428" s="15" t="str">
        <f t="shared" si="215"/>
        <v>Sep</v>
      </c>
      <c r="V3428" s="10">
        <f>(I3428/86400)+25569+(-5/24)</f>
        <v>41902.875</v>
      </c>
      <c r="Y3428" s="10"/>
    </row>
    <row r="3429" spans="1:25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3"/>
        <v>100</v>
      </c>
      <c r="P3429">
        <f t="shared" si="214"/>
        <v>51.724137931034484</v>
      </c>
      <c r="Q3429" s="9" t="s">
        <v>8320</v>
      </c>
      <c r="R3429" s="9" t="s">
        <v>8321</v>
      </c>
      <c r="S3429" s="10">
        <f>(J3429/86400)+25569+(-6/24)</f>
        <v>41792.395277777774</v>
      </c>
      <c r="T3429">
        <f t="shared" si="212"/>
        <v>2014</v>
      </c>
      <c r="U3429" s="15" t="str">
        <f t="shared" si="215"/>
        <v>Jun</v>
      </c>
      <c r="V3429" s="10">
        <f>(I3429/86400)+25569+(-5/24)</f>
        <v>41822.436944444438</v>
      </c>
      <c r="Y3429" s="10"/>
    </row>
    <row r="3430" spans="1:25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3"/>
        <v>103</v>
      </c>
      <c r="P3430">
        <f t="shared" si="214"/>
        <v>40.294117647058826</v>
      </c>
      <c r="Q3430" s="9" t="s">
        <v>8320</v>
      </c>
      <c r="R3430" s="9" t="s">
        <v>8321</v>
      </c>
      <c r="S3430" s="10">
        <f>(J3430/86400)+25569+(-6/24)</f>
        <v>42038.470451388886</v>
      </c>
      <c r="T3430">
        <f t="shared" si="212"/>
        <v>2015</v>
      </c>
      <c r="U3430" s="15" t="str">
        <f t="shared" si="215"/>
        <v>Feb</v>
      </c>
      <c r="V3430" s="10">
        <f>(I3430/86400)+25569+(-5/24)</f>
        <v>42063.499999999993</v>
      </c>
      <c r="Y3430" s="10"/>
    </row>
    <row r="3431" spans="1:25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3"/>
        <v>130</v>
      </c>
      <c r="P3431">
        <f t="shared" si="214"/>
        <v>16.25</v>
      </c>
      <c r="Q3431" s="9" t="s">
        <v>8320</v>
      </c>
      <c r="R3431" s="9" t="s">
        <v>8321</v>
      </c>
      <c r="S3431" s="10">
        <f>(J3431/86400)+25569+(-6/24)</f>
        <v>42661.771539351852</v>
      </c>
      <c r="T3431">
        <f t="shared" si="212"/>
        <v>2016</v>
      </c>
      <c r="U3431" s="15" t="str">
        <f t="shared" si="215"/>
        <v>Oct</v>
      </c>
      <c r="V3431" s="10">
        <f>(I3431/86400)+25569+(-5/24)</f>
        <v>42675.813206018516</v>
      </c>
      <c r="Y3431" s="10"/>
    </row>
    <row r="3432" spans="1:25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3"/>
        <v>109</v>
      </c>
      <c r="P3432">
        <f t="shared" si="214"/>
        <v>30.152638888888887</v>
      </c>
      <c r="Q3432" s="9" t="s">
        <v>8320</v>
      </c>
      <c r="R3432" s="9" t="s">
        <v>8321</v>
      </c>
      <c r="S3432" s="10">
        <f>(J3432/86400)+25569+(-6/24)</f>
        <v>41820.695613425924</v>
      </c>
      <c r="T3432">
        <f t="shared" si="212"/>
        <v>2014</v>
      </c>
      <c r="U3432" s="15" t="str">
        <f t="shared" si="215"/>
        <v>Jun</v>
      </c>
      <c r="V3432" s="10">
        <f>(I3432/86400)+25569+(-5/24)</f>
        <v>41850.737280092588</v>
      </c>
      <c r="Y3432" s="10"/>
    </row>
    <row r="3433" spans="1:25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3"/>
        <v>100</v>
      </c>
      <c r="P3433">
        <f t="shared" si="214"/>
        <v>95.238095238095241</v>
      </c>
      <c r="Q3433" s="9" t="s">
        <v>8320</v>
      </c>
      <c r="R3433" s="9" t="s">
        <v>8321</v>
      </c>
      <c r="S3433" s="10">
        <f>(J3433/86400)+25569+(-6/24)</f>
        <v>41839.480937500004</v>
      </c>
      <c r="T3433">
        <f t="shared" si="212"/>
        <v>2014</v>
      </c>
      <c r="U3433" s="15" t="str">
        <f t="shared" si="215"/>
        <v>Jul</v>
      </c>
      <c r="V3433" s="10">
        <f>(I3433/86400)+25569+(-5/24)</f>
        <v>41869.522604166668</v>
      </c>
      <c r="Y3433" s="10"/>
    </row>
    <row r="3434" spans="1:25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3"/>
        <v>110</v>
      </c>
      <c r="P3434">
        <f t="shared" si="214"/>
        <v>52.214285714285715</v>
      </c>
      <c r="Q3434" s="9" t="s">
        <v>8320</v>
      </c>
      <c r="R3434" s="9" t="s">
        <v>8321</v>
      </c>
      <c r="S3434" s="10">
        <f>(J3434/86400)+25569+(-6/24)</f>
        <v>42380.331180555557</v>
      </c>
      <c r="T3434">
        <f t="shared" si="212"/>
        <v>2016</v>
      </c>
      <c r="U3434" s="15" t="str">
        <f t="shared" si="215"/>
        <v>Jan</v>
      </c>
      <c r="V3434" s="10">
        <f>(I3434/86400)+25569+(-5/24)</f>
        <v>42405.708333333336</v>
      </c>
      <c r="Y3434" s="10"/>
    </row>
    <row r="3435" spans="1:25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3"/>
        <v>100</v>
      </c>
      <c r="P3435">
        <f t="shared" si="214"/>
        <v>134.1549295774648</v>
      </c>
      <c r="Q3435" s="9" t="s">
        <v>8320</v>
      </c>
      <c r="R3435" s="9" t="s">
        <v>8321</v>
      </c>
      <c r="S3435" s="10">
        <f>(J3435/86400)+25569+(-6/24)</f>
        <v>41775.81313657407</v>
      </c>
      <c r="T3435">
        <f t="shared" si="212"/>
        <v>2014</v>
      </c>
      <c r="U3435" s="15" t="str">
        <f t="shared" si="215"/>
        <v>May</v>
      </c>
      <c r="V3435" s="10">
        <f>(I3435/86400)+25569+(-5/24)</f>
        <v>41806.916666666664</v>
      </c>
      <c r="Y3435" s="10"/>
    </row>
    <row r="3436" spans="1:25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3"/>
        <v>106</v>
      </c>
      <c r="P3436">
        <f t="shared" si="214"/>
        <v>62.827380952380949</v>
      </c>
      <c r="Q3436" s="9" t="s">
        <v>8320</v>
      </c>
      <c r="R3436" s="9" t="s">
        <v>8321</v>
      </c>
      <c r="S3436" s="10">
        <f>(J3436/86400)+25569+(-6/24)</f>
        <v>41800.130428240736</v>
      </c>
      <c r="T3436">
        <f t="shared" si="212"/>
        <v>2014</v>
      </c>
      <c r="U3436" s="15" t="str">
        <f t="shared" si="215"/>
        <v>Jun</v>
      </c>
      <c r="V3436" s="10">
        <f>(I3436/86400)+25569+(-5/24)</f>
        <v>41830.172094907401</v>
      </c>
      <c r="Y3436" s="10"/>
    </row>
    <row r="3437" spans="1:25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3"/>
        <v>112</v>
      </c>
      <c r="P3437">
        <f t="shared" si="214"/>
        <v>58.94736842105263</v>
      </c>
      <c r="Q3437" s="9" t="s">
        <v>8320</v>
      </c>
      <c r="R3437" s="9" t="s">
        <v>8321</v>
      </c>
      <c r="S3437" s="10">
        <f>(J3437/86400)+25569+(-6/24)</f>
        <v>42572.36681712963</v>
      </c>
      <c r="T3437">
        <f t="shared" si="212"/>
        <v>2016</v>
      </c>
      <c r="U3437" s="15" t="str">
        <f t="shared" si="215"/>
        <v>Jul</v>
      </c>
      <c r="V3437" s="10">
        <f>(I3437/86400)+25569+(-5/24)</f>
        <v>42588.916666666664</v>
      </c>
      <c r="Y3437" s="10"/>
    </row>
    <row r="3438" spans="1:25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3"/>
        <v>106</v>
      </c>
      <c r="P3438">
        <f t="shared" si="214"/>
        <v>143.1081081081081</v>
      </c>
      <c r="Q3438" s="9" t="s">
        <v>8320</v>
      </c>
      <c r="R3438" s="9" t="s">
        <v>8321</v>
      </c>
      <c r="S3438" s="10">
        <f>(J3438/86400)+25569+(-6/24)</f>
        <v>41851.291585648149</v>
      </c>
      <c r="T3438">
        <f t="shared" si="212"/>
        <v>2014</v>
      </c>
      <c r="U3438" s="15" t="str">
        <f t="shared" si="215"/>
        <v>Jul</v>
      </c>
      <c r="V3438" s="10">
        <f>(I3438/86400)+25569+(-5/24)</f>
        <v>41872.477777777771</v>
      </c>
      <c r="Y3438" s="10"/>
    </row>
    <row r="3439" spans="1:25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3"/>
        <v>101</v>
      </c>
      <c r="P3439">
        <f t="shared" si="214"/>
        <v>84.166666666666671</v>
      </c>
      <c r="Q3439" s="9" t="s">
        <v>8320</v>
      </c>
      <c r="R3439" s="9" t="s">
        <v>8321</v>
      </c>
      <c r="S3439" s="10">
        <f>(J3439/86400)+25569+(-6/24)</f>
        <v>42205.460879629631</v>
      </c>
      <c r="T3439">
        <f t="shared" si="212"/>
        <v>2015</v>
      </c>
      <c r="U3439" s="15" t="str">
        <f t="shared" si="215"/>
        <v>Jul</v>
      </c>
      <c r="V3439" s="10">
        <f>(I3439/86400)+25569+(-5/24)</f>
        <v>42235.502546296295</v>
      </c>
      <c r="Y3439" s="10"/>
    </row>
    <row r="3440" spans="1:25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3"/>
        <v>104</v>
      </c>
      <c r="P3440">
        <f t="shared" si="214"/>
        <v>186.07142857142858</v>
      </c>
      <c r="Q3440" s="9" t="s">
        <v>8320</v>
      </c>
      <c r="R3440" s="9" t="s">
        <v>8321</v>
      </c>
      <c r="S3440" s="10">
        <f>(J3440/86400)+25569+(-6/24)</f>
        <v>42100.677858796298</v>
      </c>
      <c r="T3440">
        <f t="shared" si="212"/>
        <v>2015</v>
      </c>
      <c r="U3440" s="15" t="str">
        <f t="shared" si="215"/>
        <v>Apr</v>
      </c>
      <c r="V3440" s="10">
        <f>(I3440/86400)+25569+(-5/24)</f>
        <v>42126.666666666664</v>
      </c>
      <c r="Y3440" s="10"/>
    </row>
    <row r="3441" spans="1:25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3"/>
        <v>135</v>
      </c>
      <c r="P3441">
        <f t="shared" si="214"/>
        <v>89.785555555555561</v>
      </c>
      <c r="Q3441" s="9" t="s">
        <v>8320</v>
      </c>
      <c r="R3441" s="9" t="s">
        <v>8321</v>
      </c>
      <c r="S3441" s="10">
        <f>(J3441/86400)+25569+(-6/24)</f>
        <v>42374.661226851851</v>
      </c>
      <c r="T3441">
        <f t="shared" si="212"/>
        <v>2016</v>
      </c>
      <c r="U3441" s="15" t="str">
        <f t="shared" si="215"/>
        <v>Jan</v>
      </c>
      <c r="V3441" s="10">
        <f>(I3441/86400)+25569+(-5/24)</f>
        <v>42387.999305555553</v>
      </c>
      <c r="Y3441" s="10"/>
    </row>
    <row r="3442" spans="1:25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3"/>
        <v>105</v>
      </c>
      <c r="P3442">
        <f t="shared" si="214"/>
        <v>64.157560975609755</v>
      </c>
      <c r="Q3442" s="9" t="s">
        <v>8320</v>
      </c>
      <c r="R3442" s="9" t="s">
        <v>8321</v>
      </c>
      <c r="S3442" s="10">
        <f>(J3442/86400)+25569+(-6/24)</f>
        <v>41808.87300925926</v>
      </c>
      <c r="T3442">
        <f t="shared" si="212"/>
        <v>2014</v>
      </c>
      <c r="U3442" s="15" t="str">
        <f t="shared" si="215"/>
        <v>Jun</v>
      </c>
      <c r="V3442" s="10">
        <f>(I3442/86400)+25569+(-5/24)</f>
        <v>41831.46875</v>
      </c>
      <c r="Y3442" s="10"/>
    </row>
    <row r="3443" spans="1:25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3"/>
        <v>103</v>
      </c>
      <c r="P3443">
        <f t="shared" si="214"/>
        <v>59.651162790697676</v>
      </c>
      <c r="Q3443" s="9" t="s">
        <v>8320</v>
      </c>
      <c r="R3443" s="9" t="s">
        <v>8321</v>
      </c>
      <c r="S3443" s="10">
        <f>(J3443/86400)+25569+(-6/24)</f>
        <v>42294.179641203707</v>
      </c>
      <c r="T3443">
        <f t="shared" si="212"/>
        <v>2015</v>
      </c>
      <c r="U3443" s="15" t="str">
        <f t="shared" si="215"/>
        <v>Oct</v>
      </c>
      <c r="V3443" s="10">
        <f>(I3443/86400)+25569+(-5/24)</f>
        <v>42321.636805555558</v>
      </c>
      <c r="Y3443" s="10"/>
    </row>
    <row r="3444" spans="1:25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3"/>
        <v>100</v>
      </c>
      <c r="P3444">
        <f t="shared" si="214"/>
        <v>31.25</v>
      </c>
      <c r="Q3444" s="9" t="s">
        <v>8320</v>
      </c>
      <c r="R3444" s="9" t="s">
        <v>8321</v>
      </c>
      <c r="S3444" s="10">
        <f>(J3444/86400)+25569+(-6/24)</f>
        <v>42124.591111111113</v>
      </c>
      <c r="T3444">
        <f t="shared" si="212"/>
        <v>2015</v>
      </c>
      <c r="U3444" s="15" t="str">
        <f t="shared" si="215"/>
        <v>Apr</v>
      </c>
      <c r="V3444" s="10">
        <f>(I3444/86400)+25569+(-5/24)</f>
        <v>42154.632777777777</v>
      </c>
      <c r="Y3444" s="10"/>
    </row>
    <row r="3445" spans="1:25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3"/>
        <v>186</v>
      </c>
      <c r="P3445">
        <f t="shared" si="214"/>
        <v>41.222222222222221</v>
      </c>
      <c r="Q3445" s="9" t="s">
        <v>8320</v>
      </c>
      <c r="R3445" s="9" t="s">
        <v>8321</v>
      </c>
      <c r="S3445" s="10">
        <f>(J3445/86400)+25569+(-6/24)</f>
        <v>41861.274837962963</v>
      </c>
      <c r="T3445">
        <f t="shared" si="212"/>
        <v>2014</v>
      </c>
      <c r="U3445" s="15" t="str">
        <f t="shared" si="215"/>
        <v>Aug</v>
      </c>
      <c r="V3445" s="10">
        <f>(I3445/86400)+25569+(-5/24)</f>
        <v>41891.316504629627</v>
      </c>
      <c r="Y3445" s="10"/>
    </row>
    <row r="3446" spans="1:25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3"/>
        <v>289</v>
      </c>
      <c r="P3446">
        <f t="shared" si="214"/>
        <v>43.35</v>
      </c>
      <c r="Q3446" s="9" t="s">
        <v>8320</v>
      </c>
      <c r="R3446" s="9" t="s">
        <v>8321</v>
      </c>
      <c r="S3446" s="10">
        <f>(J3446/86400)+25569+(-6/24)</f>
        <v>42521.041504629626</v>
      </c>
      <c r="T3446">
        <f t="shared" si="212"/>
        <v>2016</v>
      </c>
      <c r="U3446" s="15" t="str">
        <f t="shared" si="215"/>
        <v>May</v>
      </c>
      <c r="V3446" s="10">
        <f>(I3446/86400)+25569+(-5/24)</f>
        <v>42529.374305555553</v>
      </c>
      <c r="Y3446" s="10"/>
    </row>
    <row r="3447" spans="1:25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3"/>
        <v>100</v>
      </c>
      <c r="P3447">
        <f t="shared" si="214"/>
        <v>64.516129032258064</v>
      </c>
      <c r="Q3447" s="9" t="s">
        <v>8320</v>
      </c>
      <c r="R3447" s="9" t="s">
        <v>8321</v>
      </c>
      <c r="S3447" s="10">
        <f>(J3447/86400)+25569+(-6/24)</f>
        <v>42272.280509259261</v>
      </c>
      <c r="T3447">
        <f t="shared" si="212"/>
        <v>2015</v>
      </c>
      <c r="U3447" s="15" t="str">
        <f t="shared" si="215"/>
        <v>Sep</v>
      </c>
      <c r="V3447" s="10">
        <f>(I3447/86400)+25569+(-5/24)</f>
        <v>42300.322175925925</v>
      </c>
      <c r="Y3447" s="10"/>
    </row>
    <row r="3448" spans="1:25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3"/>
        <v>108</v>
      </c>
      <c r="P3448">
        <f t="shared" si="214"/>
        <v>43.28</v>
      </c>
      <c r="Q3448" s="9" t="s">
        <v>8320</v>
      </c>
      <c r="R3448" s="9" t="s">
        <v>8321</v>
      </c>
      <c r="S3448" s="10">
        <f>(J3448/86400)+25569+(-6/24)</f>
        <v>42016.582465277781</v>
      </c>
      <c r="T3448">
        <f t="shared" si="212"/>
        <v>2015</v>
      </c>
      <c r="U3448" s="15" t="str">
        <f t="shared" si="215"/>
        <v>Jan</v>
      </c>
      <c r="V3448" s="10">
        <f>(I3448/86400)+25569+(-5/24)</f>
        <v>42040.305555555555</v>
      </c>
      <c r="Y3448" s="10"/>
    </row>
    <row r="3449" spans="1:25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3"/>
        <v>108</v>
      </c>
      <c r="P3449">
        <f t="shared" si="214"/>
        <v>77</v>
      </c>
      <c r="Q3449" s="9" t="s">
        <v>8320</v>
      </c>
      <c r="R3449" s="9" t="s">
        <v>8321</v>
      </c>
      <c r="S3449" s="10">
        <f>(J3449/86400)+25569+(-6/24)</f>
        <v>42402.639027777783</v>
      </c>
      <c r="T3449">
        <f t="shared" si="212"/>
        <v>2016</v>
      </c>
      <c r="U3449" s="15" t="str">
        <f t="shared" si="215"/>
        <v>Feb</v>
      </c>
      <c r="V3449" s="10">
        <f>(I3449/86400)+25569+(-5/24)</f>
        <v>42447.639027777775</v>
      </c>
      <c r="Y3449" s="10"/>
    </row>
    <row r="3450" spans="1:25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3"/>
        <v>110</v>
      </c>
      <c r="P3450">
        <f t="shared" si="214"/>
        <v>51.222222222222221</v>
      </c>
      <c r="Q3450" s="9" t="s">
        <v>8320</v>
      </c>
      <c r="R3450" s="9" t="s">
        <v>8321</v>
      </c>
      <c r="S3450" s="10">
        <f>(J3450/86400)+25569+(-6/24)</f>
        <v>41959.869085648148</v>
      </c>
      <c r="T3450">
        <f t="shared" si="212"/>
        <v>2014</v>
      </c>
      <c r="U3450" s="15" t="str">
        <f t="shared" si="215"/>
        <v>Nov</v>
      </c>
      <c r="V3450" s="10">
        <f>(I3450/86400)+25569+(-5/24)</f>
        <v>41989.910752314812</v>
      </c>
      <c r="Y3450" s="10"/>
    </row>
    <row r="3451" spans="1:25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3"/>
        <v>171</v>
      </c>
      <c r="P3451">
        <f t="shared" si="214"/>
        <v>68.25</v>
      </c>
      <c r="Q3451" s="9" t="s">
        <v>8320</v>
      </c>
      <c r="R3451" s="9" t="s">
        <v>8321</v>
      </c>
      <c r="S3451" s="10">
        <f>(J3451/86400)+25569+(-6/24)</f>
        <v>42531.802523148144</v>
      </c>
      <c r="T3451">
        <f t="shared" si="212"/>
        <v>2016</v>
      </c>
      <c r="U3451" s="15" t="str">
        <f t="shared" si="215"/>
        <v>Jun</v>
      </c>
      <c r="V3451" s="10">
        <f>(I3451/86400)+25569+(-5/24)</f>
        <v>42559.958333333336</v>
      </c>
      <c r="Y3451" s="10"/>
    </row>
    <row r="3452" spans="1:25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3"/>
        <v>152</v>
      </c>
      <c r="P3452">
        <f t="shared" si="214"/>
        <v>19.487179487179485</v>
      </c>
      <c r="Q3452" s="9" t="s">
        <v>8320</v>
      </c>
      <c r="R3452" s="9" t="s">
        <v>8321</v>
      </c>
      <c r="S3452" s="10">
        <f>(J3452/86400)+25569+(-6/24)</f>
        <v>42036.454525462963</v>
      </c>
      <c r="T3452">
        <f t="shared" si="212"/>
        <v>2015</v>
      </c>
      <c r="U3452" s="15" t="str">
        <f t="shared" si="215"/>
        <v>Feb</v>
      </c>
      <c r="V3452" s="10">
        <f>(I3452/86400)+25569+(-5/24)</f>
        <v>42096.454525462956</v>
      </c>
      <c r="Y3452" s="10"/>
    </row>
    <row r="3453" spans="1:25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3"/>
        <v>101</v>
      </c>
      <c r="P3453">
        <f t="shared" si="214"/>
        <v>41.125</v>
      </c>
      <c r="Q3453" s="9" t="s">
        <v>8320</v>
      </c>
      <c r="R3453" s="9" t="s">
        <v>8321</v>
      </c>
      <c r="S3453" s="10">
        <f>(J3453/86400)+25569+(-6/24)</f>
        <v>42088.473692129628</v>
      </c>
      <c r="T3453">
        <f t="shared" si="212"/>
        <v>2015</v>
      </c>
      <c r="U3453" s="15" t="str">
        <f t="shared" si="215"/>
        <v>Mar</v>
      </c>
      <c r="V3453" s="10">
        <f>(I3453/86400)+25569+(-5/24)</f>
        <v>42115.515358796292</v>
      </c>
      <c r="Y3453" s="10"/>
    </row>
    <row r="3454" spans="1:25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3"/>
        <v>153</v>
      </c>
      <c r="P3454">
        <f t="shared" si="214"/>
        <v>41.405405405405403</v>
      </c>
      <c r="Q3454" s="9" t="s">
        <v>8320</v>
      </c>
      <c r="R3454" s="9" t="s">
        <v>8321</v>
      </c>
      <c r="S3454" s="10">
        <f>(J3454/86400)+25569+(-6/24)</f>
        <v>41820.389189814814</v>
      </c>
      <c r="T3454">
        <f t="shared" si="212"/>
        <v>2014</v>
      </c>
      <c r="U3454" s="15" t="str">
        <f t="shared" si="215"/>
        <v>Jun</v>
      </c>
      <c r="V3454" s="10">
        <f>(I3454/86400)+25569+(-5/24)</f>
        <v>41842.957638888889</v>
      </c>
      <c r="Y3454" s="10"/>
    </row>
    <row r="3455" spans="1:25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3"/>
        <v>128</v>
      </c>
      <c r="P3455">
        <f t="shared" si="214"/>
        <v>27.5</v>
      </c>
      <c r="Q3455" s="9" t="s">
        <v>8320</v>
      </c>
      <c r="R3455" s="9" t="s">
        <v>8321</v>
      </c>
      <c r="S3455" s="10">
        <f>(J3455/86400)+25569+(-6/24)</f>
        <v>42535.72865740741</v>
      </c>
      <c r="T3455">
        <f t="shared" si="212"/>
        <v>2016</v>
      </c>
      <c r="U3455" s="15" t="str">
        <f t="shared" si="215"/>
        <v>Jun</v>
      </c>
      <c r="V3455" s="10">
        <f>(I3455/86400)+25569+(-5/24)</f>
        <v>42595.770324074074</v>
      </c>
      <c r="Y3455" s="10"/>
    </row>
    <row r="3456" spans="1:25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3"/>
        <v>101</v>
      </c>
      <c r="P3456">
        <f t="shared" si="214"/>
        <v>33.571428571428569</v>
      </c>
      <c r="Q3456" s="9" t="s">
        <v>8320</v>
      </c>
      <c r="R3456" s="9" t="s">
        <v>8321</v>
      </c>
      <c r="S3456" s="10">
        <f>(J3456/86400)+25569+(-6/24)</f>
        <v>41821.448599537034</v>
      </c>
      <c r="T3456">
        <f t="shared" si="212"/>
        <v>2014</v>
      </c>
      <c r="U3456" s="15" t="str">
        <f t="shared" si="215"/>
        <v>Jul</v>
      </c>
      <c r="V3456" s="10">
        <f>(I3456/86400)+25569+(-5/24)</f>
        <v>41851.490266203698</v>
      </c>
      <c r="Y3456" s="10"/>
    </row>
    <row r="3457" spans="1:25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3"/>
        <v>101</v>
      </c>
      <c r="P3457">
        <f t="shared" si="214"/>
        <v>145.86956521739131</v>
      </c>
      <c r="Q3457" s="9" t="s">
        <v>8320</v>
      </c>
      <c r="R3457" s="9" t="s">
        <v>8321</v>
      </c>
      <c r="S3457" s="10">
        <f>(J3457/86400)+25569+(-6/24)</f>
        <v>42626.5003125</v>
      </c>
      <c r="T3457">
        <f t="shared" si="212"/>
        <v>2016</v>
      </c>
      <c r="U3457" s="15" t="str">
        <f t="shared" si="215"/>
        <v>Sep</v>
      </c>
      <c r="V3457" s="10">
        <f>(I3457/86400)+25569+(-5/24)</f>
        <v>42656.541979166665</v>
      </c>
      <c r="Y3457" s="10"/>
    </row>
    <row r="3458" spans="1:25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3"/>
        <v>191</v>
      </c>
      <c r="P3458">
        <f t="shared" si="214"/>
        <v>358.6875</v>
      </c>
      <c r="Q3458" s="9" t="s">
        <v>8320</v>
      </c>
      <c r="R3458" s="9" t="s">
        <v>8321</v>
      </c>
      <c r="S3458" s="10">
        <f>(J3458/86400)+25569+(-6/24)</f>
        <v>41820.955636574072</v>
      </c>
      <c r="T3458">
        <f t="shared" ref="T3458:T3521" si="216">YEAR(S3458)</f>
        <v>2014</v>
      </c>
      <c r="U3458" s="15" t="str">
        <f t="shared" si="215"/>
        <v>Jun</v>
      </c>
      <c r="V3458" s="10">
        <f>(I3458/86400)+25569+(-5/24)</f>
        <v>41852.082638888889</v>
      </c>
      <c r="Y3458" s="10"/>
    </row>
    <row r="3459" spans="1:25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7">ROUND((E3459/D3459)*100,0)</f>
        <v>140</v>
      </c>
      <c r="P3459">
        <f t="shared" ref="P3459:P3522" si="218">AVERAGE(E3459/L3459)</f>
        <v>50.981818181818184</v>
      </c>
      <c r="Q3459" s="9" t="s">
        <v>8320</v>
      </c>
      <c r="R3459" s="9" t="s">
        <v>8321</v>
      </c>
      <c r="S3459" s="10">
        <f>(J3459/86400)+25569+(-6/24)</f>
        <v>42016.456678240742</v>
      </c>
      <c r="T3459">
        <f t="shared" si="216"/>
        <v>2015</v>
      </c>
      <c r="U3459" s="15" t="str">
        <f t="shared" ref="U3459:U3522" si="219">TEXT(S3459,"mmm")</f>
        <v>Jan</v>
      </c>
      <c r="V3459" s="10">
        <f>(I3459/86400)+25569+(-5/24)</f>
        <v>42047.040972222218</v>
      </c>
      <c r="Y3459" s="10"/>
    </row>
    <row r="3460" spans="1:25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7"/>
        <v>124</v>
      </c>
      <c r="P3460">
        <f t="shared" si="218"/>
        <v>45.037037037037038</v>
      </c>
      <c r="Q3460" s="9" t="s">
        <v>8320</v>
      </c>
      <c r="R3460" s="9" t="s">
        <v>8321</v>
      </c>
      <c r="S3460" s="10">
        <f>(J3460/86400)+25569+(-6/24)</f>
        <v>42010.952581018515</v>
      </c>
      <c r="T3460">
        <f t="shared" si="216"/>
        <v>2015</v>
      </c>
      <c r="U3460" s="15" t="str">
        <f t="shared" si="219"/>
        <v>Jan</v>
      </c>
      <c r="V3460" s="10">
        <f>(I3460/86400)+25569+(-5/24)</f>
        <v>42037.977083333331</v>
      </c>
      <c r="Y3460" s="10"/>
    </row>
    <row r="3461" spans="1:25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7"/>
        <v>126</v>
      </c>
      <c r="P3461">
        <f t="shared" si="218"/>
        <v>17.527777777777779</v>
      </c>
      <c r="Q3461" s="9" t="s">
        <v>8320</v>
      </c>
      <c r="R3461" s="9" t="s">
        <v>8321</v>
      </c>
      <c r="S3461" s="10">
        <f>(J3461/86400)+25569+(-6/24)</f>
        <v>42480.229861111111</v>
      </c>
      <c r="T3461">
        <f t="shared" si="216"/>
        <v>2016</v>
      </c>
      <c r="U3461" s="15" t="str">
        <f t="shared" si="219"/>
        <v>Apr</v>
      </c>
      <c r="V3461" s="10">
        <f>(I3461/86400)+25569+(-5/24)</f>
        <v>42510.271527777775</v>
      </c>
      <c r="Y3461" s="10"/>
    </row>
    <row r="3462" spans="1:25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7"/>
        <v>190</v>
      </c>
      <c r="P3462">
        <f t="shared" si="218"/>
        <v>50</v>
      </c>
      <c r="Q3462" s="9" t="s">
        <v>8320</v>
      </c>
      <c r="R3462" s="9" t="s">
        <v>8321</v>
      </c>
      <c r="S3462" s="10">
        <f>(J3462/86400)+25569+(-6/24)</f>
        <v>41852.277222222227</v>
      </c>
      <c r="T3462">
        <f t="shared" si="216"/>
        <v>2014</v>
      </c>
      <c r="U3462" s="15" t="str">
        <f t="shared" si="219"/>
        <v>Aug</v>
      </c>
      <c r="V3462" s="10">
        <f>(I3462/86400)+25569+(-5/24)</f>
        <v>41866.318888888891</v>
      </c>
      <c r="Y3462" s="10"/>
    </row>
    <row r="3463" spans="1:25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7"/>
        <v>139</v>
      </c>
      <c r="P3463">
        <f t="shared" si="218"/>
        <v>57.916666666666664</v>
      </c>
      <c r="Q3463" s="9" t="s">
        <v>8320</v>
      </c>
      <c r="R3463" s="9" t="s">
        <v>8321</v>
      </c>
      <c r="S3463" s="10">
        <f>(J3463/86400)+25569+(-6/24)</f>
        <v>42643.382858796293</v>
      </c>
      <c r="T3463">
        <f t="shared" si="216"/>
        <v>2016</v>
      </c>
      <c r="U3463" s="15" t="str">
        <f t="shared" si="219"/>
        <v>Sep</v>
      </c>
      <c r="V3463" s="10">
        <f>(I3463/86400)+25569+(-5/24)</f>
        <v>42671.916666666664</v>
      </c>
      <c r="Y3463" s="10"/>
    </row>
    <row r="3464" spans="1:25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7"/>
        <v>202</v>
      </c>
      <c r="P3464">
        <f t="shared" si="218"/>
        <v>29.705882352941178</v>
      </c>
      <c r="Q3464" s="9" t="s">
        <v>8320</v>
      </c>
      <c r="R3464" s="9" t="s">
        <v>8321</v>
      </c>
      <c r="S3464" s="10">
        <f>(J3464/86400)+25569+(-6/24)</f>
        <v>42179.648472222223</v>
      </c>
      <c r="T3464">
        <f t="shared" si="216"/>
        <v>2015</v>
      </c>
      <c r="U3464" s="15" t="str">
        <f t="shared" si="219"/>
        <v>Jun</v>
      </c>
      <c r="V3464" s="10">
        <f>(I3464/86400)+25569+(-5/24)</f>
        <v>42195.541666666664</v>
      </c>
      <c r="Y3464" s="10"/>
    </row>
    <row r="3465" spans="1:25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7"/>
        <v>103</v>
      </c>
      <c r="P3465">
        <f t="shared" si="218"/>
        <v>90.684210526315795</v>
      </c>
      <c r="Q3465" s="9" t="s">
        <v>8320</v>
      </c>
      <c r="R3465" s="9" t="s">
        <v>8321</v>
      </c>
      <c r="S3465" s="10">
        <f>(J3465/86400)+25569+(-6/24)</f>
        <v>42612.668807870374</v>
      </c>
      <c r="T3465">
        <f t="shared" si="216"/>
        <v>2016</v>
      </c>
      <c r="U3465" s="15" t="str">
        <f t="shared" si="219"/>
        <v>Aug</v>
      </c>
      <c r="V3465" s="10">
        <f>(I3465/86400)+25569+(-5/24)</f>
        <v>42653.957638888889</v>
      </c>
      <c r="Y3465" s="10"/>
    </row>
    <row r="3466" spans="1:25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7"/>
        <v>102</v>
      </c>
      <c r="P3466">
        <f t="shared" si="218"/>
        <v>55.012688172043013</v>
      </c>
      <c r="Q3466" s="9" t="s">
        <v>8320</v>
      </c>
      <c r="R3466" s="9" t="s">
        <v>8321</v>
      </c>
      <c r="S3466" s="10">
        <f>(J3466/86400)+25569+(-6/24)</f>
        <v>42574.880057870367</v>
      </c>
      <c r="T3466">
        <f t="shared" si="216"/>
        <v>2016</v>
      </c>
      <c r="U3466" s="15" t="str">
        <f t="shared" si="219"/>
        <v>Jul</v>
      </c>
      <c r="V3466" s="10">
        <f>(I3466/86400)+25569+(-5/24)</f>
        <v>42604.921724537031</v>
      </c>
      <c r="Y3466" s="10"/>
    </row>
    <row r="3467" spans="1:25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7"/>
        <v>103</v>
      </c>
      <c r="P3467">
        <f t="shared" si="218"/>
        <v>57.222222222222221</v>
      </c>
      <c r="Q3467" s="9" t="s">
        <v>8320</v>
      </c>
      <c r="R3467" s="9" t="s">
        <v>8321</v>
      </c>
      <c r="S3467" s="10">
        <f>(J3467/86400)+25569+(-6/24)</f>
        <v>42200.375833333332</v>
      </c>
      <c r="T3467">
        <f t="shared" si="216"/>
        <v>2015</v>
      </c>
      <c r="U3467" s="15" t="str">
        <f t="shared" si="219"/>
        <v>Jul</v>
      </c>
      <c r="V3467" s="10">
        <f>(I3467/86400)+25569+(-5/24)</f>
        <v>42225.458333333336</v>
      </c>
      <c r="Y3467" s="10"/>
    </row>
    <row r="3468" spans="1:25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7"/>
        <v>127</v>
      </c>
      <c r="P3468">
        <f t="shared" si="218"/>
        <v>72.950819672131146</v>
      </c>
      <c r="Q3468" s="9" t="s">
        <v>8320</v>
      </c>
      <c r="R3468" s="9" t="s">
        <v>8321</v>
      </c>
      <c r="S3468" s="10">
        <f>(J3468/86400)+25569+(-6/24)</f>
        <v>42419.769097222219</v>
      </c>
      <c r="T3468">
        <f t="shared" si="216"/>
        <v>2016</v>
      </c>
      <c r="U3468" s="15" t="str">
        <f t="shared" si="219"/>
        <v>Feb</v>
      </c>
      <c r="V3468" s="10">
        <f>(I3468/86400)+25569+(-5/24)</f>
        <v>42479.769097222219</v>
      </c>
      <c r="Y3468" s="10"/>
    </row>
    <row r="3469" spans="1:25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7"/>
        <v>101</v>
      </c>
      <c r="P3469">
        <f t="shared" si="218"/>
        <v>64.468085106382972</v>
      </c>
      <c r="Q3469" s="9" t="s">
        <v>8320</v>
      </c>
      <c r="R3469" s="9" t="s">
        <v>8321</v>
      </c>
      <c r="S3469" s="10">
        <f>(J3469/86400)+25569+(-6/24)</f>
        <v>42053.421666666662</v>
      </c>
      <c r="T3469">
        <f t="shared" si="216"/>
        <v>2015</v>
      </c>
      <c r="U3469" s="15" t="str">
        <f t="shared" si="219"/>
        <v>Feb</v>
      </c>
      <c r="V3469" s="10">
        <f>(I3469/86400)+25569+(-5/24)</f>
        <v>42083.421666666669</v>
      </c>
      <c r="Y3469" s="10"/>
    </row>
    <row r="3470" spans="1:25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7"/>
        <v>122</v>
      </c>
      <c r="P3470">
        <f t="shared" si="218"/>
        <v>716.35294117647061</v>
      </c>
      <c r="Q3470" s="9" t="s">
        <v>8320</v>
      </c>
      <c r="R3470" s="9" t="s">
        <v>8321</v>
      </c>
      <c r="S3470" s="10">
        <f>(J3470/86400)+25569+(-6/24)</f>
        <v>42605.515381944446</v>
      </c>
      <c r="T3470">
        <f t="shared" si="216"/>
        <v>2016</v>
      </c>
      <c r="U3470" s="15" t="str">
        <f t="shared" si="219"/>
        <v>Aug</v>
      </c>
      <c r="V3470" s="10">
        <f>(I3470/86400)+25569+(-5/24)</f>
        <v>42633.916666666664</v>
      </c>
      <c r="Y3470" s="10"/>
    </row>
    <row r="3471" spans="1:25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7"/>
        <v>113</v>
      </c>
      <c r="P3471">
        <f t="shared" si="218"/>
        <v>50.396825396825399</v>
      </c>
      <c r="Q3471" s="9" t="s">
        <v>8320</v>
      </c>
      <c r="R3471" s="9" t="s">
        <v>8321</v>
      </c>
      <c r="S3471" s="10">
        <f>(J3471/86400)+25569+(-6/24)</f>
        <v>42458.391724537039</v>
      </c>
      <c r="T3471">
        <f t="shared" si="216"/>
        <v>2016</v>
      </c>
      <c r="U3471" s="15" t="str">
        <f t="shared" si="219"/>
        <v>Mar</v>
      </c>
      <c r="V3471" s="10">
        <f>(I3471/86400)+25569+(-5/24)</f>
        <v>42488.433391203704</v>
      </c>
      <c r="Y3471" s="10"/>
    </row>
    <row r="3472" spans="1:25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7"/>
        <v>150</v>
      </c>
      <c r="P3472">
        <f t="shared" si="218"/>
        <v>41.666666666666664</v>
      </c>
      <c r="Q3472" s="9" t="s">
        <v>8320</v>
      </c>
      <c r="R3472" s="9" t="s">
        <v>8321</v>
      </c>
      <c r="S3472" s="10">
        <f>(J3472/86400)+25569+(-6/24)</f>
        <v>42528.772013888884</v>
      </c>
      <c r="T3472">
        <f t="shared" si="216"/>
        <v>2016</v>
      </c>
      <c r="U3472" s="15" t="str">
        <f t="shared" si="219"/>
        <v>Jun</v>
      </c>
      <c r="V3472" s="10">
        <f>(I3472/86400)+25569+(-5/24)</f>
        <v>42566.693055555552</v>
      </c>
      <c r="Y3472" s="10"/>
    </row>
    <row r="3473" spans="1:25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7"/>
        <v>215</v>
      </c>
      <c r="P3473">
        <f t="shared" si="218"/>
        <v>35.766666666666666</v>
      </c>
      <c r="Q3473" s="9" t="s">
        <v>8320</v>
      </c>
      <c r="R3473" s="9" t="s">
        <v>8321</v>
      </c>
      <c r="S3473" s="10">
        <f>(J3473/86400)+25569+(-6/24)</f>
        <v>41841.570486111115</v>
      </c>
      <c r="T3473">
        <f t="shared" si="216"/>
        <v>2014</v>
      </c>
      <c r="U3473" s="15" t="str">
        <f t="shared" si="219"/>
        <v>Jul</v>
      </c>
      <c r="V3473" s="10">
        <f>(I3473/86400)+25569+(-5/24)</f>
        <v>41882.625</v>
      </c>
      <c r="Y3473" s="10"/>
    </row>
    <row r="3474" spans="1:25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7"/>
        <v>102</v>
      </c>
      <c r="P3474">
        <f t="shared" si="218"/>
        <v>88.739130434782609</v>
      </c>
      <c r="Q3474" s="9" t="s">
        <v>8320</v>
      </c>
      <c r="R3474" s="9" t="s">
        <v>8321</v>
      </c>
      <c r="S3474" s="10">
        <f>(J3474/86400)+25569+(-6/24)</f>
        <v>41927.920497685183</v>
      </c>
      <c r="T3474">
        <f t="shared" si="216"/>
        <v>2014</v>
      </c>
      <c r="U3474" s="15" t="str">
        <f t="shared" si="219"/>
        <v>Oct</v>
      </c>
      <c r="V3474" s="10">
        <f>(I3474/86400)+25569+(-5/24)</f>
        <v>41949.040972222218</v>
      </c>
      <c r="Y3474" s="10"/>
    </row>
    <row r="3475" spans="1:25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7"/>
        <v>100</v>
      </c>
      <c r="P3475">
        <f t="shared" si="218"/>
        <v>148.4848484848485</v>
      </c>
      <c r="Q3475" s="9" t="s">
        <v>8320</v>
      </c>
      <c r="R3475" s="9" t="s">
        <v>8321</v>
      </c>
      <c r="S3475" s="10">
        <f>(J3475/86400)+25569+(-6/24)</f>
        <v>42062.584444444445</v>
      </c>
      <c r="T3475">
        <f t="shared" si="216"/>
        <v>2015</v>
      </c>
      <c r="U3475" s="15" t="str">
        <f t="shared" si="219"/>
        <v>Feb</v>
      </c>
      <c r="V3475" s="10">
        <f>(I3475/86400)+25569+(-5/24)</f>
        <v>42083.643749999996</v>
      </c>
      <c r="Y3475" s="10"/>
    </row>
    <row r="3476" spans="1:25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7"/>
        <v>101</v>
      </c>
      <c r="P3476">
        <f t="shared" si="218"/>
        <v>51.794871794871796</v>
      </c>
      <c r="Q3476" s="9" t="s">
        <v>8320</v>
      </c>
      <c r="R3476" s="9" t="s">
        <v>8321</v>
      </c>
      <c r="S3476" s="10">
        <f>(J3476/86400)+25569+(-6/24)</f>
        <v>42541.251516203702</v>
      </c>
      <c r="T3476">
        <f t="shared" si="216"/>
        <v>2016</v>
      </c>
      <c r="U3476" s="15" t="str">
        <f t="shared" si="219"/>
        <v>Jun</v>
      </c>
      <c r="V3476" s="10">
        <f>(I3476/86400)+25569+(-5/24)</f>
        <v>42571.293182870366</v>
      </c>
      <c r="Y3476" s="10"/>
    </row>
    <row r="3477" spans="1:25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7"/>
        <v>113</v>
      </c>
      <c r="P3477">
        <f t="shared" si="218"/>
        <v>20</v>
      </c>
      <c r="Q3477" s="9" t="s">
        <v>8320</v>
      </c>
      <c r="R3477" s="9" t="s">
        <v>8321</v>
      </c>
      <c r="S3477" s="10">
        <f>(J3477/86400)+25569+(-6/24)</f>
        <v>41918.630833333329</v>
      </c>
      <c r="T3477">
        <f t="shared" si="216"/>
        <v>2014</v>
      </c>
      <c r="U3477" s="15" t="str">
        <f t="shared" si="219"/>
        <v>Oct</v>
      </c>
      <c r="V3477" s="10">
        <f>(I3477/86400)+25569+(-5/24)</f>
        <v>41945.791666666664</v>
      </c>
      <c r="Y3477" s="10"/>
    </row>
    <row r="3478" spans="1:25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7"/>
        <v>104</v>
      </c>
      <c r="P3478">
        <f t="shared" si="218"/>
        <v>52</v>
      </c>
      <c r="Q3478" s="9" t="s">
        <v>8320</v>
      </c>
      <c r="R3478" s="9" t="s">
        <v>8321</v>
      </c>
      <c r="S3478" s="10">
        <f>(J3478/86400)+25569+(-6/24)</f>
        <v>41921.029976851853</v>
      </c>
      <c r="T3478">
        <f t="shared" si="216"/>
        <v>2014</v>
      </c>
      <c r="U3478" s="15" t="str">
        <f t="shared" si="219"/>
        <v>Oct</v>
      </c>
      <c r="V3478" s="10">
        <f>(I3478/86400)+25569+(-5/24)</f>
        <v>41938.916666666664</v>
      </c>
      <c r="Y3478" s="10"/>
    </row>
    <row r="3479" spans="1:25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7"/>
        <v>115</v>
      </c>
      <c r="P3479">
        <f t="shared" si="218"/>
        <v>53.230769230769234</v>
      </c>
      <c r="Q3479" s="9" t="s">
        <v>8320</v>
      </c>
      <c r="R3479" s="9" t="s">
        <v>8321</v>
      </c>
      <c r="S3479" s="10">
        <f>(J3479/86400)+25569+(-6/24)</f>
        <v>42128.486608796295</v>
      </c>
      <c r="T3479">
        <f t="shared" si="216"/>
        <v>2015</v>
      </c>
      <c r="U3479" s="15" t="str">
        <f t="shared" si="219"/>
        <v>May</v>
      </c>
      <c r="V3479" s="10">
        <f>(I3479/86400)+25569+(-5/24)</f>
        <v>42140.916666666664</v>
      </c>
      <c r="Y3479" s="10"/>
    </row>
    <row r="3480" spans="1:25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7"/>
        <v>113</v>
      </c>
      <c r="P3480">
        <f t="shared" si="218"/>
        <v>39.596491228070178</v>
      </c>
      <c r="Q3480" s="9" t="s">
        <v>8320</v>
      </c>
      <c r="R3480" s="9" t="s">
        <v>8321</v>
      </c>
      <c r="S3480" s="10">
        <f>(J3480/86400)+25569+(-6/24)</f>
        <v>42053.666921296295</v>
      </c>
      <c r="T3480">
        <f t="shared" si="216"/>
        <v>2015</v>
      </c>
      <c r="U3480" s="15" t="str">
        <f t="shared" si="219"/>
        <v>Feb</v>
      </c>
      <c r="V3480" s="10">
        <f>(I3480/86400)+25569+(-5/24)</f>
        <v>42079.666666666664</v>
      </c>
      <c r="Y3480" s="10"/>
    </row>
    <row r="3481" spans="1:25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7"/>
        <v>128</v>
      </c>
      <c r="P3481">
        <f t="shared" si="218"/>
        <v>34.25</v>
      </c>
      <c r="Q3481" s="9" t="s">
        <v>8320</v>
      </c>
      <c r="R3481" s="9" t="s">
        <v>8321</v>
      </c>
      <c r="S3481" s="10">
        <f>(J3481/86400)+25569+(-6/24)</f>
        <v>41781.605092592596</v>
      </c>
      <c r="T3481">
        <f t="shared" si="216"/>
        <v>2014</v>
      </c>
      <c r="U3481" s="15" t="str">
        <f t="shared" si="219"/>
        <v>May</v>
      </c>
      <c r="V3481" s="10">
        <f>(I3481/86400)+25569+(-5/24)</f>
        <v>41811.64675925926</v>
      </c>
      <c r="Y3481" s="10"/>
    </row>
    <row r="3482" spans="1:25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7"/>
        <v>143</v>
      </c>
      <c r="P3482">
        <f t="shared" si="218"/>
        <v>164.61538461538461</v>
      </c>
      <c r="Q3482" s="9" t="s">
        <v>8320</v>
      </c>
      <c r="R3482" s="9" t="s">
        <v>8321</v>
      </c>
      <c r="S3482" s="10">
        <f>(J3482/86400)+25569+(-6/24)</f>
        <v>42171.067442129628</v>
      </c>
      <c r="T3482">
        <f t="shared" si="216"/>
        <v>2015</v>
      </c>
      <c r="U3482" s="15" t="str">
        <f t="shared" si="219"/>
        <v>Jun</v>
      </c>
      <c r="V3482" s="10">
        <f>(I3482/86400)+25569+(-5/24)</f>
        <v>42195.666666666664</v>
      </c>
      <c r="Y3482" s="10"/>
    </row>
    <row r="3483" spans="1:25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7"/>
        <v>119</v>
      </c>
      <c r="P3483">
        <f t="shared" si="218"/>
        <v>125.05263157894737</v>
      </c>
      <c r="Q3483" s="9" t="s">
        <v>8320</v>
      </c>
      <c r="R3483" s="9" t="s">
        <v>8321</v>
      </c>
      <c r="S3483" s="10">
        <f>(J3483/86400)+25569+(-6/24)</f>
        <v>41988.997546296298</v>
      </c>
      <c r="T3483">
        <f t="shared" si="216"/>
        <v>2014</v>
      </c>
      <c r="U3483" s="15" t="str">
        <f t="shared" si="219"/>
        <v>Dec</v>
      </c>
      <c r="V3483" s="10">
        <f>(I3483/86400)+25569+(-5/24)</f>
        <v>42006.039212962962</v>
      </c>
      <c r="Y3483" s="10"/>
    </row>
    <row r="3484" spans="1:25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7"/>
        <v>138</v>
      </c>
      <c r="P3484">
        <f t="shared" si="218"/>
        <v>51.875</v>
      </c>
      <c r="Q3484" s="9" t="s">
        <v>8320</v>
      </c>
      <c r="R3484" s="9" t="s">
        <v>8321</v>
      </c>
      <c r="S3484" s="10">
        <f>(J3484/86400)+25569+(-6/24)</f>
        <v>41796.521597222221</v>
      </c>
      <c r="T3484">
        <f t="shared" si="216"/>
        <v>2014</v>
      </c>
      <c r="U3484" s="15" t="str">
        <f t="shared" si="219"/>
        <v>Jun</v>
      </c>
      <c r="V3484" s="10">
        <f>(I3484/86400)+25569+(-5/24)</f>
        <v>41826.563263888886</v>
      </c>
      <c r="Y3484" s="10"/>
    </row>
    <row r="3485" spans="1:25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7"/>
        <v>160</v>
      </c>
      <c r="P3485">
        <f t="shared" si="218"/>
        <v>40.285714285714285</v>
      </c>
      <c r="Q3485" s="9" t="s">
        <v>8320</v>
      </c>
      <c r="R3485" s="9" t="s">
        <v>8321</v>
      </c>
      <c r="S3485" s="10">
        <f>(J3485/86400)+25569+(-6/24)</f>
        <v>41793.418761574074</v>
      </c>
      <c r="T3485">
        <f t="shared" si="216"/>
        <v>2014</v>
      </c>
      <c r="U3485" s="15" t="str">
        <f t="shared" si="219"/>
        <v>Jun</v>
      </c>
      <c r="V3485" s="10">
        <f>(I3485/86400)+25569+(-5/24)</f>
        <v>41823.460428240738</v>
      </c>
      <c r="Y3485" s="10"/>
    </row>
    <row r="3486" spans="1:25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7"/>
        <v>114</v>
      </c>
      <c r="P3486">
        <f t="shared" si="218"/>
        <v>64.909090909090907</v>
      </c>
      <c r="Q3486" s="9" t="s">
        <v>8320</v>
      </c>
      <c r="R3486" s="9" t="s">
        <v>8321</v>
      </c>
      <c r="S3486" s="10">
        <f>(J3486/86400)+25569+(-6/24)</f>
        <v>42506.510405092587</v>
      </c>
      <c r="T3486">
        <f t="shared" si="216"/>
        <v>2016</v>
      </c>
      <c r="U3486" s="15" t="str">
        <f t="shared" si="219"/>
        <v>May</v>
      </c>
      <c r="V3486" s="10">
        <f>(I3486/86400)+25569+(-5/24)</f>
        <v>42536.552071759252</v>
      </c>
      <c r="Y3486" s="10"/>
    </row>
    <row r="3487" spans="1:25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7"/>
        <v>101</v>
      </c>
      <c r="P3487">
        <f t="shared" si="218"/>
        <v>55.333333333333336</v>
      </c>
      <c r="Q3487" s="9" t="s">
        <v>8320</v>
      </c>
      <c r="R3487" s="9" t="s">
        <v>8321</v>
      </c>
      <c r="S3487" s="10">
        <f>(J3487/86400)+25569+(-6/24)</f>
        <v>42372.443055555559</v>
      </c>
      <c r="T3487">
        <f t="shared" si="216"/>
        <v>2016</v>
      </c>
      <c r="U3487" s="15" t="str">
        <f t="shared" si="219"/>
        <v>Jan</v>
      </c>
      <c r="V3487" s="10">
        <f>(I3487/86400)+25569+(-5/24)</f>
        <v>42402.484722222223</v>
      </c>
      <c r="Y3487" s="10"/>
    </row>
    <row r="3488" spans="1:25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7"/>
        <v>155</v>
      </c>
      <c r="P3488">
        <f t="shared" si="218"/>
        <v>83.142857142857139</v>
      </c>
      <c r="Q3488" s="9" t="s">
        <v>8320</v>
      </c>
      <c r="R3488" s="9" t="s">
        <v>8321</v>
      </c>
      <c r="S3488" s="10">
        <f>(J3488/86400)+25569+(-6/24)</f>
        <v>42126.62501157407</v>
      </c>
      <c r="T3488">
        <f t="shared" si="216"/>
        <v>2015</v>
      </c>
      <c r="U3488" s="15" t="str">
        <f t="shared" si="219"/>
        <v>May</v>
      </c>
      <c r="V3488" s="10">
        <f>(I3488/86400)+25569+(-5/24)</f>
        <v>42158.082638888889</v>
      </c>
      <c r="Y3488" s="10"/>
    </row>
    <row r="3489" spans="1:25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7"/>
        <v>128</v>
      </c>
      <c r="P3489">
        <f t="shared" si="218"/>
        <v>38.712121212121211</v>
      </c>
      <c r="Q3489" s="9" t="s">
        <v>8320</v>
      </c>
      <c r="R3489" s="9" t="s">
        <v>8321</v>
      </c>
      <c r="S3489" s="10">
        <f>(J3489/86400)+25569+(-6/24)</f>
        <v>42149.690416666665</v>
      </c>
      <c r="T3489">
        <f t="shared" si="216"/>
        <v>2015</v>
      </c>
      <c r="U3489" s="15" t="str">
        <f t="shared" si="219"/>
        <v>May</v>
      </c>
      <c r="V3489" s="10">
        <f>(I3489/86400)+25569+(-5/24)</f>
        <v>42179.732083333329</v>
      </c>
      <c r="Y3489" s="10"/>
    </row>
    <row r="3490" spans="1:25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7"/>
        <v>121</v>
      </c>
      <c r="P3490">
        <f t="shared" si="218"/>
        <v>125.37931034482759</v>
      </c>
      <c r="Q3490" s="9" t="s">
        <v>8320</v>
      </c>
      <c r="R3490" s="9" t="s">
        <v>8321</v>
      </c>
      <c r="S3490" s="10">
        <f>(J3490/86400)+25569+(-6/24)</f>
        <v>42087.518055555556</v>
      </c>
      <c r="T3490">
        <f t="shared" si="216"/>
        <v>2015</v>
      </c>
      <c r="U3490" s="15" t="str">
        <f t="shared" si="219"/>
        <v>Mar</v>
      </c>
      <c r="V3490" s="10">
        <f>(I3490/86400)+25569+(-5/24)</f>
        <v>42111.458333333336</v>
      </c>
      <c r="Y3490" s="10"/>
    </row>
    <row r="3491" spans="1:25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7"/>
        <v>113</v>
      </c>
      <c r="P3491">
        <f t="shared" si="218"/>
        <v>78.263888888888886</v>
      </c>
      <c r="Q3491" s="9" t="s">
        <v>8320</v>
      </c>
      <c r="R3491" s="9" t="s">
        <v>8321</v>
      </c>
      <c r="S3491" s="10">
        <f>(J3491/86400)+25569+(-6/24)</f>
        <v>41753.385775462964</v>
      </c>
      <c r="T3491">
        <f t="shared" si="216"/>
        <v>2014</v>
      </c>
      <c r="U3491" s="15" t="str">
        <f t="shared" si="219"/>
        <v>Apr</v>
      </c>
      <c r="V3491" s="10">
        <f>(I3491/86400)+25569+(-5/24)</f>
        <v>41783.666666666664</v>
      </c>
      <c r="Y3491" s="10"/>
    </row>
    <row r="3492" spans="1:25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7"/>
        <v>128</v>
      </c>
      <c r="P3492">
        <f t="shared" si="218"/>
        <v>47.222222222222221</v>
      </c>
      <c r="Q3492" s="9" t="s">
        <v>8320</v>
      </c>
      <c r="R3492" s="9" t="s">
        <v>8321</v>
      </c>
      <c r="S3492" s="10">
        <f>(J3492/86400)+25569+(-6/24)</f>
        <v>42443.552361111113</v>
      </c>
      <c r="T3492">
        <f t="shared" si="216"/>
        <v>2016</v>
      </c>
      <c r="U3492" s="15" t="str">
        <f t="shared" si="219"/>
        <v>Mar</v>
      </c>
      <c r="V3492" s="10">
        <f>(I3492/86400)+25569+(-5/24)</f>
        <v>42473.594027777777</v>
      </c>
      <c r="Y3492" s="10"/>
    </row>
    <row r="3493" spans="1:25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7"/>
        <v>158</v>
      </c>
      <c r="P3493">
        <f t="shared" si="218"/>
        <v>79.099999999999994</v>
      </c>
      <c r="Q3493" s="9" t="s">
        <v>8320</v>
      </c>
      <c r="R3493" s="9" t="s">
        <v>8321</v>
      </c>
      <c r="S3493" s="10">
        <f>(J3493/86400)+25569+(-6/24)</f>
        <v>42120.999814814815</v>
      </c>
      <c r="T3493">
        <f t="shared" si="216"/>
        <v>2015</v>
      </c>
      <c r="U3493" s="15" t="str">
        <f t="shared" si="219"/>
        <v>Apr</v>
      </c>
      <c r="V3493" s="10">
        <f>(I3493/86400)+25569+(-5/24)</f>
        <v>42142.041481481479</v>
      </c>
      <c r="Y3493" s="10"/>
    </row>
    <row r="3494" spans="1:25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7"/>
        <v>105</v>
      </c>
      <c r="P3494">
        <f t="shared" si="218"/>
        <v>114.29199999999999</v>
      </c>
      <c r="Q3494" s="9" t="s">
        <v>8320</v>
      </c>
      <c r="R3494" s="9" t="s">
        <v>8321</v>
      </c>
      <c r="S3494" s="10">
        <f>(J3494/86400)+25569+(-6/24)</f>
        <v>42267.759224537032</v>
      </c>
      <c r="T3494">
        <f t="shared" si="216"/>
        <v>2015</v>
      </c>
      <c r="U3494" s="15" t="str">
        <f t="shared" si="219"/>
        <v>Sep</v>
      </c>
      <c r="V3494" s="10">
        <f>(I3494/86400)+25569+(-5/24)</f>
        <v>42302.800891203697</v>
      </c>
      <c r="Y3494" s="10"/>
    </row>
    <row r="3495" spans="1:25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7"/>
        <v>100</v>
      </c>
      <c r="P3495">
        <f t="shared" si="218"/>
        <v>51.724137931034484</v>
      </c>
      <c r="Q3495" s="9" t="s">
        <v>8320</v>
      </c>
      <c r="R3495" s="9" t="s">
        <v>8321</v>
      </c>
      <c r="S3495" s="10">
        <f>(J3495/86400)+25569+(-6/24)</f>
        <v>41848.616157407407</v>
      </c>
      <c r="T3495">
        <f t="shared" si="216"/>
        <v>2014</v>
      </c>
      <c r="U3495" s="15" t="str">
        <f t="shared" si="219"/>
        <v>Jul</v>
      </c>
      <c r="V3495" s="10">
        <f>(I3495/86400)+25569+(-5/24)</f>
        <v>41868.007638888885</v>
      </c>
      <c r="Y3495" s="10"/>
    </row>
    <row r="3496" spans="1:25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7"/>
        <v>100</v>
      </c>
      <c r="P3496">
        <f t="shared" si="218"/>
        <v>30.76923076923077</v>
      </c>
      <c r="Q3496" s="9" t="s">
        <v>8320</v>
      </c>
      <c r="R3496" s="9" t="s">
        <v>8321</v>
      </c>
      <c r="S3496" s="10">
        <f>(J3496/86400)+25569+(-6/24)</f>
        <v>42688.964988425927</v>
      </c>
      <c r="T3496">
        <f t="shared" si="216"/>
        <v>2016</v>
      </c>
      <c r="U3496" s="15" t="str">
        <f t="shared" si="219"/>
        <v>Nov</v>
      </c>
      <c r="V3496" s="10">
        <f>(I3496/86400)+25569+(-5/24)</f>
        <v>42700.041666666664</v>
      </c>
      <c r="Y3496" s="10"/>
    </row>
    <row r="3497" spans="1:25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7"/>
        <v>107</v>
      </c>
      <c r="P3497">
        <f t="shared" si="218"/>
        <v>74.208333333333329</v>
      </c>
      <c r="Q3497" s="9" t="s">
        <v>8320</v>
      </c>
      <c r="R3497" s="9" t="s">
        <v>8321</v>
      </c>
      <c r="S3497" s="10">
        <f>(J3497/86400)+25569+(-6/24)</f>
        <v>41915.512835648144</v>
      </c>
      <c r="T3497">
        <f t="shared" si="216"/>
        <v>2014</v>
      </c>
      <c r="U3497" s="15" t="str">
        <f t="shared" si="219"/>
        <v>Oct</v>
      </c>
      <c r="V3497" s="10">
        <f>(I3497/86400)+25569+(-5/24)</f>
        <v>41944.512499999997</v>
      </c>
      <c r="Y3497" s="10"/>
    </row>
    <row r="3498" spans="1:25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7"/>
        <v>124</v>
      </c>
      <c r="P3498">
        <f t="shared" si="218"/>
        <v>47.846153846153847</v>
      </c>
      <c r="Q3498" s="9" t="s">
        <v>8320</v>
      </c>
      <c r="R3498" s="9" t="s">
        <v>8321</v>
      </c>
      <c r="S3498" s="10">
        <f>(J3498/86400)+25569+(-6/24)</f>
        <v>42584.596828703703</v>
      </c>
      <c r="T3498">
        <f t="shared" si="216"/>
        <v>2016</v>
      </c>
      <c r="U3498" s="15" t="str">
        <f t="shared" si="219"/>
        <v>Aug</v>
      </c>
      <c r="V3498" s="10">
        <f>(I3498/86400)+25569+(-5/24)</f>
        <v>42624.638495370367</v>
      </c>
      <c r="Y3498" s="10"/>
    </row>
    <row r="3499" spans="1:25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7"/>
        <v>109</v>
      </c>
      <c r="P3499">
        <f t="shared" si="218"/>
        <v>34.408163265306122</v>
      </c>
      <c r="Q3499" s="9" t="s">
        <v>8320</v>
      </c>
      <c r="R3499" s="9" t="s">
        <v>8321</v>
      </c>
      <c r="S3499" s="10">
        <f>(J3499/86400)+25569+(-6/24)</f>
        <v>42511.491944444446</v>
      </c>
      <c r="T3499">
        <f t="shared" si="216"/>
        <v>2016</v>
      </c>
      <c r="U3499" s="15" t="str">
        <f t="shared" si="219"/>
        <v>May</v>
      </c>
      <c r="V3499" s="10">
        <f>(I3499/86400)+25569+(-5/24)</f>
        <v>42523.708333333336</v>
      </c>
      <c r="Y3499" s="10"/>
    </row>
    <row r="3500" spans="1:25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7"/>
        <v>102</v>
      </c>
      <c r="P3500">
        <f t="shared" si="218"/>
        <v>40.238095238095241</v>
      </c>
      <c r="Q3500" s="9" t="s">
        <v>8320</v>
      </c>
      <c r="R3500" s="9" t="s">
        <v>8321</v>
      </c>
      <c r="S3500" s="10">
        <f>(J3500/86400)+25569+(-6/24)</f>
        <v>42458.90861111111</v>
      </c>
      <c r="T3500">
        <f t="shared" si="216"/>
        <v>2016</v>
      </c>
      <c r="U3500" s="15" t="str">
        <f t="shared" si="219"/>
        <v>Mar</v>
      </c>
      <c r="V3500" s="10">
        <f>(I3500/86400)+25569+(-5/24)</f>
        <v>42518.697222222218</v>
      </c>
      <c r="Y3500" s="10"/>
    </row>
    <row r="3501" spans="1:25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7"/>
        <v>106</v>
      </c>
      <c r="P3501">
        <f t="shared" si="218"/>
        <v>60.285714285714285</v>
      </c>
      <c r="Q3501" s="9" t="s">
        <v>8320</v>
      </c>
      <c r="R3501" s="9" t="s">
        <v>8321</v>
      </c>
      <c r="S3501" s="10">
        <f>(J3501/86400)+25569+(-6/24)</f>
        <v>42131.786168981482</v>
      </c>
      <c r="T3501">
        <f t="shared" si="216"/>
        <v>2015</v>
      </c>
      <c r="U3501" s="15" t="str">
        <f t="shared" si="219"/>
        <v>May</v>
      </c>
      <c r="V3501" s="10">
        <f>(I3501/86400)+25569+(-5/24)</f>
        <v>42186.082638888889</v>
      </c>
      <c r="Y3501" s="10"/>
    </row>
    <row r="3502" spans="1:25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7"/>
        <v>106</v>
      </c>
      <c r="P3502">
        <f t="shared" si="218"/>
        <v>25.30952380952381</v>
      </c>
      <c r="Q3502" s="9" t="s">
        <v>8320</v>
      </c>
      <c r="R3502" s="9" t="s">
        <v>8321</v>
      </c>
      <c r="S3502" s="10">
        <f>(J3502/86400)+25569+(-6/24)</f>
        <v>42419.669421296298</v>
      </c>
      <c r="T3502">
        <f t="shared" si="216"/>
        <v>2016</v>
      </c>
      <c r="U3502" s="15" t="str">
        <f t="shared" si="219"/>
        <v>Feb</v>
      </c>
      <c r="V3502" s="10">
        <f>(I3502/86400)+25569+(-5/24)</f>
        <v>42435.999305555553</v>
      </c>
      <c r="Y3502" s="10"/>
    </row>
    <row r="3503" spans="1:25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7"/>
        <v>101</v>
      </c>
      <c r="P3503">
        <f t="shared" si="218"/>
        <v>35.952380952380949</v>
      </c>
      <c r="Q3503" s="9" t="s">
        <v>8320</v>
      </c>
      <c r="R3503" s="9" t="s">
        <v>8321</v>
      </c>
      <c r="S3503" s="10">
        <f>(J3503/86400)+25569+(-6/24)</f>
        <v>42233.513831018514</v>
      </c>
      <c r="T3503">
        <f t="shared" si="216"/>
        <v>2015</v>
      </c>
      <c r="U3503" s="15" t="str">
        <f t="shared" si="219"/>
        <v>Aug</v>
      </c>
      <c r="V3503" s="10">
        <f>(I3503/86400)+25569+(-5/24)</f>
        <v>42258.555497685178</v>
      </c>
      <c r="Y3503" s="10"/>
    </row>
    <row r="3504" spans="1:25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7"/>
        <v>105</v>
      </c>
      <c r="P3504">
        <f t="shared" si="218"/>
        <v>136</v>
      </c>
      <c r="Q3504" s="9" t="s">
        <v>8320</v>
      </c>
      <c r="R3504" s="9" t="s">
        <v>8321</v>
      </c>
      <c r="S3504" s="10">
        <f>(J3504/86400)+25569+(-6/24)</f>
        <v>42430.589398148149</v>
      </c>
      <c r="T3504">
        <f t="shared" si="216"/>
        <v>2016</v>
      </c>
      <c r="U3504" s="15" t="str">
        <f t="shared" si="219"/>
        <v>Mar</v>
      </c>
      <c r="V3504" s="10">
        <f>(I3504/86400)+25569+(-5/24)</f>
        <v>42444.957638888889</v>
      </c>
      <c r="Y3504" s="10"/>
    </row>
    <row r="3505" spans="1:25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7"/>
        <v>108</v>
      </c>
      <c r="P3505">
        <f t="shared" si="218"/>
        <v>70.763157894736835</v>
      </c>
      <c r="Q3505" s="9" t="s">
        <v>8320</v>
      </c>
      <c r="R3505" s="9" t="s">
        <v>8321</v>
      </c>
      <c r="S3505" s="10">
        <f>(J3505/86400)+25569+(-6/24)</f>
        <v>42545.228333333333</v>
      </c>
      <c r="T3505">
        <f t="shared" si="216"/>
        <v>2016</v>
      </c>
      <c r="U3505" s="15" t="str">
        <f t="shared" si="219"/>
        <v>Jun</v>
      </c>
      <c r="V3505" s="10">
        <f>(I3505/86400)+25569+(-5/24)</f>
        <v>42575.27</v>
      </c>
      <c r="Y3505" s="10"/>
    </row>
    <row r="3506" spans="1:25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7"/>
        <v>100</v>
      </c>
      <c r="P3506">
        <f t="shared" si="218"/>
        <v>125</v>
      </c>
      <c r="Q3506" s="9" t="s">
        <v>8320</v>
      </c>
      <c r="R3506" s="9" t="s">
        <v>8321</v>
      </c>
      <c r="S3506" s="10">
        <f>(J3506/86400)+25569+(-6/24)</f>
        <v>42297.498738425929</v>
      </c>
      <c r="T3506">
        <f t="shared" si="216"/>
        <v>2015</v>
      </c>
      <c r="U3506" s="15" t="str">
        <f t="shared" si="219"/>
        <v>Oct</v>
      </c>
      <c r="V3506" s="10">
        <f>(I3506/86400)+25569+(-5/24)</f>
        <v>42327.582071759258</v>
      </c>
      <c r="Y3506" s="10"/>
    </row>
    <row r="3507" spans="1:25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7"/>
        <v>104</v>
      </c>
      <c r="P3507">
        <f t="shared" si="218"/>
        <v>66.512820512820511</v>
      </c>
      <c r="Q3507" s="9" t="s">
        <v>8320</v>
      </c>
      <c r="R3507" s="9" t="s">
        <v>8321</v>
      </c>
      <c r="S3507" s="10">
        <f>(J3507/86400)+25569+(-6/24)</f>
        <v>41760.685706018521</v>
      </c>
      <c r="T3507">
        <f t="shared" si="216"/>
        <v>2014</v>
      </c>
      <c r="U3507" s="15" t="str">
        <f t="shared" si="219"/>
        <v>May</v>
      </c>
      <c r="V3507" s="10">
        <f>(I3507/86400)+25569+(-5/24)</f>
        <v>41771.958333333328</v>
      </c>
      <c r="Y3507" s="10"/>
    </row>
    <row r="3508" spans="1:25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7"/>
        <v>102</v>
      </c>
      <c r="P3508">
        <f t="shared" si="218"/>
        <v>105</v>
      </c>
      <c r="Q3508" s="9" t="s">
        <v>8320</v>
      </c>
      <c r="R3508" s="9" t="s">
        <v>8321</v>
      </c>
      <c r="S3508" s="10">
        <f>(J3508/86400)+25569+(-6/24)</f>
        <v>41829.484259259261</v>
      </c>
      <c r="T3508">
        <f t="shared" si="216"/>
        <v>2014</v>
      </c>
      <c r="U3508" s="15" t="str">
        <f t="shared" si="219"/>
        <v>Jul</v>
      </c>
      <c r="V3508" s="10">
        <f>(I3508/86400)+25569+(-5/24)</f>
        <v>41874.525925925926</v>
      </c>
      <c r="Y3508" s="10"/>
    </row>
    <row r="3509" spans="1:25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7"/>
        <v>104</v>
      </c>
      <c r="P3509">
        <f t="shared" si="218"/>
        <v>145</v>
      </c>
      <c r="Q3509" s="9" t="s">
        <v>8320</v>
      </c>
      <c r="R3509" s="9" t="s">
        <v>8321</v>
      </c>
      <c r="S3509" s="10">
        <f>(J3509/86400)+25569+(-6/24)</f>
        <v>42491.67288194444</v>
      </c>
      <c r="T3509">
        <f t="shared" si="216"/>
        <v>2016</v>
      </c>
      <c r="U3509" s="15" t="str">
        <f t="shared" si="219"/>
        <v>May</v>
      </c>
      <c r="V3509" s="10">
        <f>(I3509/86400)+25569+(-5/24)</f>
        <v>42521.714548611104</v>
      </c>
      <c r="Y3509" s="10"/>
    </row>
    <row r="3510" spans="1:25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7"/>
        <v>180</v>
      </c>
      <c r="P3510">
        <f t="shared" si="218"/>
        <v>12</v>
      </c>
      <c r="Q3510" s="9" t="s">
        <v>8320</v>
      </c>
      <c r="R3510" s="9" t="s">
        <v>8321</v>
      </c>
      <c r="S3510" s="10">
        <f>(J3510/86400)+25569+(-6/24)</f>
        <v>42477.479780092588</v>
      </c>
      <c r="T3510">
        <f t="shared" si="216"/>
        <v>2016</v>
      </c>
      <c r="U3510" s="15" t="str">
        <f t="shared" si="219"/>
        <v>Apr</v>
      </c>
      <c r="V3510" s="10">
        <f>(I3510/86400)+25569+(-5/24)</f>
        <v>42500.666666666664</v>
      </c>
      <c r="Y3510" s="10"/>
    </row>
    <row r="3511" spans="1:25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7"/>
        <v>106</v>
      </c>
      <c r="P3511">
        <f t="shared" si="218"/>
        <v>96.666666666666671</v>
      </c>
      <c r="Q3511" s="9" t="s">
        <v>8320</v>
      </c>
      <c r="R3511" s="9" t="s">
        <v>8321</v>
      </c>
      <c r="S3511" s="10">
        <f>(J3511/86400)+25569+(-6/24)</f>
        <v>41950.609560185185</v>
      </c>
      <c r="T3511">
        <f t="shared" si="216"/>
        <v>2014</v>
      </c>
      <c r="U3511" s="15" t="str">
        <f t="shared" si="219"/>
        <v>Nov</v>
      </c>
      <c r="V3511" s="10">
        <f>(I3511/86400)+25569+(-5/24)</f>
        <v>41963.996527777774</v>
      </c>
      <c r="Y3511" s="10"/>
    </row>
    <row r="3512" spans="1:25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7"/>
        <v>101</v>
      </c>
      <c r="P3512">
        <f t="shared" si="218"/>
        <v>60.333333333333336</v>
      </c>
      <c r="Q3512" s="9" t="s">
        <v>8320</v>
      </c>
      <c r="R3512" s="9" t="s">
        <v>8321</v>
      </c>
      <c r="S3512" s="10">
        <f>(J3512/86400)+25569+(-6/24)</f>
        <v>41802.37090277778</v>
      </c>
      <c r="T3512">
        <f t="shared" si="216"/>
        <v>2014</v>
      </c>
      <c r="U3512" s="15" t="str">
        <f t="shared" si="219"/>
        <v>Jun</v>
      </c>
      <c r="V3512" s="10">
        <f>(I3512/86400)+25569+(-5/24)</f>
        <v>41822.412569444445</v>
      </c>
      <c r="Y3512" s="10"/>
    </row>
    <row r="3513" spans="1:25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7"/>
        <v>101</v>
      </c>
      <c r="P3513">
        <f t="shared" si="218"/>
        <v>79.89473684210526</v>
      </c>
      <c r="Q3513" s="9" t="s">
        <v>8320</v>
      </c>
      <c r="R3513" s="9" t="s">
        <v>8321</v>
      </c>
      <c r="S3513" s="10">
        <f>(J3513/86400)+25569+(-6/24)</f>
        <v>41927.623784722222</v>
      </c>
      <c r="T3513">
        <f t="shared" si="216"/>
        <v>2014</v>
      </c>
      <c r="U3513" s="15" t="str">
        <f t="shared" si="219"/>
        <v>Oct</v>
      </c>
      <c r="V3513" s="10">
        <f>(I3513/86400)+25569+(-5/24)</f>
        <v>41950.5625</v>
      </c>
      <c r="Y3513" s="10"/>
    </row>
    <row r="3514" spans="1:25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7"/>
        <v>100</v>
      </c>
      <c r="P3514">
        <f t="shared" si="218"/>
        <v>58.823529411764703</v>
      </c>
      <c r="Q3514" s="9" t="s">
        <v>8320</v>
      </c>
      <c r="R3514" s="9" t="s">
        <v>8321</v>
      </c>
      <c r="S3514" s="10">
        <f>(J3514/86400)+25569+(-6/24)</f>
        <v>42057.286944444444</v>
      </c>
      <c r="T3514">
        <f t="shared" si="216"/>
        <v>2015</v>
      </c>
      <c r="U3514" s="15" t="str">
        <f t="shared" si="219"/>
        <v>Feb</v>
      </c>
      <c r="V3514" s="10">
        <f>(I3514/86400)+25569+(-5/24)</f>
        <v>42117.286944444444</v>
      </c>
      <c r="Y3514" s="10"/>
    </row>
    <row r="3515" spans="1:25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7"/>
        <v>118</v>
      </c>
      <c r="P3515">
        <f t="shared" si="218"/>
        <v>75.340909090909093</v>
      </c>
      <c r="Q3515" s="9" t="s">
        <v>8320</v>
      </c>
      <c r="R3515" s="9" t="s">
        <v>8321</v>
      </c>
      <c r="S3515" s="10">
        <f>(J3515/86400)+25569+(-6/24)</f>
        <v>41780.846203703702</v>
      </c>
      <c r="T3515">
        <f t="shared" si="216"/>
        <v>2014</v>
      </c>
      <c r="U3515" s="15" t="str">
        <f t="shared" si="219"/>
        <v>May</v>
      </c>
      <c r="V3515" s="10">
        <f>(I3515/86400)+25569+(-5/24)</f>
        <v>41793.999305555553</v>
      </c>
      <c r="Y3515" s="10"/>
    </row>
    <row r="3516" spans="1:25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7"/>
        <v>110</v>
      </c>
      <c r="P3516">
        <f t="shared" si="218"/>
        <v>55</v>
      </c>
      <c r="Q3516" s="9" t="s">
        <v>8320</v>
      </c>
      <c r="R3516" s="9" t="s">
        <v>8321</v>
      </c>
      <c r="S3516" s="10">
        <f>(J3516/86400)+25569+(-6/24)</f>
        <v>42020.596666666665</v>
      </c>
      <c r="T3516">
        <f t="shared" si="216"/>
        <v>2015</v>
      </c>
      <c r="U3516" s="15" t="str">
        <f t="shared" si="219"/>
        <v>Jan</v>
      </c>
      <c r="V3516" s="10">
        <f>(I3516/86400)+25569+(-5/24)</f>
        <v>42036.999305555553</v>
      </c>
      <c r="Y3516" s="10"/>
    </row>
    <row r="3517" spans="1:25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7"/>
        <v>103</v>
      </c>
      <c r="P3517">
        <f t="shared" si="218"/>
        <v>66.956521739130437</v>
      </c>
      <c r="Q3517" s="9" t="s">
        <v>8320</v>
      </c>
      <c r="R3517" s="9" t="s">
        <v>8321</v>
      </c>
      <c r="S3517" s="10">
        <f>(J3517/86400)+25569+(-6/24)</f>
        <v>42125.522812499999</v>
      </c>
      <c r="T3517">
        <f t="shared" si="216"/>
        <v>2015</v>
      </c>
      <c r="U3517" s="15" t="str">
        <f t="shared" si="219"/>
        <v>May</v>
      </c>
      <c r="V3517" s="10">
        <f>(I3517/86400)+25569+(-5/24)</f>
        <v>42155.564479166664</v>
      </c>
      <c r="Y3517" s="10"/>
    </row>
    <row r="3518" spans="1:25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7"/>
        <v>100</v>
      </c>
      <c r="P3518">
        <f t="shared" si="218"/>
        <v>227.27272727272728</v>
      </c>
      <c r="Q3518" s="9" t="s">
        <v>8320</v>
      </c>
      <c r="R3518" s="9" t="s">
        <v>8321</v>
      </c>
      <c r="S3518" s="10">
        <f>(J3518/86400)+25569+(-6/24)</f>
        <v>41855.760069444441</v>
      </c>
      <c r="T3518">
        <f t="shared" si="216"/>
        <v>2014</v>
      </c>
      <c r="U3518" s="15" t="str">
        <f t="shared" si="219"/>
        <v>Aug</v>
      </c>
      <c r="V3518" s="10">
        <f>(I3518/86400)+25569+(-5/24)</f>
        <v>41889.916666666664</v>
      </c>
      <c r="Y3518" s="10"/>
    </row>
    <row r="3519" spans="1:25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7"/>
        <v>100</v>
      </c>
      <c r="P3519">
        <f t="shared" si="218"/>
        <v>307.69230769230768</v>
      </c>
      <c r="Q3519" s="9" t="s">
        <v>8320</v>
      </c>
      <c r="R3519" s="9" t="s">
        <v>8321</v>
      </c>
      <c r="S3519" s="10">
        <f>(J3519/86400)+25569+(-6/24)</f>
        <v>41794.567523148144</v>
      </c>
      <c r="T3519">
        <f t="shared" si="216"/>
        <v>2014</v>
      </c>
      <c r="U3519" s="15" t="str">
        <f t="shared" si="219"/>
        <v>Jun</v>
      </c>
      <c r="V3519" s="10">
        <f>(I3519/86400)+25569+(-5/24)</f>
        <v>41824.25</v>
      </c>
      <c r="Y3519" s="10"/>
    </row>
    <row r="3520" spans="1:25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7"/>
        <v>110</v>
      </c>
      <c r="P3520">
        <f t="shared" si="218"/>
        <v>50.020909090909093</v>
      </c>
      <c r="Q3520" s="9" t="s">
        <v>8320</v>
      </c>
      <c r="R3520" s="9" t="s">
        <v>8321</v>
      </c>
      <c r="S3520" s="10">
        <f>(J3520/86400)+25569+(-6/24)</f>
        <v>41893.533553240741</v>
      </c>
      <c r="T3520">
        <f t="shared" si="216"/>
        <v>2014</v>
      </c>
      <c r="U3520" s="15" t="str">
        <f t="shared" si="219"/>
        <v>Sep</v>
      </c>
      <c r="V3520" s="10">
        <f>(I3520/86400)+25569+(-5/24)</f>
        <v>41914.38958333333</v>
      </c>
      <c r="Y3520" s="10"/>
    </row>
    <row r="3521" spans="1:25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7"/>
        <v>101</v>
      </c>
      <c r="P3521">
        <f t="shared" si="218"/>
        <v>72.392857142857139</v>
      </c>
      <c r="Q3521" s="9" t="s">
        <v>8320</v>
      </c>
      <c r="R3521" s="9" t="s">
        <v>8321</v>
      </c>
      <c r="S3521" s="10">
        <f>(J3521/86400)+25569+(-6/24)</f>
        <v>42037.348958333328</v>
      </c>
      <c r="T3521">
        <f t="shared" si="216"/>
        <v>2015</v>
      </c>
      <c r="U3521" s="15" t="str">
        <f t="shared" si="219"/>
        <v>Feb</v>
      </c>
      <c r="V3521" s="10">
        <f>(I3521/86400)+25569+(-5/24)</f>
        <v>42067.390624999993</v>
      </c>
      <c r="Y3521" s="10"/>
    </row>
    <row r="3522" spans="1:25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7"/>
        <v>101</v>
      </c>
      <c r="P3522">
        <f t="shared" si="218"/>
        <v>95.952380952380949</v>
      </c>
      <c r="Q3522" s="9" t="s">
        <v>8320</v>
      </c>
      <c r="R3522" s="9" t="s">
        <v>8321</v>
      </c>
      <c r="S3522" s="10">
        <f>(J3522/86400)+25569+(-6/24)</f>
        <v>42227.574212962965</v>
      </c>
      <c r="T3522">
        <f t="shared" ref="T3522:T3585" si="220">YEAR(S3522)</f>
        <v>2015</v>
      </c>
      <c r="U3522" s="15" t="str">
        <f t="shared" si="219"/>
        <v>Aug</v>
      </c>
      <c r="V3522" s="10">
        <f>(I3522/86400)+25569+(-5/24)</f>
        <v>42253.365972222215</v>
      </c>
      <c r="Y3522" s="10"/>
    </row>
    <row r="3523" spans="1:25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1">ROUND((E3523/D3523)*100,0)</f>
        <v>169</v>
      </c>
      <c r="P3523">
        <f t="shared" ref="P3523:P3586" si="222">AVERAGE(E3523/L3523)</f>
        <v>45.615384615384613</v>
      </c>
      <c r="Q3523" s="9" t="s">
        <v>8320</v>
      </c>
      <c r="R3523" s="9" t="s">
        <v>8321</v>
      </c>
      <c r="S3523" s="10">
        <f>(J3523/86400)+25569+(-6/24)</f>
        <v>41881.111342592594</v>
      </c>
      <c r="T3523">
        <f t="shared" si="220"/>
        <v>2014</v>
      </c>
      <c r="U3523" s="15" t="str">
        <f t="shared" ref="U3523:U3586" si="223">TEXT(S3523,"mmm")</f>
        <v>Aug</v>
      </c>
      <c r="V3523" s="10">
        <f>(I3523/86400)+25569+(-5/24)</f>
        <v>41911.153009259258</v>
      </c>
      <c r="Y3523" s="10"/>
    </row>
    <row r="3524" spans="1:25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1"/>
        <v>100</v>
      </c>
      <c r="P3524">
        <f t="shared" si="222"/>
        <v>41.029411764705884</v>
      </c>
      <c r="Q3524" s="9" t="s">
        <v>8320</v>
      </c>
      <c r="R3524" s="9" t="s">
        <v>8321</v>
      </c>
      <c r="S3524" s="10">
        <f>(J3524/86400)+25569+(-6/24)</f>
        <v>42234.539884259255</v>
      </c>
      <c r="T3524">
        <f t="shared" si="220"/>
        <v>2015</v>
      </c>
      <c r="U3524" s="15" t="str">
        <f t="shared" si="223"/>
        <v>Aug</v>
      </c>
      <c r="V3524" s="10">
        <f>(I3524/86400)+25569+(-5/24)</f>
        <v>42262.212500000001</v>
      </c>
      <c r="Y3524" s="10"/>
    </row>
    <row r="3525" spans="1:25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1"/>
        <v>114</v>
      </c>
      <c r="P3525">
        <f t="shared" si="222"/>
        <v>56.825000000000003</v>
      </c>
      <c r="Q3525" s="9" t="s">
        <v>8320</v>
      </c>
      <c r="R3525" s="9" t="s">
        <v>8321</v>
      </c>
      <c r="S3525" s="10">
        <f>(J3525/86400)+25569+(-6/24)</f>
        <v>42581.147546296299</v>
      </c>
      <c r="T3525">
        <f t="shared" si="220"/>
        <v>2016</v>
      </c>
      <c r="U3525" s="15" t="str">
        <f t="shared" si="223"/>
        <v>Jul</v>
      </c>
      <c r="V3525" s="10">
        <f>(I3525/86400)+25569+(-5/24)</f>
        <v>42638.749999999993</v>
      </c>
      <c r="Y3525" s="10"/>
    </row>
    <row r="3526" spans="1:25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1"/>
        <v>102</v>
      </c>
      <c r="P3526">
        <f t="shared" si="222"/>
        <v>137.24324324324326</v>
      </c>
      <c r="Q3526" s="9" t="s">
        <v>8320</v>
      </c>
      <c r="R3526" s="9" t="s">
        <v>8321</v>
      </c>
      <c r="S3526" s="10">
        <f>(J3526/86400)+25569+(-6/24)</f>
        <v>41880.51357638889</v>
      </c>
      <c r="T3526">
        <f t="shared" si="220"/>
        <v>2014</v>
      </c>
      <c r="U3526" s="15" t="str">
        <f t="shared" si="223"/>
        <v>Aug</v>
      </c>
      <c r="V3526" s="10">
        <f>(I3526/86400)+25569+(-5/24)</f>
        <v>41894.958333333328</v>
      </c>
      <c r="Y3526" s="10"/>
    </row>
    <row r="3527" spans="1:25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1"/>
        <v>106</v>
      </c>
      <c r="P3527">
        <f t="shared" si="222"/>
        <v>75.714285714285708</v>
      </c>
      <c r="Q3527" s="9" t="s">
        <v>8320</v>
      </c>
      <c r="R3527" s="9" t="s">
        <v>8321</v>
      </c>
      <c r="S3527" s="10">
        <f>(J3527/86400)+25569+(-6/24)</f>
        <v>42214.4456712963</v>
      </c>
      <c r="T3527">
        <f t="shared" si="220"/>
        <v>2015</v>
      </c>
      <c r="U3527" s="15" t="str">
        <f t="shared" si="223"/>
        <v>Jul</v>
      </c>
      <c r="V3527" s="10">
        <f>(I3527/86400)+25569+(-5/24)</f>
        <v>42225.458333333336</v>
      </c>
      <c r="Y3527" s="10"/>
    </row>
    <row r="3528" spans="1:25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1"/>
        <v>102</v>
      </c>
      <c r="P3528">
        <f t="shared" si="222"/>
        <v>99</v>
      </c>
      <c r="Q3528" s="9" t="s">
        <v>8320</v>
      </c>
      <c r="R3528" s="9" t="s">
        <v>8321</v>
      </c>
      <c r="S3528" s="10">
        <f>(J3528/86400)+25569+(-6/24)</f>
        <v>42460.085312499999</v>
      </c>
      <c r="T3528">
        <f t="shared" si="220"/>
        <v>2016</v>
      </c>
      <c r="U3528" s="15" t="str">
        <f t="shared" si="223"/>
        <v>Mar</v>
      </c>
      <c r="V3528" s="10">
        <f>(I3528/86400)+25569+(-5/24)</f>
        <v>42488.040972222218</v>
      </c>
      <c r="Y3528" s="10"/>
    </row>
    <row r="3529" spans="1:25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1"/>
        <v>117</v>
      </c>
      <c r="P3529">
        <f t="shared" si="222"/>
        <v>81.569767441860463</v>
      </c>
      <c r="Q3529" s="9" t="s">
        <v>8320</v>
      </c>
      <c r="R3529" s="9" t="s">
        <v>8321</v>
      </c>
      <c r="S3529" s="10">
        <f>(J3529/86400)+25569+(-6/24)</f>
        <v>42166.773206018523</v>
      </c>
      <c r="T3529">
        <f t="shared" si="220"/>
        <v>2015</v>
      </c>
      <c r="U3529" s="15" t="str">
        <f t="shared" si="223"/>
        <v>Jun</v>
      </c>
      <c r="V3529" s="10">
        <f>(I3529/86400)+25569+(-5/24)</f>
        <v>42195.957638888889</v>
      </c>
      <c r="Y3529" s="10"/>
    </row>
    <row r="3530" spans="1:25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1"/>
        <v>101</v>
      </c>
      <c r="P3530">
        <f t="shared" si="222"/>
        <v>45.108108108108105</v>
      </c>
      <c r="Q3530" s="9" t="s">
        <v>8320</v>
      </c>
      <c r="R3530" s="9" t="s">
        <v>8321</v>
      </c>
      <c r="S3530" s="10">
        <f>(J3530/86400)+25569+(-6/24)</f>
        <v>42733.25136574074</v>
      </c>
      <c r="T3530">
        <f t="shared" si="220"/>
        <v>2016</v>
      </c>
      <c r="U3530" s="15" t="str">
        <f t="shared" si="223"/>
        <v>Dec</v>
      </c>
      <c r="V3530" s="10">
        <f>(I3530/86400)+25569+(-5/24)</f>
        <v>42753.293032407404</v>
      </c>
      <c r="Y3530" s="10"/>
    </row>
    <row r="3531" spans="1:25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1"/>
        <v>132</v>
      </c>
      <c r="P3531">
        <f t="shared" si="222"/>
        <v>36.666666666666664</v>
      </c>
      <c r="Q3531" s="9" t="s">
        <v>8320</v>
      </c>
      <c r="R3531" s="9" t="s">
        <v>8321</v>
      </c>
      <c r="S3531" s="10">
        <f>(J3531/86400)+25569+(-6/24)</f>
        <v>42177.511782407411</v>
      </c>
      <c r="T3531">
        <f t="shared" si="220"/>
        <v>2015</v>
      </c>
      <c r="U3531" s="15" t="str">
        <f t="shared" si="223"/>
        <v>Jun</v>
      </c>
      <c r="V3531" s="10">
        <f>(I3531/86400)+25569+(-5/24)</f>
        <v>42197.833333333336</v>
      </c>
      <c r="Y3531" s="10"/>
    </row>
    <row r="3532" spans="1:25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1"/>
        <v>100</v>
      </c>
      <c r="P3532">
        <f t="shared" si="222"/>
        <v>125</v>
      </c>
      <c r="Q3532" s="9" t="s">
        <v>8320</v>
      </c>
      <c r="R3532" s="9" t="s">
        <v>8321</v>
      </c>
      <c r="S3532" s="10">
        <f>(J3532/86400)+25569+(-6/24)</f>
        <v>42442.373344907406</v>
      </c>
      <c r="T3532">
        <f t="shared" si="220"/>
        <v>2016</v>
      </c>
      <c r="U3532" s="15" t="str">
        <f t="shared" si="223"/>
        <v>Mar</v>
      </c>
      <c r="V3532" s="10">
        <f>(I3532/86400)+25569+(-5/24)</f>
        <v>42470.624999999993</v>
      </c>
      <c r="Y3532" s="10"/>
    </row>
    <row r="3533" spans="1:25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1"/>
        <v>128</v>
      </c>
      <c r="P3533">
        <f t="shared" si="222"/>
        <v>49.230769230769234</v>
      </c>
      <c r="Q3533" s="9" t="s">
        <v>8320</v>
      </c>
      <c r="R3533" s="9" t="s">
        <v>8321</v>
      </c>
      <c r="S3533" s="10">
        <f>(J3533/86400)+25569+(-6/24)</f>
        <v>42521.404328703706</v>
      </c>
      <c r="T3533">
        <f t="shared" si="220"/>
        <v>2016</v>
      </c>
      <c r="U3533" s="15" t="str">
        <f t="shared" si="223"/>
        <v>May</v>
      </c>
      <c r="V3533" s="10">
        <f>(I3533/86400)+25569+(-5/24)</f>
        <v>42551.44599537037</v>
      </c>
      <c r="Y3533" s="10"/>
    </row>
    <row r="3534" spans="1:25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1"/>
        <v>119</v>
      </c>
      <c r="P3534">
        <f t="shared" si="222"/>
        <v>42.296296296296298</v>
      </c>
      <c r="Q3534" s="9" t="s">
        <v>8320</v>
      </c>
      <c r="R3534" s="9" t="s">
        <v>8321</v>
      </c>
      <c r="S3534" s="10">
        <f>(J3534/86400)+25569+(-6/24)</f>
        <v>41884.349849537037</v>
      </c>
      <c r="T3534">
        <f t="shared" si="220"/>
        <v>2014</v>
      </c>
      <c r="U3534" s="15" t="str">
        <f t="shared" si="223"/>
        <v>Sep</v>
      </c>
      <c r="V3534" s="10">
        <f>(I3534/86400)+25569+(-5/24)</f>
        <v>41899.957638888889</v>
      </c>
      <c r="Y3534" s="10"/>
    </row>
    <row r="3535" spans="1:25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1"/>
        <v>126</v>
      </c>
      <c r="P3535">
        <f t="shared" si="222"/>
        <v>78.875</v>
      </c>
      <c r="Q3535" s="9" t="s">
        <v>8320</v>
      </c>
      <c r="R3535" s="9" t="s">
        <v>8321</v>
      </c>
      <c r="S3535" s="10">
        <f>(J3535/86400)+25569+(-6/24)</f>
        <v>42289.511192129634</v>
      </c>
      <c r="T3535">
        <f t="shared" si="220"/>
        <v>2015</v>
      </c>
      <c r="U3535" s="15" t="str">
        <f t="shared" si="223"/>
        <v>Oct</v>
      </c>
      <c r="V3535" s="10">
        <f>(I3535/86400)+25569+(-5/24)</f>
        <v>42319.594525462962</v>
      </c>
      <c r="Y3535" s="10"/>
    </row>
    <row r="3536" spans="1:25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1"/>
        <v>156</v>
      </c>
      <c r="P3536">
        <f t="shared" si="222"/>
        <v>38.284313725490193</v>
      </c>
      <c r="Q3536" s="9" t="s">
        <v>8320</v>
      </c>
      <c r="R3536" s="9" t="s">
        <v>8321</v>
      </c>
      <c r="S3536" s="10">
        <f>(J3536/86400)+25569+(-6/24)</f>
        <v>42243.3752662037</v>
      </c>
      <c r="T3536">
        <f t="shared" si="220"/>
        <v>2015</v>
      </c>
      <c r="U3536" s="15" t="str">
        <f t="shared" si="223"/>
        <v>Aug</v>
      </c>
      <c r="V3536" s="10">
        <f>(I3536/86400)+25569+(-5/24)</f>
        <v>42278.416932870365</v>
      </c>
      <c r="Y3536" s="10"/>
    </row>
    <row r="3537" spans="1:25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1"/>
        <v>103</v>
      </c>
      <c r="P3537">
        <f t="shared" si="222"/>
        <v>44.847826086956523</v>
      </c>
      <c r="Q3537" s="9" t="s">
        <v>8320</v>
      </c>
      <c r="R3537" s="9" t="s">
        <v>8321</v>
      </c>
      <c r="S3537" s="10">
        <f>(J3537/86400)+25569+(-6/24)</f>
        <v>42248.390162037038</v>
      </c>
      <c r="T3537">
        <f t="shared" si="220"/>
        <v>2015</v>
      </c>
      <c r="U3537" s="15" t="str">
        <f t="shared" si="223"/>
        <v>Sep</v>
      </c>
      <c r="V3537" s="10">
        <f>(I3537/86400)+25569+(-5/24)</f>
        <v>42279.541666666664</v>
      </c>
      <c r="Y3537" s="10"/>
    </row>
    <row r="3538" spans="1:25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1"/>
        <v>153</v>
      </c>
      <c r="P3538">
        <f t="shared" si="222"/>
        <v>13.529411764705882</v>
      </c>
      <c r="Q3538" s="9" t="s">
        <v>8320</v>
      </c>
      <c r="R3538" s="9" t="s">
        <v>8321</v>
      </c>
      <c r="S3538" s="10">
        <f>(J3538/86400)+25569+(-6/24)</f>
        <v>42328.477141203708</v>
      </c>
      <c r="T3538">
        <f t="shared" si="220"/>
        <v>2015</v>
      </c>
      <c r="U3538" s="15" t="str">
        <f t="shared" si="223"/>
        <v>Nov</v>
      </c>
      <c r="V3538" s="10">
        <f>(I3538/86400)+25569+(-5/24)</f>
        <v>42358.290972222218</v>
      </c>
      <c r="Y3538" s="10"/>
    </row>
    <row r="3539" spans="1:25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1"/>
        <v>180</v>
      </c>
      <c r="P3539">
        <f t="shared" si="222"/>
        <v>43.5</v>
      </c>
      <c r="Q3539" s="9" t="s">
        <v>8320</v>
      </c>
      <c r="R3539" s="9" t="s">
        <v>8321</v>
      </c>
      <c r="S3539" s="10">
        <f>(J3539/86400)+25569+(-6/24)</f>
        <v>41923.104351851856</v>
      </c>
      <c r="T3539">
        <f t="shared" si="220"/>
        <v>2014</v>
      </c>
      <c r="U3539" s="15" t="str">
        <f t="shared" si="223"/>
        <v>Oct</v>
      </c>
      <c r="V3539" s="10">
        <f>(I3539/86400)+25569+(-5/24)</f>
        <v>41960.124305555553</v>
      </c>
      <c r="Y3539" s="10"/>
    </row>
    <row r="3540" spans="1:25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1"/>
        <v>128</v>
      </c>
      <c r="P3540">
        <f t="shared" si="222"/>
        <v>30.951807228915662</v>
      </c>
      <c r="Q3540" s="9" t="s">
        <v>8320</v>
      </c>
      <c r="R3540" s="9" t="s">
        <v>8321</v>
      </c>
      <c r="S3540" s="10">
        <f>(J3540/86400)+25569+(-6/24)</f>
        <v>42571.170601851853</v>
      </c>
      <c r="T3540">
        <f t="shared" si="220"/>
        <v>2016</v>
      </c>
      <c r="U3540" s="15" t="str">
        <f t="shared" si="223"/>
        <v>Jul</v>
      </c>
      <c r="V3540" s="10">
        <f>(I3540/86400)+25569+(-5/24)</f>
        <v>42599.212268518517</v>
      </c>
      <c r="Y3540" s="10"/>
    </row>
    <row r="3541" spans="1:25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1"/>
        <v>120</v>
      </c>
      <c r="P3541">
        <f t="shared" si="222"/>
        <v>55.230769230769234</v>
      </c>
      <c r="Q3541" s="9" t="s">
        <v>8320</v>
      </c>
      <c r="R3541" s="9" t="s">
        <v>8321</v>
      </c>
      <c r="S3541" s="10">
        <f>(J3541/86400)+25569+(-6/24)</f>
        <v>42600.506041666667</v>
      </c>
      <c r="T3541">
        <f t="shared" si="220"/>
        <v>2016</v>
      </c>
      <c r="U3541" s="15" t="str">
        <f t="shared" si="223"/>
        <v>Aug</v>
      </c>
      <c r="V3541" s="10">
        <f>(I3541/86400)+25569+(-5/24)</f>
        <v>42621.547708333332</v>
      </c>
      <c r="Y3541" s="10"/>
    </row>
    <row r="3542" spans="1:25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1"/>
        <v>123</v>
      </c>
      <c r="P3542">
        <f t="shared" si="222"/>
        <v>46.125</v>
      </c>
      <c r="Q3542" s="9" t="s">
        <v>8320</v>
      </c>
      <c r="R3542" s="9" t="s">
        <v>8321</v>
      </c>
      <c r="S3542" s="10">
        <f>(J3542/86400)+25569+(-6/24)</f>
        <v>42516.753368055557</v>
      </c>
      <c r="T3542">
        <f t="shared" si="220"/>
        <v>2016</v>
      </c>
      <c r="U3542" s="15" t="str">
        <f t="shared" si="223"/>
        <v>May</v>
      </c>
      <c r="V3542" s="10">
        <f>(I3542/86400)+25569+(-5/24)</f>
        <v>42546.795034722221</v>
      </c>
      <c r="Y3542" s="10"/>
    </row>
    <row r="3543" spans="1:25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1"/>
        <v>105</v>
      </c>
      <c r="P3543">
        <f t="shared" si="222"/>
        <v>39.375</v>
      </c>
      <c r="Q3543" s="9" t="s">
        <v>8320</v>
      </c>
      <c r="R3543" s="9" t="s">
        <v>8321</v>
      </c>
      <c r="S3543" s="10">
        <f>(J3543/86400)+25569+(-6/24)</f>
        <v>42222.480034722219</v>
      </c>
      <c r="T3543">
        <f t="shared" si="220"/>
        <v>2015</v>
      </c>
      <c r="U3543" s="15" t="str">
        <f t="shared" si="223"/>
        <v>Aug</v>
      </c>
      <c r="V3543" s="10">
        <f>(I3543/86400)+25569+(-5/24)</f>
        <v>42247.521701388883</v>
      </c>
      <c r="Y3543" s="10"/>
    </row>
    <row r="3544" spans="1:25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1"/>
        <v>102</v>
      </c>
      <c r="P3544">
        <f t="shared" si="222"/>
        <v>66.152941176470591</v>
      </c>
      <c r="Q3544" s="9" t="s">
        <v>8320</v>
      </c>
      <c r="R3544" s="9" t="s">
        <v>8321</v>
      </c>
      <c r="S3544" s="10">
        <f>(J3544/86400)+25569+(-6/24)</f>
        <v>41829.349791666667</v>
      </c>
      <c r="T3544">
        <f t="shared" si="220"/>
        <v>2014</v>
      </c>
      <c r="U3544" s="15" t="str">
        <f t="shared" si="223"/>
        <v>Jul</v>
      </c>
      <c r="V3544" s="10">
        <f>(I3544/86400)+25569+(-5/24)</f>
        <v>41889.391458333332</v>
      </c>
      <c r="Y3544" s="10"/>
    </row>
    <row r="3545" spans="1:25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1"/>
        <v>105</v>
      </c>
      <c r="P3545">
        <f t="shared" si="222"/>
        <v>54.137931034482762</v>
      </c>
      <c r="Q3545" s="9" t="s">
        <v>8320</v>
      </c>
      <c r="R3545" s="9" t="s">
        <v>8321</v>
      </c>
      <c r="S3545" s="10">
        <f>(J3545/86400)+25569+(-6/24)</f>
        <v>42150.505312499998</v>
      </c>
      <c r="T3545">
        <f t="shared" si="220"/>
        <v>2015</v>
      </c>
      <c r="U3545" s="15" t="str">
        <f t="shared" si="223"/>
        <v>May</v>
      </c>
      <c r="V3545" s="10">
        <f>(I3545/86400)+25569+(-5/24)</f>
        <v>42180.546979166662</v>
      </c>
      <c r="Y3545" s="10"/>
    </row>
    <row r="3546" spans="1:25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1"/>
        <v>100</v>
      </c>
      <c r="P3546">
        <f t="shared" si="222"/>
        <v>104.16666666666667</v>
      </c>
      <c r="Q3546" s="9" t="s">
        <v>8320</v>
      </c>
      <c r="R3546" s="9" t="s">
        <v>8321</v>
      </c>
      <c r="S3546" s="10">
        <f>(J3546/86400)+25569+(-6/24)</f>
        <v>42040.581678240742</v>
      </c>
      <c r="T3546">
        <f t="shared" si="220"/>
        <v>2015</v>
      </c>
      <c r="U3546" s="15" t="str">
        <f t="shared" si="223"/>
        <v>Feb</v>
      </c>
      <c r="V3546" s="10">
        <f>(I3546/86400)+25569+(-5/24)</f>
        <v>42070.623344907406</v>
      </c>
      <c r="Y3546" s="10"/>
    </row>
    <row r="3547" spans="1:25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1"/>
        <v>100</v>
      </c>
      <c r="P3547">
        <f t="shared" si="222"/>
        <v>31.375</v>
      </c>
      <c r="Q3547" s="9" t="s">
        <v>8320</v>
      </c>
      <c r="R3547" s="9" t="s">
        <v>8321</v>
      </c>
      <c r="S3547" s="10">
        <f>(J3547/86400)+25569+(-6/24)</f>
        <v>42075.557395833333</v>
      </c>
      <c r="T3547">
        <f t="shared" si="220"/>
        <v>2015</v>
      </c>
      <c r="U3547" s="15" t="str">
        <f t="shared" si="223"/>
        <v>Mar</v>
      </c>
      <c r="V3547" s="10">
        <f>(I3547/86400)+25569+(-5/24)</f>
        <v>42105.599062499998</v>
      </c>
      <c r="Y3547" s="10"/>
    </row>
    <row r="3548" spans="1:25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1"/>
        <v>102</v>
      </c>
      <c r="P3548">
        <f t="shared" si="222"/>
        <v>59.210526315789473</v>
      </c>
      <c r="Q3548" s="9" t="s">
        <v>8320</v>
      </c>
      <c r="R3548" s="9" t="s">
        <v>8321</v>
      </c>
      <c r="S3548" s="10">
        <f>(J3548/86400)+25569+(-6/24)</f>
        <v>42073.410694444443</v>
      </c>
      <c r="T3548">
        <f t="shared" si="220"/>
        <v>2015</v>
      </c>
      <c r="U3548" s="15" t="str">
        <f t="shared" si="223"/>
        <v>Mar</v>
      </c>
      <c r="V3548" s="10">
        <f>(I3548/86400)+25569+(-5/24)</f>
        <v>42094.957638888889</v>
      </c>
      <c r="Y3548" s="10"/>
    </row>
    <row r="3549" spans="1:25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1"/>
        <v>114</v>
      </c>
      <c r="P3549">
        <f t="shared" si="222"/>
        <v>119.17633928571429</v>
      </c>
      <c r="Q3549" s="9" t="s">
        <v>8320</v>
      </c>
      <c r="R3549" s="9" t="s">
        <v>8321</v>
      </c>
      <c r="S3549" s="10">
        <f>(J3549/86400)+25569+(-6/24)</f>
        <v>42479.828715277778</v>
      </c>
      <c r="T3549">
        <f t="shared" si="220"/>
        <v>2016</v>
      </c>
      <c r="U3549" s="15" t="str">
        <f t="shared" si="223"/>
        <v>Apr</v>
      </c>
      <c r="V3549" s="10">
        <f>(I3549/86400)+25569+(-5/24)</f>
        <v>42503.957638888889</v>
      </c>
      <c r="Y3549" s="10"/>
    </row>
    <row r="3550" spans="1:25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1"/>
        <v>102</v>
      </c>
      <c r="P3550">
        <f t="shared" si="222"/>
        <v>164.61538461538461</v>
      </c>
      <c r="Q3550" s="9" t="s">
        <v>8320</v>
      </c>
      <c r="R3550" s="9" t="s">
        <v>8321</v>
      </c>
      <c r="S3550" s="10">
        <f>(J3550/86400)+25569+(-6/24)</f>
        <v>42411.692291666666</v>
      </c>
      <c r="T3550">
        <f t="shared" si="220"/>
        <v>2016</v>
      </c>
      <c r="U3550" s="15" t="str">
        <f t="shared" si="223"/>
        <v>Feb</v>
      </c>
      <c r="V3550" s="10">
        <f>(I3550/86400)+25569+(-5/24)</f>
        <v>42433.833333333336</v>
      </c>
      <c r="Y3550" s="10"/>
    </row>
    <row r="3551" spans="1:25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1"/>
        <v>102</v>
      </c>
      <c r="P3551">
        <f t="shared" si="222"/>
        <v>24.285714285714285</v>
      </c>
      <c r="Q3551" s="9" t="s">
        <v>8320</v>
      </c>
      <c r="R3551" s="9" t="s">
        <v>8321</v>
      </c>
      <c r="S3551" s="10">
        <f>(J3551/86400)+25569+(-6/24)</f>
        <v>42223.144363425927</v>
      </c>
      <c r="T3551">
        <f t="shared" si="220"/>
        <v>2015</v>
      </c>
      <c r="U3551" s="15" t="str">
        <f t="shared" si="223"/>
        <v>Aug</v>
      </c>
      <c r="V3551" s="10">
        <f>(I3551/86400)+25569+(-5/24)</f>
        <v>42251.186030092591</v>
      </c>
      <c r="Y3551" s="10"/>
    </row>
    <row r="3552" spans="1:25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1"/>
        <v>105</v>
      </c>
      <c r="P3552">
        <f t="shared" si="222"/>
        <v>40.9375</v>
      </c>
      <c r="Q3552" s="9" t="s">
        <v>8320</v>
      </c>
      <c r="R3552" s="9" t="s">
        <v>8321</v>
      </c>
      <c r="S3552" s="10">
        <f>(J3552/86400)+25569+(-6/24)</f>
        <v>42462.643495370372</v>
      </c>
      <c r="T3552">
        <f t="shared" si="220"/>
        <v>2016</v>
      </c>
      <c r="U3552" s="15" t="str">
        <f t="shared" si="223"/>
        <v>Apr</v>
      </c>
      <c r="V3552" s="10">
        <f>(I3552/86400)+25569+(-5/24)</f>
        <v>42492.685162037036</v>
      </c>
      <c r="Y3552" s="10"/>
    </row>
    <row r="3553" spans="1:25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1"/>
        <v>102</v>
      </c>
      <c r="P3553">
        <f t="shared" si="222"/>
        <v>61.1</v>
      </c>
      <c r="Q3553" s="9" t="s">
        <v>8320</v>
      </c>
      <c r="R3553" s="9" t="s">
        <v>8321</v>
      </c>
      <c r="S3553" s="10">
        <f>(J3553/86400)+25569+(-6/24)</f>
        <v>41753.265856481477</v>
      </c>
      <c r="T3553">
        <f t="shared" si="220"/>
        <v>2014</v>
      </c>
      <c r="U3553" s="15" t="str">
        <f t="shared" si="223"/>
        <v>Apr</v>
      </c>
      <c r="V3553" s="10">
        <f>(I3553/86400)+25569+(-5/24)</f>
        <v>41781.713194444441</v>
      </c>
      <c r="Y3553" s="10"/>
    </row>
    <row r="3554" spans="1:25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1"/>
        <v>100</v>
      </c>
      <c r="P3554">
        <f t="shared" si="222"/>
        <v>38.65</v>
      </c>
      <c r="Q3554" s="9" t="s">
        <v>8320</v>
      </c>
      <c r="R3554" s="9" t="s">
        <v>8321</v>
      </c>
      <c r="S3554" s="10">
        <f>(J3554/86400)+25569+(-6/24)</f>
        <v>41788.337083333332</v>
      </c>
      <c r="T3554">
        <f t="shared" si="220"/>
        <v>2014</v>
      </c>
      <c r="U3554" s="15" t="str">
        <f t="shared" si="223"/>
        <v>May</v>
      </c>
      <c r="V3554" s="10">
        <f>(I3554/86400)+25569+(-5/24)</f>
        <v>41818.378749999996</v>
      </c>
      <c r="Y3554" s="10"/>
    </row>
    <row r="3555" spans="1:25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1"/>
        <v>106</v>
      </c>
      <c r="P3555">
        <f t="shared" si="222"/>
        <v>56.20192307692308</v>
      </c>
      <c r="Q3555" s="9" t="s">
        <v>8320</v>
      </c>
      <c r="R3555" s="9" t="s">
        <v>8321</v>
      </c>
      <c r="S3555" s="10">
        <f>(J3555/86400)+25569+(-6/24)</f>
        <v>42195.778703703705</v>
      </c>
      <c r="T3555">
        <f t="shared" si="220"/>
        <v>2015</v>
      </c>
      <c r="U3555" s="15" t="str">
        <f t="shared" si="223"/>
        <v>Jul</v>
      </c>
      <c r="V3555" s="10">
        <f>(I3555/86400)+25569+(-5/24)</f>
        <v>42227.791666666664</v>
      </c>
      <c r="Y3555" s="10"/>
    </row>
    <row r="3556" spans="1:25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1"/>
        <v>113</v>
      </c>
      <c r="P3556">
        <f t="shared" si="222"/>
        <v>107.00207547169811</v>
      </c>
      <c r="Q3556" s="9" t="s">
        <v>8320</v>
      </c>
      <c r="R3556" s="9" t="s">
        <v>8321</v>
      </c>
      <c r="S3556" s="10">
        <f>(J3556/86400)+25569+(-6/24)</f>
        <v>42015.800451388888</v>
      </c>
      <c r="T3556">
        <f t="shared" si="220"/>
        <v>2015</v>
      </c>
      <c r="U3556" s="15" t="str">
        <f t="shared" si="223"/>
        <v>Jan</v>
      </c>
      <c r="V3556" s="10">
        <f>(I3556/86400)+25569+(-5/24)</f>
        <v>42046.499999999993</v>
      </c>
      <c r="Y3556" s="10"/>
    </row>
    <row r="3557" spans="1:25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1"/>
        <v>100</v>
      </c>
      <c r="P3557">
        <f t="shared" si="222"/>
        <v>171.42857142857142</v>
      </c>
      <c r="Q3557" s="9" t="s">
        <v>8320</v>
      </c>
      <c r="R3557" s="9" t="s">
        <v>8321</v>
      </c>
      <c r="S3557" s="10">
        <f>(J3557/86400)+25569+(-6/24)</f>
        <v>42661.192060185189</v>
      </c>
      <c r="T3557">
        <f t="shared" si="220"/>
        <v>2016</v>
      </c>
      <c r="U3557" s="15" t="str">
        <f t="shared" si="223"/>
        <v>Oct</v>
      </c>
      <c r="V3557" s="10">
        <f>(I3557/86400)+25569+(-5/24)</f>
        <v>42691.275393518517</v>
      </c>
      <c r="Y3557" s="10"/>
    </row>
    <row r="3558" spans="1:25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1"/>
        <v>100</v>
      </c>
      <c r="P3558">
        <f t="shared" si="222"/>
        <v>110.5</v>
      </c>
      <c r="Q3558" s="9" t="s">
        <v>8320</v>
      </c>
      <c r="R3558" s="9" t="s">
        <v>8321</v>
      </c>
      <c r="S3558" s="10">
        <f>(J3558/86400)+25569+(-6/24)</f>
        <v>41808.399583333332</v>
      </c>
      <c r="T3558">
        <f t="shared" si="220"/>
        <v>2014</v>
      </c>
      <c r="U3558" s="15" t="str">
        <f t="shared" si="223"/>
        <v>Jun</v>
      </c>
      <c r="V3558" s="10">
        <f>(I3558/86400)+25569+(-5/24)</f>
        <v>41868.441249999996</v>
      </c>
      <c r="Y3558" s="10"/>
    </row>
    <row r="3559" spans="1:25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1"/>
        <v>100</v>
      </c>
      <c r="P3559">
        <f t="shared" si="222"/>
        <v>179.27598566308242</v>
      </c>
      <c r="Q3559" s="9" t="s">
        <v>8320</v>
      </c>
      <c r="R3559" s="9" t="s">
        <v>8321</v>
      </c>
      <c r="S3559" s="10">
        <f>(J3559/86400)+25569+(-6/24)</f>
        <v>41730.026747685188</v>
      </c>
      <c r="T3559">
        <f t="shared" si="220"/>
        <v>2014</v>
      </c>
      <c r="U3559" s="15" t="str">
        <f t="shared" si="223"/>
        <v>Apr</v>
      </c>
      <c r="V3559" s="10">
        <f>(I3559/86400)+25569+(-5/24)</f>
        <v>41764.068414351852</v>
      </c>
      <c r="Y3559" s="10"/>
    </row>
    <row r="3560" spans="1:25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1"/>
        <v>144</v>
      </c>
      <c r="P3560">
        <f t="shared" si="222"/>
        <v>22.90909090909091</v>
      </c>
      <c r="Q3560" s="9" t="s">
        <v>8320</v>
      </c>
      <c r="R3560" s="9" t="s">
        <v>8321</v>
      </c>
      <c r="S3560" s="10">
        <f>(J3560/86400)+25569+(-6/24)</f>
        <v>42139.566840277781</v>
      </c>
      <c r="T3560">
        <f t="shared" si="220"/>
        <v>2015</v>
      </c>
      <c r="U3560" s="15" t="str">
        <f t="shared" si="223"/>
        <v>May</v>
      </c>
      <c r="V3560" s="10">
        <f>(I3560/86400)+25569+(-5/24)</f>
        <v>42181.666666666664</v>
      </c>
      <c r="Y3560" s="10"/>
    </row>
    <row r="3561" spans="1:25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1"/>
        <v>104</v>
      </c>
      <c r="P3561">
        <f t="shared" si="222"/>
        <v>43.125</v>
      </c>
      <c r="Q3561" s="9" t="s">
        <v>8320</v>
      </c>
      <c r="R3561" s="9" t="s">
        <v>8321</v>
      </c>
      <c r="S3561" s="10">
        <f>(J3561/86400)+25569+(-6/24)</f>
        <v>42193.846157407403</v>
      </c>
      <c r="T3561">
        <f t="shared" si="220"/>
        <v>2015</v>
      </c>
      <c r="U3561" s="15" t="str">
        <f t="shared" si="223"/>
        <v>Jul</v>
      </c>
      <c r="V3561" s="10">
        <f>(I3561/86400)+25569+(-5/24)</f>
        <v>42216.165277777771</v>
      </c>
      <c r="Y3561" s="10"/>
    </row>
    <row r="3562" spans="1:25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1"/>
        <v>108</v>
      </c>
      <c r="P3562">
        <f t="shared" si="222"/>
        <v>46.891891891891895</v>
      </c>
      <c r="Q3562" s="9" t="s">
        <v>8320</v>
      </c>
      <c r="R3562" s="9" t="s">
        <v>8321</v>
      </c>
      <c r="S3562" s="10">
        <f>(J3562/86400)+25569+(-6/24)</f>
        <v>42115.639652777776</v>
      </c>
      <c r="T3562">
        <f t="shared" si="220"/>
        <v>2015</v>
      </c>
      <c r="U3562" s="15" t="str">
        <f t="shared" si="223"/>
        <v>Apr</v>
      </c>
      <c r="V3562" s="10">
        <f>(I3562/86400)+25569+(-5/24)</f>
        <v>42150.906249999993</v>
      </c>
      <c r="Y3562" s="10"/>
    </row>
    <row r="3563" spans="1:25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1"/>
        <v>102</v>
      </c>
      <c r="P3563">
        <f t="shared" si="222"/>
        <v>47.407407407407405</v>
      </c>
      <c r="Q3563" s="9" t="s">
        <v>8320</v>
      </c>
      <c r="R3563" s="9" t="s">
        <v>8321</v>
      </c>
      <c r="S3563" s="10">
        <f>(J3563/86400)+25569+(-6/24)</f>
        <v>42203.430300925931</v>
      </c>
      <c r="T3563">
        <f t="shared" si="220"/>
        <v>2015</v>
      </c>
      <c r="U3563" s="15" t="str">
        <f t="shared" si="223"/>
        <v>Jul</v>
      </c>
      <c r="V3563" s="10">
        <f>(I3563/86400)+25569+(-5/24)</f>
        <v>42221.566666666666</v>
      </c>
      <c r="Y3563" s="10"/>
    </row>
    <row r="3564" spans="1:25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1"/>
        <v>149</v>
      </c>
      <c r="P3564">
        <f t="shared" si="222"/>
        <v>15.129032258064516</v>
      </c>
      <c r="Q3564" s="9" t="s">
        <v>8320</v>
      </c>
      <c r="R3564" s="9" t="s">
        <v>8321</v>
      </c>
      <c r="S3564" s="10">
        <f>(J3564/86400)+25569+(-6/24)</f>
        <v>42433.511886574073</v>
      </c>
      <c r="T3564">
        <f t="shared" si="220"/>
        <v>2016</v>
      </c>
      <c r="U3564" s="15" t="str">
        <f t="shared" si="223"/>
        <v>Mar</v>
      </c>
      <c r="V3564" s="10">
        <f>(I3564/86400)+25569+(-5/24)</f>
        <v>42442.708333333336</v>
      </c>
      <c r="Y3564" s="10"/>
    </row>
    <row r="3565" spans="1:25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1"/>
        <v>105</v>
      </c>
      <c r="P3565">
        <f t="shared" si="222"/>
        <v>21.098000000000003</v>
      </c>
      <c r="Q3565" s="9" t="s">
        <v>8320</v>
      </c>
      <c r="R3565" s="9" t="s">
        <v>8321</v>
      </c>
      <c r="S3565" s="10">
        <f>(J3565/86400)+25569+(-6/24)</f>
        <v>42555.421944444446</v>
      </c>
      <c r="T3565">
        <f t="shared" si="220"/>
        <v>2016</v>
      </c>
      <c r="U3565" s="15" t="str">
        <f t="shared" si="223"/>
        <v>Jul</v>
      </c>
      <c r="V3565" s="10">
        <f>(I3565/86400)+25569+(-5/24)</f>
        <v>42583.583333333336</v>
      </c>
      <c r="Y3565" s="10"/>
    </row>
    <row r="3566" spans="1:25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1"/>
        <v>101</v>
      </c>
      <c r="P3566">
        <f t="shared" si="222"/>
        <v>59.117647058823529</v>
      </c>
      <c r="Q3566" s="9" t="s">
        <v>8320</v>
      </c>
      <c r="R3566" s="9" t="s">
        <v>8321</v>
      </c>
      <c r="S3566" s="10">
        <f>(J3566/86400)+25569+(-6/24)</f>
        <v>42236.373252314814</v>
      </c>
      <c r="T3566">
        <f t="shared" si="220"/>
        <v>2015</v>
      </c>
      <c r="U3566" s="15" t="str">
        <f t="shared" si="223"/>
        <v>Aug</v>
      </c>
      <c r="V3566" s="10">
        <f>(I3566/86400)+25569+(-5/24)</f>
        <v>42282.458333333336</v>
      </c>
      <c r="Y3566" s="10"/>
    </row>
    <row r="3567" spans="1:25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1"/>
        <v>131</v>
      </c>
      <c r="P3567">
        <f t="shared" si="222"/>
        <v>97.916666666666671</v>
      </c>
      <c r="Q3567" s="9" t="s">
        <v>8320</v>
      </c>
      <c r="R3567" s="9" t="s">
        <v>8321</v>
      </c>
      <c r="S3567" s="10">
        <f>(J3567/86400)+25569+(-6/24)</f>
        <v>41974.493148148147</v>
      </c>
      <c r="T3567">
        <f t="shared" si="220"/>
        <v>2014</v>
      </c>
      <c r="U3567" s="15" t="str">
        <f t="shared" si="223"/>
        <v>Dec</v>
      </c>
      <c r="V3567" s="10">
        <f>(I3567/86400)+25569+(-5/24)</f>
        <v>42004.534814814811</v>
      </c>
      <c r="Y3567" s="10"/>
    </row>
    <row r="3568" spans="1:25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1"/>
        <v>105</v>
      </c>
      <c r="P3568">
        <f t="shared" si="222"/>
        <v>55.131578947368418</v>
      </c>
      <c r="Q3568" s="9" t="s">
        <v>8320</v>
      </c>
      <c r="R3568" s="9" t="s">
        <v>8321</v>
      </c>
      <c r="S3568" s="10">
        <f>(J3568/86400)+25569+(-6/24)</f>
        <v>41997.257905092592</v>
      </c>
      <c r="T3568">
        <f t="shared" si="220"/>
        <v>2014</v>
      </c>
      <c r="U3568" s="15" t="str">
        <f t="shared" si="223"/>
        <v>Dec</v>
      </c>
      <c r="V3568" s="10">
        <f>(I3568/86400)+25569+(-5/24)</f>
        <v>42027.299571759257</v>
      </c>
      <c r="Y3568" s="10"/>
    </row>
    <row r="3569" spans="1:25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1"/>
        <v>109</v>
      </c>
      <c r="P3569">
        <f t="shared" si="222"/>
        <v>26.536585365853657</v>
      </c>
      <c r="Q3569" s="9" t="s">
        <v>8320</v>
      </c>
      <c r="R3569" s="9" t="s">
        <v>8321</v>
      </c>
      <c r="S3569" s="10">
        <f>(J3569/86400)+25569+(-6/24)</f>
        <v>42135.560694444444</v>
      </c>
      <c r="T3569">
        <f t="shared" si="220"/>
        <v>2015</v>
      </c>
      <c r="U3569" s="15" t="str">
        <f t="shared" si="223"/>
        <v>May</v>
      </c>
      <c r="V3569" s="10">
        <f>(I3569/86400)+25569+(-5/24)</f>
        <v>42165.602361111109</v>
      </c>
      <c r="Y3569" s="10"/>
    </row>
    <row r="3570" spans="1:25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1"/>
        <v>111</v>
      </c>
      <c r="P3570">
        <f t="shared" si="222"/>
        <v>58.421052631578945</v>
      </c>
      <c r="Q3570" s="9" t="s">
        <v>8320</v>
      </c>
      <c r="R3570" s="9" t="s">
        <v>8321</v>
      </c>
      <c r="S3570" s="10">
        <f>(J3570/86400)+25569+(-6/24)</f>
        <v>41869.490671296298</v>
      </c>
      <c r="T3570">
        <f t="shared" si="220"/>
        <v>2014</v>
      </c>
      <c r="U3570" s="15" t="str">
        <f t="shared" si="223"/>
        <v>Aug</v>
      </c>
      <c r="V3570" s="10">
        <f>(I3570/86400)+25569+(-5/24)</f>
        <v>41899.532337962963</v>
      </c>
      <c r="Y3570" s="10"/>
    </row>
    <row r="3571" spans="1:25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1"/>
        <v>100</v>
      </c>
      <c r="P3571">
        <f t="shared" si="222"/>
        <v>122.53658536585365</v>
      </c>
      <c r="Q3571" s="9" t="s">
        <v>8320</v>
      </c>
      <c r="R3571" s="9" t="s">
        <v>8321</v>
      </c>
      <c r="S3571" s="10">
        <f>(J3571/86400)+25569+(-6/24)</f>
        <v>41982.438611111109</v>
      </c>
      <c r="T3571">
        <f t="shared" si="220"/>
        <v>2014</v>
      </c>
      <c r="U3571" s="15" t="str">
        <f t="shared" si="223"/>
        <v>Dec</v>
      </c>
      <c r="V3571" s="10">
        <f>(I3571/86400)+25569+(-5/24)</f>
        <v>42012.480277777773</v>
      </c>
      <c r="Y3571" s="10"/>
    </row>
    <row r="3572" spans="1:25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1"/>
        <v>114</v>
      </c>
      <c r="P3572">
        <f t="shared" si="222"/>
        <v>87.961538461538467</v>
      </c>
      <c r="Q3572" s="9" t="s">
        <v>8320</v>
      </c>
      <c r="R3572" s="9" t="s">
        <v>8321</v>
      </c>
      <c r="S3572" s="10">
        <f>(J3572/86400)+25569+(-6/24)</f>
        <v>41976.081979166665</v>
      </c>
      <c r="T3572">
        <f t="shared" si="220"/>
        <v>2014</v>
      </c>
      <c r="U3572" s="15" t="str">
        <f t="shared" si="223"/>
        <v>Dec</v>
      </c>
      <c r="V3572" s="10">
        <f>(I3572/86400)+25569+(-5/24)</f>
        <v>42004.083333333336</v>
      </c>
      <c r="Y3572" s="10"/>
    </row>
    <row r="3573" spans="1:25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1"/>
        <v>122</v>
      </c>
      <c r="P3573">
        <f t="shared" si="222"/>
        <v>73.239999999999995</v>
      </c>
      <c r="Q3573" s="9" t="s">
        <v>8320</v>
      </c>
      <c r="R3573" s="9" t="s">
        <v>8321</v>
      </c>
      <c r="S3573" s="10">
        <f>(J3573/86400)+25569+(-6/24)</f>
        <v>41912.608946759261</v>
      </c>
      <c r="T3573">
        <f t="shared" si="220"/>
        <v>2014</v>
      </c>
      <c r="U3573" s="15" t="str">
        <f t="shared" si="223"/>
        <v>Sep</v>
      </c>
      <c r="V3573" s="10">
        <f>(I3573/86400)+25569+(-5/24)</f>
        <v>41942.650613425925</v>
      </c>
      <c r="Y3573" s="10"/>
    </row>
    <row r="3574" spans="1:25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1"/>
        <v>100</v>
      </c>
      <c r="P3574">
        <f t="shared" si="222"/>
        <v>55.555555555555557</v>
      </c>
      <c r="Q3574" s="9" t="s">
        <v>8320</v>
      </c>
      <c r="R3574" s="9" t="s">
        <v>8321</v>
      </c>
      <c r="S3574" s="10">
        <f>(J3574/86400)+25569+(-6/24)</f>
        <v>42146.320393518516</v>
      </c>
      <c r="T3574">
        <f t="shared" si="220"/>
        <v>2015</v>
      </c>
      <c r="U3574" s="15" t="str">
        <f t="shared" si="223"/>
        <v>May</v>
      </c>
      <c r="V3574" s="10">
        <f>(I3574/86400)+25569+(-5/24)</f>
        <v>42176.36206018518</v>
      </c>
      <c r="Y3574" s="10"/>
    </row>
    <row r="3575" spans="1:25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1"/>
        <v>103</v>
      </c>
      <c r="P3575">
        <f t="shared" si="222"/>
        <v>39.53846153846154</v>
      </c>
      <c r="Q3575" s="9" t="s">
        <v>8320</v>
      </c>
      <c r="R3575" s="9" t="s">
        <v>8321</v>
      </c>
      <c r="S3575" s="10">
        <f>(J3575/86400)+25569+(-6/24)</f>
        <v>41921.125532407408</v>
      </c>
      <c r="T3575">
        <f t="shared" si="220"/>
        <v>2014</v>
      </c>
      <c r="U3575" s="15" t="str">
        <f t="shared" si="223"/>
        <v>Oct</v>
      </c>
      <c r="V3575" s="10">
        <f>(I3575/86400)+25569+(-5/24)</f>
        <v>41951.208865740737</v>
      </c>
      <c r="Y3575" s="10"/>
    </row>
    <row r="3576" spans="1:25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1"/>
        <v>106</v>
      </c>
      <c r="P3576">
        <f t="shared" si="222"/>
        <v>136.77777777777777</v>
      </c>
      <c r="Q3576" s="9" t="s">
        <v>8320</v>
      </c>
      <c r="R3576" s="9" t="s">
        <v>8321</v>
      </c>
      <c r="S3576" s="10">
        <f>(J3576/86400)+25569+(-6/24)</f>
        <v>41926.692685185189</v>
      </c>
      <c r="T3576">
        <f t="shared" si="220"/>
        <v>2014</v>
      </c>
      <c r="U3576" s="15" t="str">
        <f t="shared" si="223"/>
        <v>Oct</v>
      </c>
      <c r="V3576" s="10">
        <f>(I3576/86400)+25569+(-5/24)</f>
        <v>41956.776018518511</v>
      </c>
      <c r="Y3576" s="10"/>
    </row>
    <row r="3577" spans="1:25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1"/>
        <v>101</v>
      </c>
      <c r="P3577">
        <f t="shared" si="222"/>
        <v>99.343137254901961</v>
      </c>
      <c r="Q3577" s="9" t="s">
        <v>8320</v>
      </c>
      <c r="R3577" s="9" t="s">
        <v>8321</v>
      </c>
      <c r="S3577" s="10">
        <f>(J3577/86400)+25569+(-6/24)</f>
        <v>42561.533877314811</v>
      </c>
      <c r="T3577">
        <f t="shared" si="220"/>
        <v>2016</v>
      </c>
      <c r="U3577" s="15" t="str">
        <f t="shared" si="223"/>
        <v>Jul</v>
      </c>
      <c r="V3577" s="10">
        <f>(I3577/86400)+25569+(-5/24)</f>
        <v>42592.957638888889</v>
      </c>
      <c r="Y3577" s="10"/>
    </row>
    <row r="3578" spans="1:25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1"/>
        <v>100</v>
      </c>
      <c r="P3578">
        <f t="shared" si="222"/>
        <v>20</v>
      </c>
      <c r="Q3578" s="9" t="s">
        <v>8320</v>
      </c>
      <c r="R3578" s="9" t="s">
        <v>8321</v>
      </c>
      <c r="S3578" s="10">
        <f>(J3578/86400)+25569+(-6/24)</f>
        <v>42649.29923611111</v>
      </c>
      <c r="T3578">
        <f t="shared" si="220"/>
        <v>2016</v>
      </c>
      <c r="U3578" s="15" t="str">
        <f t="shared" si="223"/>
        <v>Oct</v>
      </c>
      <c r="V3578" s="10">
        <f>(I3578/86400)+25569+(-5/24)</f>
        <v>42709.382569444446</v>
      </c>
      <c r="Y3578" s="10"/>
    </row>
    <row r="3579" spans="1:25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1"/>
        <v>130</v>
      </c>
      <c r="P3579">
        <f t="shared" si="222"/>
        <v>28.888888888888889</v>
      </c>
      <c r="Q3579" s="9" t="s">
        <v>8320</v>
      </c>
      <c r="R3579" s="9" t="s">
        <v>8321</v>
      </c>
      <c r="S3579" s="10">
        <f>(J3579/86400)+25569+(-6/24)</f>
        <v>42093.536840277782</v>
      </c>
      <c r="T3579">
        <f t="shared" si="220"/>
        <v>2015</v>
      </c>
      <c r="U3579" s="15" t="str">
        <f t="shared" si="223"/>
        <v>Mar</v>
      </c>
      <c r="V3579" s="10">
        <f>(I3579/86400)+25569+(-5/24)</f>
        <v>42120.061111111114</v>
      </c>
      <c r="Y3579" s="10"/>
    </row>
    <row r="3580" spans="1:25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1"/>
        <v>100</v>
      </c>
      <c r="P3580">
        <f t="shared" si="222"/>
        <v>40.545945945945945</v>
      </c>
      <c r="Q3580" s="9" t="s">
        <v>8320</v>
      </c>
      <c r="R3580" s="9" t="s">
        <v>8321</v>
      </c>
      <c r="S3580" s="10">
        <f>(J3580/86400)+25569+(-6/24)</f>
        <v>42460.483530092592</v>
      </c>
      <c r="T3580">
        <f t="shared" si="220"/>
        <v>2016</v>
      </c>
      <c r="U3580" s="15" t="str">
        <f t="shared" si="223"/>
        <v>Mar</v>
      </c>
      <c r="V3580" s="10">
        <f>(I3580/86400)+25569+(-5/24)</f>
        <v>42490.525196759256</v>
      </c>
      <c r="Y3580" s="10"/>
    </row>
    <row r="3581" spans="1:25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1"/>
        <v>100</v>
      </c>
      <c r="P3581">
        <f t="shared" si="222"/>
        <v>35.714285714285715</v>
      </c>
      <c r="Q3581" s="9" t="s">
        <v>8320</v>
      </c>
      <c r="R3581" s="9" t="s">
        <v>8321</v>
      </c>
      <c r="S3581" s="10">
        <f>(J3581/86400)+25569+(-6/24)</f>
        <v>42430.512222222227</v>
      </c>
      <c r="T3581">
        <f t="shared" si="220"/>
        <v>2016</v>
      </c>
      <c r="U3581" s="15" t="str">
        <f t="shared" si="223"/>
        <v>Mar</v>
      </c>
      <c r="V3581" s="10">
        <f>(I3581/86400)+25569+(-5/24)</f>
        <v>42460.51222222222</v>
      </c>
      <c r="Y3581" s="10"/>
    </row>
    <row r="3582" spans="1:25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1"/>
        <v>114</v>
      </c>
      <c r="P3582">
        <f t="shared" si="222"/>
        <v>37.962962962962962</v>
      </c>
      <c r="Q3582" s="9" t="s">
        <v>8320</v>
      </c>
      <c r="R3582" s="9" t="s">
        <v>8321</v>
      </c>
      <c r="S3582" s="10">
        <f>(J3582/86400)+25569+(-6/24)</f>
        <v>42025.926180555558</v>
      </c>
      <c r="T3582">
        <f t="shared" si="220"/>
        <v>2015</v>
      </c>
      <c r="U3582" s="15" t="str">
        <f t="shared" si="223"/>
        <v>Jan</v>
      </c>
      <c r="V3582" s="10">
        <f>(I3582/86400)+25569+(-5/24)</f>
        <v>42063.999305555553</v>
      </c>
      <c r="Y3582" s="10"/>
    </row>
    <row r="3583" spans="1:25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1"/>
        <v>100</v>
      </c>
      <c r="P3583">
        <f t="shared" si="222"/>
        <v>33.333333333333336</v>
      </c>
      <c r="Q3583" s="9" t="s">
        <v>8320</v>
      </c>
      <c r="R3583" s="9" t="s">
        <v>8321</v>
      </c>
      <c r="S3583" s="10">
        <f>(J3583/86400)+25569+(-6/24)</f>
        <v>41836.221180555556</v>
      </c>
      <c r="T3583">
        <f t="shared" si="220"/>
        <v>2014</v>
      </c>
      <c r="U3583" s="15" t="str">
        <f t="shared" si="223"/>
        <v>Jul</v>
      </c>
      <c r="V3583" s="10">
        <f>(I3583/86400)+25569+(-5/24)</f>
        <v>41850.26284722222</v>
      </c>
      <c r="Y3583" s="10"/>
    </row>
    <row r="3584" spans="1:25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1"/>
        <v>287</v>
      </c>
      <c r="P3584">
        <f t="shared" si="222"/>
        <v>58.571428571428569</v>
      </c>
      <c r="Q3584" s="9" t="s">
        <v>8320</v>
      </c>
      <c r="R3584" s="9" t="s">
        <v>8321</v>
      </c>
      <c r="S3584" s="10">
        <f>(J3584/86400)+25569+(-6/24)</f>
        <v>42450.845856481479</v>
      </c>
      <c r="T3584">
        <f t="shared" si="220"/>
        <v>2016</v>
      </c>
      <c r="U3584" s="15" t="str">
        <f t="shared" si="223"/>
        <v>Mar</v>
      </c>
      <c r="V3584" s="10">
        <f>(I3584/86400)+25569+(-5/24)</f>
        <v>42464.887523148143</v>
      </c>
      <c r="Y3584" s="10"/>
    </row>
    <row r="3585" spans="1:25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1"/>
        <v>109</v>
      </c>
      <c r="P3585">
        <f t="shared" si="222"/>
        <v>135.625</v>
      </c>
      <c r="Q3585" s="9" t="s">
        <v>8320</v>
      </c>
      <c r="R3585" s="9" t="s">
        <v>8321</v>
      </c>
      <c r="S3585" s="10">
        <f>(J3585/86400)+25569+(-6/24)</f>
        <v>42418.175983796296</v>
      </c>
      <c r="T3585">
        <f t="shared" si="220"/>
        <v>2016</v>
      </c>
      <c r="U3585" s="15" t="str">
        <f t="shared" si="223"/>
        <v>Feb</v>
      </c>
      <c r="V3585" s="10">
        <f>(I3585/86400)+25569+(-5/24)</f>
        <v>42478.175983796296</v>
      </c>
      <c r="Y3585" s="10"/>
    </row>
    <row r="3586" spans="1:25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1"/>
        <v>116</v>
      </c>
      <c r="P3586">
        <f t="shared" si="222"/>
        <v>30.9375</v>
      </c>
      <c r="Q3586" s="9" t="s">
        <v>8320</v>
      </c>
      <c r="R3586" s="9" t="s">
        <v>8321</v>
      </c>
      <c r="S3586" s="10">
        <f>(J3586/86400)+25569+(-6/24)</f>
        <v>42168.066481481481</v>
      </c>
      <c r="T3586">
        <f t="shared" ref="T3586:T3649" si="224">YEAR(S3586)</f>
        <v>2015</v>
      </c>
      <c r="U3586" s="15" t="str">
        <f t="shared" si="223"/>
        <v>Jun</v>
      </c>
      <c r="V3586" s="10">
        <f>(I3586/86400)+25569+(-5/24)</f>
        <v>42198.108148148145</v>
      </c>
      <c r="Y3586" s="10"/>
    </row>
    <row r="3587" spans="1:25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5">ROUND((E3587/D3587)*100,0)</f>
        <v>119</v>
      </c>
      <c r="P3587">
        <f t="shared" ref="P3587:P3650" si="226">AVERAGE(E3587/L3587)</f>
        <v>176.08695652173913</v>
      </c>
      <c r="Q3587" s="9" t="s">
        <v>8320</v>
      </c>
      <c r="R3587" s="9" t="s">
        <v>8321</v>
      </c>
      <c r="S3587" s="10">
        <f>(J3587/86400)+25569+(-6/24)</f>
        <v>41964.466319444444</v>
      </c>
      <c r="T3587">
        <f t="shared" si="224"/>
        <v>2014</v>
      </c>
      <c r="U3587" s="15" t="str">
        <f t="shared" ref="U3587:U3650" si="227">TEXT(S3587,"mmm")</f>
        <v>Nov</v>
      </c>
      <c r="V3587" s="10">
        <f>(I3587/86400)+25569+(-5/24)</f>
        <v>41994.507986111108</v>
      </c>
      <c r="Y3587" s="10"/>
    </row>
    <row r="3588" spans="1:25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5"/>
        <v>109</v>
      </c>
      <c r="P3588">
        <f t="shared" si="226"/>
        <v>151.9814814814815</v>
      </c>
      <c r="Q3588" s="9" t="s">
        <v>8320</v>
      </c>
      <c r="R3588" s="9" t="s">
        <v>8321</v>
      </c>
      <c r="S3588" s="10">
        <f>(J3588/86400)+25569+(-6/24)</f>
        <v>42576.447569444441</v>
      </c>
      <c r="T3588">
        <f t="shared" si="224"/>
        <v>2016</v>
      </c>
      <c r="U3588" s="15" t="str">
        <f t="shared" si="227"/>
        <v>Jul</v>
      </c>
      <c r="V3588" s="10">
        <f>(I3588/86400)+25569+(-5/24)</f>
        <v>42636.489236111105</v>
      </c>
      <c r="Y3588" s="10"/>
    </row>
    <row r="3589" spans="1:25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5"/>
        <v>127</v>
      </c>
      <c r="P3589">
        <f t="shared" si="226"/>
        <v>22.607142857142858</v>
      </c>
      <c r="Q3589" s="9" t="s">
        <v>8320</v>
      </c>
      <c r="R3589" s="9" t="s">
        <v>8321</v>
      </c>
      <c r="S3589" s="10">
        <f>(J3589/86400)+25569+(-6/24)</f>
        <v>42503.289976851855</v>
      </c>
      <c r="T3589">
        <f t="shared" si="224"/>
        <v>2016</v>
      </c>
      <c r="U3589" s="15" t="str">
        <f t="shared" si="227"/>
        <v>May</v>
      </c>
      <c r="V3589" s="10">
        <f>(I3589/86400)+25569+(-5/24)</f>
        <v>42548.583333333336</v>
      </c>
      <c r="Y3589" s="10"/>
    </row>
    <row r="3590" spans="1:25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5"/>
        <v>101</v>
      </c>
      <c r="P3590">
        <f t="shared" si="226"/>
        <v>18.272727272727273</v>
      </c>
      <c r="Q3590" s="9" t="s">
        <v>8320</v>
      </c>
      <c r="R3590" s="9" t="s">
        <v>8321</v>
      </c>
      <c r="S3590" s="10">
        <f>(J3590/86400)+25569+(-6/24)</f>
        <v>42101.578819444447</v>
      </c>
      <c r="T3590">
        <f t="shared" si="224"/>
        <v>2015</v>
      </c>
      <c r="U3590" s="15" t="str">
        <f t="shared" si="227"/>
        <v>Apr</v>
      </c>
      <c r="V3590" s="10">
        <f>(I3590/86400)+25569+(-5/24)</f>
        <v>42123.749999999993</v>
      </c>
      <c r="Y3590" s="10"/>
    </row>
    <row r="3591" spans="1:25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5"/>
        <v>128</v>
      </c>
      <c r="P3591">
        <f t="shared" si="226"/>
        <v>82.258064516129039</v>
      </c>
      <c r="Q3591" s="9" t="s">
        <v>8320</v>
      </c>
      <c r="R3591" s="9" t="s">
        <v>8321</v>
      </c>
      <c r="S3591" s="10">
        <f>(J3591/86400)+25569+(-6/24)</f>
        <v>42125.397534722222</v>
      </c>
      <c r="T3591">
        <f t="shared" si="224"/>
        <v>2015</v>
      </c>
      <c r="U3591" s="15" t="str">
        <f t="shared" si="227"/>
        <v>May</v>
      </c>
      <c r="V3591" s="10">
        <f>(I3591/86400)+25569+(-5/24)</f>
        <v>42150.439201388886</v>
      </c>
      <c r="Y3591" s="10"/>
    </row>
    <row r="3592" spans="1:25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5"/>
        <v>100</v>
      </c>
      <c r="P3592">
        <f t="shared" si="226"/>
        <v>68.534246575342465</v>
      </c>
      <c r="Q3592" s="9" t="s">
        <v>8320</v>
      </c>
      <c r="R3592" s="9" t="s">
        <v>8321</v>
      </c>
      <c r="S3592" s="10">
        <f>(J3592/86400)+25569+(-6/24)</f>
        <v>41902.083726851852</v>
      </c>
      <c r="T3592">
        <f t="shared" si="224"/>
        <v>2014</v>
      </c>
      <c r="U3592" s="15" t="str">
        <f t="shared" si="227"/>
        <v>Sep</v>
      </c>
      <c r="V3592" s="10">
        <f>(I3592/86400)+25569+(-5/24)</f>
        <v>41932.125393518516</v>
      </c>
      <c r="Y3592" s="10"/>
    </row>
    <row r="3593" spans="1:25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5"/>
        <v>175</v>
      </c>
      <c r="P3593">
        <f t="shared" si="226"/>
        <v>68.055555555555557</v>
      </c>
      <c r="Q3593" s="9" t="s">
        <v>8320</v>
      </c>
      <c r="R3593" s="9" t="s">
        <v>8321</v>
      </c>
      <c r="S3593" s="10">
        <f>(J3593/86400)+25569+(-6/24)</f>
        <v>42003.698425925926</v>
      </c>
      <c r="T3593">
        <f t="shared" si="224"/>
        <v>2014</v>
      </c>
      <c r="U3593" s="15" t="str">
        <f t="shared" si="227"/>
        <v>Dec</v>
      </c>
      <c r="V3593" s="10">
        <f>(I3593/86400)+25569+(-5/24)</f>
        <v>42027.999305555553</v>
      </c>
      <c r="Y3593" s="10"/>
    </row>
    <row r="3594" spans="1:25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5"/>
        <v>127</v>
      </c>
      <c r="P3594">
        <f t="shared" si="226"/>
        <v>72.714285714285708</v>
      </c>
      <c r="Q3594" s="9" t="s">
        <v>8320</v>
      </c>
      <c r="R3594" s="9" t="s">
        <v>8321</v>
      </c>
      <c r="S3594" s="10">
        <f>(J3594/86400)+25569+(-6/24)</f>
        <v>41988.579942129625</v>
      </c>
      <c r="T3594">
        <f t="shared" si="224"/>
        <v>2014</v>
      </c>
      <c r="U3594" s="15" t="str">
        <f t="shared" si="227"/>
        <v>Dec</v>
      </c>
      <c r="V3594" s="10">
        <f>(I3594/86400)+25569+(-5/24)</f>
        <v>42045.999305555553</v>
      </c>
      <c r="Y3594" s="10"/>
    </row>
    <row r="3595" spans="1:25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5"/>
        <v>111</v>
      </c>
      <c r="P3595">
        <f t="shared" si="226"/>
        <v>77.186046511627907</v>
      </c>
      <c r="Q3595" s="9" t="s">
        <v>8320</v>
      </c>
      <c r="R3595" s="9" t="s">
        <v>8321</v>
      </c>
      <c r="S3595" s="10">
        <f>(J3595/86400)+25569+(-6/24)</f>
        <v>41974.648599537039</v>
      </c>
      <c r="T3595">
        <f t="shared" si="224"/>
        <v>2014</v>
      </c>
      <c r="U3595" s="15" t="str">
        <f t="shared" si="227"/>
        <v>Dec</v>
      </c>
      <c r="V3595" s="10">
        <f>(I3595/86400)+25569+(-5/24)</f>
        <v>42009.643055555549</v>
      </c>
      <c r="Y3595" s="10"/>
    </row>
    <row r="3596" spans="1:25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5"/>
        <v>126</v>
      </c>
      <c r="P3596">
        <f t="shared" si="226"/>
        <v>55.972222222222221</v>
      </c>
      <c r="Q3596" s="9" t="s">
        <v>8320</v>
      </c>
      <c r="R3596" s="9" t="s">
        <v>8321</v>
      </c>
      <c r="S3596" s="10">
        <f>(J3596/86400)+25569+(-6/24)</f>
        <v>42591.816921296297</v>
      </c>
      <c r="T3596">
        <f t="shared" si="224"/>
        <v>2016</v>
      </c>
      <c r="U3596" s="15" t="str">
        <f t="shared" si="227"/>
        <v>Aug</v>
      </c>
      <c r="V3596" s="10">
        <f>(I3596/86400)+25569+(-5/24)</f>
        <v>42616.858587962961</v>
      </c>
      <c r="Y3596" s="10"/>
    </row>
    <row r="3597" spans="1:25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5"/>
        <v>119</v>
      </c>
      <c r="P3597">
        <f t="shared" si="226"/>
        <v>49.693548387096776</v>
      </c>
      <c r="Q3597" s="9" t="s">
        <v>8320</v>
      </c>
      <c r="R3597" s="9" t="s">
        <v>8321</v>
      </c>
      <c r="S3597" s="10">
        <f>(J3597/86400)+25569+(-6/24)</f>
        <v>42049.758368055554</v>
      </c>
      <c r="T3597">
        <f t="shared" si="224"/>
        <v>2015</v>
      </c>
      <c r="U3597" s="15" t="str">
        <f t="shared" si="227"/>
        <v>Feb</v>
      </c>
      <c r="V3597" s="10">
        <f>(I3597/86400)+25569+(-5/24)</f>
        <v>42076.082638888889</v>
      </c>
      <c r="Y3597" s="10"/>
    </row>
    <row r="3598" spans="1:25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5"/>
        <v>108</v>
      </c>
      <c r="P3598">
        <f t="shared" si="226"/>
        <v>79</v>
      </c>
      <c r="Q3598" s="9" t="s">
        <v>8320</v>
      </c>
      <c r="R3598" s="9" t="s">
        <v>8321</v>
      </c>
      <c r="S3598" s="10">
        <f>(J3598/86400)+25569+(-6/24)</f>
        <v>41856.465069444443</v>
      </c>
      <c r="T3598">
        <f t="shared" si="224"/>
        <v>2014</v>
      </c>
      <c r="U3598" s="15" t="str">
        <f t="shared" si="227"/>
        <v>Aug</v>
      </c>
      <c r="V3598" s="10">
        <f>(I3598/86400)+25569+(-5/24)</f>
        <v>41877.506736111107</v>
      </c>
      <c r="Y3598" s="10"/>
    </row>
    <row r="3599" spans="1:25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5"/>
        <v>103</v>
      </c>
      <c r="P3599">
        <f t="shared" si="226"/>
        <v>77.727272727272734</v>
      </c>
      <c r="Q3599" s="9" t="s">
        <v>8320</v>
      </c>
      <c r="R3599" s="9" t="s">
        <v>8321</v>
      </c>
      <c r="S3599" s="10">
        <f>(J3599/86400)+25569+(-6/24)</f>
        <v>42417.335532407407</v>
      </c>
      <c r="T3599">
        <f t="shared" si="224"/>
        <v>2016</v>
      </c>
      <c r="U3599" s="15" t="str">
        <f t="shared" si="227"/>
        <v>Feb</v>
      </c>
      <c r="V3599" s="10">
        <f>(I3599/86400)+25569+(-5/24)</f>
        <v>42432.040972222218</v>
      </c>
      <c r="Y3599" s="10"/>
    </row>
    <row r="3600" spans="1:25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5"/>
        <v>110</v>
      </c>
      <c r="P3600">
        <f t="shared" si="226"/>
        <v>40.777777777777779</v>
      </c>
      <c r="Q3600" s="9" t="s">
        <v>8320</v>
      </c>
      <c r="R3600" s="9" t="s">
        <v>8321</v>
      </c>
      <c r="S3600" s="10">
        <f>(J3600/86400)+25569+(-6/24)</f>
        <v>41866.54886574074</v>
      </c>
      <c r="T3600">
        <f t="shared" si="224"/>
        <v>2014</v>
      </c>
      <c r="U3600" s="15" t="str">
        <f t="shared" si="227"/>
        <v>Aug</v>
      </c>
      <c r="V3600" s="10">
        <f>(I3600/86400)+25569+(-5/24)</f>
        <v>41884.999305555553</v>
      </c>
      <c r="Y3600" s="10"/>
    </row>
    <row r="3601" spans="1:25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5"/>
        <v>202</v>
      </c>
      <c r="P3601">
        <f t="shared" si="226"/>
        <v>59.411764705882355</v>
      </c>
      <c r="Q3601" s="9" t="s">
        <v>8320</v>
      </c>
      <c r="R3601" s="9" t="s">
        <v>8321</v>
      </c>
      <c r="S3601" s="10">
        <f>(J3601/86400)+25569+(-6/24)</f>
        <v>42220.54487268519</v>
      </c>
      <c r="T3601">
        <f t="shared" si="224"/>
        <v>2015</v>
      </c>
      <c r="U3601" s="15" t="str">
        <f t="shared" si="227"/>
        <v>Aug</v>
      </c>
      <c r="V3601" s="10">
        <f>(I3601/86400)+25569+(-5/24)</f>
        <v>42245.791666666664</v>
      </c>
      <c r="Y3601" s="10"/>
    </row>
    <row r="3602" spans="1:25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5"/>
        <v>130</v>
      </c>
      <c r="P3602">
        <f t="shared" si="226"/>
        <v>3.25</v>
      </c>
      <c r="Q3602" s="9" t="s">
        <v>8320</v>
      </c>
      <c r="R3602" s="9" t="s">
        <v>8321</v>
      </c>
      <c r="S3602" s="10">
        <f>(J3602/86400)+25569+(-6/24)</f>
        <v>42628.599120370374</v>
      </c>
      <c r="T3602">
        <f t="shared" si="224"/>
        <v>2016</v>
      </c>
      <c r="U3602" s="15" t="str">
        <f t="shared" si="227"/>
        <v>Sep</v>
      </c>
      <c r="V3602" s="10">
        <f>(I3602/86400)+25569+(-5/24)</f>
        <v>42656.640787037039</v>
      </c>
      <c r="Y3602" s="10"/>
    </row>
    <row r="3603" spans="1:25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5"/>
        <v>104</v>
      </c>
      <c r="P3603">
        <f t="shared" si="226"/>
        <v>39.377358490566039</v>
      </c>
      <c r="Q3603" s="9" t="s">
        <v>8320</v>
      </c>
      <c r="R3603" s="9" t="s">
        <v>8321</v>
      </c>
      <c r="S3603" s="10">
        <f>(J3603/86400)+25569+(-6/24)</f>
        <v>41990.74863425926</v>
      </c>
      <c r="T3603">
        <f t="shared" si="224"/>
        <v>2014</v>
      </c>
      <c r="U3603" s="15" t="str">
        <f t="shared" si="227"/>
        <v>Dec</v>
      </c>
      <c r="V3603" s="10">
        <f>(I3603/86400)+25569+(-5/24)</f>
        <v>42020.790300925924</v>
      </c>
      <c r="Y3603" s="10"/>
    </row>
    <row r="3604" spans="1:25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5"/>
        <v>100</v>
      </c>
      <c r="P3604">
        <f t="shared" si="226"/>
        <v>81.673469387755105</v>
      </c>
      <c r="Q3604" s="9" t="s">
        <v>8320</v>
      </c>
      <c r="R3604" s="9" t="s">
        <v>8321</v>
      </c>
      <c r="S3604" s="10">
        <f>(J3604/86400)+25569+(-6/24)</f>
        <v>42447.644432870366</v>
      </c>
      <c r="T3604">
        <f t="shared" si="224"/>
        <v>2016</v>
      </c>
      <c r="U3604" s="15" t="str">
        <f t="shared" si="227"/>
        <v>Mar</v>
      </c>
      <c r="V3604" s="10">
        <f>(I3604/86400)+25569+(-5/24)</f>
        <v>42507.68609953703</v>
      </c>
      <c r="Y3604" s="10"/>
    </row>
    <row r="3605" spans="1:25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5"/>
        <v>171</v>
      </c>
      <c r="P3605">
        <f t="shared" si="226"/>
        <v>44.912280701754383</v>
      </c>
      <c r="Q3605" s="9" t="s">
        <v>8320</v>
      </c>
      <c r="R3605" s="9" t="s">
        <v>8321</v>
      </c>
      <c r="S3605" s="10">
        <f>(J3605/86400)+25569+(-6/24)</f>
        <v>42283.614351851851</v>
      </c>
      <c r="T3605">
        <f t="shared" si="224"/>
        <v>2015</v>
      </c>
      <c r="U3605" s="15" t="str">
        <f t="shared" si="227"/>
        <v>Oct</v>
      </c>
      <c r="V3605" s="10">
        <f>(I3605/86400)+25569+(-5/24)</f>
        <v>42313.697685185187</v>
      </c>
      <c r="Y3605" s="10"/>
    </row>
    <row r="3606" spans="1:25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5"/>
        <v>113</v>
      </c>
      <c r="P3606">
        <f t="shared" si="226"/>
        <v>49.05797101449275</v>
      </c>
      <c r="Q3606" s="9" t="s">
        <v>8320</v>
      </c>
      <c r="R3606" s="9" t="s">
        <v>8321</v>
      </c>
      <c r="S3606" s="10">
        <f>(J3606/86400)+25569+(-6/24)</f>
        <v>42482.765694444446</v>
      </c>
      <c r="T3606">
        <f t="shared" si="224"/>
        <v>2016</v>
      </c>
      <c r="U3606" s="15" t="str">
        <f t="shared" si="227"/>
        <v>Apr</v>
      </c>
      <c r="V3606" s="10">
        <f>(I3606/86400)+25569+(-5/24)</f>
        <v>42489.082638888889</v>
      </c>
      <c r="Y3606" s="10"/>
    </row>
    <row r="3607" spans="1:25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5"/>
        <v>184</v>
      </c>
      <c r="P3607">
        <f t="shared" si="226"/>
        <v>30.666666666666668</v>
      </c>
      <c r="Q3607" s="9" t="s">
        <v>8320</v>
      </c>
      <c r="R3607" s="9" t="s">
        <v>8321</v>
      </c>
      <c r="S3607" s="10">
        <f>(J3607/86400)+25569+(-6/24)</f>
        <v>42383.543124999997</v>
      </c>
      <c r="T3607">
        <f t="shared" si="224"/>
        <v>2016</v>
      </c>
      <c r="U3607" s="15" t="str">
        <f t="shared" si="227"/>
        <v>Jan</v>
      </c>
      <c r="V3607" s="10">
        <f>(I3607/86400)+25569+(-5/24)</f>
        <v>42413.584791666661</v>
      </c>
      <c r="Y3607" s="10"/>
    </row>
    <row r="3608" spans="1:25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5"/>
        <v>130</v>
      </c>
      <c r="P3608">
        <f t="shared" si="226"/>
        <v>61.0625</v>
      </c>
      <c r="Q3608" s="9" t="s">
        <v>8320</v>
      </c>
      <c r="R3608" s="9" t="s">
        <v>8321</v>
      </c>
      <c r="S3608" s="10">
        <f>(J3608/86400)+25569+(-6/24)</f>
        <v>42566.354826388888</v>
      </c>
      <c r="T3608">
        <f t="shared" si="224"/>
        <v>2016</v>
      </c>
      <c r="U3608" s="15" t="str">
        <f t="shared" si="227"/>
        <v>Jul</v>
      </c>
      <c r="V3608" s="10">
        <f>(I3608/86400)+25569+(-5/24)</f>
        <v>42596.396493055552</v>
      </c>
      <c r="Y3608" s="10"/>
    </row>
    <row r="3609" spans="1:25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5"/>
        <v>105</v>
      </c>
      <c r="P3609">
        <f t="shared" si="226"/>
        <v>29</v>
      </c>
      <c r="Q3609" s="9" t="s">
        <v>8320</v>
      </c>
      <c r="R3609" s="9" t="s">
        <v>8321</v>
      </c>
      <c r="S3609" s="10">
        <f>(J3609/86400)+25569+(-6/24)</f>
        <v>42338.713912037041</v>
      </c>
      <c r="T3609">
        <f t="shared" si="224"/>
        <v>2015</v>
      </c>
      <c r="U3609" s="15" t="str">
        <f t="shared" si="227"/>
        <v>Nov</v>
      </c>
      <c r="V3609" s="10">
        <f>(I3609/86400)+25569+(-5/24)</f>
        <v>42352.791666666664</v>
      </c>
      <c r="Y3609" s="10"/>
    </row>
    <row r="3610" spans="1:25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5"/>
        <v>100</v>
      </c>
      <c r="P3610">
        <f t="shared" si="226"/>
        <v>29.62962962962963</v>
      </c>
      <c r="Q3610" s="9" t="s">
        <v>8320</v>
      </c>
      <c r="R3610" s="9" t="s">
        <v>8321</v>
      </c>
      <c r="S3610" s="10">
        <f>(J3610/86400)+25569+(-6/24)</f>
        <v>42506.459374999999</v>
      </c>
      <c r="T3610">
        <f t="shared" si="224"/>
        <v>2016</v>
      </c>
      <c r="U3610" s="15" t="str">
        <f t="shared" si="227"/>
        <v>May</v>
      </c>
      <c r="V3610" s="10">
        <f>(I3610/86400)+25569+(-5/24)</f>
        <v>42538.374999999993</v>
      </c>
      <c r="Y3610" s="10"/>
    </row>
    <row r="3611" spans="1:25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5"/>
        <v>153</v>
      </c>
      <c r="P3611">
        <f t="shared" si="226"/>
        <v>143.0952380952381</v>
      </c>
      <c r="Q3611" s="9" t="s">
        <v>8320</v>
      </c>
      <c r="R3611" s="9" t="s">
        <v>8321</v>
      </c>
      <c r="S3611" s="10">
        <f>(J3611/86400)+25569+(-6/24)</f>
        <v>42429.741724537038</v>
      </c>
      <c r="T3611">
        <f t="shared" si="224"/>
        <v>2016</v>
      </c>
      <c r="U3611" s="15" t="str">
        <f t="shared" si="227"/>
        <v>Feb</v>
      </c>
      <c r="V3611" s="10">
        <f>(I3611/86400)+25569+(-5/24)</f>
        <v>42459.741724537038</v>
      </c>
      <c r="Y3611" s="10"/>
    </row>
    <row r="3612" spans="1:25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5"/>
        <v>162</v>
      </c>
      <c r="P3612">
        <f t="shared" si="226"/>
        <v>52.354838709677416</v>
      </c>
      <c r="Q3612" s="9" t="s">
        <v>8320</v>
      </c>
      <c r="R3612" s="9" t="s">
        <v>8321</v>
      </c>
      <c r="S3612" s="10">
        <f>(J3612/86400)+25569+(-6/24)</f>
        <v>42203.182129629626</v>
      </c>
      <c r="T3612">
        <f t="shared" si="224"/>
        <v>2015</v>
      </c>
      <c r="U3612" s="15" t="str">
        <f t="shared" si="227"/>
        <v>Jul</v>
      </c>
      <c r="V3612" s="10">
        <f>(I3612/86400)+25569+(-5/24)</f>
        <v>42233.22379629629</v>
      </c>
      <c r="Y3612" s="10"/>
    </row>
    <row r="3613" spans="1:25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5"/>
        <v>136</v>
      </c>
      <c r="P3613">
        <f t="shared" si="226"/>
        <v>66.666666666666671</v>
      </c>
      <c r="Q3613" s="9" t="s">
        <v>8320</v>
      </c>
      <c r="R3613" s="9" t="s">
        <v>8321</v>
      </c>
      <c r="S3613" s="10">
        <f>(J3613/86400)+25569+(-6/24)</f>
        <v>42072.120381944449</v>
      </c>
      <c r="T3613">
        <f t="shared" si="224"/>
        <v>2015</v>
      </c>
      <c r="U3613" s="15" t="str">
        <f t="shared" si="227"/>
        <v>Mar</v>
      </c>
      <c r="V3613" s="10">
        <f>(I3613/86400)+25569+(-5/24)</f>
        <v>42102.162048611113</v>
      </c>
      <c r="Y3613" s="10"/>
    </row>
    <row r="3614" spans="1:25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5"/>
        <v>144</v>
      </c>
      <c r="P3614">
        <f t="shared" si="226"/>
        <v>126.66666666666667</v>
      </c>
      <c r="Q3614" s="9" t="s">
        <v>8320</v>
      </c>
      <c r="R3614" s="9" t="s">
        <v>8321</v>
      </c>
      <c r="S3614" s="10">
        <f>(J3614/86400)+25569+(-6/24)</f>
        <v>41789.476979166662</v>
      </c>
      <c r="T3614">
        <f t="shared" si="224"/>
        <v>2014</v>
      </c>
      <c r="U3614" s="15" t="str">
        <f t="shared" si="227"/>
        <v>May</v>
      </c>
      <c r="V3614" s="10">
        <f>(I3614/86400)+25569+(-5/24)</f>
        <v>41799.518645833326</v>
      </c>
      <c r="Y3614" s="10"/>
    </row>
    <row r="3615" spans="1:25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5"/>
        <v>100</v>
      </c>
      <c r="P3615">
        <f t="shared" si="226"/>
        <v>62.5</v>
      </c>
      <c r="Q3615" s="9" t="s">
        <v>8320</v>
      </c>
      <c r="R3615" s="9" t="s">
        <v>8321</v>
      </c>
      <c r="S3615" s="10">
        <f>(J3615/86400)+25569+(-6/24)</f>
        <v>41788.33997685185</v>
      </c>
      <c r="T3615">
        <f t="shared" si="224"/>
        <v>2014</v>
      </c>
      <c r="U3615" s="15" t="str">
        <f t="shared" si="227"/>
        <v>May</v>
      </c>
      <c r="V3615" s="10">
        <f>(I3615/86400)+25569+(-5/24)</f>
        <v>41818.381643518514</v>
      </c>
      <c r="Y3615" s="10"/>
    </row>
    <row r="3616" spans="1:25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5"/>
        <v>101</v>
      </c>
      <c r="P3616">
        <f t="shared" si="226"/>
        <v>35.492957746478872</v>
      </c>
      <c r="Q3616" s="9" t="s">
        <v>8320</v>
      </c>
      <c r="R3616" s="9" t="s">
        <v>8321</v>
      </c>
      <c r="S3616" s="10">
        <f>(J3616/86400)+25569+(-6/24)</f>
        <v>42143.791851851856</v>
      </c>
      <c r="T3616">
        <f t="shared" si="224"/>
        <v>2015</v>
      </c>
      <c r="U3616" s="15" t="str">
        <f t="shared" si="227"/>
        <v>May</v>
      </c>
      <c r="V3616" s="10">
        <f>(I3616/86400)+25569+(-5/24)</f>
        <v>42173.833518518521</v>
      </c>
      <c r="Y3616" s="10"/>
    </row>
    <row r="3617" spans="1:25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5"/>
        <v>107</v>
      </c>
      <c r="P3617">
        <f t="shared" si="226"/>
        <v>37.083333333333336</v>
      </c>
      <c r="Q3617" s="9" t="s">
        <v>8320</v>
      </c>
      <c r="R3617" s="9" t="s">
        <v>8321</v>
      </c>
      <c r="S3617" s="10">
        <f>(J3617/86400)+25569+(-6/24)</f>
        <v>42318.343703703707</v>
      </c>
      <c r="T3617">
        <f t="shared" si="224"/>
        <v>2015</v>
      </c>
      <c r="U3617" s="15" t="str">
        <f t="shared" si="227"/>
        <v>Nov</v>
      </c>
      <c r="V3617" s="10">
        <f>(I3617/86400)+25569+(-5/24)</f>
        <v>42348.385370370372</v>
      </c>
      <c r="Y3617" s="10"/>
    </row>
    <row r="3618" spans="1:25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5"/>
        <v>125</v>
      </c>
      <c r="P3618">
        <f t="shared" si="226"/>
        <v>69.333333333333329</v>
      </c>
      <c r="Q3618" s="9" t="s">
        <v>8320</v>
      </c>
      <c r="R3618" s="9" t="s">
        <v>8321</v>
      </c>
      <c r="S3618" s="10">
        <f>(J3618/86400)+25569+(-6/24)</f>
        <v>42052.699814814812</v>
      </c>
      <c r="T3618">
        <f t="shared" si="224"/>
        <v>2015</v>
      </c>
      <c r="U3618" s="15" t="str">
        <f t="shared" si="227"/>
        <v>Feb</v>
      </c>
      <c r="V3618" s="10">
        <f>(I3618/86400)+25569+(-5/24)</f>
        <v>42082.699814814812</v>
      </c>
      <c r="Y3618" s="10"/>
    </row>
    <row r="3619" spans="1:25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5"/>
        <v>119</v>
      </c>
      <c r="P3619">
        <f t="shared" si="226"/>
        <v>17.254901960784313</v>
      </c>
      <c r="Q3619" s="9" t="s">
        <v>8320</v>
      </c>
      <c r="R3619" s="9" t="s">
        <v>8321</v>
      </c>
      <c r="S3619" s="10">
        <f>(J3619/86400)+25569+(-6/24)</f>
        <v>42779.360289351855</v>
      </c>
      <c r="T3619">
        <f t="shared" si="224"/>
        <v>2017</v>
      </c>
      <c r="U3619" s="15" t="str">
        <f t="shared" si="227"/>
        <v>Feb</v>
      </c>
      <c r="V3619" s="10">
        <f>(I3619/86400)+25569+(-5/24)</f>
        <v>42793.791666666664</v>
      </c>
      <c r="Y3619" s="10"/>
    </row>
    <row r="3620" spans="1:25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5"/>
        <v>101</v>
      </c>
      <c r="P3620">
        <f t="shared" si="226"/>
        <v>36.071428571428569</v>
      </c>
      <c r="Q3620" s="9" t="s">
        <v>8320</v>
      </c>
      <c r="R3620" s="9" t="s">
        <v>8321</v>
      </c>
      <c r="S3620" s="10">
        <f>(J3620/86400)+25569+(-6/24)</f>
        <v>42128.377893518518</v>
      </c>
      <c r="T3620">
        <f t="shared" si="224"/>
        <v>2015</v>
      </c>
      <c r="U3620" s="15" t="str">
        <f t="shared" si="227"/>
        <v>May</v>
      </c>
      <c r="V3620" s="10">
        <f>(I3620/86400)+25569+(-5/24)</f>
        <v>42158.419560185182</v>
      </c>
      <c r="Y3620" s="10"/>
    </row>
    <row r="3621" spans="1:25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5"/>
        <v>113</v>
      </c>
      <c r="P3621">
        <f t="shared" si="226"/>
        <v>66.470588235294116</v>
      </c>
      <c r="Q3621" s="9" t="s">
        <v>8320</v>
      </c>
      <c r="R3621" s="9" t="s">
        <v>8321</v>
      </c>
      <c r="S3621" s="10">
        <f>(J3621/86400)+25569+(-6/24)</f>
        <v>42660.882245370369</v>
      </c>
      <c r="T3621">
        <f t="shared" si="224"/>
        <v>2016</v>
      </c>
      <c r="U3621" s="15" t="str">
        <f t="shared" si="227"/>
        <v>Oct</v>
      </c>
      <c r="V3621" s="10">
        <f>(I3621/86400)+25569+(-5/24)</f>
        <v>42693.708333333336</v>
      </c>
      <c r="Y3621" s="10"/>
    </row>
    <row r="3622" spans="1:25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5"/>
        <v>105</v>
      </c>
      <c r="P3622">
        <f t="shared" si="226"/>
        <v>56.065989847715734</v>
      </c>
      <c r="Q3622" s="9" t="s">
        <v>8320</v>
      </c>
      <c r="R3622" s="9" t="s">
        <v>8321</v>
      </c>
      <c r="S3622" s="10">
        <f>(J3622/86400)+25569+(-6/24)</f>
        <v>42037.688206018516</v>
      </c>
      <c r="T3622">
        <f t="shared" si="224"/>
        <v>2015</v>
      </c>
      <c r="U3622" s="15" t="str">
        <f t="shared" si="227"/>
        <v>Feb</v>
      </c>
      <c r="V3622" s="10">
        <f>(I3622/86400)+25569+(-5/24)</f>
        <v>42067.958333333336</v>
      </c>
      <c r="Y3622" s="10"/>
    </row>
    <row r="3623" spans="1:25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5"/>
        <v>110</v>
      </c>
      <c r="P3623">
        <f t="shared" si="226"/>
        <v>47.028571428571432</v>
      </c>
      <c r="Q3623" s="9" t="s">
        <v>8320</v>
      </c>
      <c r="R3623" s="9" t="s">
        <v>8321</v>
      </c>
      <c r="S3623" s="10">
        <f>(J3623/86400)+25569+(-6/24)</f>
        <v>42619.685694444444</v>
      </c>
      <c r="T3623">
        <f t="shared" si="224"/>
        <v>2016</v>
      </c>
      <c r="U3623" s="15" t="str">
        <f t="shared" si="227"/>
        <v>Sep</v>
      </c>
      <c r="V3623" s="10">
        <f>(I3623/86400)+25569+(-5/24)</f>
        <v>42643.666666666664</v>
      </c>
      <c r="Y3623" s="10"/>
    </row>
    <row r="3624" spans="1:25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5"/>
        <v>100</v>
      </c>
      <c r="P3624">
        <f t="shared" si="226"/>
        <v>47.666190476190479</v>
      </c>
      <c r="Q3624" s="9" t="s">
        <v>8320</v>
      </c>
      <c r="R3624" s="9" t="s">
        <v>8321</v>
      </c>
      <c r="S3624" s="10">
        <f>(J3624/86400)+25569+(-6/24)</f>
        <v>41876.971886574072</v>
      </c>
      <c r="T3624">
        <f t="shared" si="224"/>
        <v>2014</v>
      </c>
      <c r="U3624" s="15" t="str">
        <f t="shared" si="227"/>
        <v>Aug</v>
      </c>
      <c r="V3624" s="10">
        <f>(I3624/86400)+25569+(-5/24)</f>
        <v>41909.932638888888</v>
      </c>
      <c r="Y3624" s="10"/>
    </row>
    <row r="3625" spans="1:25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5"/>
        <v>120</v>
      </c>
      <c r="P3625">
        <f t="shared" si="226"/>
        <v>88.235294117647058</v>
      </c>
      <c r="Q3625" s="9" t="s">
        <v>8320</v>
      </c>
      <c r="R3625" s="9" t="s">
        <v>8321</v>
      </c>
      <c r="S3625" s="10">
        <f>(J3625/86400)+25569+(-6/24)</f>
        <v>41828.486921296295</v>
      </c>
      <c r="T3625">
        <f t="shared" si="224"/>
        <v>2014</v>
      </c>
      <c r="U3625" s="15" t="str">
        <f t="shared" si="227"/>
        <v>Jul</v>
      </c>
      <c r="V3625" s="10">
        <f>(I3625/86400)+25569+(-5/24)</f>
        <v>41846.083333333328</v>
      </c>
      <c r="Y3625" s="10"/>
    </row>
    <row r="3626" spans="1:25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5"/>
        <v>105</v>
      </c>
      <c r="P3626">
        <f t="shared" si="226"/>
        <v>80.717948717948715</v>
      </c>
      <c r="Q3626" s="9" t="s">
        <v>8320</v>
      </c>
      <c r="R3626" s="9" t="s">
        <v>8321</v>
      </c>
      <c r="S3626" s="10">
        <f>(J3626/86400)+25569+(-6/24)</f>
        <v>42545.524189814816</v>
      </c>
      <c r="T3626">
        <f t="shared" si="224"/>
        <v>2016</v>
      </c>
      <c r="U3626" s="15" t="str">
        <f t="shared" si="227"/>
        <v>Jun</v>
      </c>
      <c r="V3626" s="10">
        <f>(I3626/86400)+25569+(-5/24)</f>
        <v>42605.56585648148</v>
      </c>
      <c r="Y3626" s="10"/>
    </row>
    <row r="3627" spans="1:25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5"/>
        <v>103</v>
      </c>
      <c r="P3627">
        <f t="shared" si="226"/>
        <v>39.487179487179489</v>
      </c>
      <c r="Q3627" s="9" t="s">
        <v>8320</v>
      </c>
      <c r="R3627" s="9" t="s">
        <v>8321</v>
      </c>
      <c r="S3627" s="10">
        <f>(J3627/86400)+25569+(-6/24)</f>
        <v>42157.402511574073</v>
      </c>
      <c r="T3627">
        <f t="shared" si="224"/>
        <v>2015</v>
      </c>
      <c r="U3627" s="15" t="str">
        <f t="shared" si="227"/>
        <v>Jun</v>
      </c>
      <c r="V3627" s="10">
        <f>(I3627/86400)+25569+(-5/24)</f>
        <v>42187.444178240738</v>
      </c>
      <c r="Y3627" s="10"/>
    </row>
    <row r="3628" spans="1:25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5"/>
        <v>102</v>
      </c>
      <c r="P3628">
        <f t="shared" si="226"/>
        <v>84.854166666666671</v>
      </c>
      <c r="Q3628" s="9" t="s">
        <v>8320</v>
      </c>
      <c r="R3628" s="9" t="s">
        <v>8321</v>
      </c>
      <c r="S3628" s="10">
        <f>(J3628/86400)+25569+(-6/24)</f>
        <v>41846.417326388888</v>
      </c>
      <c r="T3628">
        <f t="shared" si="224"/>
        <v>2014</v>
      </c>
      <c r="U3628" s="15" t="str">
        <f t="shared" si="227"/>
        <v>Jul</v>
      </c>
      <c r="V3628" s="10">
        <f>(I3628/86400)+25569+(-5/24)</f>
        <v>41867.458993055552</v>
      </c>
      <c r="Y3628" s="10"/>
    </row>
    <row r="3629" spans="1:25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5"/>
        <v>100</v>
      </c>
      <c r="P3629">
        <f t="shared" si="226"/>
        <v>68.965517241379317</v>
      </c>
      <c r="Q3629" s="9" t="s">
        <v>8320</v>
      </c>
      <c r="R3629" s="9" t="s">
        <v>8321</v>
      </c>
      <c r="S3629" s="10">
        <f>(J3629/86400)+25569+(-6/24)</f>
        <v>42460.491747685184</v>
      </c>
      <c r="T3629">
        <f t="shared" si="224"/>
        <v>2016</v>
      </c>
      <c r="U3629" s="15" t="str">
        <f t="shared" si="227"/>
        <v>Mar</v>
      </c>
      <c r="V3629" s="10">
        <f>(I3629/86400)+25569+(-5/24)</f>
        <v>42510.957638888889</v>
      </c>
      <c r="Y3629" s="10"/>
    </row>
    <row r="3630" spans="1:25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5"/>
        <v>0</v>
      </c>
      <c r="P3630" t="e">
        <f t="shared" si="226"/>
        <v>#DIV/0!</v>
      </c>
      <c r="Q3630" s="9" t="s">
        <v>8320</v>
      </c>
      <c r="R3630" s="9" t="s">
        <v>8362</v>
      </c>
      <c r="S3630" s="10">
        <f>(J3630/86400)+25569+(-6/24)</f>
        <v>42291.583287037036</v>
      </c>
      <c r="T3630">
        <f t="shared" si="224"/>
        <v>2015</v>
      </c>
      <c r="U3630" s="15" t="str">
        <f t="shared" si="227"/>
        <v>Oct</v>
      </c>
      <c r="V3630" s="10">
        <f>(I3630/86400)+25569+(-5/24)</f>
        <v>42351.666620370372</v>
      </c>
      <c r="Y3630" s="10"/>
    </row>
    <row r="3631" spans="1:25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5"/>
        <v>0</v>
      </c>
      <c r="P3631">
        <f t="shared" si="226"/>
        <v>1</v>
      </c>
      <c r="Q3631" s="9" t="s">
        <v>8320</v>
      </c>
      <c r="R3631" s="9" t="s">
        <v>8362</v>
      </c>
      <c r="S3631" s="10">
        <f>(J3631/86400)+25569+(-6/24)</f>
        <v>42436.844490740739</v>
      </c>
      <c r="T3631">
        <f t="shared" si="224"/>
        <v>2016</v>
      </c>
      <c r="U3631" s="15" t="str">
        <f t="shared" si="227"/>
        <v>Mar</v>
      </c>
      <c r="V3631" s="10">
        <f>(I3631/86400)+25569+(-5/24)</f>
        <v>42495.499999999993</v>
      </c>
      <c r="Y3631" s="10"/>
    </row>
    <row r="3632" spans="1:25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5"/>
        <v>0</v>
      </c>
      <c r="P3632">
        <f t="shared" si="226"/>
        <v>1</v>
      </c>
      <c r="Q3632" s="9" t="s">
        <v>8320</v>
      </c>
      <c r="R3632" s="9" t="s">
        <v>8362</v>
      </c>
      <c r="S3632" s="10">
        <f>(J3632/86400)+25569+(-6/24)</f>
        <v>41942.59710648148</v>
      </c>
      <c r="T3632">
        <f t="shared" si="224"/>
        <v>2014</v>
      </c>
      <c r="U3632" s="15" t="str">
        <f t="shared" si="227"/>
        <v>Oct</v>
      </c>
      <c r="V3632" s="10">
        <f>(I3632/86400)+25569+(-5/24)</f>
        <v>41972.680439814816</v>
      </c>
      <c r="Y3632" s="10"/>
    </row>
    <row r="3633" spans="1:25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5"/>
        <v>51</v>
      </c>
      <c r="P3633">
        <f t="shared" si="226"/>
        <v>147.88135593220338</v>
      </c>
      <c r="Q3633" s="9" t="s">
        <v>8320</v>
      </c>
      <c r="R3633" s="9" t="s">
        <v>8362</v>
      </c>
      <c r="S3633" s="10">
        <f>(J3633/86400)+25569+(-6/24)</f>
        <v>41880.503437499996</v>
      </c>
      <c r="T3633">
        <f t="shared" si="224"/>
        <v>2014</v>
      </c>
      <c r="U3633" s="15" t="str">
        <f t="shared" si="227"/>
        <v>Aug</v>
      </c>
      <c r="V3633" s="10">
        <f>(I3633/86400)+25569+(-5/24)</f>
        <v>41904.957638888889</v>
      </c>
      <c r="Y3633" s="10"/>
    </row>
    <row r="3634" spans="1:25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5"/>
        <v>20</v>
      </c>
      <c r="P3634">
        <f t="shared" si="226"/>
        <v>100</v>
      </c>
      <c r="Q3634" s="9" t="s">
        <v>8320</v>
      </c>
      <c r="R3634" s="9" t="s">
        <v>8362</v>
      </c>
      <c r="S3634" s="10">
        <f>(J3634/86400)+25569+(-6/24)</f>
        <v>41946.686909722222</v>
      </c>
      <c r="T3634">
        <f t="shared" si="224"/>
        <v>2014</v>
      </c>
      <c r="U3634" s="15" t="str">
        <f t="shared" si="227"/>
        <v>Nov</v>
      </c>
      <c r="V3634" s="10">
        <f>(I3634/86400)+25569+(-5/24)</f>
        <v>41966.728576388887</v>
      </c>
      <c r="Y3634" s="10"/>
    </row>
    <row r="3635" spans="1:25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5"/>
        <v>35</v>
      </c>
      <c r="P3635">
        <f t="shared" si="226"/>
        <v>56.838709677419352</v>
      </c>
      <c r="Q3635" s="9" t="s">
        <v>8320</v>
      </c>
      <c r="R3635" s="9" t="s">
        <v>8362</v>
      </c>
      <c r="S3635" s="10">
        <f>(J3635/86400)+25569+(-6/24)</f>
        <v>42649.373460648145</v>
      </c>
      <c r="T3635">
        <f t="shared" si="224"/>
        <v>2016</v>
      </c>
      <c r="U3635" s="15" t="str">
        <f t="shared" si="227"/>
        <v>Oct</v>
      </c>
      <c r="V3635" s="10">
        <f>(I3635/86400)+25569+(-5/24)</f>
        <v>42692.833333333336</v>
      </c>
      <c r="Y3635" s="10"/>
    </row>
    <row r="3636" spans="1:25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5"/>
        <v>4</v>
      </c>
      <c r="P3636">
        <f t="shared" si="226"/>
        <v>176.94444444444446</v>
      </c>
      <c r="Q3636" s="9" t="s">
        <v>8320</v>
      </c>
      <c r="R3636" s="9" t="s">
        <v>8362</v>
      </c>
      <c r="S3636" s="10">
        <f>(J3636/86400)+25569+(-6/24)</f>
        <v>42700.916365740741</v>
      </c>
      <c r="T3636">
        <f t="shared" si="224"/>
        <v>2016</v>
      </c>
      <c r="U3636" s="15" t="str">
        <f t="shared" si="227"/>
        <v>Nov</v>
      </c>
      <c r="V3636" s="10">
        <f>(I3636/86400)+25569+(-5/24)</f>
        <v>42748.957638888889</v>
      </c>
      <c r="Y3636" s="10"/>
    </row>
    <row r="3637" spans="1:25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5"/>
        <v>36</v>
      </c>
      <c r="P3637">
        <f t="shared" si="226"/>
        <v>127.6</v>
      </c>
      <c r="Q3637" s="9" t="s">
        <v>8320</v>
      </c>
      <c r="R3637" s="9" t="s">
        <v>8362</v>
      </c>
      <c r="S3637" s="10">
        <f>(J3637/86400)+25569+(-6/24)</f>
        <v>42450.63282407407</v>
      </c>
      <c r="T3637">
        <f t="shared" si="224"/>
        <v>2016</v>
      </c>
      <c r="U3637" s="15" t="str">
        <f t="shared" si="227"/>
        <v>Mar</v>
      </c>
      <c r="V3637" s="10">
        <f>(I3637/86400)+25569+(-5/24)</f>
        <v>42480.674490740734</v>
      </c>
      <c r="Y3637" s="10"/>
    </row>
    <row r="3638" spans="1:25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5"/>
        <v>0</v>
      </c>
      <c r="P3638" t="e">
        <f t="shared" si="226"/>
        <v>#DIV/0!</v>
      </c>
      <c r="Q3638" s="9" t="s">
        <v>8320</v>
      </c>
      <c r="R3638" s="9" t="s">
        <v>8362</v>
      </c>
      <c r="S3638" s="10">
        <f>(J3638/86400)+25569+(-6/24)</f>
        <v>42226.444780092592</v>
      </c>
      <c r="T3638">
        <f t="shared" si="224"/>
        <v>2015</v>
      </c>
      <c r="U3638" s="15" t="str">
        <f t="shared" si="227"/>
        <v>Aug</v>
      </c>
      <c r="V3638" s="10">
        <f>(I3638/86400)+25569+(-5/24)</f>
        <v>42261.486446759256</v>
      </c>
      <c r="Y3638" s="10"/>
    </row>
    <row r="3639" spans="1:25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5"/>
        <v>31</v>
      </c>
      <c r="P3639">
        <f t="shared" si="226"/>
        <v>66.142857142857139</v>
      </c>
      <c r="Q3639" s="9" t="s">
        <v>8320</v>
      </c>
      <c r="R3639" s="9" t="s">
        <v>8362</v>
      </c>
      <c r="S3639" s="10">
        <f>(J3639/86400)+25569+(-6/24)</f>
        <v>41975.450636574074</v>
      </c>
      <c r="T3639">
        <f t="shared" si="224"/>
        <v>2014</v>
      </c>
      <c r="U3639" s="15" t="str">
        <f t="shared" si="227"/>
        <v>Dec</v>
      </c>
      <c r="V3639" s="10">
        <f>(I3639/86400)+25569+(-5/24)</f>
        <v>42005.492303240739</v>
      </c>
      <c r="Y3639" s="10"/>
    </row>
    <row r="3640" spans="1:25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5"/>
        <v>7</v>
      </c>
      <c r="P3640">
        <f t="shared" si="226"/>
        <v>108</v>
      </c>
      <c r="Q3640" s="9" t="s">
        <v>8320</v>
      </c>
      <c r="R3640" s="9" t="s">
        <v>8362</v>
      </c>
      <c r="S3640" s="10">
        <f>(J3640/86400)+25569+(-6/24)</f>
        <v>42053.422824074078</v>
      </c>
      <c r="T3640">
        <f t="shared" si="224"/>
        <v>2015</v>
      </c>
      <c r="U3640" s="15" t="str">
        <f t="shared" si="227"/>
        <v>Feb</v>
      </c>
      <c r="V3640" s="10">
        <f>(I3640/86400)+25569+(-5/24)</f>
        <v>42113.42282407407</v>
      </c>
      <c r="Y3640" s="10"/>
    </row>
    <row r="3641" spans="1:25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5"/>
        <v>0</v>
      </c>
      <c r="P3641">
        <f t="shared" si="226"/>
        <v>1</v>
      </c>
      <c r="Q3641" s="9" t="s">
        <v>8320</v>
      </c>
      <c r="R3641" s="9" t="s">
        <v>8362</v>
      </c>
      <c r="S3641" s="10">
        <f>(J3641/86400)+25569+(-6/24)</f>
        <v>42590.427152777775</v>
      </c>
      <c r="T3641">
        <f t="shared" si="224"/>
        <v>2016</v>
      </c>
      <c r="U3641" s="15" t="str">
        <f t="shared" si="227"/>
        <v>Aug</v>
      </c>
      <c r="V3641" s="10">
        <f>(I3641/86400)+25569+(-5/24)</f>
        <v>42650.424305555549</v>
      </c>
      <c r="Y3641" s="10"/>
    </row>
    <row r="3642" spans="1:25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5"/>
        <v>6</v>
      </c>
      <c r="P3642">
        <f t="shared" si="226"/>
        <v>18.333333333333332</v>
      </c>
      <c r="Q3642" s="9" t="s">
        <v>8320</v>
      </c>
      <c r="R3642" s="9" t="s">
        <v>8362</v>
      </c>
      <c r="S3642" s="10">
        <f>(J3642/86400)+25569+(-6/24)</f>
        <v>42104.531597222223</v>
      </c>
      <c r="T3642">
        <f t="shared" si="224"/>
        <v>2015</v>
      </c>
      <c r="U3642" s="15" t="str">
        <f t="shared" si="227"/>
        <v>Apr</v>
      </c>
      <c r="V3642" s="10">
        <f>(I3642/86400)+25569+(-5/24)</f>
        <v>42134.573263888888</v>
      </c>
      <c r="Y3642" s="10"/>
    </row>
    <row r="3643" spans="1:25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5"/>
        <v>0</v>
      </c>
      <c r="P3643" t="e">
        <f t="shared" si="226"/>
        <v>#DIV/0!</v>
      </c>
      <c r="Q3643" s="9" t="s">
        <v>8320</v>
      </c>
      <c r="R3643" s="9" t="s">
        <v>8362</v>
      </c>
      <c r="S3643" s="10">
        <f>(J3643/86400)+25569+(-6/24)</f>
        <v>41899.377071759256</v>
      </c>
      <c r="T3643">
        <f t="shared" si="224"/>
        <v>2014</v>
      </c>
      <c r="U3643" s="15" t="str">
        <f t="shared" si="227"/>
        <v>Sep</v>
      </c>
      <c r="V3643" s="10">
        <f>(I3643/86400)+25569+(-5/24)</f>
        <v>41917</v>
      </c>
      <c r="Y3643" s="10"/>
    </row>
    <row r="3644" spans="1:25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5"/>
        <v>2</v>
      </c>
      <c r="P3644">
        <f t="shared" si="226"/>
        <v>7.5</v>
      </c>
      <c r="Q3644" s="9" t="s">
        <v>8320</v>
      </c>
      <c r="R3644" s="9" t="s">
        <v>8362</v>
      </c>
      <c r="S3644" s="10">
        <f>(J3644/86400)+25569+(-6/24)</f>
        <v>42297.566284722227</v>
      </c>
      <c r="T3644">
        <f t="shared" si="224"/>
        <v>2015</v>
      </c>
      <c r="U3644" s="15" t="str">
        <f t="shared" si="227"/>
        <v>Oct</v>
      </c>
      <c r="V3644" s="10">
        <f>(I3644/86400)+25569+(-5/24)</f>
        <v>42338.499999999993</v>
      </c>
      <c r="Y3644" s="10"/>
    </row>
    <row r="3645" spans="1:25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5"/>
        <v>0</v>
      </c>
      <c r="P3645" t="e">
        <f t="shared" si="226"/>
        <v>#DIV/0!</v>
      </c>
      <c r="Q3645" s="9" t="s">
        <v>8320</v>
      </c>
      <c r="R3645" s="9" t="s">
        <v>8362</v>
      </c>
      <c r="S3645" s="10">
        <f>(J3645/86400)+25569+(-6/24)</f>
        <v>42284.893969907411</v>
      </c>
      <c r="T3645">
        <f t="shared" si="224"/>
        <v>2015</v>
      </c>
      <c r="U3645" s="15" t="str">
        <f t="shared" si="227"/>
        <v>Oct</v>
      </c>
      <c r="V3645" s="10">
        <f>(I3645/86400)+25569+(-5/24)</f>
        <v>42324.977303240739</v>
      </c>
      <c r="Y3645" s="10"/>
    </row>
    <row r="3646" spans="1:25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5"/>
        <v>16</v>
      </c>
      <c r="P3646">
        <f t="shared" si="226"/>
        <v>68.416666666666671</v>
      </c>
      <c r="Q3646" s="9" t="s">
        <v>8320</v>
      </c>
      <c r="R3646" s="9" t="s">
        <v>8362</v>
      </c>
      <c r="S3646" s="10">
        <f>(J3646/86400)+25569+(-6/24)</f>
        <v>42408.991747685184</v>
      </c>
      <c r="T3646">
        <f t="shared" si="224"/>
        <v>2016</v>
      </c>
      <c r="U3646" s="15" t="str">
        <f t="shared" si="227"/>
        <v>Feb</v>
      </c>
      <c r="V3646" s="10">
        <f>(I3646/86400)+25569+(-5/24)</f>
        <v>42436.999305555553</v>
      </c>
      <c r="Y3646" s="10"/>
    </row>
    <row r="3647" spans="1:25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5"/>
        <v>0</v>
      </c>
      <c r="P3647">
        <f t="shared" si="226"/>
        <v>1</v>
      </c>
      <c r="Q3647" s="9" t="s">
        <v>8320</v>
      </c>
      <c r="R3647" s="9" t="s">
        <v>8362</v>
      </c>
      <c r="S3647" s="10">
        <f>(J3647/86400)+25569+(-6/24)</f>
        <v>42665.720347222217</v>
      </c>
      <c r="T3647">
        <f t="shared" si="224"/>
        <v>2016</v>
      </c>
      <c r="U3647" s="15" t="str">
        <f t="shared" si="227"/>
        <v>Oct</v>
      </c>
      <c r="V3647" s="10">
        <f>(I3647/86400)+25569+(-5/24)</f>
        <v>42695.803680555553</v>
      </c>
      <c r="Y3647" s="10"/>
    </row>
    <row r="3648" spans="1:25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5"/>
        <v>5</v>
      </c>
      <c r="P3648">
        <f t="shared" si="226"/>
        <v>60.125</v>
      </c>
      <c r="Q3648" s="9" t="s">
        <v>8320</v>
      </c>
      <c r="R3648" s="9" t="s">
        <v>8362</v>
      </c>
      <c r="S3648" s="10">
        <f>(J3648/86400)+25569+(-6/24)</f>
        <v>42140.171319444446</v>
      </c>
      <c r="T3648">
        <f t="shared" si="224"/>
        <v>2015</v>
      </c>
      <c r="U3648" s="15" t="str">
        <f t="shared" si="227"/>
        <v>May</v>
      </c>
      <c r="V3648" s="10">
        <f>(I3648/86400)+25569+(-5/24)</f>
        <v>42171.770833333336</v>
      </c>
      <c r="Y3648" s="10"/>
    </row>
    <row r="3649" spans="1:25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5"/>
        <v>6</v>
      </c>
      <c r="P3649">
        <f t="shared" si="226"/>
        <v>15</v>
      </c>
      <c r="Q3649" s="9" t="s">
        <v>8320</v>
      </c>
      <c r="R3649" s="9" t="s">
        <v>8362</v>
      </c>
      <c r="S3649" s="10">
        <f>(J3649/86400)+25569+(-6/24)</f>
        <v>42598.499155092592</v>
      </c>
      <c r="T3649">
        <f t="shared" si="224"/>
        <v>2016</v>
      </c>
      <c r="U3649" s="15" t="str">
        <f t="shared" si="227"/>
        <v>Aug</v>
      </c>
      <c r="V3649" s="10">
        <f>(I3649/86400)+25569+(-5/24)</f>
        <v>42643.540821759256</v>
      </c>
      <c r="Y3649" s="10"/>
    </row>
    <row r="3650" spans="1:25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5"/>
        <v>100</v>
      </c>
      <c r="P3650">
        <f t="shared" si="226"/>
        <v>550.04109589041093</v>
      </c>
      <c r="Q3650" s="9" t="s">
        <v>8320</v>
      </c>
      <c r="R3650" s="9" t="s">
        <v>8321</v>
      </c>
      <c r="S3650" s="10">
        <f>(J3650/86400)+25569+(-6/24)</f>
        <v>41887.042187500003</v>
      </c>
      <c r="T3650">
        <f t="shared" ref="T3650:T3713" si="228">YEAR(S3650)</f>
        <v>2014</v>
      </c>
      <c r="U3650" s="15" t="str">
        <f t="shared" si="227"/>
        <v>Sep</v>
      </c>
      <c r="V3650" s="10">
        <f>(I3650/86400)+25569+(-5/24)</f>
        <v>41917.083854166667</v>
      </c>
      <c r="Y3650" s="10"/>
    </row>
    <row r="3651" spans="1:25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9">ROUND((E3651/D3651)*100,0)</f>
        <v>104</v>
      </c>
      <c r="P3651">
        <f t="shared" ref="P3651:P3714" si="230">AVERAGE(E3651/L3651)</f>
        <v>97.5</v>
      </c>
      <c r="Q3651" s="9" t="s">
        <v>8320</v>
      </c>
      <c r="R3651" s="9" t="s">
        <v>8321</v>
      </c>
      <c r="S3651" s="10">
        <f>(J3651/86400)+25569+(-6/24)</f>
        <v>41780.462893518517</v>
      </c>
      <c r="T3651">
        <f t="shared" si="228"/>
        <v>2014</v>
      </c>
      <c r="U3651" s="15" t="str">
        <f t="shared" ref="U3651:U3714" si="231">TEXT(S3651,"mmm")</f>
        <v>May</v>
      </c>
      <c r="V3651" s="10">
        <f>(I3651/86400)+25569+(-5/24)</f>
        <v>41806.504560185182</v>
      </c>
      <c r="Y3651" s="10"/>
    </row>
    <row r="3652" spans="1:25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9"/>
        <v>100</v>
      </c>
      <c r="P3652">
        <f t="shared" si="230"/>
        <v>29.411764705882351</v>
      </c>
      <c r="Q3652" s="9" t="s">
        <v>8320</v>
      </c>
      <c r="R3652" s="9" t="s">
        <v>8321</v>
      </c>
      <c r="S3652" s="10">
        <f>(J3652/86400)+25569+(-6/24)</f>
        <v>42381.228981481487</v>
      </c>
      <c r="T3652">
        <f t="shared" si="228"/>
        <v>2016</v>
      </c>
      <c r="U3652" s="15" t="str">
        <f t="shared" si="231"/>
        <v>Jan</v>
      </c>
      <c r="V3652" s="10">
        <f>(I3652/86400)+25569+(-5/24)</f>
        <v>42402.270648148151</v>
      </c>
      <c r="Y3652" s="10"/>
    </row>
    <row r="3653" spans="1:25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9"/>
        <v>104</v>
      </c>
      <c r="P3653">
        <f t="shared" si="230"/>
        <v>57.777777777777779</v>
      </c>
      <c r="Q3653" s="9" t="s">
        <v>8320</v>
      </c>
      <c r="R3653" s="9" t="s">
        <v>8321</v>
      </c>
      <c r="S3653" s="10">
        <f>(J3653/86400)+25569+(-6/24)</f>
        <v>41828.396319444444</v>
      </c>
      <c r="T3653">
        <f t="shared" si="228"/>
        <v>2014</v>
      </c>
      <c r="U3653" s="15" t="str">
        <f t="shared" si="231"/>
        <v>Jul</v>
      </c>
      <c r="V3653" s="10">
        <f>(I3653/86400)+25569+(-5/24)</f>
        <v>41861.457638888889</v>
      </c>
      <c r="Y3653" s="10"/>
    </row>
    <row r="3654" spans="1:25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9"/>
        <v>251</v>
      </c>
      <c r="P3654">
        <f t="shared" si="230"/>
        <v>44.235294117647058</v>
      </c>
      <c r="Q3654" s="9" t="s">
        <v>8320</v>
      </c>
      <c r="R3654" s="9" t="s">
        <v>8321</v>
      </c>
      <c r="S3654" s="10">
        <f>(J3654/86400)+25569+(-6/24)</f>
        <v>42596.394699074073</v>
      </c>
      <c r="T3654">
        <f t="shared" si="228"/>
        <v>2016</v>
      </c>
      <c r="U3654" s="15" t="str">
        <f t="shared" si="231"/>
        <v>Aug</v>
      </c>
      <c r="V3654" s="10">
        <f>(I3654/86400)+25569+(-5/24)</f>
        <v>42606.957638888889</v>
      </c>
      <c r="Y3654" s="10"/>
    </row>
    <row r="3655" spans="1:25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9"/>
        <v>101</v>
      </c>
      <c r="P3655">
        <f t="shared" si="230"/>
        <v>60.909090909090907</v>
      </c>
      <c r="Q3655" s="9" t="s">
        <v>8320</v>
      </c>
      <c r="R3655" s="9" t="s">
        <v>8321</v>
      </c>
      <c r="S3655" s="10">
        <f>(J3655/86400)+25569+(-6/24)</f>
        <v>42191.113506944443</v>
      </c>
      <c r="T3655">
        <f t="shared" si="228"/>
        <v>2015</v>
      </c>
      <c r="U3655" s="15" t="str">
        <f t="shared" si="231"/>
        <v>Jul</v>
      </c>
      <c r="V3655" s="10">
        <f>(I3655/86400)+25569+(-5/24)</f>
        <v>42221.155173611107</v>
      </c>
      <c r="Y3655" s="10"/>
    </row>
    <row r="3656" spans="1:25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9"/>
        <v>174</v>
      </c>
      <c r="P3656">
        <f t="shared" si="230"/>
        <v>68.84210526315789</v>
      </c>
      <c r="Q3656" s="9" t="s">
        <v>8320</v>
      </c>
      <c r="R3656" s="9" t="s">
        <v>8321</v>
      </c>
      <c r="S3656" s="10">
        <f>(J3656/86400)+25569+(-6/24)</f>
        <v>42440.166504629626</v>
      </c>
      <c r="T3656">
        <f t="shared" si="228"/>
        <v>2016</v>
      </c>
      <c r="U3656" s="15" t="str">
        <f t="shared" si="231"/>
        <v>Mar</v>
      </c>
      <c r="V3656" s="10">
        <f>(I3656/86400)+25569+(-5/24)</f>
        <v>42463.499999999993</v>
      </c>
      <c r="Y3656" s="10"/>
    </row>
    <row r="3657" spans="1:25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9"/>
        <v>116</v>
      </c>
      <c r="P3657">
        <f t="shared" si="230"/>
        <v>73.582278481012665</v>
      </c>
      <c r="Q3657" s="9" t="s">
        <v>8320</v>
      </c>
      <c r="R3657" s="9" t="s">
        <v>8321</v>
      </c>
      <c r="S3657" s="10">
        <f>(J3657/86400)+25569+(-6/24)</f>
        <v>42173.553217592591</v>
      </c>
      <c r="T3657">
        <f t="shared" si="228"/>
        <v>2015</v>
      </c>
      <c r="U3657" s="15" t="str">
        <f t="shared" si="231"/>
        <v>Jun</v>
      </c>
      <c r="V3657" s="10">
        <f>(I3657/86400)+25569+(-5/24)</f>
        <v>42203.082638888889</v>
      </c>
      <c r="Y3657" s="10"/>
    </row>
    <row r="3658" spans="1:25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9"/>
        <v>106</v>
      </c>
      <c r="P3658">
        <f t="shared" si="230"/>
        <v>115.02173913043478</v>
      </c>
      <c r="Q3658" s="9" t="s">
        <v>8320</v>
      </c>
      <c r="R3658" s="9" t="s">
        <v>8321</v>
      </c>
      <c r="S3658" s="10">
        <f>(J3658/86400)+25569+(-6/24)</f>
        <v>42737.660138888888</v>
      </c>
      <c r="T3658">
        <f t="shared" si="228"/>
        <v>2017</v>
      </c>
      <c r="U3658" s="15" t="str">
        <f t="shared" si="231"/>
        <v>Jan</v>
      </c>
      <c r="V3658" s="10">
        <f>(I3658/86400)+25569+(-5/24)</f>
        <v>42767.749305555553</v>
      </c>
      <c r="Y3658" s="10"/>
    </row>
    <row r="3659" spans="1:25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9"/>
        <v>111</v>
      </c>
      <c r="P3659">
        <f t="shared" si="230"/>
        <v>110.75</v>
      </c>
      <c r="Q3659" s="9" t="s">
        <v>8320</v>
      </c>
      <c r="R3659" s="9" t="s">
        <v>8321</v>
      </c>
      <c r="S3659" s="10">
        <f>(J3659/86400)+25569+(-6/24)</f>
        <v>42499.379849537036</v>
      </c>
      <c r="T3659">
        <f t="shared" si="228"/>
        <v>2016</v>
      </c>
      <c r="U3659" s="15" t="str">
        <f t="shared" si="231"/>
        <v>May</v>
      </c>
      <c r="V3659" s="10">
        <f>(I3659/86400)+25569+(-5/24)</f>
        <v>42522.695833333331</v>
      </c>
      <c r="Y3659" s="10"/>
    </row>
    <row r="3660" spans="1:25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9"/>
        <v>101</v>
      </c>
      <c r="P3660">
        <f t="shared" si="230"/>
        <v>75.5</v>
      </c>
      <c r="Q3660" s="9" t="s">
        <v>8320</v>
      </c>
      <c r="R3660" s="9" t="s">
        <v>8321</v>
      </c>
      <c r="S3660" s="10">
        <f>(J3660/86400)+25569+(-6/24)</f>
        <v>41775.608564814815</v>
      </c>
      <c r="T3660">
        <f t="shared" si="228"/>
        <v>2014</v>
      </c>
      <c r="U3660" s="15" t="str">
        <f t="shared" si="231"/>
        <v>May</v>
      </c>
      <c r="V3660" s="10">
        <f>(I3660/86400)+25569+(-5/24)</f>
        <v>41821.957638888889</v>
      </c>
      <c r="Y3660" s="10"/>
    </row>
    <row r="3661" spans="1:25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9"/>
        <v>102</v>
      </c>
      <c r="P3661">
        <f t="shared" si="230"/>
        <v>235.46153846153845</v>
      </c>
      <c r="Q3661" s="9" t="s">
        <v>8320</v>
      </c>
      <c r="R3661" s="9" t="s">
        <v>8321</v>
      </c>
      <c r="S3661" s="10">
        <f>(J3661/86400)+25569+(-6/24)</f>
        <v>42055.027199074073</v>
      </c>
      <c r="T3661">
        <f t="shared" si="228"/>
        <v>2015</v>
      </c>
      <c r="U3661" s="15" t="str">
        <f t="shared" si="231"/>
        <v>Feb</v>
      </c>
      <c r="V3661" s="10">
        <f>(I3661/86400)+25569+(-5/24)</f>
        <v>42082.402083333327</v>
      </c>
      <c r="Y3661" s="10"/>
    </row>
    <row r="3662" spans="1:25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9"/>
        <v>100</v>
      </c>
      <c r="P3662">
        <f t="shared" si="230"/>
        <v>11.363636363636363</v>
      </c>
      <c r="Q3662" s="9" t="s">
        <v>8320</v>
      </c>
      <c r="R3662" s="9" t="s">
        <v>8321</v>
      </c>
      <c r="S3662" s="10">
        <f>(J3662/86400)+25569+(-6/24)</f>
        <v>41971.631076388891</v>
      </c>
      <c r="T3662">
        <f t="shared" si="228"/>
        <v>2014</v>
      </c>
      <c r="U3662" s="15" t="str">
        <f t="shared" si="231"/>
        <v>Nov</v>
      </c>
      <c r="V3662" s="10">
        <f>(I3662/86400)+25569+(-5/24)</f>
        <v>41996.672743055555</v>
      </c>
      <c r="Y3662" s="10"/>
    </row>
    <row r="3663" spans="1:25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9"/>
        <v>111</v>
      </c>
      <c r="P3663">
        <f t="shared" si="230"/>
        <v>92.5</v>
      </c>
      <c r="Q3663" s="9" t="s">
        <v>8320</v>
      </c>
      <c r="R3663" s="9" t="s">
        <v>8321</v>
      </c>
      <c r="S3663" s="10">
        <f>(J3663/86400)+25569+(-6/24)</f>
        <v>42447.646666666667</v>
      </c>
      <c r="T3663">
        <f t="shared" si="228"/>
        <v>2016</v>
      </c>
      <c r="U3663" s="15" t="str">
        <f t="shared" si="231"/>
        <v>Mar</v>
      </c>
      <c r="V3663" s="10">
        <f>(I3663/86400)+25569+(-5/24)</f>
        <v>42469.958333333336</v>
      </c>
      <c r="Y3663" s="10"/>
    </row>
    <row r="3664" spans="1:25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9"/>
        <v>101</v>
      </c>
      <c r="P3664">
        <f t="shared" si="230"/>
        <v>202.85</v>
      </c>
      <c r="Q3664" s="9" t="s">
        <v>8320</v>
      </c>
      <c r="R3664" s="9" t="s">
        <v>8321</v>
      </c>
      <c r="S3664" s="10">
        <f>(J3664/86400)+25569+(-6/24)</f>
        <v>42063.970069444447</v>
      </c>
      <c r="T3664">
        <f t="shared" si="228"/>
        <v>2015</v>
      </c>
      <c r="U3664" s="15" t="str">
        <f t="shared" si="231"/>
        <v>Feb</v>
      </c>
      <c r="V3664" s="10">
        <f>(I3664/86400)+25569+(-5/24)</f>
        <v>42093.97006944444</v>
      </c>
      <c r="Y3664" s="10"/>
    </row>
    <row r="3665" spans="1:25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9"/>
        <v>104</v>
      </c>
      <c r="P3665">
        <f t="shared" si="230"/>
        <v>26</v>
      </c>
      <c r="Q3665" s="9" t="s">
        <v>8320</v>
      </c>
      <c r="R3665" s="9" t="s">
        <v>8321</v>
      </c>
      <c r="S3665" s="10">
        <f>(J3665/86400)+25569+(-6/24)</f>
        <v>42665.201736111107</v>
      </c>
      <c r="T3665">
        <f t="shared" si="228"/>
        <v>2016</v>
      </c>
      <c r="U3665" s="15" t="str">
        <f t="shared" si="231"/>
        <v>Oct</v>
      </c>
      <c r="V3665" s="10">
        <f>(I3665/86400)+25569+(-5/24)</f>
        <v>42725.285069444442</v>
      </c>
      <c r="Y3665" s="10"/>
    </row>
    <row r="3666" spans="1:25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9"/>
        <v>109</v>
      </c>
      <c r="P3666">
        <f t="shared" si="230"/>
        <v>46.05263157894737</v>
      </c>
      <c r="Q3666" s="9" t="s">
        <v>8320</v>
      </c>
      <c r="R3666" s="9" t="s">
        <v>8321</v>
      </c>
      <c r="S3666" s="10">
        <f>(J3666/86400)+25569+(-6/24)</f>
        <v>42522.998715277776</v>
      </c>
      <c r="T3666">
        <f t="shared" si="228"/>
        <v>2016</v>
      </c>
      <c r="U3666" s="15" t="str">
        <f t="shared" si="231"/>
        <v>Jun</v>
      </c>
      <c r="V3666" s="10">
        <f>(I3666/86400)+25569+(-5/24)</f>
        <v>42537.04038194444</v>
      </c>
      <c r="Y3666" s="10"/>
    </row>
    <row r="3667" spans="1:25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9"/>
        <v>115</v>
      </c>
      <c r="P3667">
        <f t="shared" si="230"/>
        <v>51</v>
      </c>
      <c r="Q3667" s="9" t="s">
        <v>8320</v>
      </c>
      <c r="R3667" s="9" t="s">
        <v>8321</v>
      </c>
      <c r="S3667" s="10">
        <f>(J3667/86400)+25569+(-6/24)</f>
        <v>42294.558124999996</v>
      </c>
      <c r="T3667">
        <f t="shared" si="228"/>
        <v>2015</v>
      </c>
      <c r="U3667" s="15" t="str">
        <f t="shared" si="231"/>
        <v>Oct</v>
      </c>
      <c r="V3667" s="10">
        <f>(I3667/86400)+25569+(-5/24)</f>
        <v>42305.620833333327</v>
      </c>
      <c r="Y3667" s="10"/>
    </row>
    <row r="3668" spans="1:25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9"/>
        <v>100</v>
      </c>
      <c r="P3668">
        <f t="shared" si="230"/>
        <v>31.578947368421051</v>
      </c>
      <c r="Q3668" s="9" t="s">
        <v>8320</v>
      </c>
      <c r="R3668" s="9" t="s">
        <v>8321</v>
      </c>
      <c r="S3668" s="10">
        <f>(J3668/86400)+25569+(-6/24)</f>
        <v>41822.65488425926</v>
      </c>
      <c r="T3668">
        <f t="shared" si="228"/>
        <v>2014</v>
      </c>
      <c r="U3668" s="15" t="str">
        <f t="shared" si="231"/>
        <v>Jul</v>
      </c>
      <c r="V3668" s="10">
        <f>(I3668/86400)+25569+(-5/24)</f>
        <v>41844.083333333328</v>
      </c>
      <c r="Y3668" s="10"/>
    </row>
    <row r="3669" spans="1:25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9"/>
        <v>103</v>
      </c>
      <c r="P3669">
        <f t="shared" si="230"/>
        <v>53.363965517241382</v>
      </c>
      <c r="Q3669" s="9" t="s">
        <v>8320</v>
      </c>
      <c r="R3669" s="9" t="s">
        <v>8321</v>
      </c>
      <c r="S3669" s="10">
        <f>(J3669/86400)+25569+(-6/24)</f>
        <v>42173.720127314809</v>
      </c>
      <c r="T3669">
        <f t="shared" si="228"/>
        <v>2015</v>
      </c>
      <c r="U3669" s="15" t="str">
        <f t="shared" si="231"/>
        <v>Jun</v>
      </c>
      <c r="V3669" s="10">
        <f>(I3669/86400)+25569+(-5/24)</f>
        <v>42203.761793981474</v>
      </c>
      <c r="Y3669" s="10"/>
    </row>
    <row r="3670" spans="1:25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9"/>
        <v>104</v>
      </c>
      <c r="P3670">
        <f t="shared" si="230"/>
        <v>36.964285714285715</v>
      </c>
      <c r="Q3670" s="9" t="s">
        <v>8320</v>
      </c>
      <c r="R3670" s="9" t="s">
        <v>8321</v>
      </c>
      <c r="S3670" s="10">
        <f>(J3670/86400)+25569+(-6/24)</f>
        <v>42185.306157407409</v>
      </c>
      <c r="T3670">
        <f t="shared" si="228"/>
        <v>2015</v>
      </c>
      <c r="U3670" s="15" t="str">
        <f t="shared" si="231"/>
        <v>Jun</v>
      </c>
      <c r="V3670" s="10">
        <f>(I3670/86400)+25569+(-5/24)</f>
        <v>42208.564583333333</v>
      </c>
      <c r="Y3670" s="10"/>
    </row>
    <row r="3671" spans="1:25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9"/>
        <v>138</v>
      </c>
      <c r="P3671">
        <f t="shared" si="230"/>
        <v>81.294117647058826</v>
      </c>
      <c r="Q3671" s="9" t="s">
        <v>8320</v>
      </c>
      <c r="R3671" s="9" t="s">
        <v>8321</v>
      </c>
      <c r="S3671" s="10">
        <f>(J3671/86400)+25569+(-6/24)</f>
        <v>42136.425196759257</v>
      </c>
      <c r="T3671">
        <f t="shared" si="228"/>
        <v>2015</v>
      </c>
      <c r="U3671" s="15" t="str">
        <f t="shared" si="231"/>
        <v>May</v>
      </c>
      <c r="V3671" s="10">
        <f>(I3671/86400)+25569+(-5/24)</f>
        <v>42166.466863425921</v>
      </c>
      <c r="Y3671" s="10"/>
    </row>
    <row r="3672" spans="1:25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9"/>
        <v>110</v>
      </c>
      <c r="P3672">
        <f t="shared" si="230"/>
        <v>20.083333333333332</v>
      </c>
      <c r="Q3672" s="9" t="s">
        <v>8320</v>
      </c>
      <c r="R3672" s="9" t="s">
        <v>8321</v>
      </c>
      <c r="S3672" s="10">
        <f>(J3672/86400)+25569+(-6/24)</f>
        <v>42142.264016203699</v>
      </c>
      <c r="T3672">
        <f t="shared" si="228"/>
        <v>2015</v>
      </c>
      <c r="U3672" s="15" t="str">
        <f t="shared" si="231"/>
        <v>May</v>
      </c>
      <c r="V3672" s="10">
        <f>(I3672/86400)+25569+(-5/24)</f>
        <v>42155.749999999993</v>
      </c>
      <c r="Y3672" s="10"/>
    </row>
    <row r="3673" spans="1:25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9"/>
        <v>101</v>
      </c>
      <c r="P3673">
        <f t="shared" si="230"/>
        <v>88.25</v>
      </c>
      <c r="Q3673" s="9" t="s">
        <v>8320</v>
      </c>
      <c r="R3673" s="9" t="s">
        <v>8321</v>
      </c>
      <c r="S3673" s="10">
        <f>(J3673/86400)+25569+(-6/24)</f>
        <v>41820.37809027778</v>
      </c>
      <c r="T3673">
        <f t="shared" si="228"/>
        <v>2014</v>
      </c>
      <c r="U3673" s="15" t="str">
        <f t="shared" si="231"/>
        <v>Jun</v>
      </c>
      <c r="V3673" s="10">
        <f>(I3673/86400)+25569+(-5/24)</f>
        <v>41840.957638888889</v>
      </c>
      <c r="Y3673" s="10"/>
    </row>
    <row r="3674" spans="1:25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9"/>
        <v>102</v>
      </c>
      <c r="P3674">
        <f t="shared" si="230"/>
        <v>53.438596491228068</v>
      </c>
      <c r="Q3674" s="9" t="s">
        <v>8320</v>
      </c>
      <c r="R3674" s="9" t="s">
        <v>8321</v>
      </c>
      <c r="S3674" s="10">
        <f>(J3674/86400)+25569+(-6/24)</f>
        <v>41878.696574074071</v>
      </c>
      <c r="T3674">
        <f t="shared" si="228"/>
        <v>2014</v>
      </c>
      <c r="U3674" s="15" t="str">
        <f t="shared" si="231"/>
        <v>Aug</v>
      </c>
      <c r="V3674" s="10">
        <f>(I3674/86400)+25569+(-5/24)</f>
        <v>41908.738240740735</v>
      </c>
      <c r="Y3674" s="10"/>
    </row>
    <row r="3675" spans="1:25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9"/>
        <v>114</v>
      </c>
      <c r="P3675">
        <f t="shared" si="230"/>
        <v>39.868421052631582</v>
      </c>
      <c r="Q3675" s="9" t="s">
        <v>8320</v>
      </c>
      <c r="R3675" s="9" t="s">
        <v>8321</v>
      </c>
      <c r="S3675" s="10">
        <f>(J3675/86400)+25569+(-6/24)</f>
        <v>41914.045104166667</v>
      </c>
      <c r="T3675">
        <f t="shared" si="228"/>
        <v>2014</v>
      </c>
      <c r="U3675" s="15" t="str">
        <f t="shared" si="231"/>
        <v>Oct</v>
      </c>
      <c r="V3675" s="10">
        <f>(I3675/86400)+25569+(-5/24)</f>
        <v>41948.327777777777</v>
      </c>
      <c r="Y3675" s="10"/>
    </row>
    <row r="3676" spans="1:25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9"/>
        <v>100</v>
      </c>
      <c r="P3676">
        <f t="shared" si="230"/>
        <v>145.16129032258064</v>
      </c>
      <c r="Q3676" s="9" t="s">
        <v>8320</v>
      </c>
      <c r="R3676" s="9" t="s">
        <v>8321</v>
      </c>
      <c r="S3676" s="10">
        <f>(J3676/86400)+25569+(-6/24)</f>
        <v>42556.623020833329</v>
      </c>
      <c r="T3676">
        <f t="shared" si="228"/>
        <v>2016</v>
      </c>
      <c r="U3676" s="15" t="str">
        <f t="shared" si="231"/>
        <v>Jul</v>
      </c>
      <c r="V3676" s="10">
        <f>(I3676/86400)+25569+(-5/24)</f>
        <v>42616.664687499993</v>
      </c>
      <c r="Y3676" s="10"/>
    </row>
    <row r="3677" spans="1:25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9"/>
        <v>140</v>
      </c>
      <c r="P3677">
        <f t="shared" si="230"/>
        <v>23.333333333333332</v>
      </c>
      <c r="Q3677" s="9" t="s">
        <v>8320</v>
      </c>
      <c r="R3677" s="9" t="s">
        <v>8321</v>
      </c>
      <c r="S3677" s="10">
        <f>(J3677/86400)+25569+(-6/24)</f>
        <v>42493.347013888888</v>
      </c>
      <c r="T3677">
        <f t="shared" si="228"/>
        <v>2016</v>
      </c>
      <c r="U3677" s="15" t="str">
        <f t="shared" si="231"/>
        <v>May</v>
      </c>
      <c r="V3677" s="10">
        <f>(I3677/86400)+25569+(-5/24)</f>
        <v>42505.749999999993</v>
      </c>
      <c r="Y3677" s="10"/>
    </row>
    <row r="3678" spans="1:25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9"/>
        <v>129</v>
      </c>
      <c r="P3678">
        <f t="shared" si="230"/>
        <v>64.375</v>
      </c>
      <c r="Q3678" s="9" t="s">
        <v>8320</v>
      </c>
      <c r="R3678" s="9" t="s">
        <v>8321</v>
      </c>
      <c r="S3678" s="10">
        <f>(J3678/86400)+25569+(-6/24)</f>
        <v>41876.565787037034</v>
      </c>
      <c r="T3678">
        <f t="shared" si="228"/>
        <v>2014</v>
      </c>
      <c r="U3678" s="15" t="str">
        <f t="shared" si="231"/>
        <v>Aug</v>
      </c>
      <c r="V3678" s="10">
        <f>(I3678/86400)+25569+(-5/24)</f>
        <v>41894.607453703698</v>
      </c>
      <c r="Y3678" s="10"/>
    </row>
    <row r="3679" spans="1:25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9"/>
        <v>103</v>
      </c>
      <c r="P3679">
        <f t="shared" si="230"/>
        <v>62.052763819095475</v>
      </c>
      <c r="Q3679" s="9" t="s">
        <v>8320</v>
      </c>
      <c r="R3679" s="9" t="s">
        <v>8321</v>
      </c>
      <c r="S3679" s="10">
        <f>(J3679/86400)+25569+(-6/24)</f>
        <v>41802.324282407411</v>
      </c>
      <c r="T3679">
        <f t="shared" si="228"/>
        <v>2014</v>
      </c>
      <c r="U3679" s="15" t="str">
        <f t="shared" si="231"/>
        <v>Jun</v>
      </c>
      <c r="V3679" s="10">
        <f>(I3679/86400)+25569+(-5/24)</f>
        <v>41822.957638888889</v>
      </c>
      <c r="Y3679" s="10"/>
    </row>
    <row r="3680" spans="1:25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9"/>
        <v>103</v>
      </c>
      <c r="P3680">
        <f t="shared" si="230"/>
        <v>66.129032258064512</v>
      </c>
      <c r="Q3680" s="9" t="s">
        <v>8320</v>
      </c>
      <c r="R3680" s="9" t="s">
        <v>8321</v>
      </c>
      <c r="S3680" s="10">
        <f>(J3680/86400)+25569+(-6/24)</f>
        <v>42120.281226851846</v>
      </c>
      <c r="T3680">
        <f t="shared" si="228"/>
        <v>2015</v>
      </c>
      <c r="U3680" s="15" t="str">
        <f t="shared" si="231"/>
        <v>Apr</v>
      </c>
      <c r="V3680" s="10">
        <f>(I3680/86400)+25569+(-5/24)</f>
        <v>42155.322893518511</v>
      </c>
      <c r="Y3680" s="10"/>
    </row>
    <row r="3681" spans="1:25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9"/>
        <v>110</v>
      </c>
      <c r="P3681">
        <f t="shared" si="230"/>
        <v>73.400000000000006</v>
      </c>
      <c r="Q3681" s="9" t="s">
        <v>8320</v>
      </c>
      <c r="R3681" s="9" t="s">
        <v>8321</v>
      </c>
      <c r="S3681" s="10">
        <f>(J3681/86400)+25569+(-6/24)</f>
        <v>41786.511354166665</v>
      </c>
      <c r="T3681">
        <f t="shared" si="228"/>
        <v>2014</v>
      </c>
      <c r="U3681" s="15" t="str">
        <f t="shared" si="231"/>
        <v>May</v>
      </c>
      <c r="V3681" s="10">
        <f>(I3681/86400)+25569+(-5/24)</f>
        <v>41820.999305555553</v>
      </c>
      <c r="Y3681" s="10"/>
    </row>
    <row r="3682" spans="1:25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9"/>
        <v>113</v>
      </c>
      <c r="P3682">
        <f t="shared" si="230"/>
        <v>99.5</v>
      </c>
      <c r="Q3682" s="9" t="s">
        <v>8320</v>
      </c>
      <c r="R3682" s="9" t="s">
        <v>8321</v>
      </c>
      <c r="S3682" s="10">
        <f>(J3682/86400)+25569+(-6/24)</f>
        <v>42627.204097222224</v>
      </c>
      <c r="T3682">
        <f t="shared" si="228"/>
        <v>2016</v>
      </c>
      <c r="U3682" s="15" t="str">
        <f t="shared" si="231"/>
        <v>Sep</v>
      </c>
      <c r="V3682" s="10">
        <f>(I3682/86400)+25569+(-5/24)</f>
        <v>42648.245763888888</v>
      </c>
      <c r="Y3682" s="10"/>
    </row>
    <row r="3683" spans="1:25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9"/>
        <v>112</v>
      </c>
      <c r="P3683">
        <f t="shared" si="230"/>
        <v>62.166666666666664</v>
      </c>
      <c r="Q3683" s="9" t="s">
        <v>8320</v>
      </c>
      <c r="R3683" s="9" t="s">
        <v>8321</v>
      </c>
      <c r="S3683" s="10">
        <f>(J3683/86400)+25569+(-6/24)</f>
        <v>42374.401504629626</v>
      </c>
      <c r="T3683">
        <f t="shared" si="228"/>
        <v>2016</v>
      </c>
      <c r="U3683" s="15" t="str">
        <f t="shared" si="231"/>
        <v>Jan</v>
      </c>
      <c r="V3683" s="10">
        <f>(I3683/86400)+25569+(-5/24)</f>
        <v>42384.443171296291</v>
      </c>
      <c r="Y3683" s="10"/>
    </row>
    <row r="3684" spans="1:25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9"/>
        <v>139</v>
      </c>
      <c r="P3684">
        <f t="shared" si="230"/>
        <v>62.328358208955223</v>
      </c>
      <c r="Q3684" s="9" t="s">
        <v>8320</v>
      </c>
      <c r="R3684" s="9" t="s">
        <v>8321</v>
      </c>
      <c r="S3684" s="10">
        <f>(J3684/86400)+25569+(-6/24)</f>
        <v>41772.435393518521</v>
      </c>
      <c r="T3684">
        <f t="shared" si="228"/>
        <v>2014</v>
      </c>
      <c r="U3684" s="15" t="str">
        <f t="shared" si="231"/>
        <v>May</v>
      </c>
      <c r="V3684" s="10">
        <f>(I3684/86400)+25569+(-5/24)</f>
        <v>41806.082638888889</v>
      </c>
      <c r="Y3684" s="10"/>
    </row>
    <row r="3685" spans="1:25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9"/>
        <v>111</v>
      </c>
      <c r="P3685">
        <f t="shared" si="230"/>
        <v>58.787878787878789</v>
      </c>
      <c r="Q3685" s="9" t="s">
        <v>8320</v>
      </c>
      <c r="R3685" s="9" t="s">
        <v>8321</v>
      </c>
      <c r="S3685" s="10">
        <f>(J3685/86400)+25569+(-6/24)</f>
        <v>42632.866851851853</v>
      </c>
      <c r="T3685">
        <f t="shared" si="228"/>
        <v>2016</v>
      </c>
      <c r="U3685" s="15" t="str">
        <f t="shared" si="231"/>
        <v>Sep</v>
      </c>
      <c r="V3685" s="10">
        <f>(I3685/86400)+25569+(-5/24)</f>
        <v>42662.908518518518</v>
      </c>
      <c r="Y3685" s="10"/>
    </row>
    <row r="3686" spans="1:25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9"/>
        <v>139</v>
      </c>
      <c r="P3686">
        <f t="shared" si="230"/>
        <v>45.347826086956523</v>
      </c>
      <c r="Q3686" s="9" t="s">
        <v>8320</v>
      </c>
      <c r="R3686" s="9" t="s">
        <v>8321</v>
      </c>
      <c r="S3686" s="10">
        <f>(J3686/86400)+25569+(-6/24)</f>
        <v>42218.930393518516</v>
      </c>
      <c r="T3686">
        <f t="shared" si="228"/>
        <v>2015</v>
      </c>
      <c r="U3686" s="15" t="str">
        <f t="shared" si="231"/>
        <v>Aug</v>
      </c>
      <c r="V3686" s="10">
        <f>(I3686/86400)+25569+(-5/24)</f>
        <v>42248.97206018518</v>
      </c>
      <c r="Y3686" s="10"/>
    </row>
    <row r="3687" spans="1:25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9"/>
        <v>106</v>
      </c>
      <c r="P3687">
        <f t="shared" si="230"/>
        <v>41.944444444444443</v>
      </c>
      <c r="Q3687" s="9" t="s">
        <v>8320</v>
      </c>
      <c r="R3687" s="9" t="s">
        <v>8321</v>
      </c>
      <c r="S3687" s="10">
        <f>(J3687/86400)+25569+(-6/24)</f>
        <v>41753.343275462961</v>
      </c>
      <c r="T3687">
        <f t="shared" si="228"/>
        <v>2014</v>
      </c>
      <c r="U3687" s="15" t="str">
        <f t="shared" si="231"/>
        <v>Apr</v>
      </c>
      <c r="V3687" s="10">
        <f>(I3687/86400)+25569+(-5/24)</f>
        <v>41778.666666666664</v>
      </c>
      <c r="Y3687" s="10"/>
    </row>
    <row r="3688" spans="1:25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9"/>
        <v>101</v>
      </c>
      <c r="P3688">
        <f t="shared" si="230"/>
        <v>59.166666666666664</v>
      </c>
      <c r="Q3688" s="9" t="s">
        <v>8320</v>
      </c>
      <c r="R3688" s="9" t="s">
        <v>8321</v>
      </c>
      <c r="S3688" s="10">
        <f>(J3688/86400)+25569+(-6/24)</f>
        <v>42230.412731481483</v>
      </c>
      <c r="T3688">
        <f t="shared" si="228"/>
        <v>2015</v>
      </c>
      <c r="U3688" s="15" t="str">
        <f t="shared" si="231"/>
        <v>Aug</v>
      </c>
      <c r="V3688" s="10">
        <f>(I3688/86400)+25569+(-5/24)</f>
        <v>42244.957638888889</v>
      </c>
      <c r="Y3688" s="10"/>
    </row>
    <row r="3689" spans="1:25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9"/>
        <v>100</v>
      </c>
      <c r="P3689">
        <f t="shared" si="230"/>
        <v>200.49</v>
      </c>
      <c r="Q3689" s="9" t="s">
        <v>8320</v>
      </c>
      <c r="R3689" s="9" t="s">
        <v>8321</v>
      </c>
      <c r="S3689" s="10">
        <f>(J3689/86400)+25569+(-6/24)</f>
        <v>41786.968229166669</v>
      </c>
      <c r="T3689">
        <f t="shared" si="228"/>
        <v>2014</v>
      </c>
      <c r="U3689" s="15" t="str">
        <f t="shared" si="231"/>
        <v>May</v>
      </c>
      <c r="V3689" s="10">
        <f>(I3689/86400)+25569+(-5/24)</f>
        <v>41817.009895833333</v>
      </c>
      <c r="Y3689" s="10"/>
    </row>
    <row r="3690" spans="1:25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9"/>
        <v>109</v>
      </c>
      <c r="P3690">
        <f t="shared" si="230"/>
        <v>83.974358974358978</v>
      </c>
      <c r="Q3690" s="9" t="s">
        <v>8320</v>
      </c>
      <c r="R3690" s="9" t="s">
        <v>8321</v>
      </c>
      <c r="S3690" s="10">
        <f>(J3690/86400)+25569+(-6/24)</f>
        <v>41829.537083333329</v>
      </c>
      <c r="T3690">
        <f t="shared" si="228"/>
        <v>2014</v>
      </c>
      <c r="U3690" s="15" t="str">
        <f t="shared" si="231"/>
        <v>Jul</v>
      </c>
      <c r="V3690" s="10">
        <f>(I3690/86400)+25569+(-5/24)</f>
        <v>41859.578749999993</v>
      </c>
      <c r="Y3690" s="10"/>
    </row>
    <row r="3691" spans="1:25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9"/>
        <v>118</v>
      </c>
      <c r="P3691">
        <f t="shared" si="230"/>
        <v>57.258064516129032</v>
      </c>
      <c r="Q3691" s="9" t="s">
        <v>8320</v>
      </c>
      <c r="R3691" s="9" t="s">
        <v>8321</v>
      </c>
      <c r="S3691" s="10">
        <f>(J3691/86400)+25569+(-6/24)</f>
        <v>42147.576840277776</v>
      </c>
      <c r="T3691">
        <f t="shared" si="228"/>
        <v>2015</v>
      </c>
      <c r="U3691" s="15" t="str">
        <f t="shared" si="231"/>
        <v>May</v>
      </c>
      <c r="V3691" s="10">
        <f>(I3691/86400)+25569+(-5/24)</f>
        <v>42176.725694444445</v>
      </c>
      <c r="Y3691" s="10"/>
    </row>
    <row r="3692" spans="1:25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9"/>
        <v>120</v>
      </c>
      <c r="P3692">
        <f t="shared" si="230"/>
        <v>58.064516129032256</v>
      </c>
      <c r="Q3692" s="9" t="s">
        <v>8320</v>
      </c>
      <c r="R3692" s="9" t="s">
        <v>8321</v>
      </c>
      <c r="S3692" s="10">
        <f>(J3692/86400)+25569+(-6/24)</f>
        <v>41940.348182870366</v>
      </c>
      <c r="T3692">
        <f t="shared" si="228"/>
        <v>2014</v>
      </c>
      <c r="U3692" s="15" t="str">
        <f t="shared" si="231"/>
        <v>Oct</v>
      </c>
      <c r="V3692" s="10">
        <f>(I3692/86400)+25569+(-5/24)</f>
        <v>41970.431516203702</v>
      </c>
      <c r="Y3692" s="10"/>
    </row>
    <row r="3693" spans="1:25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9"/>
        <v>128</v>
      </c>
      <c r="P3693">
        <f t="shared" si="230"/>
        <v>186.80291970802921</v>
      </c>
      <c r="Q3693" s="9" t="s">
        <v>8320</v>
      </c>
      <c r="R3693" s="9" t="s">
        <v>8321</v>
      </c>
      <c r="S3693" s="10">
        <f>(J3693/86400)+25569+(-6/24)</f>
        <v>42020.450567129628</v>
      </c>
      <c r="T3693">
        <f t="shared" si="228"/>
        <v>2015</v>
      </c>
      <c r="U3693" s="15" t="str">
        <f t="shared" si="231"/>
        <v>Jan</v>
      </c>
      <c r="V3693" s="10">
        <f>(I3693/86400)+25569+(-5/24)</f>
        <v>42064.999305555553</v>
      </c>
      <c r="Y3693" s="10"/>
    </row>
    <row r="3694" spans="1:25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9"/>
        <v>126</v>
      </c>
      <c r="P3694">
        <f t="shared" si="230"/>
        <v>74.117647058823536</v>
      </c>
      <c r="Q3694" s="9" t="s">
        <v>8320</v>
      </c>
      <c r="R3694" s="9" t="s">
        <v>8321</v>
      </c>
      <c r="S3694" s="10">
        <f>(J3694/86400)+25569+(-6/24)</f>
        <v>41891.71503472222</v>
      </c>
      <c r="T3694">
        <f t="shared" si="228"/>
        <v>2014</v>
      </c>
      <c r="U3694" s="15" t="str">
        <f t="shared" si="231"/>
        <v>Sep</v>
      </c>
      <c r="V3694" s="10">
        <f>(I3694/86400)+25569+(-5/24)</f>
        <v>41900.791666666664</v>
      </c>
      <c r="Y3694" s="10"/>
    </row>
    <row r="3695" spans="1:25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9"/>
        <v>129</v>
      </c>
      <c r="P3695">
        <f t="shared" si="230"/>
        <v>30.714285714285715</v>
      </c>
      <c r="Q3695" s="9" t="s">
        <v>8320</v>
      </c>
      <c r="R3695" s="9" t="s">
        <v>8321</v>
      </c>
      <c r="S3695" s="10">
        <f>(J3695/86400)+25569+(-6/24)</f>
        <v>42308.941307870366</v>
      </c>
      <c r="T3695">
        <f t="shared" si="228"/>
        <v>2015</v>
      </c>
      <c r="U3695" s="15" t="str">
        <f t="shared" si="231"/>
        <v>Oct</v>
      </c>
      <c r="V3695" s="10">
        <f>(I3695/86400)+25569+(-5/24)</f>
        <v>42338.729166666664</v>
      </c>
      <c r="Y3695" s="10"/>
    </row>
    <row r="3696" spans="1:25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9"/>
        <v>107</v>
      </c>
      <c r="P3696">
        <f t="shared" si="230"/>
        <v>62.666666666666664</v>
      </c>
      <c r="Q3696" s="9" t="s">
        <v>8320</v>
      </c>
      <c r="R3696" s="9" t="s">
        <v>8321</v>
      </c>
      <c r="S3696" s="10">
        <f>(J3696/86400)+25569+(-6/24)</f>
        <v>42489.883877314816</v>
      </c>
      <c r="T3696">
        <f t="shared" si="228"/>
        <v>2016</v>
      </c>
      <c r="U3696" s="15" t="str">
        <f t="shared" si="231"/>
        <v>Apr</v>
      </c>
      <c r="V3696" s="10">
        <f>(I3696/86400)+25569+(-5/24)</f>
        <v>42526.874999999993</v>
      </c>
      <c r="Y3696" s="10"/>
    </row>
    <row r="3697" spans="1:25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9"/>
        <v>100</v>
      </c>
      <c r="P3697">
        <f t="shared" si="230"/>
        <v>121.36363636363636</v>
      </c>
      <c r="Q3697" s="9" t="s">
        <v>8320</v>
      </c>
      <c r="R3697" s="9" t="s">
        <v>8321</v>
      </c>
      <c r="S3697" s="10">
        <f>(J3697/86400)+25569+(-6/24)</f>
        <v>41995.620486111111</v>
      </c>
      <c r="T3697">
        <f t="shared" si="228"/>
        <v>2014</v>
      </c>
      <c r="U3697" s="15" t="str">
        <f t="shared" si="231"/>
        <v>Dec</v>
      </c>
      <c r="V3697" s="10">
        <f>(I3697/86400)+25569+(-5/24)</f>
        <v>42015.662152777775</v>
      </c>
      <c r="Y3697" s="10"/>
    </row>
    <row r="3698" spans="1:25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9"/>
        <v>155</v>
      </c>
      <c r="P3698">
        <f t="shared" si="230"/>
        <v>39.743589743589745</v>
      </c>
      <c r="Q3698" s="9" t="s">
        <v>8320</v>
      </c>
      <c r="R3698" s="9" t="s">
        <v>8321</v>
      </c>
      <c r="S3698" s="10">
        <f>(J3698/86400)+25569+(-6/24)</f>
        <v>41988.367083333331</v>
      </c>
      <c r="T3698">
        <f t="shared" si="228"/>
        <v>2014</v>
      </c>
      <c r="U3698" s="15" t="str">
        <f t="shared" si="231"/>
        <v>Dec</v>
      </c>
      <c r="V3698" s="10">
        <f>(I3698/86400)+25569+(-5/24)</f>
        <v>42048.408749999995</v>
      </c>
      <c r="Y3698" s="10"/>
    </row>
    <row r="3699" spans="1:25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9"/>
        <v>108</v>
      </c>
      <c r="P3699">
        <f t="shared" si="230"/>
        <v>72</v>
      </c>
      <c r="Q3699" s="9" t="s">
        <v>8320</v>
      </c>
      <c r="R3699" s="9" t="s">
        <v>8321</v>
      </c>
      <c r="S3699" s="10">
        <f>(J3699/86400)+25569+(-6/24)</f>
        <v>42479.215833333335</v>
      </c>
      <c r="T3699">
        <f t="shared" si="228"/>
        <v>2016</v>
      </c>
      <c r="U3699" s="15" t="str">
        <f t="shared" si="231"/>
        <v>Apr</v>
      </c>
      <c r="V3699" s="10">
        <f>(I3699/86400)+25569+(-5/24)</f>
        <v>42500.2575</v>
      </c>
      <c r="Y3699" s="10"/>
    </row>
    <row r="3700" spans="1:25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9"/>
        <v>111</v>
      </c>
      <c r="P3700">
        <f t="shared" si="230"/>
        <v>40.632352941176471</v>
      </c>
      <c r="Q3700" s="9" t="s">
        <v>8320</v>
      </c>
      <c r="R3700" s="9" t="s">
        <v>8321</v>
      </c>
      <c r="S3700" s="10">
        <f>(J3700/86400)+25569+(-6/24)</f>
        <v>42401.556562500002</v>
      </c>
      <c r="T3700">
        <f t="shared" si="228"/>
        <v>2016</v>
      </c>
      <c r="U3700" s="15" t="str">
        <f t="shared" si="231"/>
        <v>Feb</v>
      </c>
      <c r="V3700" s="10">
        <f>(I3700/86400)+25569+(-5/24)</f>
        <v>42431.598229166666</v>
      </c>
      <c r="Y3700" s="10"/>
    </row>
    <row r="3701" spans="1:25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9"/>
        <v>101</v>
      </c>
      <c r="P3701">
        <f t="shared" si="230"/>
        <v>63</v>
      </c>
      <c r="Q3701" s="9" t="s">
        <v>8320</v>
      </c>
      <c r="R3701" s="9" t="s">
        <v>8321</v>
      </c>
      <c r="S3701" s="10">
        <f>(J3701/86400)+25569+(-6/24)</f>
        <v>41897.352037037039</v>
      </c>
      <c r="T3701">
        <f t="shared" si="228"/>
        <v>2014</v>
      </c>
      <c r="U3701" s="15" t="str">
        <f t="shared" si="231"/>
        <v>Sep</v>
      </c>
      <c r="V3701" s="10">
        <f>(I3701/86400)+25569+(-5/24)</f>
        <v>41927.393703703703</v>
      </c>
      <c r="Y3701" s="10"/>
    </row>
    <row r="3702" spans="1:25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9"/>
        <v>121</v>
      </c>
      <c r="P3702">
        <f t="shared" si="230"/>
        <v>33.666666666666664</v>
      </c>
      <c r="Q3702" s="9" t="s">
        <v>8320</v>
      </c>
      <c r="R3702" s="9" t="s">
        <v>8321</v>
      </c>
      <c r="S3702" s="10">
        <f>(J3702/86400)+25569+(-6/24)</f>
        <v>41882.335648148146</v>
      </c>
      <c r="T3702">
        <f t="shared" si="228"/>
        <v>2014</v>
      </c>
      <c r="U3702" s="15" t="str">
        <f t="shared" si="231"/>
        <v>Aug</v>
      </c>
      <c r="V3702" s="10">
        <f>(I3702/86400)+25569+(-5/24)</f>
        <v>41912.458333333328</v>
      </c>
      <c r="Y3702" s="10"/>
    </row>
    <row r="3703" spans="1:25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9"/>
        <v>100</v>
      </c>
      <c r="P3703">
        <f t="shared" si="230"/>
        <v>38.589743589743591</v>
      </c>
      <c r="Q3703" s="9" t="s">
        <v>8320</v>
      </c>
      <c r="R3703" s="9" t="s">
        <v>8321</v>
      </c>
      <c r="S3703" s="10">
        <f>(J3703/86400)+25569+(-6/24)</f>
        <v>42129.291585648149</v>
      </c>
      <c r="T3703">
        <f t="shared" si="228"/>
        <v>2015</v>
      </c>
      <c r="U3703" s="15" t="str">
        <f t="shared" si="231"/>
        <v>May</v>
      </c>
      <c r="V3703" s="10">
        <f>(I3703/86400)+25569+(-5/24)</f>
        <v>42159.333252314813</v>
      </c>
      <c r="Y3703" s="10"/>
    </row>
    <row r="3704" spans="1:25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9"/>
        <v>109</v>
      </c>
      <c r="P3704">
        <f t="shared" si="230"/>
        <v>155.95238095238096</v>
      </c>
      <c r="Q3704" s="9" t="s">
        <v>8320</v>
      </c>
      <c r="R3704" s="9" t="s">
        <v>8321</v>
      </c>
      <c r="S3704" s="10">
        <f>(J3704/86400)+25569+(-6/24)</f>
        <v>42524.28800925926</v>
      </c>
      <c r="T3704">
        <f t="shared" si="228"/>
        <v>2016</v>
      </c>
      <c r="U3704" s="15" t="str">
        <f t="shared" si="231"/>
        <v>Jun</v>
      </c>
      <c r="V3704" s="10">
        <f>(I3704/86400)+25569+(-5/24)</f>
        <v>42561.749305555553</v>
      </c>
      <c r="Y3704" s="10"/>
    </row>
    <row r="3705" spans="1:25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9"/>
        <v>123</v>
      </c>
      <c r="P3705">
        <f t="shared" si="230"/>
        <v>43.2</v>
      </c>
      <c r="Q3705" s="9" t="s">
        <v>8320</v>
      </c>
      <c r="R3705" s="9" t="s">
        <v>8321</v>
      </c>
      <c r="S3705" s="10">
        <f>(J3705/86400)+25569+(-6/24)</f>
        <v>42556.254490740743</v>
      </c>
      <c r="T3705">
        <f t="shared" si="228"/>
        <v>2016</v>
      </c>
      <c r="U3705" s="15" t="str">
        <f t="shared" si="231"/>
        <v>Jul</v>
      </c>
      <c r="V3705" s="10">
        <f>(I3705/86400)+25569+(-5/24)</f>
        <v>42595.082638888889</v>
      </c>
      <c r="Y3705" s="10"/>
    </row>
    <row r="3706" spans="1:25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9"/>
        <v>136</v>
      </c>
      <c r="P3706">
        <f t="shared" si="230"/>
        <v>15.148518518518518</v>
      </c>
      <c r="Q3706" s="9" t="s">
        <v>8320</v>
      </c>
      <c r="R3706" s="9" t="s">
        <v>8321</v>
      </c>
      <c r="S3706" s="10">
        <f>(J3706/86400)+25569+(-6/24)</f>
        <v>42461.439745370371</v>
      </c>
      <c r="T3706">
        <f t="shared" si="228"/>
        <v>2016</v>
      </c>
      <c r="U3706" s="15" t="str">
        <f t="shared" si="231"/>
        <v>Apr</v>
      </c>
      <c r="V3706" s="10">
        <f>(I3706/86400)+25569+(-5/24)</f>
        <v>42521.481412037036</v>
      </c>
      <c r="Y3706" s="10"/>
    </row>
    <row r="3707" spans="1:25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9"/>
        <v>103</v>
      </c>
      <c r="P3707">
        <f t="shared" si="230"/>
        <v>83.571428571428569</v>
      </c>
      <c r="Q3707" s="9" t="s">
        <v>8320</v>
      </c>
      <c r="R3707" s="9" t="s">
        <v>8321</v>
      </c>
      <c r="S3707" s="10">
        <f>(J3707/86400)+25569+(-6/24)</f>
        <v>41792.292986111112</v>
      </c>
      <c r="T3707">
        <f t="shared" si="228"/>
        <v>2014</v>
      </c>
      <c r="U3707" s="15" t="str">
        <f t="shared" si="231"/>
        <v>Jun</v>
      </c>
      <c r="V3707" s="10">
        <f>(I3707/86400)+25569+(-5/24)</f>
        <v>41813.541666666664</v>
      </c>
      <c r="Y3707" s="10"/>
    </row>
    <row r="3708" spans="1:25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9"/>
        <v>121</v>
      </c>
      <c r="P3708">
        <f t="shared" si="230"/>
        <v>140</v>
      </c>
      <c r="Q3708" s="9" t="s">
        <v>8320</v>
      </c>
      <c r="R3708" s="9" t="s">
        <v>8321</v>
      </c>
      <c r="S3708" s="10">
        <f>(J3708/86400)+25569+(-6/24)</f>
        <v>41879.663761574076</v>
      </c>
      <c r="T3708">
        <f t="shared" si="228"/>
        <v>2014</v>
      </c>
      <c r="U3708" s="15" t="str">
        <f t="shared" si="231"/>
        <v>Aug</v>
      </c>
      <c r="V3708" s="10">
        <f>(I3708/86400)+25569+(-5/24)</f>
        <v>41894.705428240741</v>
      </c>
      <c r="Y3708" s="10"/>
    </row>
    <row r="3709" spans="1:25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9"/>
        <v>186</v>
      </c>
      <c r="P3709">
        <f t="shared" si="230"/>
        <v>80.869565217391298</v>
      </c>
      <c r="Q3709" s="9" t="s">
        <v>8320</v>
      </c>
      <c r="R3709" s="9" t="s">
        <v>8321</v>
      </c>
      <c r="S3709" s="10">
        <f>(J3709/86400)+25569+(-6/24)</f>
        <v>42551.798356481479</v>
      </c>
      <c r="T3709">
        <f t="shared" si="228"/>
        <v>2016</v>
      </c>
      <c r="U3709" s="15" t="str">
        <f t="shared" si="231"/>
        <v>Jun</v>
      </c>
      <c r="V3709" s="10">
        <f>(I3709/86400)+25569+(-5/24)</f>
        <v>42573.018055555549</v>
      </c>
      <c r="Y3709" s="10"/>
    </row>
    <row r="3710" spans="1:25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9"/>
        <v>300</v>
      </c>
      <c r="P3710">
        <f t="shared" si="230"/>
        <v>53.846153846153847</v>
      </c>
      <c r="Q3710" s="9" t="s">
        <v>8320</v>
      </c>
      <c r="R3710" s="9" t="s">
        <v>8321</v>
      </c>
      <c r="S3710" s="10">
        <f>(J3710/86400)+25569+(-6/24)</f>
        <v>41809.892199074078</v>
      </c>
      <c r="T3710">
        <f t="shared" si="228"/>
        <v>2014</v>
      </c>
      <c r="U3710" s="15" t="str">
        <f t="shared" si="231"/>
        <v>Jun</v>
      </c>
      <c r="V3710" s="10">
        <f>(I3710/86400)+25569+(-5/24)</f>
        <v>41823.933865740742</v>
      </c>
      <c r="Y3710" s="10"/>
    </row>
    <row r="3711" spans="1:25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9"/>
        <v>108</v>
      </c>
      <c r="P3711">
        <f t="shared" si="230"/>
        <v>30.928571428571427</v>
      </c>
      <c r="Q3711" s="9" t="s">
        <v>8320</v>
      </c>
      <c r="R3711" s="9" t="s">
        <v>8321</v>
      </c>
      <c r="S3711" s="10">
        <f>(J3711/86400)+25569+(-6/24)</f>
        <v>41785.457708333335</v>
      </c>
      <c r="T3711">
        <f t="shared" si="228"/>
        <v>2014</v>
      </c>
      <c r="U3711" s="15" t="str">
        <f t="shared" si="231"/>
        <v>May</v>
      </c>
      <c r="V3711" s="10">
        <f>(I3711/86400)+25569+(-5/24)</f>
        <v>41815.499374999999</v>
      </c>
      <c r="Y3711" s="10"/>
    </row>
    <row r="3712" spans="1:25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9"/>
        <v>141</v>
      </c>
      <c r="P3712">
        <f t="shared" si="230"/>
        <v>67.962962962962962</v>
      </c>
      <c r="Q3712" s="9" t="s">
        <v>8320</v>
      </c>
      <c r="R3712" s="9" t="s">
        <v>8321</v>
      </c>
      <c r="S3712" s="10">
        <f>(J3712/86400)+25569+(-6/24)</f>
        <v>42072.326249999998</v>
      </c>
      <c r="T3712">
        <f t="shared" si="228"/>
        <v>2015</v>
      </c>
      <c r="U3712" s="15" t="str">
        <f t="shared" si="231"/>
        <v>Mar</v>
      </c>
      <c r="V3712" s="10">
        <f>(I3712/86400)+25569+(-5/24)</f>
        <v>42097.367916666662</v>
      </c>
      <c r="Y3712" s="10"/>
    </row>
    <row r="3713" spans="1:25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9"/>
        <v>114</v>
      </c>
      <c r="P3713">
        <f t="shared" si="230"/>
        <v>27.142857142857142</v>
      </c>
      <c r="Q3713" s="9" t="s">
        <v>8320</v>
      </c>
      <c r="R3713" s="9" t="s">
        <v>8321</v>
      </c>
      <c r="S3713" s="10">
        <f>(J3713/86400)+25569+(-6/24)</f>
        <v>41779.474224537036</v>
      </c>
      <c r="T3713">
        <f t="shared" si="228"/>
        <v>2014</v>
      </c>
      <c r="U3713" s="15" t="str">
        <f t="shared" si="231"/>
        <v>May</v>
      </c>
      <c r="V3713" s="10">
        <f>(I3713/86400)+25569+(-5/24)</f>
        <v>41805.458333333328</v>
      </c>
      <c r="Y3713" s="10"/>
    </row>
    <row r="3714" spans="1:25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9"/>
        <v>154</v>
      </c>
      <c r="P3714">
        <f t="shared" si="230"/>
        <v>110.86538461538461</v>
      </c>
      <c r="Q3714" s="9" t="s">
        <v>8320</v>
      </c>
      <c r="R3714" s="9" t="s">
        <v>8321</v>
      </c>
      <c r="S3714" s="10">
        <f>(J3714/86400)+25569+(-6/24)</f>
        <v>42133.922071759254</v>
      </c>
      <c r="T3714">
        <f t="shared" ref="T3714:T3777" si="232">YEAR(S3714)</f>
        <v>2015</v>
      </c>
      <c r="U3714" s="15" t="str">
        <f t="shared" si="231"/>
        <v>May</v>
      </c>
      <c r="V3714" s="10">
        <f>(I3714/86400)+25569+(-5/24)</f>
        <v>42155.082638888889</v>
      </c>
      <c r="Y3714" s="10"/>
    </row>
    <row r="3715" spans="1:25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3">ROUND((E3715/D3715)*100,0)</f>
        <v>102</v>
      </c>
      <c r="P3715">
        <f t="shared" ref="P3715:P3778" si="234">AVERAGE(E3715/L3715)</f>
        <v>106.84210526315789</v>
      </c>
      <c r="Q3715" s="9" t="s">
        <v>8320</v>
      </c>
      <c r="R3715" s="9" t="s">
        <v>8321</v>
      </c>
      <c r="S3715" s="10">
        <f>(J3715/86400)+25569+(-6/24)</f>
        <v>42505.488032407404</v>
      </c>
      <c r="T3715">
        <f t="shared" si="232"/>
        <v>2016</v>
      </c>
      <c r="U3715" s="15" t="str">
        <f t="shared" ref="U3715:U3778" si="235">TEXT(S3715,"mmm")</f>
        <v>May</v>
      </c>
      <c r="V3715" s="10">
        <f>(I3715/86400)+25569+(-5/24)</f>
        <v>42525.529699074068</v>
      </c>
      <c r="Y3715" s="10"/>
    </row>
    <row r="3716" spans="1:25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3"/>
        <v>102</v>
      </c>
      <c r="P3716">
        <f t="shared" si="234"/>
        <v>105.51546391752578</v>
      </c>
      <c r="Q3716" s="9" t="s">
        <v>8320</v>
      </c>
      <c r="R3716" s="9" t="s">
        <v>8321</v>
      </c>
      <c r="S3716" s="10">
        <f>(J3716/86400)+25569+(-6/24)</f>
        <v>42118.306331018517</v>
      </c>
      <c r="T3716">
        <f t="shared" si="232"/>
        <v>2015</v>
      </c>
      <c r="U3716" s="15" t="str">
        <f t="shared" si="235"/>
        <v>Apr</v>
      </c>
      <c r="V3716" s="10">
        <f>(I3716/86400)+25569+(-5/24)</f>
        <v>42149.957638888889</v>
      </c>
      <c r="Y3716" s="10"/>
    </row>
    <row r="3717" spans="1:25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3"/>
        <v>103</v>
      </c>
      <c r="P3717">
        <f t="shared" si="234"/>
        <v>132.96296296296296</v>
      </c>
      <c r="Q3717" s="9" t="s">
        <v>8320</v>
      </c>
      <c r="R3717" s="9" t="s">
        <v>8321</v>
      </c>
      <c r="S3717" s="10">
        <f>(J3717/86400)+25569+(-6/24)</f>
        <v>42036.745590277773</v>
      </c>
      <c r="T3717">
        <f t="shared" si="232"/>
        <v>2015</v>
      </c>
      <c r="U3717" s="15" t="str">
        <f t="shared" si="235"/>
        <v>Feb</v>
      </c>
      <c r="V3717" s="10">
        <f>(I3717/86400)+25569+(-5/24)</f>
        <v>42094.327777777777</v>
      </c>
      <c r="Y3717" s="10"/>
    </row>
    <row r="3718" spans="1:25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3"/>
        <v>156</v>
      </c>
      <c r="P3718">
        <f t="shared" si="234"/>
        <v>51.916666666666664</v>
      </c>
      <c r="Q3718" s="9" t="s">
        <v>8320</v>
      </c>
      <c r="R3718" s="9" t="s">
        <v>8321</v>
      </c>
      <c r="S3718" s="10">
        <f>(J3718/86400)+25569+(-6/24)</f>
        <v>42360.637835648144</v>
      </c>
      <c r="T3718">
        <f t="shared" si="232"/>
        <v>2015</v>
      </c>
      <c r="U3718" s="15" t="str">
        <f t="shared" si="235"/>
        <v>Dec</v>
      </c>
      <c r="V3718" s="10">
        <f>(I3718/86400)+25569+(-5/24)</f>
        <v>42390.679502314808</v>
      </c>
      <c r="Y3718" s="10"/>
    </row>
    <row r="3719" spans="1:25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3"/>
        <v>101</v>
      </c>
      <c r="P3719">
        <f t="shared" si="234"/>
        <v>310</v>
      </c>
      <c r="Q3719" s="9" t="s">
        <v>8320</v>
      </c>
      <c r="R3719" s="9" t="s">
        <v>8321</v>
      </c>
      <c r="S3719" s="10">
        <f>(J3719/86400)+25569+(-6/24)</f>
        <v>42102.616307870368</v>
      </c>
      <c r="T3719">
        <f t="shared" si="232"/>
        <v>2015</v>
      </c>
      <c r="U3719" s="15" t="str">
        <f t="shared" si="235"/>
        <v>Apr</v>
      </c>
      <c r="V3719" s="10">
        <f>(I3719/86400)+25569+(-5/24)</f>
        <v>42133.657974537033</v>
      </c>
      <c r="Y3719" s="10"/>
    </row>
    <row r="3720" spans="1:25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3"/>
        <v>239</v>
      </c>
      <c r="P3720">
        <f t="shared" si="234"/>
        <v>26.021739130434781</v>
      </c>
      <c r="Q3720" s="9" t="s">
        <v>8320</v>
      </c>
      <c r="R3720" s="9" t="s">
        <v>8321</v>
      </c>
      <c r="S3720" s="10">
        <f>(J3720/86400)+25569+(-6/24)</f>
        <v>42032.466145833328</v>
      </c>
      <c r="T3720">
        <f t="shared" si="232"/>
        <v>2015</v>
      </c>
      <c r="U3720" s="15" t="str">
        <f t="shared" si="235"/>
        <v>Jan</v>
      </c>
      <c r="V3720" s="10">
        <f>(I3720/86400)+25569+(-5/24)</f>
        <v>42062.507812499993</v>
      </c>
      <c r="Y3720" s="10"/>
    </row>
    <row r="3721" spans="1:25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3"/>
        <v>210</v>
      </c>
      <c r="P3721">
        <f t="shared" si="234"/>
        <v>105</v>
      </c>
      <c r="Q3721" s="9" t="s">
        <v>8320</v>
      </c>
      <c r="R3721" s="9" t="s">
        <v>8321</v>
      </c>
      <c r="S3721" s="10">
        <f>(J3721/86400)+25569+(-6/24)</f>
        <v>42147.479930555557</v>
      </c>
      <c r="T3721">
        <f t="shared" si="232"/>
        <v>2015</v>
      </c>
      <c r="U3721" s="15" t="str">
        <f t="shared" si="235"/>
        <v>May</v>
      </c>
      <c r="V3721" s="10">
        <f>(I3721/86400)+25569+(-5/24)</f>
        <v>42177.521597222221</v>
      </c>
      <c r="Y3721" s="10"/>
    </row>
    <row r="3722" spans="1:25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3"/>
        <v>105</v>
      </c>
      <c r="P3722">
        <f t="shared" si="234"/>
        <v>86.224999999999994</v>
      </c>
      <c r="Q3722" s="9" t="s">
        <v>8320</v>
      </c>
      <c r="R3722" s="9" t="s">
        <v>8321</v>
      </c>
      <c r="S3722" s="10">
        <f>(J3722/86400)+25569+(-6/24)</f>
        <v>42165.743125000001</v>
      </c>
      <c r="T3722">
        <f t="shared" si="232"/>
        <v>2015</v>
      </c>
      <c r="U3722" s="15" t="str">
        <f t="shared" si="235"/>
        <v>Jun</v>
      </c>
      <c r="V3722" s="10">
        <f>(I3722/86400)+25569+(-5/24)</f>
        <v>42187.784791666665</v>
      </c>
      <c r="Y3722" s="10"/>
    </row>
    <row r="3723" spans="1:25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3"/>
        <v>101</v>
      </c>
      <c r="P3723">
        <f t="shared" si="234"/>
        <v>114.54545454545455</v>
      </c>
      <c r="Q3723" s="9" t="s">
        <v>8320</v>
      </c>
      <c r="R3723" s="9" t="s">
        <v>8321</v>
      </c>
      <c r="S3723" s="10">
        <f>(J3723/86400)+25569+(-6/24)</f>
        <v>41927.686157407406</v>
      </c>
      <c r="T3723">
        <f t="shared" si="232"/>
        <v>2014</v>
      </c>
      <c r="U3723" s="15" t="str">
        <f t="shared" si="235"/>
        <v>Oct</v>
      </c>
      <c r="V3723" s="10">
        <f>(I3723/86400)+25569+(-5/24)</f>
        <v>41948.769490740735</v>
      </c>
      <c r="Y3723" s="10"/>
    </row>
    <row r="3724" spans="1:25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3"/>
        <v>111</v>
      </c>
      <c r="P3724">
        <f t="shared" si="234"/>
        <v>47.657142857142858</v>
      </c>
      <c r="Q3724" s="9" t="s">
        <v>8320</v>
      </c>
      <c r="R3724" s="9" t="s">
        <v>8321</v>
      </c>
      <c r="S3724" s="10">
        <f>(J3724/86400)+25569+(-6/24)</f>
        <v>42381.421840277777</v>
      </c>
      <c r="T3724">
        <f t="shared" si="232"/>
        <v>2016</v>
      </c>
      <c r="U3724" s="15" t="str">
        <f t="shared" si="235"/>
        <v>Jan</v>
      </c>
      <c r="V3724" s="10">
        <f>(I3724/86400)+25569+(-5/24)</f>
        <v>42411.749305555553</v>
      </c>
      <c r="Y3724" s="10"/>
    </row>
    <row r="3725" spans="1:25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3"/>
        <v>102</v>
      </c>
      <c r="P3725">
        <f t="shared" si="234"/>
        <v>72.888888888888886</v>
      </c>
      <c r="Q3725" s="9" t="s">
        <v>8320</v>
      </c>
      <c r="R3725" s="9" t="s">
        <v>8321</v>
      </c>
      <c r="S3725" s="10">
        <f>(J3725/86400)+25569+(-6/24)</f>
        <v>41943.503032407403</v>
      </c>
      <c r="T3725">
        <f t="shared" si="232"/>
        <v>2014</v>
      </c>
      <c r="U3725" s="15" t="str">
        <f t="shared" si="235"/>
        <v>Oct</v>
      </c>
      <c r="V3725" s="10">
        <f>(I3725/86400)+25569+(-5/24)</f>
        <v>41973.586365740739</v>
      </c>
      <c r="Y3725" s="10"/>
    </row>
    <row r="3726" spans="1:25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3"/>
        <v>103</v>
      </c>
      <c r="P3726">
        <f t="shared" si="234"/>
        <v>49.545505617977533</v>
      </c>
      <c r="Q3726" s="9" t="s">
        <v>8320</v>
      </c>
      <c r="R3726" s="9" t="s">
        <v>8321</v>
      </c>
      <c r="S3726" s="10">
        <f>(J3726/86400)+25569+(-6/24)</f>
        <v>42465.241435185184</v>
      </c>
      <c r="T3726">
        <f t="shared" si="232"/>
        <v>2016</v>
      </c>
      <c r="U3726" s="15" t="str">
        <f t="shared" si="235"/>
        <v>Apr</v>
      </c>
      <c r="V3726" s="10">
        <f>(I3726/86400)+25569+(-5/24)</f>
        <v>42494.749999999993</v>
      </c>
      <c r="Y3726" s="10"/>
    </row>
    <row r="3727" spans="1:25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3"/>
        <v>127</v>
      </c>
      <c r="P3727">
        <f t="shared" si="234"/>
        <v>25.4</v>
      </c>
      <c r="Q3727" s="9" t="s">
        <v>8320</v>
      </c>
      <c r="R3727" s="9" t="s">
        <v>8321</v>
      </c>
      <c r="S3727" s="10">
        <f>(J3727/86400)+25569+(-6/24)</f>
        <v>42401.695219907408</v>
      </c>
      <c r="T3727">
        <f t="shared" si="232"/>
        <v>2016</v>
      </c>
      <c r="U3727" s="15" t="str">
        <f t="shared" si="235"/>
        <v>Feb</v>
      </c>
      <c r="V3727" s="10">
        <f>(I3727/86400)+25569+(-5/24)</f>
        <v>42418.687499999993</v>
      </c>
      <c r="Y3727" s="10"/>
    </row>
    <row r="3728" spans="1:25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3"/>
        <v>339</v>
      </c>
      <c r="P3728">
        <f t="shared" si="234"/>
        <v>62.586956521739133</v>
      </c>
      <c r="Q3728" s="9" t="s">
        <v>8320</v>
      </c>
      <c r="R3728" s="9" t="s">
        <v>8321</v>
      </c>
      <c r="S3728" s="10">
        <f>(J3728/86400)+25569+(-6/24)</f>
        <v>42461.890868055554</v>
      </c>
      <c r="T3728">
        <f t="shared" si="232"/>
        <v>2016</v>
      </c>
      <c r="U3728" s="15" t="str">
        <f t="shared" si="235"/>
        <v>Apr</v>
      </c>
      <c r="V3728" s="10">
        <f>(I3728/86400)+25569+(-5/24)</f>
        <v>42489.666666666664</v>
      </c>
      <c r="Y3728" s="10"/>
    </row>
    <row r="3729" spans="1:25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3"/>
        <v>101</v>
      </c>
      <c r="P3729">
        <f t="shared" si="234"/>
        <v>61.060606060606062</v>
      </c>
      <c r="Q3729" s="9" t="s">
        <v>8320</v>
      </c>
      <c r="R3729" s="9" t="s">
        <v>8321</v>
      </c>
      <c r="S3729" s="10">
        <f>(J3729/86400)+25569+(-6/24)</f>
        <v>42632.098310185189</v>
      </c>
      <c r="T3729">
        <f t="shared" si="232"/>
        <v>2016</v>
      </c>
      <c r="U3729" s="15" t="str">
        <f t="shared" si="235"/>
        <v>Sep</v>
      </c>
      <c r="V3729" s="10">
        <f>(I3729/86400)+25569+(-5/24)</f>
        <v>42662.996527777774</v>
      </c>
      <c r="Y3729" s="10"/>
    </row>
    <row r="3730" spans="1:25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3"/>
        <v>9</v>
      </c>
      <c r="P3730">
        <f t="shared" si="234"/>
        <v>60.064516129032256</v>
      </c>
      <c r="Q3730" s="9" t="s">
        <v>8320</v>
      </c>
      <c r="R3730" s="9" t="s">
        <v>8321</v>
      </c>
      <c r="S3730" s="10">
        <f>(J3730/86400)+25569+(-6/24)</f>
        <v>42204.921018518522</v>
      </c>
      <c r="T3730">
        <f t="shared" si="232"/>
        <v>2015</v>
      </c>
      <c r="U3730" s="15" t="str">
        <f t="shared" si="235"/>
        <v>Jul</v>
      </c>
      <c r="V3730" s="10">
        <f>(I3730/86400)+25569+(-5/24)</f>
        <v>42234.962685185186</v>
      </c>
      <c r="Y3730" s="10"/>
    </row>
    <row r="3731" spans="1:25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3"/>
        <v>7</v>
      </c>
      <c r="P3731">
        <f t="shared" si="234"/>
        <v>72.400000000000006</v>
      </c>
      <c r="Q3731" s="9" t="s">
        <v>8320</v>
      </c>
      <c r="R3731" s="9" t="s">
        <v>8321</v>
      </c>
      <c r="S3731" s="10">
        <f>(J3731/86400)+25569+(-6/24)</f>
        <v>42040.955000000002</v>
      </c>
      <c r="T3731">
        <f t="shared" si="232"/>
        <v>2015</v>
      </c>
      <c r="U3731" s="15" t="str">
        <f t="shared" si="235"/>
        <v>Feb</v>
      </c>
      <c r="V3731" s="10">
        <f>(I3731/86400)+25569+(-5/24)</f>
        <v>42085.954999999994</v>
      </c>
      <c r="Y3731" s="10"/>
    </row>
    <row r="3732" spans="1:25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3"/>
        <v>10</v>
      </c>
      <c r="P3732">
        <f t="shared" si="234"/>
        <v>100</v>
      </c>
      <c r="Q3732" s="9" t="s">
        <v>8320</v>
      </c>
      <c r="R3732" s="9" t="s">
        <v>8321</v>
      </c>
      <c r="S3732" s="10">
        <f>(J3732/86400)+25569+(-6/24)</f>
        <v>42203.427766203706</v>
      </c>
      <c r="T3732">
        <f t="shared" si="232"/>
        <v>2015</v>
      </c>
      <c r="U3732" s="15" t="str">
        <f t="shared" si="235"/>
        <v>Jul</v>
      </c>
      <c r="V3732" s="10">
        <f>(I3732/86400)+25569+(-5/24)</f>
        <v>42233.46943287037</v>
      </c>
      <c r="Y3732" s="10"/>
    </row>
    <row r="3733" spans="1:25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3"/>
        <v>11</v>
      </c>
      <c r="P3733">
        <f t="shared" si="234"/>
        <v>51.666666666666664</v>
      </c>
      <c r="Q3733" s="9" t="s">
        <v>8320</v>
      </c>
      <c r="R3733" s="9" t="s">
        <v>8321</v>
      </c>
      <c r="S3733" s="10">
        <f>(J3733/86400)+25569+(-6/24)</f>
        <v>41983.502847222218</v>
      </c>
      <c r="T3733">
        <f t="shared" si="232"/>
        <v>2014</v>
      </c>
      <c r="U3733" s="15" t="str">
        <f t="shared" si="235"/>
        <v>Dec</v>
      </c>
      <c r="V3733" s="10">
        <f>(I3733/86400)+25569+(-5/24)</f>
        <v>42013.932638888888</v>
      </c>
      <c r="Y3733" s="10"/>
    </row>
    <row r="3734" spans="1:25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3"/>
        <v>15</v>
      </c>
      <c r="P3734">
        <f t="shared" si="234"/>
        <v>32.75</v>
      </c>
      <c r="Q3734" s="9" t="s">
        <v>8320</v>
      </c>
      <c r="R3734" s="9" t="s">
        <v>8321</v>
      </c>
      <c r="S3734" s="10">
        <f>(J3734/86400)+25569+(-6/24)</f>
        <v>41968.427465277782</v>
      </c>
      <c r="T3734">
        <f t="shared" si="232"/>
        <v>2014</v>
      </c>
      <c r="U3734" s="15" t="str">
        <f t="shared" si="235"/>
        <v>Nov</v>
      </c>
      <c r="V3734" s="10">
        <f>(I3734/86400)+25569+(-5/24)</f>
        <v>42028.291666666664</v>
      </c>
      <c r="Y3734" s="10"/>
    </row>
    <row r="3735" spans="1:25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3"/>
        <v>0</v>
      </c>
      <c r="P3735" t="e">
        <f t="shared" si="234"/>
        <v>#DIV/0!</v>
      </c>
      <c r="Q3735" s="9" t="s">
        <v>8320</v>
      </c>
      <c r="R3735" s="9" t="s">
        <v>8321</v>
      </c>
      <c r="S3735" s="10">
        <f>(J3735/86400)+25569+(-6/24)</f>
        <v>42102.774398148147</v>
      </c>
      <c r="T3735">
        <f t="shared" si="232"/>
        <v>2015</v>
      </c>
      <c r="U3735" s="15" t="str">
        <f t="shared" si="235"/>
        <v>Apr</v>
      </c>
      <c r="V3735" s="10">
        <f>(I3735/86400)+25569+(-5/24)</f>
        <v>42112.729166666664</v>
      </c>
      <c r="Y3735" s="10"/>
    </row>
    <row r="3736" spans="1:25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3"/>
        <v>28</v>
      </c>
      <c r="P3736">
        <f t="shared" si="234"/>
        <v>61</v>
      </c>
      <c r="Q3736" s="9" t="s">
        <v>8320</v>
      </c>
      <c r="R3736" s="9" t="s">
        <v>8321</v>
      </c>
      <c r="S3736" s="10">
        <f>(J3736/86400)+25569+(-6/24)</f>
        <v>42089.651574074072</v>
      </c>
      <c r="T3736">
        <f t="shared" si="232"/>
        <v>2015</v>
      </c>
      <c r="U3736" s="15" t="str">
        <f t="shared" si="235"/>
        <v>Mar</v>
      </c>
      <c r="V3736" s="10">
        <f>(I3736/86400)+25569+(-5/24)</f>
        <v>42149.693240740737</v>
      </c>
      <c r="Y3736" s="10"/>
    </row>
    <row r="3737" spans="1:25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3"/>
        <v>13</v>
      </c>
      <c r="P3737">
        <f t="shared" si="234"/>
        <v>10</v>
      </c>
      <c r="Q3737" s="9" t="s">
        <v>8320</v>
      </c>
      <c r="R3737" s="9" t="s">
        <v>8321</v>
      </c>
      <c r="S3737" s="10">
        <f>(J3737/86400)+25569+(-6/24)</f>
        <v>42122.443159722221</v>
      </c>
      <c r="T3737">
        <f t="shared" si="232"/>
        <v>2015</v>
      </c>
      <c r="U3737" s="15" t="str">
        <f t="shared" si="235"/>
        <v>Apr</v>
      </c>
      <c r="V3737" s="10">
        <f>(I3737/86400)+25569+(-5/24)</f>
        <v>42152.484826388885</v>
      </c>
      <c r="Y3737" s="10"/>
    </row>
    <row r="3738" spans="1:25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3"/>
        <v>1</v>
      </c>
      <c r="P3738">
        <f t="shared" si="234"/>
        <v>10</v>
      </c>
      <c r="Q3738" s="9" t="s">
        <v>8320</v>
      </c>
      <c r="R3738" s="9" t="s">
        <v>8321</v>
      </c>
      <c r="S3738" s="10">
        <f>(J3738/86400)+25569+(-6/24)</f>
        <v>42048.461724537032</v>
      </c>
      <c r="T3738">
        <f t="shared" si="232"/>
        <v>2015</v>
      </c>
      <c r="U3738" s="15" t="str">
        <f t="shared" si="235"/>
        <v>Feb</v>
      </c>
      <c r="V3738" s="10">
        <f>(I3738/86400)+25569+(-5/24)</f>
        <v>42086.541666666664</v>
      </c>
      <c r="Y3738" s="10"/>
    </row>
    <row r="3739" spans="1:25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3"/>
        <v>21</v>
      </c>
      <c r="P3739">
        <f t="shared" si="234"/>
        <v>37.5</v>
      </c>
      <c r="Q3739" s="9" t="s">
        <v>8320</v>
      </c>
      <c r="R3739" s="9" t="s">
        <v>8321</v>
      </c>
      <c r="S3739" s="10">
        <f>(J3739/86400)+25569+(-6/24)</f>
        <v>42297.441006944442</v>
      </c>
      <c r="T3739">
        <f t="shared" si="232"/>
        <v>2015</v>
      </c>
      <c r="U3739" s="15" t="str">
        <f t="shared" si="235"/>
        <v>Oct</v>
      </c>
      <c r="V3739" s="10">
        <f>(I3739/86400)+25569+(-5/24)</f>
        <v>42320.082638888889</v>
      </c>
      <c r="Y3739" s="10"/>
    </row>
    <row r="3740" spans="1:25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3"/>
        <v>18</v>
      </c>
      <c r="P3740">
        <f t="shared" si="234"/>
        <v>45</v>
      </c>
      <c r="Q3740" s="9" t="s">
        <v>8320</v>
      </c>
      <c r="R3740" s="9" t="s">
        <v>8321</v>
      </c>
      <c r="S3740" s="10">
        <f>(J3740/86400)+25569+(-6/24)</f>
        <v>41813.688715277778</v>
      </c>
      <c r="T3740">
        <f t="shared" si="232"/>
        <v>2014</v>
      </c>
      <c r="U3740" s="15" t="str">
        <f t="shared" si="235"/>
        <v>Jun</v>
      </c>
      <c r="V3740" s="10">
        <f>(I3740/86400)+25569+(-5/24)</f>
        <v>41835.708333333328</v>
      </c>
      <c r="Y3740" s="10"/>
    </row>
    <row r="3741" spans="1:25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3"/>
        <v>20</v>
      </c>
      <c r="P3741">
        <f t="shared" si="234"/>
        <v>100.625</v>
      </c>
      <c r="Q3741" s="9" t="s">
        <v>8320</v>
      </c>
      <c r="R3741" s="9" t="s">
        <v>8321</v>
      </c>
      <c r="S3741" s="10">
        <f>(J3741/86400)+25569+(-6/24)</f>
        <v>42548.199861111112</v>
      </c>
      <c r="T3741">
        <f t="shared" si="232"/>
        <v>2016</v>
      </c>
      <c r="U3741" s="15" t="str">
        <f t="shared" si="235"/>
        <v>Jun</v>
      </c>
      <c r="V3741" s="10">
        <f>(I3741/86400)+25569+(-5/24)</f>
        <v>42568.241527777776</v>
      </c>
      <c r="Y3741" s="10"/>
    </row>
    <row r="3742" spans="1:25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3"/>
        <v>18</v>
      </c>
      <c r="P3742">
        <f t="shared" si="234"/>
        <v>25.571428571428573</v>
      </c>
      <c r="Q3742" s="9" t="s">
        <v>8320</v>
      </c>
      <c r="R3742" s="9" t="s">
        <v>8321</v>
      </c>
      <c r="S3742" s="10">
        <f>(J3742/86400)+25569+(-6/24)</f>
        <v>41832.839756944442</v>
      </c>
      <c r="T3742">
        <f t="shared" si="232"/>
        <v>2014</v>
      </c>
      <c r="U3742" s="15" t="str">
        <f t="shared" si="235"/>
        <v>Jul</v>
      </c>
      <c r="V3742" s="10">
        <f>(I3742/86400)+25569+(-5/24)</f>
        <v>41862.870810185181</v>
      </c>
      <c r="Y3742" s="10"/>
    </row>
    <row r="3743" spans="1:25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3"/>
        <v>0</v>
      </c>
      <c r="P3743" t="e">
        <f t="shared" si="234"/>
        <v>#DIV/0!</v>
      </c>
      <c r="Q3743" s="9" t="s">
        <v>8320</v>
      </c>
      <c r="R3743" s="9" t="s">
        <v>8321</v>
      </c>
      <c r="S3743" s="10">
        <f>(J3743/86400)+25569+(-6/24)</f>
        <v>42325.670717592591</v>
      </c>
      <c r="T3743">
        <f t="shared" si="232"/>
        <v>2015</v>
      </c>
      <c r="U3743" s="15" t="str">
        <f t="shared" si="235"/>
        <v>Nov</v>
      </c>
      <c r="V3743" s="10">
        <f>(I3743/86400)+25569+(-5/24)</f>
        <v>42355.712384259255</v>
      </c>
      <c r="Y3743" s="10"/>
    </row>
    <row r="3744" spans="1:25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3"/>
        <v>2</v>
      </c>
      <c r="P3744">
        <f t="shared" si="234"/>
        <v>25</v>
      </c>
      <c r="Q3744" s="9" t="s">
        <v>8320</v>
      </c>
      <c r="R3744" s="9" t="s">
        <v>8321</v>
      </c>
      <c r="S3744" s="10">
        <f>(J3744/86400)+25569+(-6/24)</f>
        <v>41857.964629629627</v>
      </c>
      <c r="T3744">
        <f t="shared" si="232"/>
        <v>2014</v>
      </c>
      <c r="U3744" s="15" t="str">
        <f t="shared" si="235"/>
        <v>Aug</v>
      </c>
      <c r="V3744" s="10">
        <f>(I3744/86400)+25569+(-5/24)</f>
        <v>41888.006296296291</v>
      </c>
      <c r="Y3744" s="10"/>
    </row>
    <row r="3745" spans="1:25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3"/>
        <v>0</v>
      </c>
      <c r="P3745" t="e">
        <f t="shared" si="234"/>
        <v>#DIV/0!</v>
      </c>
      <c r="Q3745" s="9" t="s">
        <v>8320</v>
      </c>
      <c r="R3745" s="9" t="s">
        <v>8321</v>
      </c>
      <c r="S3745" s="10">
        <f>(J3745/86400)+25569+(-6/24)</f>
        <v>41793.460231481484</v>
      </c>
      <c r="T3745">
        <f t="shared" si="232"/>
        <v>2014</v>
      </c>
      <c r="U3745" s="15" t="str">
        <f t="shared" si="235"/>
        <v>Jun</v>
      </c>
      <c r="V3745" s="10">
        <f>(I3745/86400)+25569+(-5/24)</f>
        <v>41823.501898148148</v>
      </c>
      <c r="Y3745" s="10"/>
    </row>
    <row r="3746" spans="1:25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3"/>
        <v>0</v>
      </c>
      <c r="P3746" t="e">
        <f t="shared" si="234"/>
        <v>#DIV/0!</v>
      </c>
      <c r="Q3746" s="9" t="s">
        <v>8320</v>
      </c>
      <c r="R3746" s="9" t="s">
        <v>8321</v>
      </c>
      <c r="S3746" s="10">
        <f>(J3746/86400)+25569+(-6/24)</f>
        <v>41793.564259259263</v>
      </c>
      <c r="T3746">
        <f t="shared" si="232"/>
        <v>2014</v>
      </c>
      <c r="U3746" s="15" t="str">
        <f t="shared" si="235"/>
        <v>Jun</v>
      </c>
      <c r="V3746" s="10">
        <f>(I3746/86400)+25569+(-5/24)</f>
        <v>41824.957638888889</v>
      </c>
      <c r="Y3746" s="10"/>
    </row>
    <row r="3747" spans="1:25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3"/>
        <v>10</v>
      </c>
      <c r="P3747">
        <f t="shared" si="234"/>
        <v>10</v>
      </c>
      <c r="Q3747" s="9" t="s">
        <v>8320</v>
      </c>
      <c r="R3747" s="9" t="s">
        <v>8321</v>
      </c>
      <c r="S3747" s="10">
        <f>(J3747/86400)+25569+(-6/24)</f>
        <v>41831.447939814811</v>
      </c>
      <c r="T3747">
        <f t="shared" si="232"/>
        <v>2014</v>
      </c>
      <c r="U3747" s="15" t="str">
        <f t="shared" si="235"/>
        <v>Jul</v>
      </c>
      <c r="V3747" s="10">
        <f>(I3747/86400)+25569+(-5/24)</f>
        <v>41861.489606481475</v>
      </c>
      <c r="Y3747" s="10"/>
    </row>
    <row r="3748" spans="1:25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3"/>
        <v>2</v>
      </c>
      <c r="P3748">
        <f t="shared" si="234"/>
        <v>202</v>
      </c>
      <c r="Q3748" s="9" t="s">
        <v>8320</v>
      </c>
      <c r="R3748" s="9" t="s">
        <v>8321</v>
      </c>
      <c r="S3748" s="10">
        <f>(J3748/86400)+25569+(-6/24)</f>
        <v>42621.139340277776</v>
      </c>
      <c r="T3748">
        <f t="shared" si="232"/>
        <v>2016</v>
      </c>
      <c r="U3748" s="15" t="str">
        <f t="shared" si="235"/>
        <v>Sep</v>
      </c>
      <c r="V3748" s="10">
        <f>(I3748/86400)+25569+(-5/24)</f>
        <v>42651.18100694444</v>
      </c>
      <c r="Y3748" s="10"/>
    </row>
    <row r="3749" spans="1:25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3"/>
        <v>1</v>
      </c>
      <c r="P3749">
        <f t="shared" si="234"/>
        <v>25</v>
      </c>
      <c r="Q3749" s="9" t="s">
        <v>8320</v>
      </c>
      <c r="R3749" s="9" t="s">
        <v>8321</v>
      </c>
      <c r="S3749" s="10">
        <f>(J3749/86400)+25569+(-6/24)</f>
        <v>42164.049722222218</v>
      </c>
      <c r="T3749">
        <f t="shared" si="232"/>
        <v>2015</v>
      </c>
      <c r="U3749" s="15" t="str">
        <f t="shared" si="235"/>
        <v>Jun</v>
      </c>
      <c r="V3749" s="10">
        <f>(I3749/86400)+25569+(-5/24)</f>
        <v>42190.749305555553</v>
      </c>
      <c r="Y3749" s="10"/>
    </row>
    <row r="3750" spans="1:25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3"/>
        <v>104</v>
      </c>
      <c r="P3750">
        <f t="shared" si="234"/>
        <v>99.538461538461533</v>
      </c>
      <c r="Q3750" s="9" t="s">
        <v>8320</v>
      </c>
      <c r="R3750" s="9" t="s">
        <v>8362</v>
      </c>
      <c r="S3750" s="10">
        <f>(J3750/86400)+25569+(-6/24)</f>
        <v>42395.456435185188</v>
      </c>
      <c r="T3750">
        <f t="shared" si="232"/>
        <v>2016</v>
      </c>
      <c r="U3750" s="15" t="str">
        <f t="shared" si="235"/>
        <v>Jan</v>
      </c>
      <c r="V3750" s="10">
        <f>(I3750/86400)+25569+(-5/24)</f>
        <v>42416.040972222218</v>
      </c>
      <c r="Y3750" s="10"/>
    </row>
    <row r="3751" spans="1:25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3"/>
        <v>105</v>
      </c>
      <c r="P3751">
        <f t="shared" si="234"/>
        <v>75</v>
      </c>
      <c r="Q3751" s="9" t="s">
        <v>8320</v>
      </c>
      <c r="R3751" s="9" t="s">
        <v>8362</v>
      </c>
      <c r="S3751" s="10">
        <f>(J3751/86400)+25569+(-6/24)</f>
        <v>42457.877175925925</v>
      </c>
      <c r="T3751">
        <f t="shared" si="232"/>
        <v>2016</v>
      </c>
      <c r="U3751" s="15" t="str">
        <f t="shared" si="235"/>
        <v>Mar</v>
      </c>
      <c r="V3751" s="10">
        <f>(I3751/86400)+25569+(-5/24)</f>
        <v>42488.957638888889</v>
      </c>
      <c r="Y3751" s="10"/>
    </row>
    <row r="3752" spans="1:25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3"/>
        <v>100</v>
      </c>
      <c r="P3752">
        <f t="shared" si="234"/>
        <v>215.25</v>
      </c>
      <c r="Q3752" s="9" t="s">
        <v>8320</v>
      </c>
      <c r="R3752" s="9" t="s">
        <v>8362</v>
      </c>
      <c r="S3752" s="10">
        <f>(J3752/86400)+25569+(-6/24)</f>
        <v>42016.731574074074</v>
      </c>
      <c r="T3752">
        <f t="shared" si="232"/>
        <v>2015</v>
      </c>
      <c r="U3752" s="15" t="str">
        <f t="shared" si="235"/>
        <v>Jan</v>
      </c>
      <c r="V3752" s="10">
        <f>(I3752/86400)+25569+(-5/24)</f>
        <v>42045.124305555553</v>
      </c>
      <c r="Y3752" s="10"/>
    </row>
    <row r="3753" spans="1:25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3"/>
        <v>133</v>
      </c>
      <c r="P3753">
        <f t="shared" si="234"/>
        <v>120.54545454545455</v>
      </c>
      <c r="Q3753" s="9" t="s">
        <v>8320</v>
      </c>
      <c r="R3753" s="9" t="s">
        <v>8362</v>
      </c>
      <c r="S3753" s="10">
        <f>(J3753/86400)+25569+(-6/24)</f>
        <v>42402.785567129627</v>
      </c>
      <c r="T3753">
        <f t="shared" si="232"/>
        <v>2016</v>
      </c>
      <c r="U3753" s="15" t="str">
        <f t="shared" si="235"/>
        <v>Feb</v>
      </c>
      <c r="V3753" s="10">
        <f>(I3753/86400)+25569+(-5/24)</f>
        <v>42462.785567129627</v>
      </c>
      <c r="Y3753" s="10"/>
    </row>
    <row r="3754" spans="1:25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3"/>
        <v>113</v>
      </c>
      <c r="P3754">
        <f t="shared" si="234"/>
        <v>37.666666666666664</v>
      </c>
      <c r="Q3754" s="9" t="s">
        <v>8320</v>
      </c>
      <c r="R3754" s="9" t="s">
        <v>8362</v>
      </c>
      <c r="S3754" s="10">
        <f>(J3754/86400)+25569+(-6/24)</f>
        <v>42619.552488425921</v>
      </c>
      <c r="T3754">
        <f t="shared" si="232"/>
        <v>2016</v>
      </c>
      <c r="U3754" s="15" t="str">
        <f t="shared" si="235"/>
        <v>Sep</v>
      </c>
      <c r="V3754" s="10">
        <f>(I3754/86400)+25569+(-5/24)</f>
        <v>42659.666666666664</v>
      </c>
      <c r="Y3754" s="10"/>
    </row>
    <row r="3755" spans="1:25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3"/>
        <v>103</v>
      </c>
      <c r="P3755">
        <f t="shared" si="234"/>
        <v>172.23333333333332</v>
      </c>
      <c r="Q3755" s="9" t="s">
        <v>8320</v>
      </c>
      <c r="R3755" s="9" t="s">
        <v>8362</v>
      </c>
      <c r="S3755" s="10">
        <f>(J3755/86400)+25569+(-6/24)</f>
        <v>42128.574074074073</v>
      </c>
      <c r="T3755">
        <f t="shared" si="232"/>
        <v>2015</v>
      </c>
      <c r="U3755" s="15" t="str">
        <f t="shared" si="235"/>
        <v>May</v>
      </c>
      <c r="V3755" s="10">
        <f>(I3755/86400)+25569+(-5/24)</f>
        <v>42157.791666666664</v>
      </c>
      <c r="Y3755" s="10"/>
    </row>
    <row r="3756" spans="1:25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3"/>
        <v>120</v>
      </c>
      <c r="P3756">
        <f t="shared" si="234"/>
        <v>111.11111111111111</v>
      </c>
      <c r="Q3756" s="9" t="s">
        <v>8320</v>
      </c>
      <c r="R3756" s="9" t="s">
        <v>8362</v>
      </c>
      <c r="S3756" s="10">
        <f>(J3756/86400)+25569+(-6/24)</f>
        <v>41808.631215277775</v>
      </c>
      <c r="T3756">
        <f t="shared" si="232"/>
        <v>2014</v>
      </c>
      <c r="U3756" s="15" t="str">
        <f t="shared" si="235"/>
        <v>Jun</v>
      </c>
      <c r="V3756" s="10">
        <f>(I3756/86400)+25569+(-5/24)</f>
        <v>41845.999305555553</v>
      </c>
      <c r="Y3756" s="10"/>
    </row>
    <row r="3757" spans="1:25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3"/>
        <v>130</v>
      </c>
      <c r="P3757">
        <f t="shared" si="234"/>
        <v>25.464285714285715</v>
      </c>
      <c r="Q3757" s="9" t="s">
        <v>8320</v>
      </c>
      <c r="R3757" s="9" t="s">
        <v>8362</v>
      </c>
      <c r="S3757" s="10">
        <f>(J3757/86400)+25569+(-6/24)</f>
        <v>42445.616979166662</v>
      </c>
      <c r="T3757">
        <f t="shared" si="232"/>
        <v>2016</v>
      </c>
      <c r="U3757" s="15" t="str">
        <f t="shared" si="235"/>
        <v>Mar</v>
      </c>
      <c r="V3757" s="10">
        <f>(I3757/86400)+25569+(-5/24)</f>
        <v>42475.658645833326</v>
      </c>
      <c r="Y3757" s="10"/>
    </row>
    <row r="3758" spans="1:25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3"/>
        <v>101</v>
      </c>
      <c r="P3758">
        <f t="shared" si="234"/>
        <v>267.64705882352939</v>
      </c>
      <c r="Q3758" s="9" t="s">
        <v>8320</v>
      </c>
      <c r="R3758" s="9" t="s">
        <v>8362</v>
      </c>
      <c r="S3758" s="10">
        <f>(J3758/86400)+25569+(-6/24)</f>
        <v>41771.564791666664</v>
      </c>
      <c r="T3758">
        <f t="shared" si="232"/>
        <v>2014</v>
      </c>
      <c r="U3758" s="15" t="str">
        <f t="shared" si="235"/>
        <v>May</v>
      </c>
      <c r="V3758" s="10">
        <f>(I3758/86400)+25569+(-5/24)</f>
        <v>41801.606458333328</v>
      </c>
      <c r="Y3758" s="10"/>
    </row>
    <row r="3759" spans="1:25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3"/>
        <v>109</v>
      </c>
      <c r="P3759">
        <f t="shared" si="234"/>
        <v>75.959999999999994</v>
      </c>
      <c r="Q3759" s="9" t="s">
        <v>8320</v>
      </c>
      <c r="R3759" s="9" t="s">
        <v>8362</v>
      </c>
      <c r="S3759" s="10">
        <f>(J3759/86400)+25569+(-6/24)</f>
        <v>41954.600868055553</v>
      </c>
      <c r="T3759">
        <f t="shared" si="232"/>
        <v>2014</v>
      </c>
      <c r="U3759" s="15" t="str">
        <f t="shared" si="235"/>
        <v>Nov</v>
      </c>
      <c r="V3759" s="10">
        <f>(I3759/86400)+25569+(-5/24)</f>
        <v>41974.642534722218</v>
      </c>
      <c r="Y3759" s="10"/>
    </row>
    <row r="3760" spans="1:25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3"/>
        <v>102</v>
      </c>
      <c r="P3760">
        <f t="shared" si="234"/>
        <v>59.03846153846154</v>
      </c>
      <c r="Q3760" s="9" t="s">
        <v>8320</v>
      </c>
      <c r="R3760" s="9" t="s">
        <v>8362</v>
      </c>
      <c r="S3760" s="10">
        <f>(J3760/86400)+25569+(-6/24)</f>
        <v>41747.221504629633</v>
      </c>
      <c r="T3760">
        <f t="shared" si="232"/>
        <v>2014</v>
      </c>
      <c r="U3760" s="15" t="str">
        <f t="shared" si="235"/>
        <v>Apr</v>
      </c>
      <c r="V3760" s="10">
        <f>(I3760/86400)+25569+(-5/24)</f>
        <v>41778</v>
      </c>
      <c r="Y3760" s="10"/>
    </row>
    <row r="3761" spans="1:25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3"/>
        <v>110</v>
      </c>
      <c r="P3761">
        <f t="shared" si="234"/>
        <v>50.111022727272733</v>
      </c>
      <c r="Q3761" s="9" t="s">
        <v>8320</v>
      </c>
      <c r="R3761" s="9" t="s">
        <v>8362</v>
      </c>
      <c r="S3761" s="10">
        <f>(J3761/86400)+25569+(-6/24)</f>
        <v>42181.858252314814</v>
      </c>
      <c r="T3761">
        <f t="shared" si="232"/>
        <v>2015</v>
      </c>
      <c r="U3761" s="15" t="str">
        <f t="shared" si="235"/>
        <v>Jun</v>
      </c>
      <c r="V3761" s="10">
        <f>(I3761/86400)+25569+(-5/24)</f>
        <v>42241.899918981479</v>
      </c>
      <c r="Y3761" s="10"/>
    </row>
    <row r="3762" spans="1:25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3"/>
        <v>101</v>
      </c>
      <c r="P3762">
        <f t="shared" si="234"/>
        <v>55.502967032967035</v>
      </c>
      <c r="Q3762" s="9" t="s">
        <v>8320</v>
      </c>
      <c r="R3762" s="9" t="s">
        <v>8362</v>
      </c>
      <c r="S3762" s="10">
        <f>(J3762/86400)+25569+(-6/24)</f>
        <v>41739.275300925925</v>
      </c>
      <c r="T3762">
        <f t="shared" si="232"/>
        <v>2014</v>
      </c>
      <c r="U3762" s="15" t="str">
        <f t="shared" si="235"/>
        <v>Apr</v>
      </c>
      <c r="V3762" s="10">
        <f>(I3762/86400)+25569+(-5/24)</f>
        <v>41764.316967592589</v>
      </c>
      <c r="Y3762" s="10"/>
    </row>
    <row r="3763" spans="1:25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3"/>
        <v>100</v>
      </c>
      <c r="P3763">
        <f t="shared" si="234"/>
        <v>166.66666666666666</v>
      </c>
      <c r="Q3763" s="9" t="s">
        <v>8320</v>
      </c>
      <c r="R3763" s="9" t="s">
        <v>8362</v>
      </c>
      <c r="S3763" s="10">
        <f>(J3763/86400)+25569+(-6/24)</f>
        <v>42173.216863425929</v>
      </c>
      <c r="T3763">
        <f t="shared" si="232"/>
        <v>2015</v>
      </c>
      <c r="U3763" s="15" t="str">
        <f t="shared" si="235"/>
        <v>Jun</v>
      </c>
      <c r="V3763" s="10">
        <f>(I3763/86400)+25569+(-5/24)</f>
        <v>42226.749999999993</v>
      </c>
      <c r="Y3763" s="10"/>
    </row>
    <row r="3764" spans="1:25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3"/>
        <v>106</v>
      </c>
      <c r="P3764">
        <f t="shared" si="234"/>
        <v>47.428571428571431</v>
      </c>
      <c r="Q3764" s="9" t="s">
        <v>8320</v>
      </c>
      <c r="R3764" s="9" t="s">
        <v>8362</v>
      </c>
      <c r="S3764" s="10">
        <f>(J3764/86400)+25569+(-6/24)</f>
        <v>42193.563530092593</v>
      </c>
      <c r="T3764">
        <f t="shared" si="232"/>
        <v>2015</v>
      </c>
      <c r="U3764" s="15" t="str">
        <f t="shared" si="235"/>
        <v>Jul</v>
      </c>
      <c r="V3764" s="10">
        <f>(I3764/86400)+25569+(-5/24)</f>
        <v>42218.605196759258</v>
      </c>
      <c r="Y3764" s="10"/>
    </row>
    <row r="3765" spans="1:25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3"/>
        <v>100</v>
      </c>
      <c r="P3765">
        <f t="shared" si="234"/>
        <v>64.935064935064929</v>
      </c>
      <c r="Q3765" s="9" t="s">
        <v>8320</v>
      </c>
      <c r="R3765" s="9" t="s">
        <v>8362</v>
      </c>
      <c r="S3765" s="10">
        <f>(J3765/86400)+25569+(-6/24)</f>
        <v>42065.500300925924</v>
      </c>
      <c r="T3765">
        <f t="shared" si="232"/>
        <v>2015</v>
      </c>
      <c r="U3765" s="15" t="str">
        <f t="shared" si="235"/>
        <v>Mar</v>
      </c>
      <c r="V3765" s="10">
        <f>(I3765/86400)+25569+(-5/24)</f>
        <v>42095.500300925924</v>
      </c>
      <c r="Y3765" s="10"/>
    </row>
    <row r="3766" spans="1:25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3"/>
        <v>100</v>
      </c>
      <c r="P3766">
        <f t="shared" si="234"/>
        <v>55.555555555555557</v>
      </c>
      <c r="Q3766" s="9" t="s">
        <v>8320</v>
      </c>
      <c r="R3766" s="9" t="s">
        <v>8362</v>
      </c>
      <c r="S3766" s="10">
        <f>(J3766/86400)+25569+(-6/24)</f>
        <v>42499.592962962968</v>
      </c>
      <c r="T3766">
        <f t="shared" si="232"/>
        <v>2016</v>
      </c>
      <c r="U3766" s="15" t="str">
        <f t="shared" si="235"/>
        <v>May</v>
      </c>
      <c r="V3766" s="10">
        <f>(I3766/86400)+25569+(-5/24)</f>
        <v>42518.816666666666</v>
      </c>
      <c r="Y3766" s="10"/>
    </row>
    <row r="3767" spans="1:25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3"/>
        <v>113</v>
      </c>
      <c r="P3767">
        <f t="shared" si="234"/>
        <v>74.224299065420567</v>
      </c>
      <c r="Q3767" s="9" t="s">
        <v>8320</v>
      </c>
      <c r="R3767" s="9" t="s">
        <v>8362</v>
      </c>
      <c r="S3767" s="10">
        <f>(J3767/86400)+25569+(-6/24)</f>
        <v>41820.526412037041</v>
      </c>
      <c r="T3767">
        <f t="shared" si="232"/>
        <v>2014</v>
      </c>
      <c r="U3767" s="15" t="str">
        <f t="shared" si="235"/>
        <v>Jun</v>
      </c>
      <c r="V3767" s="10">
        <f>(I3767/86400)+25569+(-5/24)</f>
        <v>41850.568078703705</v>
      </c>
      <c r="Y3767" s="10"/>
    </row>
    <row r="3768" spans="1:25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3"/>
        <v>103</v>
      </c>
      <c r="P3768">
        <f t="shared" si="234"/>
        <v>106.9271875</v>
      </c>
      <c r="Q3768" s="9" t="s">
        <v>8320</v>
      </c>
      <c r="R3768" s="9" t="s">
        <v>8362</v>
      </c>
      <c r="S3768" s="10">
        <f>(J3768/86400)+25569+(-6/24)</f>
        <v>41787.917187500003</v>
      </c>
      <c r="T3768">
        <f t="shared" si="232"/>
        <v>2014</v>
      </c>
      <c r="U3768" s="15" t="str">
        <f t="shared" si="235"/>
        <v>May</v>
      </c>
      <c r="V3768" s="10">
        <f>(I3768/86400)+25569+(-5/24)</f>
        <v>41822.958854166667</v>
      </c>
      <c r="Y3768" s="10"/>
    </row>
    <row r="3769" spans="1:25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3"/>
        <v>117</v>
      </c>
      <c r="P3769">
        <f t="shared" si="234"/>
        <v>41.696428571428569</v>
      </c>
      <c r="Q3769" s="9" t="s">
        <v>8320</v>
      </c>
      <c r="R3769" s="9" t="s">
        <v>8362</v>
      </c>
      <c r="S3769" s="10">
        <f>(J3769/86400)+25569+(-6/24)</f>
        <v>42049.769641203704</v>
      </c>
      <c r="T3769">
        <f t="shared" si="232"/>
        <v>2015</v>
      </c>
      <c r="U3769" s="15" t="str">
        <f t="shared" si="235"/>
        <v>Feb</v>
      </c>
      <c r="V3769" s="10">
        <f>(I3769/86400)+25569+(-5/24)</f>
        <v>42063.999305555553</v>
      </c>
      <c r="Y3769" s="10"/>
    </row>
    <row r="3770" spans="1:25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3"/>
        <v>108</v>
      </c>
      <c r="P3770">
        <f t="shared" si="234"/>
        <v>74.243275862068955</v>
      </c>
      <c r="Q3770" s="9" t="s">
        <v>8320</v>
      </c>
      <c r="R3770" s="9" t="s">
        <v>8362</v>
      </c>
      <c r="S3770" s="10">
        <f>(J3770/86400)+25569+(-6/24)</f>
        <v>41772.477893518517</v>
      </c>
      <c r="T3770">
        <f t="shared" si="232"/>
        <v>2014</v>
      </c>
      <c r="U3770" s="15" t="str">
        <f t="shared" si="235"/>
        <v>May</v>
      </c>
      <c r="V3770" s="10">
        <f>(I3770/86400)+25569+(-5/24)</f>
        <v>41802.519560185181</v>
      </c>
      <c r="Y3770" s="10"/>
    </row>
    <row r="3771" spans="1:25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3"/>
        <v>100</v>
      </c>
      <c r="P3771">
        <f t="shared" si="234"/>
        <v>73.333333333333329</v>
      </c>
      <c r="Q3771" s="9" t="s">
        <v>8320</v>
      </c>
      <c r="R3771" s="9" t="s">
        <v>8362</v>
      </c>
      <c r="S3771" s="10">
        <f>(J3771/86400)+25569+(-6/24)</f>
        <v>42445.348136574074</v>
      </c>
      <c r="T3771">
        <f t="shared" si="232"/>
        <v>2016</v>
      </c>
      <c r="U3771" s="15" t="str">
        <f t="shared" si="235"/>
        <v>Mar</v>
      </c>
      <c r="V3771" s="10">
        <f>(I3771/86400)+25569+(-5/24)</f>
        <v>42475.389803240738</v>
      </c>
      <c r="Y3771" s="10"/>
    </row>
    <row r="3772" spans="1:25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3"/>
        <v>100</v>
      </c>
      <c r="P3772">
        <f t="shared" si="234"/>
        <v>100</v>
      </c>
      <c r="Q3772" s="9" t="s">
        <v>8320</v>
      </c>
      <c r="R3772" s="9" t="s">
        <v>8362</v>
      </c>
      <c r="S3772" s="10">
        <f>(J3772/86400)+25569+(-6/24)</f>
        <v>42138.680671296301</v>
      </c>
      <c r="T3772">
        <f t="shared" si="232"/>
        <v>2015</v>
      </c>
      <c r="U3772" s="15" t="str">
        <f t="shared" si="235"/>
        <v>May</v>
      </c>
      <c r="V3772" s="10">
        <f>(I3772/86400)+25569+(-5/24)</f>
        <v>42168.722337962965</v>
      </c>
      <c r="Y3772" s="10"/>
    </row>
    <row r="3773" spans="1:25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3"/>
        <v>146</v>
      </c>
      <c r="P3773">
        <f t="shared" si="234"/>
        <v>38.421052631578945</v>
      </c>
      <c r="Q3773" s="9" t="s">
        <v>8320</v>
      </c>
      <c r="R3773" s="9" t="s">
        <v>8362</v>
      </c>
      <c r="S3773" s="10">
        <f>(J3773/86400)+25569+(-6/24)</f>
        <v>42493.607083333336</v>
      </c>
      <c r="T3773">
        <f t="shared" si="232"/>
        <v>2016</v>
      </c>
      <c r="U3773" s="15" t="str">
        <f t="shared" si="235"/>
        <v>May</v>
      </c>
      <c r="V3773" s="10">
        <f>(I3773/86400)+25569+(-5/24)</f>
        <v>42507.791666666664</v>
      </c>
      <c r="Y3773" s="10"/>
    </row>
    <row r="3774" spans="1:25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3"/>
        <v>110</v>
      </c>
      <c r="P3774">
        <f t="shared" si="234"/>
        <v>166.96969696969697</v>
      </c>
      <c r="Q3774" s="9" t="s">
        <v>8320</v>
      </c>
      <c r="R3774" s="9" t="s">
        <v>8362</v>
      </c>
      <c r="S3774" s="10">
        <f>(J3774/86400)+25569+(-6/24)</f>
        <v>42682.366967592592</v>
      </c>
      <c r="T3774">
        <f t="shared" si="232"/>
        <v>2016</v>
      </c>
      <c r="U3774" s="15" t="str">
        <f t="shared" si="235"/>
        <v>Nov</v>
      </c>
      <c r="V3774" s="10">
        <f>(I3774/86400)+25569+(-5/24)</f>
        <v>42703.041666666664</v>
      </c>
      <c r="Y3774" s="10"/>
    </row>
    <row r="3775" spans="1:25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3"/>
        <v>108</v>
      </c>
      <c r="P3775">
        <f t="shared" si="234"/>
        <v>94.912280701754383</v>
      </c>
      <c r="Q3775" s="9" t="s">
        <v>8320</v>
      </c>
      <c r="R3775" s="9" t="s">
        <v>8362</v>
      </c>
      <c r="S3775" s="10">
        <f>(J3775/86400)+25569+(-6/24)</f>
        <v>42655.755173611113</v>
      </c>
      <c r="T3775">
        <f t="shared" si="232"/>
        <v>2016</v>
      </c>
      <c r="U3775" s="15" t="str">
        <f t="shared" si="235"/>
        <v>Oct</v>
      </c>
      <c r="V3775" s="10">
        <f>(I3775/86400)+25569+(-5/24)</f>
        <v>42688.880555555552</v>
      </c>
      <c r="Y3775" s="10"/>
    </row>
    <row r="3776" spans="1:25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3"/>
        <v>100</v>
      </c>
      <c r="P3776">
        <f t="shared" si="234"/>
        <v>100</v>
      </c>
      <c r="Q3776" s="9" t="s">
        <v>8320</v>
      </c>
      <c r="R3776" s="9" t="s">
        <v>8362</v>
      </c>
      <c r="S3776" s="10">
        <f>(J3776/86400)+25569+(-6/24)</f>
        <v>42087.542303240742</v>
      </c>
      <c r="T3776">
        <f t="shared" si="232"/>
        <v>2015</v>
      </c>
      <c r="U3776" s="15" t="str">
        <f t="shared" si="235"/>
        <v>Mar</v>
      </c>
      <c r="V3776" s="10">
        <f>(I3776/86400)+25569+(-5/24)</f>
        <v>42103.583969907406</v>
      </c>
      <c r="Y3776" s="10"/>
    </row>
    <row r="3777" spans="1:25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3"/>
        <v>100</v>
      </c>
      <c r="P3777">
        <f t="shared" si="234"/>
        <v>143.21428571428572</v>
      </c>
      <c r="Q3777" s="9" t="s">
        <v>8320</v>
      </c>
      <c r="R3777" s="9" t="s">
        <v>8362</v>
      </c>
      <c r="S3777" s="10">
        <f>(J3777/86400)+25569+(-6/24)</f>
        <v>42075.692627314813</v>
      </c>
      <c r="T3777">
        <f t="shared" si="232"/>
        <v>2015</v>
      </c>
      <c r="U3777" s="15" t="str">
        <f t="shared" si="235"/>
        <v>Mar</v>
      </c>
      <c r="V3777" s="10">
        <f>(I3777/86400)+25569+(-5/24)</f>
        <v>42102.958333333336</v>
      </c>
      <c r="Y3777" s="10"/>
    </row>
    <row r="3778" spans="1:25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3"/>
        <v>107</v>
      </c>
      <c r="P3778">
        <f t="shared" si="234"/>
        <v>90.819148936170208</v>
      </c>
      <c r="Q3778" s="9" t="s">
        <v>8320</v>
      </c>
      <c r="R3778" s="9" t="s">
        <v>8362</v>
      </c>
      <c r="S3778" s="10">
        <f>(J3778/86400)+25569+(-6/24)</f>
        <v>41814.117800925924</v>
      </c>
      <c r="T3778">
        <f t="shared" ref="T3778:T3841" si="236">YEAR(S3778)</f>
        <v>2014</v>
      </c>
      <c r="U3778" s="15" t="str">
        <f t="shared" si="235"/>
        <v>Jun</v>
      </c>
      <c r="V3778" s="10">
        <f>(I3778/86400)+25569+(-5/24)</f>
        <v>41851.833333333328</v>
      </c>
      <c r="Y3778" s="10"/>
    </row>
    <row r="3779" spans="1:25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7">ROUND((E3779/D3779)*100,0)</f>
        <v>143</v>
      </c>
      <c r="P3779">
        <f t="shared" ref="P3779:P3842" si="238">AVERAGE(E3779/L3779)</f>
        <v>48.542372881355931</v>
      </c>
      <c r="Q3779" s="9" t="s">
        <v>8320</v>
      </c>
      <c r="R3779" s="9" t="s">
        <v>8362</v>
      </c>
      <c r="S3779" s="10">
        <f>(J3779/86400)+25569+(-6/24)</f>
        <v>41886.861354166671</v>
      </c>
      <c r="T3779">
        <f t="shared" si="236"/>
        <v>2014</v>
      </c>
      <c r="U3779" s="15" t="str">
        <f t="shared" ref="U3779:U3842" si="239">TEXT(S3779,"mmm")</f>
        <v>Sep</v>
      </c>
      <c r="V3779" s="10">
        <f>(I3779/86400)+25569+(-5/24)</f>
        <v>41908.958333333328</v>
      </c>
      <c r="Y3779" s="10"/>
    </row>
    <row r="3780" spans="1:25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7"/>
        <v>105</v>
      </c>
      <c r="P3780">
        <f t="shared" si="238"/>
        <v>70.027777777777771</v>
      </c>
      <c r="Q3780" s="9" t="s">
        <v>8320</v>
      </c>
      <c r="R3780" s="9" t="s">
        <v>8362</v>
      </c>
      <c r="S3780" s="10">
        <f>(J3780/86400)+25569+(-6/24)</f>
        <v>41989.569212962961</v>
      </c>
      <c r="T3780">
        <f t="shared" si="236"/>
        <v>2014</v>
      </c>
      <c r="U3780" s="15" t="str">
        <f t="shared" si="239"/>
        <v>Dec</v>
      </c>
      <c r="V3780" s="10">
        <f>(I3780/86400)+25569+(-5/24)</f>
        <v>42049.610879629625</v>
      </c>
      <c r="Y3780" s="10"/>
    </row>
    <row r="3781" spans="1:25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7"/>
        <v>104</v>
      </c>
      <c r="P3781">
        <f t="shared" si="238"/>
        <v>135.62608695652173</v>
      </c>
      <c r="Q3781" s="9" t="s">
        <v>8320</v>
      </c>
      <c r="R3781" s="9" t="s">
        <v>8362</v>
      </c>
      <c r="S3781" s="10">
        <f>(J3781/86400)+25569+(-6/24)</f>
        <v>42425.485416666663</v>
      </c>
      <c r="T3781">
        <f t="shared" si="236"/>
        <v>2016</v>
      </c>
      <c r="U3781" s="15" t="str">
        <f t="shared" si="239"/>
        <v>Feb</v>
      </c>
      <c r="V3781" s="10">
        <f>(I3781/86400)+25569+(-5/24)</f>
        <v>42455.485416666663</v>
      </c>
      <c r="Y3781" s="10"/>
    </row>
    <row r="3782" spans="1:25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7"/>
        <v>120</v>
      </c>
      <c r="P3782">
        <f t="shared" si="238"/>
        <v>100</v>
      </c>
      <c r="Q3782" s="9" t="s">
        <v>8320</v>
      </c>
      <c r="R3782" s="9" t="s">
        <v>8362</v>
      </c>
      <c r="S3782" s="10">
        <f>(J3782/86400)+25569+(-6/24)</f>
        <v>42165.969733796301</v>
      </c>
      <c r="T3782">
        <f t="shared" si="236"/>
        <v>2015</v>
      </c>
      <c r="U3782" s="15" t="str">
        <f t="shared" si="239"/>
        <v>Jun</v>
      </c>
      <c r="V3782" s="10">
        <f>(I3782/86400)+25569+(-5/24)</f>
        <v>42198.629166666666</v>
      </c>
      <c r="Y3782" s="10"/>
    </row>
    <row r="3783" spans="1:25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7"/>
        <v>110</v>
      </c>
      <c r="P3783">
        <f t="shared" si="238"/>
        <v>94.90384615384616</v>
      </c>
      <c r="Q3783" s="9" t="s">
        <v>8320</v>
      </c>
      <c r="R3783" s="9" t="s">
        <v>8362</v>
      </c>
      <c r="S3783" s="10">
        <f>(J3783/86400)+25569+(-6/24)</f>
        <v>41865.632928240739</v>
      </c>
      <c r="T3783">
        <f t="shared" si="236"/>
        <v>2014</v>
      </c>
      <c r="U3783" s="15" t="str">
        <f t="shared" si="239"/>
        <v>Aug</v>
      </c>
      <c r="V3783" s="10">
        <f>(I3783/86400)+25569+(-5/24)</f>
        <v>41890.674594907403</v>
      </c>
      <c r="Y3783" s="10"/>
    </row>
    <row r="3784" spans="1:25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7"/>
        <v>102</v>
      </c>
      <c r="P3784">
        <f t="shared" si="238"/>
        <v>75.370370370370367</v>
      </c>
      <c r="Q3784" s="9" t="s">
        <v>8320</v>
      </c>
      <c r="R3784" s="9" t="s">
        <v>8362</v>
      </c>
      <c r="S3784" s="10">
        <f>(J3784/86400)+25569+(-6/24)</f>
        <v>42546.612233796295</v>
      </c>
      <c r="T3784">
        <f t="shared" si="236"/>
        <v>2016</v>
      </c>
      <c r="U3784" s="15" t="str">
        <f t="shared" si="239"/>
        <v>Jun</v>
      </c>
      <c r="V3784" s="10">
        <f>(I3784/86400)+25569+(-5/24)</f>
        <v>42575.749999999993</v>
      </c>
      <c r="Y3784" s="10"/>
    </row>
    <row r="3785" spans="1:25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7"/>
        <v>129</v>
      </c>
      <c r="P3785">
        <f t="shared" si="238"/>
        <v>64.458333333333329</v>
      </c>
      <c r="Q3785" s="9" t="s">
        <v>8320</v>
      </c>
      <c r="R3785" s="9" t="s">
        <v>8362</v>
      </c>
      <c r="S3785" s="10">
        <f>(J3785/86400)+25569+(-6/24)</f>
        <v>42419.890277777777</v>
      </c>
      <c r="T3785">
        <f t="shared" si="236"/>
        <v>2016</v>
      </c>
      <c r="U3785" s="15" t="str">
        <f t="shared" si="239"/>
        <v>Feb</v>
      </c>
      <c r="V3785" s="10">
        <f>(I3785/86400)+25569+(-5/24)</f>
        <v>42444.458333333336</v>
      </c>
      <c r="Y3785" s="10"/>
    </row>
    <row r="3786" spans="1:25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7"/>
        <v>115</v>
      </c>
      <c r="P3786">
        <f t="shared" si="238"/>
        <v>115</v>
      </c>
      <c r="Q3786" s="9" t="s">
        <v>8320</v>
      </c>
      <c r="R3786" s="9" t="s">
        <v>8362</v>
      </c>
      <c r="S3786" s="10">
        <f>(J3786/86400)+25569+(-6/24)</f>
        <v>42531.730694444443</v>
      </c>
      <c r="T3786">
        <f t="shared" si="236"/>
        <v>2016</v>
      </c>
      <c r="U3786" s="15" t="str">
        <f t="shared" si="239"/>
        <v>Jun</v>
      </c>
      <c r="V3786" s="10">
        <f>(I3786/86400)+25569+(-5/24)</f>
        <v>42561.772361111107</v>
      </c>
      <c r="Y3786" s="10"/>
    </row>
    <row r="3787" spans="1:25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7"/>
        <v>151</v>
      </c>
      <c r="P3787">
        <f t="shared" si="238"/>
        <v>100.5</v>
      </c>
      <c r="Q3787" s="9" t="s">
        <v>8320</v>
      </c>
      <c r="R3787" s="9" t="s">
        <v>8362</v>
      </c>
      <c r="S3787" s="10">
        <f>(J3787/86400)+25569+(-6/24)</f>
        <v>42548.38853009259</v>
      </c>
      <c r="T3787">
        <f t="shared" si="236"/>
        <v>2016</v>
      </c>
      <c r="U3787" s="15" t="str">
        <f t="shared" si="239"/>
        <v>Jun</v>
      </c>
      <c r="V3787" s="10">
        <f>(I3787/86400)+25569+(-5/24)</f>
        <v>42584.210416666661</v>
      </c>
      <c r="Y3787" s="10"/>
    </row>
    <row r="3788" spans="1:25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7"/>
        <v>111</v>
      </c>
      <c r="P3788">
        <f t="shared" si="238"/>
        <v>93.774647887323937</v>
      </c>
      <c r="Q3788" s="9" t="s">
        <v>8320</v>
      </c>
      <c r="R3788" s="9" t="s">
        <v>8362</v>
      </c>
      <c r="S3788" s="10">
        <f>(J3788/86400)+25569+(-6/24)</f>
        <v>42486.787905092591</v>
      </c>
      <c r="T3788">
        <f t="shared" si="236"/>
        <v>2016</v>
      </c>
      <c r="U3788" s="15" t="str">
        <f t="shared" si="239"/>
        <v>Apr</v>
      </c>
      <c r="V3788" s="10">
        <f>(I3788/86400)+25569+(-5/24)</f>
        <v>42516.829571759255</v>
      </c>
      <c r="Y3788" s="10"/>
    </row>
    <row r="3789" spans="1:25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7"/>
        <v>100</v>
      </c>
      <c r="P3789">
        <f t="shared" si="238"/>
        <v>35.1</v>
      </c>
      <c r="Q3789" s="9" t="s">
        <v>8320</v>
      </c>
      <c r="R3789" s="9" t="s">
        <v>8362</v>
      </c>
      <c r="S3789" s="10">
        <f>(J3789/86400)+25569+(-6/24)</f>
        <v>42167.284791666665</v>
      </c>
      <c r="T3789">
        <f t="shared" si="236"/>
        <v>2015</v>
      </c>
      <c r="U3789" s="15" t="str">
        <f t="shared" si="239"/>
        <v>Jun</v>
      </c>
      <c r="V3789" s="10">
        <f>(I3789/86400)+25569+(-5/24)</f>
        <v>42195.957638888889</v>
      </c>
      <c r="Y3789" s="10"/>
    </row>
    <row r="3790" spans="1:25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7"/>
        <v>1</v>
      </c>
      <c r="P3790">
        <f t="shared" si="238"/>
        <v>500</v>
      </c>
      <c r="Q3790" s="9" t="s">
        <v>8320</v>
      </c>
      <c r="R3790" s="9" t="s">
        <v>8362</v>
      </c>
      <c r="S3790" s="10">
        <f>(J3790/86400)+25569+(-6/24)</f>
        <v>42333.445821759262</v>
      </c>
      <c r="T3790">
        <f t="shared" si="236"/>
        <v>2015</v>
      </c>
      <c r="U3790" s="15" t="str">
        <f t="shared" si="239"/>
        <v>Nov</v>
      </c>
      <c r="V3790" s="10">
        <f>(I3790/86400)+25569+(-5/24)</f>
        <v>42361.470833333333</v>
      </c>
      <c r="Y3790" s="10"/>
    </row>
    <row r="3791" spans="1:25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7"/>
        <v>3</v>
      </c>
      <c r="P3791">
        <f t="shared" si="238"/>
        <v>29</v>
      </c>
      <c r="Q3791" s="9" t="s">
        <v>8320</v>
      </c>
      <c r="R3791" s="9" t="s">
        <v>8362</v>
      </c>
      <c r="S3791" s="10">
        <f>(J3791/86400)+25569+(-6/24)</f>
        <v>42138.548819444448</v>
      </c>
      <c r="T3791">
        <f t="shared" si="236"/>
        <v>2015</v>
      </c>
      <c r="U3791" s="15" t="str">
        <f t="shared" si="239"/>
        <v>May</v>
      </c>
      <c r="V3791" s="10">
        <f>(I3791/86400)+25569+(-5/24)</f>
        <v>42170.590486111112</v>
      </c>
      <c r="Y3791" s="10"/>
    </row>
    <row r="3792" spans="1:25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7"/>
        <v>0</v>
      </c>
      <c r="P3792" t="e">
        <f t="shared" si="238"/>
        <v>#DIV/0!</v>
      </c>
      <c r="Q3792" s="9" t="s">
        <v>8320</v>
      </c>
      <c r="R3792" s="9" t="s">
        <v>8362</v>
      </c>
      <c r="S3792" s="10">
        <f>(J3792/86400)+25569+(-6/24)</f>
        <v>42666.416932870372</v>
      </c>
      <c r="T3792">
        <f t="shared" si="236"/>
        <v>2016</v>
      </c>
      <c r="U3792" s="15" t="str">
        <f t="shared" si="239"/>
        <v>Oct</v>
      </c>
      <c r="V3792" s="10">
        <f>(I3792/86400)+25569+(-5/24)</f>
        <v>42696.5002662037</v>
      </c>
      <c r="Y3792" s="10"/>
    </row>
    <row r="3793" spans="1:25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7"/>
        <v>0</v>
      </c>
      <c r="P3793" t="e">
        <f t="shared" si="238"/>
        <v>#DIV/0!</v>
      </c>
      <c r="Q3793" s="9" t="s">
        <v>8320</v>
      </c>
      <c r="R3793" s="9" t="s">
        <v>8362</v>
      </c>
      <c r="S3793" s="10">
        <f>(J3793/86400)+25569+(-6/24)</f>
        <v>41766.442037037035</v>
      </c>
      <c r="T3793">
        <f t="shared" si="236"/>
        <v>2014</v>
      </c>
      <c r="U3793" s="15" t="str">
        <f t="shared" si="239"/>
        <v>May</v>
      </c>
      <c r="V3793" s="10">
        <f>(I3793/86400)+25569+(-5/24)</f>
        <v>41826.4837037037</v>
      </c>
      <c r="Y3793" s="10"/>
    </row>
    <row r="3794" spans="1:25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7"/>
        <v>0</v>
      </c>
      <c r="P3794">
        <f t="shared" si="238"/>
        <v>17.5</v>
      </c>
      <c r="Q3794" s="9" t="s">
        <v>8320</v>
      </c>
      <c r="R3794" s="9" t="s">
        <v>8362</v>
      </c>
      <c r="S3794" s="10">
        <f>(J3794/86400)+25569+(-6/24)</f>
        <v>42170.197013888886</v>
      </c>
      <c r="T3794">
        <f t="shared" si="236"/>
        <v>2015</v>
      </c>
      <c r="U3794" s="15" t="str">
        <f t="shared" si="239"/>
        <v>Jun</v>
      </c>
      <c r="V3794" s="10">
        <f>(I3794/86400)+25569+(-5/24)</f>
        <v>42200.238680555551</v>
      </c>
      <c r="Y3794" s="10"/>
    </row>
    <row r="3795" spans="1:25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7"/>
        <v>60</v>
      </c>
      <c r="P3795">
        <f t="shared" si="238"/>
        <v>174</v>
      </c>
      <c r="Q3795" s="9" t="s">
        <v>8320</v>
      </c>
      <c r="R3795" s="9" t="s">
        <v>8362</v>
      </c>
      <c r="S3795" s="10">
        <f>(J3795/86400)+25569+(-6/24)</f>
        <v>41968.688993055555</v>
      </c>
      <c r="T3795">
        <f t="shared" si="236"/>
        <v>2014</v>
      </c>
      <c r="U3795" s="15" t="str">
        <f t="shared" si="239"/>
        <v>Nov</v>
      </c>
      <c r="V3795" s="10">
        <f>(I3795/86400)+25569+(-5/24)</f>
        <v>41989.73065972222</v>
      </c>
      <c r="Y3795" s="10"/>
    </row>
    <row r="3796" spans="1:25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7"/>
        <v>1</v>
      </c>
      <c r="P3796">
        <f t="shared" si="238"/>
        <v>50</v>
      </c>
      <c r="Q3796" s="9" t="s">
        <v>8320</v>
      </c>
      <c r="R3796" s="9" t="s">
        <v>8362</v>
      </c>
      <c r="S3796" s="10">
        <f>(J3796/86400)+25569+(-6/24)</f>
        <v>42132.33048611111</v>
      </c>
      <c r="T3796">
        <f t="shared" si="236"/>
        <v>2015</v>
      </c>
      <c r="U3796" s="15" t="str">
        <f t="shared" si="239"/>
        <v>May</v>
      </c>
      <c r="V3796" s="10">
        <f>(I3796/86400)+25569+(-5/24)</f>
        <v>42162.372152777774</v>
      </c>
      <c r="Y3796" s="10"/>
    </row>
    <row r="3797" spans="1:25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7"/>
        <v>2</v>
      </c>
      <c r="P3797">
        <f t="shared" si="238"/>
        <v>5</v>
      </c>
      <c r="Q3797" s="9" t="s">
        <v>8320</v>
      </c>
      <c r="R3797" s="9" t="s">
        <v>8362</v>
      </c>
      <c r="S3797" s="10">
        <f>(J3797/86400)+25569+(-6/24)</f>
        <v>42201.186226851853</v>
      </c>
      <c r="T3797">
        <f t="shared" si="236"/>
        <v>2015</v>
      </c>
      <c r="U3797" s="15" t="str">
        <f t="shared" si="239"/>
        <v>Jul</v>
      </c>
      <c r="V3797" s="10">
        <f>(I3797/86400)+25569+(-5/24)</f>
        <v>42244.729166666664</v>
      </c>
      <c r="Y3797" s="10"/>
    </row>
    <row r="3798" spans="1:25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7"/>
        <v>0</v>
      </c>
      <c r="P3798">
        <f t="shared" si="238"/>
        <v>1</v>
      </c>
      <c r="Q3798" s="9" t="s">
        <v>8320</v>
      </c>
      <c r="R3798" s="9" t="s">
        <v>8362</v>
      </c>
      <c r="S3798" s="10">
        <f>(J3798/86400)+25569+(-6/24)</f>
        <v>42688.779583333337</v>
      </c>
      <c r="T3798">
        <f t="shared" si="236"/>
        <v>2016</v>
      </c>
      <c r="U3798" s="15" t="str">
        <f t="shared" si="239"/>
        <v>Nov</v>
      </c>
      <c r="V3798" s="10">
        <f>(I3798/86400)+25569+(-5/24)</f>
        <v>42748.821250000001</v>
      </c>
      <c r="Y3798" s="10"/>
    </row>
    <row r="3799" spans="1:25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7"/>
        <v>90</v>
      </c>
      <c r="P3799">
        <f t="shared" si="238"/>
        <v>145.40540540540542</v>
      </c>
      <c r="Q3799" s="9" t="s">
        <v>8320</v>
      </c>
      <c r="R3799" s="9" t="s">
        <v>8362</v>
      </c>
      <c r="S3799" s="10">
        <f>(J3799/86400)+25569+(-6/24)</f>
        <v>42084.631539351853</v>
      </c>
      <c r="T3799">
        <f t="shared" si="236"/>
        <v>2015</v>
      </c>
      <c r="U3799" s="15" t="str">
        <f t="shared" si="239"/>
        <v>Mar</v>
      </c>
      <c r="V3799" s="10">
        <f>(I3799/86400)+25569+(-5/24)</f>
        <v>42114.673206018517</v>
      </c>
      <c r="Y3799" s="10"/>
    </row>
    <row r="3800" spans="1:25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7"/>
        <v>1</v>
      </c>
      <c r="P3800">
        <f t="shared" si="238"/>
        <v>205</v>
      </c>
      <c r="Q3800" s="9" t="s">
        <v>8320</v>
      </c>
      <c r="R3800" s="9" t="s">
        <v>8362</v>
      </c>
      <c r="S3800" s="10">
        <f>(J3800/86400)+25569+(-6/24)</f>
        <v>41831.472777777773</v>
      </c>
      <c r="T3800">
        <f t="shared" si="236"/>
        <v>2014</v>
      </c>
      <c r="U3800" s="15" t="str">
        <f t="shared" si="239"/>
        <v>Jul</v>
      </c>
      <c r="V3800" s="10">
        <f>(I3800/86400)+25569+(-5/24)</f>
        <v>41861.514444444438</v>
      </c>
      <c r="Y3800" s="10"/>
    </row>
    <row r="3801" spans="1:25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7"/>
        <v>4</v>
      </c>
      <c r="P3801">
        <f t="shared" si="238"/>
        <v>100.5</v>
      </c>
      <c r="Q3801" s="9" t="s">
        <v>8320</v>
      </c>
      <c r="R3801" s="9" t="s">
        <v>8362</v>
      </c>
      <c r="S3801" s="10">
        <f>(J3801/86400)+25569+(-6/24)</f>
        <v>42410.68105324074</v>
      </c>
      <c r="T3801">
        <f t="shared" si="236"/>
        <v>2016</v>
      </c>
      <c r="U3801" s="15" t="str">
        <f t="shared" si="239"/>
        <v>Feb</v>
      </c>
      <c r="V3801" s="10">
        <f>(I3801/86400)+25569+(-5/24)</f>
        <v>42440.722719907404</v>
      </c>
      <c r="Y3801" s="10"/>
    </row>
    <row r="3802" spans="1:25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7"/>
        <v>4</v>
      </c>
      <c r="P3802">
        <f t="shared" si="238"/>
        <v>55.0625</v>
      </c>
      <c r="Q3802" s="9" t="s">
        <v>8320</v>
      </c>
      <c r="R3802" s="9" t="s">
        <v>8362</v>
      </c>
      <c r="S3802" s="10">
        <f>(J3802/86400)+25569+(-6/24)</f>
        <v>41982.487071759257</v>
      </c>
      <c r="T3802">
        <f t="shared" si="236"/>
        <v>2014</v>
      </c>
      <c r="U3802" s="15" t="str">
        <f t="shared" si="239"/>
        <v>Dec</v>
      </c>
      <c r="V3802" s="10">
        <f>(I3802/86400)+25569+(-5/24)</f>
        <v>42014.999305555553</v>
      </c>
      <c r="Y3802" s="10"/>
    </row>
    <row r="3803" spans="1:25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7"/>
        <v>9</v>
      </c>
      <c r="P3803">
        <f t="shared" si="238"/>
        <v>47.333333333333336</v>
      </c>
      <c r="Q3803" s="9" t="s">
        <v>8320</v>
      </c>
      <c r="R3803" s="9" t="s">
        <v>8362</v>
      </c>
      <c r="S3803" s="10">
        <f>(J3803/86400)+25569+(-6/24)</f>
        <v>41975.426111111112</v>
      </c>
      <c r="T3803">
        <f t="shared" si="236"/>
        <v>2014</v>
      </c>
      <c r="U3803" s="15" t="str">
        <f t="shared" si="239"/>
        <v>Dec</v>
      </c>
      <c r="V3803" s="10">
        <f>(I3803/86400)+25569+(-5/24)</f>
        <v>42006.467777777776</v>
      </c>
      <c r="Y3803" s="10"/>
    </row>
    <row r="3804" spans="1:25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7"/>
        <v>0</v>
      </c>
      <c r="P3804" t="e">
        <f t="shared" si="238"/>
        <v>#DIV/0!</v>
      </c>
      <c r="Q3804" s="9" t="s">
        <v>8320</v>
      </c>
      <c r="R3804" s="9" t="s">
        <v>8362</v>
      </c>
      <c r="S3804" s="10">
        <f>(J3804/86400)+25569+(-6/24)</f>
        <v>42268.876226851848</v>
      </c>
      <c r="T3804">
        <f t="shared" si="236"/>
        <v>2015</v>
      </c>
      <c r="U3804" s="15" t="str">
        <f t="shared" si="239"/>
        <v>Sep</v>
      </c>
      <c r="V3804" s="10">
        <f>(I3804/86400)+25569+(-5/24)</f>
        <v>42298.917893518512</v>
      </c>
      <c r="Y3804" s="10"/>
    </row>
    <row r="3805" spans="1:25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7"/>
        <v>20</v>
      </c>
      <c r="P3805">
        <f t="shared" si="238"/>
        <v>58.95</v>
      </c>
      <c r="Q3805" s="9" t="s">
        <v>8320</v>
      </c>
      <c r="R3805" s="9" t="s">
        <v>8362</v>
      </c>
      <c r="S3805" s="10">
        <f>(J3805/86400)+25569+(-6/24)</f>
        <v>42403.721851851849</v>
      </c>
      <c r="T3805">
        <f t="shared" si="236"/>
        <v>2016</v>
      </c>
      <c r="U3805" s="15" t="str">
        <f t="shared" si="239"/>
        <v>Feb</v>
      </c>
      <c r="V3805" s="10">
        <f>(I3805/86400)+25569+(-5/24)</f>
        <v>42433.763518518514</v>
      </c>
      <c r="Y3805" s="10"/>
    </row>
    <row r="3806" spans="1:25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7"/>
        <v>0</v>
      </c>
      <c r="P3806" t="e">
        <f t="shared" si="238"/>
        <v>#DIV/0!</v>
      </c>
      <c r="Q3806" s="9" t="s">
        <v>8320</v>
      </c>
      <c r="R3806" s="9" t="s">
        <v>8362</v>
      </c>
      <c r="S3806" s="10">
        <f>(J3806/86400)+25569+(-6/24)</f>
        <v>42526.75953703704</v>
      </c>
      <c r="T3806">
        <f t="shared" si="236"/>
        <v>2016</v>
      </c>
      <c r="U3806" s="15" t="str">
        <f t="shared" si="239"/>
        <v>Jun</v>
      </c>
      <c r="V3806" s="10">
        <f>(I3806/86400)+25569+(-5/24)</f>
        <v>42582.083333333336</v>
      </c>
      <c r="Y3806" s="10"/>
    </row>
    <row r="3807" spans="1:25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7"/>
        <v>0</v>
      </c>
      <c r="P3807">
        <f t="shared" si="238"/>
        <v>1.5</v>
      </c>
      <c r="Q3807" s="9" t="s">
        <v>8320</v>
      </c>
      <c r="R3807" s="9" t="s">
        <v>8362</v>
      </c>
      <c r="S3807" s="10">
        <f>(J3807/86400)+25569+(-6/24)</f>
        <v>41849.637037037035</v>
      </c>
      <c r="T3807">
        <f t="shared" si="236"/>
        <v>2014</v>
      </c>
      <c r="U3807" s="15" t="str">
        <f t="shared" si="239"/>
        <v>Jul</v>
      </c>
      <c r="V3807" s="10">
        <f>(I3807/86400)+25569+(-5/24)</f>
        <v>41909.678703703699</v>
      </c>
      <c r="Y3807" s="10"/>
    </row>
    <row r="3808" spans="1:25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7"/>
        <v>0</v>
      </c>
      <c r="P3808">
        <f t="shared" si="238"/>
        <v>5</v>
      </c>
      <c r="Q3808" s="9" t="s">
        <v>8320</v>
      </c>
      <c r="R3808" s="9" t="s">
        <v>8362</v>
      </c>
      <c r="S3808" s="10">
        <f>(J3808/86400)+25569+(-6/24)</f>
        <v>41799.009039351848</v>
      </c>
      <c r="T3808">
        <f t="shared" si="236"/>
        <v>2014</v>
      </c>
      <c r="U3808" s="15" t="str">
        <f t="shared" si="239"/>
        <v>Jun</v>
      </c>
      <c r="V3808" s="10">
        <f>(I3808/86400)+25569+(-5/24)</f>
        <v>41819.050706018512</v>
      </c>
      <c r="Y3808" s="10"/>
    </row>
    <row r="3809" spans="1:25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7"/>
        <v>30</v>
      </c>
      <c r="P3809">
        <f t="shared" si="238"/>
        <v>50.555555555555557</v>
      </c>
      <c r="Q3809" s="9" t="s">
        <v>8320</v>
      </c>
      <c r="R3809" s="9" t="s">
        <v>8362</v>
      </c>
      <c r="S3809" s="10">
        <f>(J3809/86400)+25569+(-6/24)</f>
        <v>42090.659016203703</v>
      </c>
      <c r="T3809">
        <f t="shared" si="236"/>
        <v>2015</v>
      </c>
      <c r="U3809" s="15" t="str">
        <f t="shared" si="239"/>
        <v>Mar</v>
      </c>
      <c r="V3809" s="10">
        <f>(I3809/86400)+25569+(-5/24)</f>
        <v>42097.700682870367</v>
      </c>
      <c r="Y3809" s="10"/>
    </row>
    <row r="3810" spans="1:25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7"/>
        <v>100</v>
      </c>
      <c r="P3810">
        <f t="shared" si="238"/>
        <v>41.666666666666664</v>
      </c>
      <c r="Q3810" s="9" t="s">
        <v>8320</v>
      </c>
      <c r="R3810" s="9" t="s">
        <v>8321</v>
      </c>
      <c r="S3810" s="10">
        <f>(J3810/86400)+25569+(-6/24)</f>
        <v>42059.203923611116</v>
      </c>
      <c r="T3810">
        <f t="shared" si="236"/>
        <v>2015</v>
      </c>
      <c r="U3810" s="15" t="str">
        <f t="shared" si="239"/>
        <v>Feb</v>
      </c>
      <c r="V3810" s="10">
        <f>(I3810/86400)+25569+(-5/24)</f>
        <v>42119.203923611109</v>
      </c>
      <c r="Y3810" s="10"/>
    </row>
    <row r="3811" spans="1:25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7"/>
        <v>101</v>
      </c>
      <c r="P3811">
        <f t="shared" si="238"/>
        <v>53.289473684210527</v>
      </c>
      <c r="Q3811" s="9" t="s">
        <v>8320</v>
      </c>
      <c r="R3811" s="9" t="s">
        <v>8321</v>
      </c>
      <c r="S3811" s="10">
        <f>(J3811/86400)+25569+(-6/24)</f>
        <v>41800.276701388888</v>
      </c>
      <c r="T3811">
        <f t="shared" si="236"/>
        <v>2014</v>
      </c>
      <c r="U3811" s="15" t="str">
        <f t="shared" si="239"/>
        <v>Jun</v>
      </c>
      <c r="V3811" s="10">
        <f>(I3811/86400)+25569+(-5/24)</f>
        <v>41850.75</v>
      </c>
      <c r="Y3811" s="10"/>
    </row>
    <row r="3812" spans="1:25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7"/>
        <v>122</v>
      </c>
      <c r="P3812">
        <f t="shared" si="238"/>
        <v>70.230769230769226</v>
      </c>
      <c r="Q3812" s="9" t="s">
        <v>8320</v>
      </c>
      <c r="R3812" s="9" t="s">
        <v>8321</v>
      </c>
      <c r="S3812" s="10">
        <f>(J3812/86400)+25569+(-6/24)</f>
        <v>42054.599050925928</v>
      </c>
      <c r="T3812">
        <f t="shared" si="236"/>
        <v>2015</v>
      </c>
      <c r="U3812" s="15" t="str">
        <f t="shared" si="239"/>
        <v>Feb</v>
      </c>
      <c r="V3812" s="10">
        <f>(I3812/86400)+25569+(-5/24)</f>
        <v>42084.599050925921</v>
      </c>
      <c r="Y3812" s="10"/>
    </row>
    <row r="3813" spans="1:25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7"/>
        <v>330</v>
      </c>
      <c r="P3813">
        <f t="shared" si="238"/>
        <v>43.421052631578945</v>
      </c>
      <c r="Q3813" s="9" t="s">
        <v>8320</v>
      </c>
      <c r="R3813" s="9" t="s">
        <v>8321</v>
      </c>
      <c r="S3813" s="10">
        <f>(J3813/86400)+25569+(-6/24)</f>
        <v>42487.37700231481</v>
      </c>
      <c r="T3813">
        <f t="shared" si="236"/>
        <v>2016</v>
      </c>
      <c r="U3813" s="15" t="str">
        <f t="shared" si="239"/>
        <v>Apr</v>
      </c>
      <c r="V3813" s="10">
        <f>(I3813/86400)+25569+(-5/24)</f>
        <v>42521.249999999993</v>
      </c>
      <c r="Y3813" s="10"/>
    </row>
    <row r="3814" spans="1:25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7"/>
        <v>110</v>
      </c>
      <c r="P3814">
        <f t="shared" si="238"/>
        <v>199.18181818181819</v>
      </c>
      <c r="Q3814" s="9" t="s">
        <v>8320</v>
      </c>
      <c r="R3814" s="9" t="s">
        <v>8321</v>
      </c>
      <c r="S3814" s="10">
        <f>(J3814/86400)+25569+(-6/24)</f>
        <v>42109.501250000001</v>
      </c>
      <c r="T3814">
        <f t="shared" si="236"/>
        <v>2015</v>
      </c>
      <c r="U3814" s="15" t="str">
        <f t="shared" si="239"/>
        <v>Apr</v>
      </c>
      <c r="V3814" s="10">
        <f>(I3814/86400)+25569+(-5/24)</f>
        <v>42155.957638888889</v>
      </c>
      <c r="Y3814" s="10"/>
    </row>
    <row r="3815" spans="1:25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7"/>
        <v>101</v>
      </c>
      <c r="P3815">
        <f t="shared" si="238"/>
        <v>78.518148148148143</v>
      </c>
      <c r="Q3815" s="9" t="s">
        <v>8320</v>
      </c>
      <c r="R3815" s="9" t="s">
        <v>8321</v>
      </c>
      <c r="S3815" s="10">
        <f>(J3815/86400)+25569+(-6/24)</f>
        <v>42497.025706018518</v>
      </c>
      <c r="T3815">
        <f t="shared" si="236"/>
        <v>2016</v>
      </c>
      <c r="U3815" s="15" t="str">
        <f t="shared" si="239"/>
        <v>May</v>
      </c>
      <c r="V3815" s="10">
        <f>(I3815/86400)+25569+(-5/24)</f>
        <v>42535.696527777771</v>
      </c>
      <c r="Y3815" s="10"/>
    </row>
    <row r="3816" spans="1:25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7"/>
        <v>140</v>
      </c>
      <c r="P3816">
        <f t="shared" si="238"/>
        <v>61.823529411764703</v>
      </c>
      <c r="Q3816" s="9" t="s">
        <v>8320</v>
      </c>
      <c r="R3816" s="9" t="s">
        <v>8321</v>
      </c>
      <c r="S3816" s="10">
        <f>(J3816/86400)+25569+(-6/24)</f>
        <v>42058.654074074075</v>
      </c>
      <c r="T3816">
        <f t="shared" si="236"/>
        <v>2015</v>
      </c>
      <c r="U3816" s="15" t="str">
        <f t="shared" si="239"/>
        <v>Feb</v>
      </c>
      <c r="V3816" s="10">
        <f>(I3816/86400)+25569+(-5/24)</f>
        <v>42094.957638888889</v>
      </c>
      <c r="Y3816" s="10"/>
    </row>
    <row r="3817" spans="1:25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7"/>
        <v>100</v>
      </c>
      <c r="P3817">
        <f t="shared" si="238"/>
        <v>50.000500000000002</v>
      </c>
      <c r="Q3817" s="9" t="s">
        <v>8320</v>
      </c>
      <c r="R3817" s="9" t="s">
        <v>8321</v>
      </c>
      <c r="S3817" s="10">
        <f>(J3817/86400)+25569+(-6/24)</f>
        <v>42207.009918981479</v>
      </c>
      <c r="T3817">
        <f t="shared" si="236"/>
        <v>2015</v>
      </c>
      <c r="U3817" s="15" t="str">
        <f t="shared" si="239"/>
        <v>Jul</v>
      </c>
      <c r="V3817" s="10">
        <f>(I3817/86400)+25569+(-5/24)</f>
        <v>42236.749999999993</v>
      </c>
      <c r="Y3817" s="10"/>
    </row>
    <row r="3818" spans="1:25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7"/>
        <v>119</v>
      </c>
      <c r="P3818">
        <f t="shared" si="238"/>
        <v>48.339729729729726</v>
      </c>
      <c r="Q3818" s="9" t="s">
        <v>8320</v>
      </c>
      <c r="R3818" s="9" t="s">
        <v>8321</v>
      </c>
      <c r="S3818" s="10">
        <f>(J3818/86400)+25569+(-6/24)</f>
        <v>41807.440081018518</v>
      </c>
      <c r="T3818">
        <f t="shared" si="236"/>
        <v>2014</v>
      </c>
      <c r="U3818" s="15" t="str">
        <f t="shared" si="239"/>
        <v>Jun</v>
      </c>
      <c r="V3818" s="10">
        <f>(I3818/86400)+25569+(-5/24)</f>
        <v>41837.481747685182</v>
      </c>
      <c r="Y3818" s="10"/>
    </row>
    <row r="3819" spans="1:25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7"/>
        <v>107</v>
      </c>
      <c r="P3819">
        <f t="shared" si="238"/>
        <v>107.25</v>
      </c>
      <c r="Q3819" s="9" t="s">
        <v>8320</v>
      </c>
      <c r="R3819" s="9" t="s">
        <v>8321</v>
      </c>
      <c r="S3819" s="10">
        <f>(J3819/86400)+25569+(-6/24)</f>
        <v>42284.44694444444</v>
      </c>
      <c r="T3819">
        <f t="shared" si="236"/>
        <v>2015</v>
      </c>
      <c r="U3819" s="15" t="str">
        <f t="shared" si="239"/>
        <v>Oct</v>
      </c>
      <c r="V3819" s="10">
        <f>(I3819/86400)+25569+(-5/24)</f>
        <v>42300.957638888889</v>
      </c>
      <c r="Y3819" s="10"/>
    </row>
    <row r="3820" spans="1:25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7"/>
        <v>228</v>
      </c>
      <c r="P3820">
        <f t="shared" si="238"/>
        <v>57</v>
      </c>
      <c r="Q3820" s="9" t="s">
        <v>8320</v>
      </c>
      <c r="R3820" s="9" t="s">
        <v>8321</v>
      </c>
      <c r="S3820" s="10">
        <f>(J3820/86400)+25569+(-6/24)</f>
        <v>42045.59238425926</v>
      </c>
      <c r="T3820">
        <f t="shared" si="236"/>
        <v>2015</v>
      </c>
      <c r="U3820" s="15" t="str">
        <f t="shared" si="239"/>
        <v>Feb</v>
      </c>
      <c r="V3820" s="10">
        <f>(I3820/86400)+25569+(-5/24)</f>
        <v>42075.592384259253</v>
      </c>
      <c r="Y3820" s="10"/>
    </row>
    <row r="3821" spans="1:25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7"/>
        <v>106</v>
      </c>
      <c r="P3821">
        <f t="shared" si="238"/>
        <v>40.92307692307692</v>
      </c>
      <c r="Q3821" s="9" t="s">
        <v>8320</v>
      </c>
      <c r="R3821" s="9" t="s">
        <v>8321</v>
      </c>
      <c r="S3821" s="10">
        <f>(J3821/86400)+25569+(-6/24)</f>
        <v>42183.959537037037</v>
      </c>
      <c r="T3821">
        <f t="shared" si="236"/>
        <v>2015</v>
      </c>
      <c r="U3821" s="15" t="str">
        <f t="shared" si="239"/>
        <v>Jun</v>
      </c>
      <c r="V3821" s="10">
        <f>(I3821/86400)+25569+(-5/24)</f>
        <v>42202.668055555558</v>
      </c>
      <c r="Y3821" s="10"/>
    </row>
    <row r="3822" spans="1:25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7"/>
        <v>143</v>
      </c>
      <c r="P3822">
        <f t="shared" si="238"/>
        <v>21.5</v>
      </c>
      <c r="Q3822" s="9" t="s">
        <v>8320</v>
      </c>
      <c r="R3822" s="9" t="s">
        <v>8321</v>
      </c>
      <c r="S3822" s="10">
        <f>(J3822/86400)+25569+(-6/24)</f>
        <v>42160.401817129634</v>
      </c>
      <c r="T3822">
        <f t="shared" si="236"/>
        <v>2015</v>
      </c>
      <c r="U3822" s="15" t="str">
        <f t="shared" si="239"/>
        <v>Jun</v>
      </c>
      <c r="V3822" s="10">
        <f>(I3822/86400)+25569+(-5/24)</f>
        <v>42190.443483796298</v>
      </c>
      <c r="Y3822" s="10"/>
    </row>
    <row r="3823" spans="1:25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7"/>
        <v>105</v>
      </c>
      <c r="P3823">
        <f t="shared" si="238"/>
        <v>79.543478260869563</v>
      </c>
      <c r="Q3823" s="9" t="s">
        <v>8320</v>
      </c>
      <c r="R3823" s="9" t="s">
        <v>8321</v>
      </c>
      <c r="S3823" s="10">
        <f>(J3823/86400)+25569+(-6/24)</f>
        <v>42340.930636574078</v>
      </c>
      <c r="T3823">
        <f t="shared" si="236"/>
        <v>2015</v>
      </c>
      <c r="U3823" s="15" t="str">
        <f t="shared" si="239"/>
        <v>Dec</v>
      </c>
      <c r="V3823" s="10">
        <f>(I3823/86400)+25569+(-5/24)</f>
        <v>42372.972303240742</v>
      </c>
      <c r="Y3823" s="10"/>
    </row>
    <row r="3824" spans="1:25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7"/>
        <v>110</v>
      </c>
      <c r="P3824">
        <f t="shared" si="238"/>
        <v>72.381578947368425</v>
      </c>
      <c r="Q3824" s="9" t="s">
        <v>8320</v>
      </c>
      <c r="R3824" s="9" t="s">
        <v>8321</v>
      </c>
      <c r="S3824" s="10">
        <f>(J3824/86400)+25569+(-6/24)</f>
        <v>42329.588159722218</v>
      </c>
      <c r="T3824">
        <f t="shared" si="236"/>
        <v>2015</v>
      </c>
      <c r="U3824" s="15" t="str">
        <f t="shared" si="239"/>
        <v>Nov</v>
      </c>
      <c r="V3824" s="10">
        <f>(I3824/86400)+25569+(-5/24)</f>
        <v>42388.749305555553</v>
      </c>
      <c r="Y3824" s="10"/>
    </row>
    <row r="3825" spans="1:25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7"/>
        <v>106</v>
      </c>
      <c r="P3825">
        <f t="shared" si="238"/>
        <v>64.634146341463421</v>
      </c>
      <c r="Q3825" s="9" t="s">
        <v>8320</v>
      </c>
      <c r="R3825" s="9" t="s">
        <v>8321</v>
      </c>
      <c r="S3825" s="10">
        <f>(J3825/86400)+25569+(-6/24)</f>
        <v>42170.660231481481</v>
      </c>
      <c r="T3825">
        <f t="shared" si="236"/>
        <v>2015</v>
      </c>
      <c r="U3825" s="15" t="str">
        <f t="shared" si="239"/>
        <v>Jun</v>
      </c>
      <c r="V3825" s="10">
        <f>(I3825/86400)+25569+(-5/24)</f>
        <v>42204.957638888889</v>
      </c>
      <c r="Y3825" s="10"/>
    </row>
    <row r="3826" spans="1:25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7"/>
        <v>108</v>
      </c>
      <c r="P3826">
        <f t="shared" si="238"/>
        <v>38.571428571428569</v>
      </c>
      <c r="Q3826" s="9" t="s">
        <v>8320</v>
      </c>
      <c r="R3826" s="9" t="s">
        <v>8321</v>
      </c>
      <c r="S3826" s="10">
        <f>(J3826/86400)+25569+(-6/24)</f>
        <v>42571.376192129625</v>
      </c>
      <c r="T3826">
        <f t="shared" si="236"/>
        <v>2016</v>
      </c>
      <c r="U3826" s="15" t="str">
        <f t="shared" si="239"/>
        <v>Jul</v>
      </c>
      <c r="V3826" s="10">
        <f>(I3826/86400)+25569+(-5/24)</f>
        <v>42583.361805555549</v>
      </c>
      <c r="Y3826" s="10"/>
    </row>
    <row r="3827" spans="1:25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7"/>
        <v>105</v>
      </c>
      <c r="P3827">
        <f t="shared" si="238"/>
        <v>107.57142857142857</v>
      </c>
      <c r="Q3827" s="9" t="s">
        <v>8320</v>
      </c>
      <c r="R3827" s="9" t="s">
        <v>8321</v>
      </c>
      <c r="S3827" s="10">
        <f>(J3827/86400)+25569+(-6/24)</f>
        <v>42150.819606481484</v>
      </c>
      <c r="T3827">
        <f t="shared" si="236"/>
        <v>2015</v>
      </c>
      <c r="U3827" s="15" t="str">
        <f t="shared" si="239"/>
        <v>May</v>
      </c>
      <c r="V3827" s="10">
        <f>(I3827/86400)+25569+(-5/24)</f>
        <v>42171.861273148148</v>
      </c>
      <c r="Y3827" s="10"/>
    </row>
    <row r="3828" spans="1:25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7"/>
        <v>119</v>
      </c>
      <c r="P3828">
        <f t="shared" si="238"/>
        <v>27.5</v>
      </c>
      <c r="Q3828" s="9" t="s">
        <v>8320</v>
      </c>
      <c r="R3828" s="9" t="s">
        <v>8321</v>
      </c>
      <c r="S3828" s="10">
        <f>(J3828/86400)+25569+(-6/24)</f>
        <v>42101.173541666663</v>
      </c>
      <c r="T3828">
        <f t="shared" si="236"/>
        <v>2015</v>
      </c>
      <c r="U3828" s="15" t="str">
        <f t="shared" si="239"/>
        <v>Apr</v>
      </c>
      <c r="V3828" s="10">
        <f>(I3828/86400)+25569+(-5/24)</f>
        <v>42131.215208333328</v>
      </c>
      <c r="Y3828" s="10"/>
    </row>
    <row r="3829" spans="1:25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7"/>
        <v>153</v>
      </c>
      <c r="P3829">
        <f t="shared" si="238"/>
        <v>70.461538461538467</v>
      </c>
      <c r="Q3829" s="9" t="s">
        <v>8320</v>
      </c>
      <c r="R3829" s="9" t="s">
        <v>8321</v>
      </c>
      <c r="S3829" s="10">
        <f>(J3829/86400)+25569+(-6/24)</f>
        <v>42034.678252314814</v>
      </c>
      <c r="T3829">
        <f t="shared" si="236"/>
        <v>2015</v>
      </c>
      <c r="U3829" s="15" t="str">
        <f t="shared" si="239"/>
        <v>Jan</v>
      </c>
      <c r="V3829" s="10">
        <f>(I3829/86400)+25569+(-5/24)</f>
        <v>42089.791666666664</v>
      </c>
      <c r="Y3829" s="10"/>
    </row>
    <row r="3830" spans="1:25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7"/>
        <v>100</v>
      </c>
      <c r="P3830">
        <f t="shared" si="238"/>
        <v>178.57142857142858</v>
      </c>
      <c r="Q3830" s="9" t="s">
        <v>8320</v>
      </c>
      <c r="R3830" s="9" t="s">
        <v>8321</v>
      </c>
      <c r="S3830" s="10">
        <f>(J3830/86400)+25569+(-6/24)</f>
        <v>41944.277627314819</v>
      </c>
      <c r="T3830">
        <f t="shared" si="236"/>
        <v>2014</v>
      </c>
      <c r="U3830" s="15" t="str">
        <f t="shared" si="239"/>
        <v>Nov</v>
      </c>
      <c r="V3830" s="10">
        <f>(I3830/86400)+25569+(-5/24)</f>
        <v>42004.36096064814</v>
      </c>
      <c r="Y3830" s="10"/>
    </row>
    <row r="3831" spans="1:25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7"/>
        <v>100</v>
      </c>
      <c r="P3831">
        <f t="shared" si="238"/>
        <v>62.625</v>
      </c>
      <c r="Q3831" s="9" t="s">
        <v>8320</v>
      </c>
      <c r="R3831" s="9" t="s">
        <v>8321</v>
      </c>
      <c r="S3831" s="10">
        <f>(J3831/86400)+25569+(-6/24)</f>
        <v>42593.615405092598</v>
      </c>
      <c r="T3831">
        <f t="shared" si="236"/>
        <v>2016</v>
      </c>
      <c r="U3831" s="15" t="str">
        <f t="shared" si="239"/>
        <v>Aug</v>
      </c>
      <c r="V3831" s="10">
        <f>(I3831/86400)+25569+(-5/24)</f>
        <v>42613.657071759262</v>
      </c>
      <c r="Y3831" s="10"/>
    </row>
    <row r="3832" spans="1:25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7"/>
        <v>225</v>
      </c>
      <c r="P3832">
        <f t="shared" si="238"/>
        <v>75</v>
      </c>
      <c r="Q3832" s="9" t="s">
        <v>8320</v>
      </c>
      <c r="R3832" s="9" t="s">
        <v>8321</v>
      </c>
      <c r="S3832" s="10">
        <f>(J3832/86400)+25569+(-6/24)</f>
        <v>42503.490868055553</v>
      </c>
      <c r="T3832">
        <f t="shared" si="236"/>
        <v>2016</v>
      </c>
      <c r="U3832" s="15" t="str">
        <f t="shared" si="239"/>
        <v>May</v>
      </c>
      <c r="V3832" s="10">
        <f>(I3832/86400)+25569+(-5/24)</f>
        <v>42517.532534722217</v>
      </c>
      <c r="Y3832" s="10"/>
    </row>
    <row r="3833" spans="1:25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7"/>
        <v>106</v>
      </c>
      <c r="P3833">
        <f t="shared" si="238"/>
        <v>58.901111111111113</v>
      </c>
      <c r="Q3833" s="9" t="s">
        <v>8320</v>
      </c>
      <c r="R3833" s="9" t="s">
        <v>8321</v>
      </c>
      <c r="S3833" s="10">
        <f>(J3833/86400)+25569+(-6/24)</f>
        <v>41927.598900462966</v>
      </c>
      <c r="T3833">
        <f t="shared" si="236"/>
        <v>2014</v>
      </c>
      <c r="U3833" s="15" t="str">
        <f t="shared" si="239"/>
        <v>Oct</v>
      </c>
      <c r="V3833" s="10">
        <f>(I3833/86400)+25569+(-5/24)</f>
        <v>41948.682233796295</v>
      </c>
      <c r="Y3833" s="10"/>
    </row>
    <row r="3834" spans="1:25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7"/>
        <v>105</v>
      </c>
      <c r="P3834">
        <f t="shared" si="238"/>
        <v>139.55555555555554</v>
      </c>
      <c r="Q3834" s="9" t="s">
        <v>8320</v>
      </c>
      <c r="R3834" s="9" t="s">
        <v>8321</v>
      </c>
      <c r="S3834" s="10">
        <f>(J3834/86400)+25569+(-6/24)</f>
        <v>42374.864988425921</v>
      </c>
      <c r="T3834">
        <f t="shared" si="236"/>
        <v>2016</v>
      </c>
      <c r="U3834" s="15" t="str">
        <f t="shared" si="239"/>
        <v>Jan</v>
      </c>
      <c r="V3834" s="10">
        <f>(I3834/86400)+25569+(-5/24)</f>
        <v>42419.906655092585</v>
      </c>
      <c r="Y3834" s="10"/>
    </row>
    <row r="3835" spans="1:25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7"/>
        <v>117</v>
      </c>
      <c r="P3835">
        <f t="shared" si="238"/>
        <v>70</v>
      </c>
      <c r="Q3835" s="9" t="s">
        <v>8320</v>
      </c>
      <c r="R3835" s="9" t="s">
        <v>8321</v>
      </c>
      <c r="S3835" s="10">
        <f>(J3835/86400)+25569+(-6/24)</f>
        <v>41963.622361111113</v>
      </c>
      <c r="T3835">
        <f t="shared" si="236"/>
        <v>2014</v>
      </c>
      <c r="U3835" s="15" t="str">
        <f t="shared" si="239"/>
        <v>Nov</v>
      </c>
      <c r="V3835" s="10">
        <f>(I3835/86400)+25569+(-5/24)</f>
        <v>41974.589583333327</v>
      </c>
      <c r="Y3835" s="10"/>
    </row>
    <row r="3836" spans="1:25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7"/>
        <v>109</v>
      </c>
      <c r="P3836">
        <f t="shared" si="238"/>
        <v>57.385964912280699</v>
      </c>
      <c r="Q3836" s="9" t="s">
        <v>8320</v>
      </c>
      <c r="R3836" s="9" t="s">
        <v>8321</v>
      </c>
      <c r="S3836" s="10">
        <f>(J3836/86400)+25569+(-6/24)</f>
        <v>42143.195219907408</v>
      </c>
      <c r="T3836">
        <f t="shared" si="236"/>
        <v>2015</v>
      </c>
      <c r="U3836" s="15" t="str">
        <f t="shared" si="239"/>
        <v>May</v>
      </c>
      <c r="V3836" s="10">
        <f>(I3836/86400)+25569+(-5/24)</f>
        <v>42173.236886574072</v>
      </c>
      <c r="Y3836" s="10"/>
    </row>
    <row r="3837" spans="1:25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7"/>
        <v>160</v>
      </c>
      <c r="P3837">
        <f t="shared" si="238"/>
        <v>40</v>
      </c>
      <c r="Q3837" s="9" t="s">
        <v>8320</v>
      </c>
      <c r="R3837" s="9" t="s">
        <v>8321</v>
      </c>
      <c r="S3837" s="10">
        <f>(J3837/86400)+25569+(-6/24)</f>
        <v>42460.69222222222</v>
      </c>
      <c r="T3837">
        <f t="shared" si="236"/>
        <v>2016</v>
      </c>
      <c r="U3837" s="15" t="str">
        <f t="shared" si="239"/>
        <v>Mar</v>
      </c>
      <c r="V3837" s="10">
        <f>(I3837/86400)+25569+(-5/24)</f>
        <v>42481.733888888884</v>
      </c>
      <c r="Y3837" s="10"/>
    </row>
    <row r="3838" spans="1:25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7"/>
        <v>113</v>
      </c>
      <c r="P3838">
        <f t="shared" si="238"/>
        <v>64.285714285714292</v>
      </c>
      <c r="Q3838" s="9" t="s">
        <v>8320</v>
      </c>
      <c r="R3838" s="9" t="s">
        <v>8321</v>
      </c>
      <c r="S3838" s="10">
        <f>(J3838/86400)+25569+(-6/24)</f>
        <v>42553.676527777774</v>
      </c>
      <c r="T3838">
        <f t="shared" si="236"/>
        <v>2016</v>
      </c>
      <c r="U3838" s="15" t="str">
        <f t="shared" si="239"/>
        <v>Jul</v>
      </c>
      <c r="V3838" s="10">
        <f>(I3838/86400)+25569+(-5/24)</f>
        <v>42584.964583333327</v>
      </c>
      <c r="Y3838" s="10"/>
    </row>
    <row r="3839" spans="1:25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7"/>
        <v>102</v>
      </c>
      <c r="P3839">
        <f t="shared" si="238"/>
        <v>120.11764705882354</v>
      </c>
      <c r="Q3839" s="9" t="s">
        <v>8320</v>
      </c>
      <c r="R3839" s="9" t="s">
        <v>8321</v>
      </c>
      <c r="S3839" s="10">
        <f>(J3839/86400)+25569+(-6/24)</f>
        <v>42152.515717592592</v>
      </c>
      <c r="T3839">
        <f t="shared" si="236"/>
        <v>2015</v>
      </c>
      <c r="U3839" s="15" t="str">
        <f t="shared" si="239"/>
        <v>May</v>
      </c>
      <c r="V3839" s="10">
        <f>(I3839/86400)+25569+(-5/24)</f>
        <v>42188.557384259257</v>
      </c>
      <c r="Y3839" s="10"/>
    </row>
    <row r="3840" spans="1:25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7"/>
        <v>101</v>
      </c>
      <c r="P3840">
        <f t="shared" si="238"/>
        <v>1008.24</v>
      </c>
      <c r="Q3840" s="9" t="s">
        <v>8320</v>
      </c>
      <c r="R3840" s="9" t="s">
        <v>8321</v>
      </c>
      <c r="S3840" s="10">
        <f>(J3840/86400)+25569+(-6/24)</f>
        <v>42116.460752314815</v>
      </c>
      <c r="T3840">
        <f t="shared" si="236"/>
        <v>2015</v>
      </c>
      <c r="U3840" s="15" t="str">
        <f t="shared" si="239"/>
        <v>Apr</v>
      </c>
      <c r="V3840" s="10">
        <f>(I3840/86400)+25569+(-5/24)</f>
        <v>42146.502418981479</v>
      </c>
      <c r="Y3840" s="10"/>
    </row>
    <row r="3841" spans="1:25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7"/>
        <v>101</v>
      </c>
      <c r="P3841">
        <f t="shared" si="238"/>
        <v>63.28125</v>
      </c>
      <c r="Q3841" s="9" t="s">
        <v>8320</v>
      </c>
      <c r="R3841" s="9" t="s">
        <v>8321</v>
      </c>
      <c r="S3841" s="10">
        <f>(J3841/86400)+25569+(-6/24)</f>
        <v>42154.892638888894</v>
      </c>
      <c r="T3841">
        <f t="shared" si="236"/>
        <v>2015</v>
      </c>
      <c r="U3841" s="15" t="str">
        <f t="shared" si="239"/>
        <v>May</v>
      </c>
      <c r="V3841" s="10">
        <f>(I3841/86400)+25569+(-5/24)</f>
        <v>42214.934305555558</v>
      </c>
      <c r="Y3841" s="10"/>
    </row>
    <row r="3842" spans="1:25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7"/>
        <v>6500</v>
      </c>
      <c r="P3842">
        <f t="shared" si="238"/>
        <v>21.666666666666668</v>
      </c>
      <c r="Q3842" s="9" t="s">
        <v>8320</v>
      </c>
      <c r="R3842" s="9" t="s">
        <v>8321</v>
      </c>
      <c r="S3842" s="10">
        <f>(J3842/86400)+25569+(-6/24)</f>
        <v>42432.451724537037</v>
      </c>
      <c r="T3842">
        <f t="shared" ref="T3842:T3905" si="240">YEAR(S3842)</f>
        <v>2016</v>
      </c>
      <c r="U3842" s="15" t="str">
        <f t="shared" si="239"/>
        <v>Mar</v>
      </c>
      <c r="V3842" s="10">
        <f>(I3842/86400)+25569+(-5/24)</f>
        <v>42457.45172453703</v>
      </c>
      <c r="Y3842" s="10"/>
    </row>
    <row r="3843" spans="1:25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1">ROUND((E3843/D3843)*100,0)</f>
        <v>9</v>
      </c>
      <c r="P3843">
        <f t="shared" ref="P3843:P3906" si="242">AVERAGE(E3843/L3843)</f>
        <v>25.647058823529413</v>
      </c>
      <c r="Q3843" s="9" t="s">
        <v>8320</v>
      </c>
      <c r="R3843" s="9" t="s">
        <v>8321</v>
      </c>
      <c r="S3843" s="10">
        <f>(J3843/86400)+25569+(-6/24)</f>
        <v>41780.535729166666</v>
      </c>
      <c r="T3843">
        <f t="shared" si="240"/>
        <v>2014</v>
      </c>
      <c r="U3843" s="15" t="str">
        <f t="shared" ref="U3843:U3906" si="243">TEXT(S3843,"mmm")</f>
        <v>May</v>
      </c>
      <c r="V3843" s="10">
        <f>(I3843/86400)+25569+(-5/24)</f>
        <v>41840.57739583333</v>
      </c>
      <c r="Y3843" s="10"/>
    </row>
    <row r="3844" spans="1:25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1"/>
        <v>22</v>
      </c>
      <c r="P3844">
        <f t="shared" si="242"/>
        <v>47.695652173913047</v>
      </c>
      <c r="Q3844" s="9" t="s">
        <v>8320</v>
      </c>
      <c r="R3844" s="9" t="s">
        <v>8321</v>
      </c>
      <c r="S3844" s="10">
        <f>(J3844/86400)+25569+(-6/24)</f>
        <v>41740.243657407409</v>
      </c>
      <c r="T3844">
        <f t="shared" si="240"/>
        <v>2014</v>
      </c>
      <c r="U3844" s="15" t="str">
        <f t="shared" si="243"/>
        <v>Apr</v>
      </c>
      <c r="V3844" s="10">
        <f>(I3844/86400)+25569+(-5/24)</f>
        <v>41770.285324074073</v>
      </c>
      <c r="Y3844" s="10"/>
    </row>
    <row r="3845" spans="1:25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1"/>
        <v>21</v>
      </c>
      <c r="P3845">
        <f t="shared" si="242"/>
        <v>56.05263157894737</v>
      </c>
      <c r="Q3845" s="9" t="s">
        <v>8320</v>
      </c>
      <c r="R3845" s="9" t="s">
        <v>8321</v>
      </c>
      <c r="S3845" s="10">
        <f>(J3845/86400)+25569+(-6/24)</f>
        <v>41765.822500000002</v>
      </c>
      <c r="T3845">
        <f t="shared" si="240"/>
        <v>2014</v>
      </c>
      <c r="U3845" s="15" t="str">
        <f t="shared" si="243"/>
        <v>May</v>
      </c>
      <c r="V3845" s="10">
        <f>(I3845/86400)+25569+(-5/24)</f>
        <v>41790.864166666666</v>
      </c>
      <c r="Y3845" s="10"/>
    </row>
    <row r="3846" spans="1:25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1"/>
        <v>41</v>
      </c>
      <c r="P3846">
        <f t="shared" si="242"/>
        <v>81.319999999999993</v>
      </c>
      <c r="Q3846" s="9" t="s">
        <v>8320</v>
      </c>
      <c r="R3846" s="9" t="s">
        <v>8321</v>
      </c>
      <c r="S3846" s="10">
        <f>(J3846/86400)+25569+(-6/24)</f>
        <v>41766.367291666669</v>
      </c>
      <c r="T3846">
        <f t="shared" si="240"/>
        <v>2014</v>
      </c>
      <c r="U3846" s="15" t="str">
        <f t="shared" si="243"/>
        <v>May</v>
      </c>
      <c r="V3846" s="10">
        <f>(I3846/86400)+25569+(-5/24)</f>
        <v>41793.082638888889</v>
      </c>
      <c r="Y3846" s="10"/>
    </row>
    <row r="3847" spans="1:25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1"/>
        <v>2</v>
      </c>
      <c r="P3847">
        <f t="shared" si="242"/>
        <v>70.166666666666671</v>
      </c>
      <c r="Q3847" s="9" t="s">
        <v>8320</v>
      </c>
      <c r="R3847" s="9" t="s">
        <v>8321</v>
      </c>
      <c r="S3847" s="10">
        <f>(J3847/86400)+25569+(-6/24)</f>
        <v>42248.377013888894</v>
      </c>
      <c r="T3847">
        <f t="shared" si="240"/>
        <v>2015</v>
      </c>
      <c r="U3847" s="15" t="str">
        <f t="shared" si="243"/>
        <v>Sep</v>
      </c>
      <c r="V3847" s="10">
        <f>(I3847/86400)+25569+(-5/24)</f>
        <v>42278.418680555558</v>
      </c>
      <c r="Y3847" s="10"/>
    </row>
    <row r="3848" spans="1:25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1"/>
        <v>3</v>
      </c>
      <c r="P3848">
        <f t="shared" si="242"/>
        <v>23.625</v>
      </c>
      <c r="Q3848" s="9" t="s">
        <v>8320</v>
      </c>
      <c r="R3848" s="9" t="s">
        <v>8321</v>
      </c>
      <c r="S3848" s="10">
        <f>(J3848/86400)+25569+(-6/24)</f>
        <v>41884.971550925926</v>
      </c>
      <c r="T3848">
        <f t="shared" si="240"/>
        <v>2014</v>
      </c>
      <c r="U3848" s="15" t="str">
        <f t="shared" si="243"/>
        <v>Sep</v>
      </c>
      <c r="V3848" s="10">
        <f>(I3848/86400)+25569+(-5/24)</f>
        <v>41916.082638888889</v>
      </c>
      <c r="Y3848" s="10"/>
    </row>
    <row r="3849" spans="1:25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1"/>
        <v>16</v>
      </c>
      <c r="P3849">
        <f t="shared" si="242"/>
        <v>188.55555555555554</v>
      </c>
      <c r="Q3849" s="9" t="s">
        <v>8320</v>
      </c>
      <c r="R3849" s="9" t="s">
        <v>8321</v>
      </c>
      <c r="S3849" s="10">
        <f>(J3849/86400)+25569+(-6/24)</f>
        <v>42158.974432870367</v>
      </c>
      <c r="T3849">
        <f t="shared" si="240"/>
        <v>2015</v>
      </c>
      <c r="U3849" s="15" t="str">
        <f t="shared" si="243"/>
        <v>Jun</v>
      </c>
      <c r="V3849" s="10">
        <f>(I3849/86400)+25569+(-5/24)</f>
        <v>42204.016099537032</v>
      </c>
      <c r="Y3849" s="10"/>
    </row>
    <row r="3850" spans="1:25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1"/>
        <v>16</v>
      </c>
      <c r="P3850">
        <f t="shared" si="242"/>
        <v>49.511627906976742</v>
      </c>
      <c r="Q3850" s="9" t="s">
        <v>8320</v>
      </c>
      <c r="R3850" s="9" t="s">
        <v>8321</v>
      </c>
      <c r="S3850" s="10">
        <f>(J3850/86400)+25569+(-6/24)</f>
        <v>42265.567002314812</v>
      </c>
      <c r="T3850">
        <f t="shared" si="240"/>
        <v>2015</v>
      </c>
      <c r="U3850" s="15" t="str">
        <f t="shared" si="243"/>
        <v>Sep</v>
      </c>
      <c r="V3850" s="10">
        <f>(I3850/86400)+25569+(-5/24)</f>
        <v>42295.608668981477</v>
      </c>
      <c r="Y3850" s="10"/>
    </row>
    <row r="3851" spans="1:25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1"/>
        <v>7</v>
      </c>
      <c r="P3851">
        <f t="shared" si="242"/>
        <v>75.464285714285708</v>
      </c>
      <c r="Q3851" s="9" t="s">
        <v>8320</v>
      </c>
      <c r="R3851" s="9" t="s">
        <v>8321</v>
      </c>
      <c r="S3851" s="10">
        <f>(J3851/86400)+25569+(-6/24)</f>
        <v>42136.517175925925</v>
      </c>
      <c r="T3851">
        <f t="shared" si="240"/>
        <v>2015</v>
      </c>
      <c r="U3851" s="15" t="str">
        <f t="shared" si="243"/>
        <v>May</v>
      </c>
      <c r="V3851" s="10">
        <f>(I3851/86400)+25569+(-5/24)</f>
        <v>42166.558842592589</v>
      </c>
      <c r="Y3851" s="10"/>
    </row>
    <row r="3852" spans="1:25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1"/>
        <v>4</v>
      </c>
      <c r="P3852">
        <f t="shared" si="242"/>
        <v>9.5</v>
      </c>
      <c r="Q3852" s="9" t="s">
        <v>8320</v>
      </c>
      <c r="R3852" s="9" t="s">
        <v>8321</v>
      </c>
      <c r="S3852" s="10">
        <f>(J3852/86400)+25569+(-6/24)</f>
        <v>41974.874340277776</v>
      </c>
      <c r="T3852">
        <f t="shared" si="240"/>
        <v>2014</v>
      </c>
      <c r="U3852" s="15" t="str">
        <f t="shared" si="243"/>
        <v>Dec</v>
      </c>
      <c r="V3852" s="10">
        <f>(I3852/86400)+25569+(-5/24)</f>
        <v>42004.916006944441</v>
      </c>
      <c r="Y3852" s="10"/>
    </row>
    <row r="3853" spans="1:25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1"/>
        <v>34</v>
      </c>
      <c r="P3853">
        <f t="shared" si="242"/>
        <v>35.5</v>
      </c>
      <c r="Q3853" s="9" t="s">
        <v>8320</v>
      </c>
      <c r="R3853" s="9" t="s">
        <v>8321</v>
      </c>
      <c r="S3853" s="10">
        <f>(J3853/86400)+25569+(-6/24)</f>
        <v>42172.189571759256</v>
      </c>
      <c r="T3853">
        <f t="shared" si="240"/>
        <v>2015</v>
      </c>
      <c r="U3853" s="15" t="str">
        <f t="shared" si="243"/>
        <v>Jun</v>
      </c>
      <c r="V3853" s="10">
        <f>(I3853/86400)+25569+(-5/24)</f>
        <v>42202.23123842592</v>
      </c>
      <c r="Y3853" s="10"/>
    </row>
    <row r="3854" spans="1:25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1"/>
        <v>0</v>
      </c>
      <c r="P3854">
        <f t="shared" si="242"/>
        <v>10</v>
      </c>
      <c r="Q3854" s="9" t="s">
        <v>8320</v>
      </c>
      <c r="R3854" s="9" t="s">
        <v>8321</v>
      </c>
      <c r="S3854" s="10">
        <f>(J3854/86400)+25569+(-6/24)</f>
        <v>42064.940694444449</v>
      </c>
      <c r="T3854">
        <f t="shared" si="240"/>
        <v>2015</v>
      </c>
      <c r="U3854" s="15" t="str">
        <f t="shared" si="243"/>
        <v>Mar</v>
      </c>
      <c r="V3854" s="10">
        <f>(I3854/86400)+25569+(-5/24)</f>
        <v>42089.940694444442</v>
      </c>
      <c r="Y3854" s="10"/>
    </row>
    <row r="3855" spans="1:25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1"/>
        <v>0</v>
      </c>
      <c r="P3855">
        <f t="shared" si="242"/>
        <v>13</v>
      </c>
      <c r="Q3855" s="9" t="s">
        <v>8320</v>
      </c>
      <c r="R3855" s="9" t="s">
        <v>8321</v>
      </c>
      <c r="S3855" s="10">
        <f>(J3855/86400)+25569+(-6/24)</f>
        <v>41848.59002314815</v>
      </c>
      <c r="T3855">
        <f t="shared" si="240"/>
        <v>2014</v>
      </c>
      <c r="U3855" s="15" t="str">
        <f t="shared" si="243"/>
        <v>Jul</v>
      </c>
      <c r="V3855" s="10">
        <f>(I3855/86400)+25569+(-5/24)</f>
        <v>41883.631689814814</v>
      </c>
      <c r="Y3855" s="10"/>
    </row>
    <row r="3856" spans="1:25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1"/>
        <v>16</v>
      </c>
      <c r="P3856">
        <f t="shared" si="242"/>
        <v>89.4</v>
      </c>
      <c r="Q3856" s="9" t="s">
        <v>8320</v>
      </c>
      <c r="R3856" s="9" t="s">
        <v>8321</v>
      </c>
      <c r="S3856" s="10">
        <f>(J3856/86400)+25569+(-6/24)</f>
        <v>42103.634930555556</v>
      </c>
      <c r="T3856">
        <f t="shared" si="240"/>
        <v>2015</v>
      </c>
      <c r="U3856" s="15" t="str">
        <f t="shared" si="243"/>
        <v>Apr</v>
      </c>
      <c r="V3856" s="10">
        <f>(I3856/86400)+25569+(-5/24)</f>
        <v>42133.67659722222</v>
      </c>
      <c r="Y3856" s="10"/>
    </row>
    <row r="3857" spans="1:25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1"/>
        <v>3</v>
      </c>
      <c r="P3857">
        <f t="shared" si="242"/>
        <v>25</v>
      </c>
      <c r="Q3857" s="9" t="s">
        <v>8320</v>
      </c>
      <c r="R3857" s="9" t="s">
        <v>8321</v>
      </c>
      <c r="S3857" s="10">
        <f>(J3857/86400)+25569+(-6/24)</f>
        <v>42059.720729166671</v>
      </c>
      <c r="T3857">
        <f t="shared" si="240"/>
        <v>2015</v>
      </c>
      <c r="U3857" s="15" t="str">
        <f t="shared" si="243"/>
        <v>Feb</v>
      </c>
      <c r="V3857" s="10">
        <f>(I3857/86400)+25569+(-5/24)</f>
        <v>42089.720729166664</v>
      </c>
      <c r="Y3857" s="10"/>
    </row>
    <row r="3858" spans="1:25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1"/>
        <v>0</v>
      </c>
      <c r="P3858">
        <f t="shared" si="242"/>
        <v>1</v>
      </c>
      <c r="Q3858" s="9" t="s">
        <v>8320</v>
      </c>
      <c r="R3858" s="9" t="s">
        <v>8321</v>
      </c>
      <c r="S3858" s="10">
        <f>(J3858/86400)+25569+(-6/24)</f>
        <v>42041.493090277778</v>
      </c>
      <c r="T3858">
        <f t="shared" si="240"/>
        <v>2015</v>
      </c>
      <c r="U3858" s="15" t="str">
        <f t="shared" si="243"/>
        <v>Feb</v>
      </c>
      <c r="V3858" s="10">
        <f>(I3858/86400)+25569+(-5/24)</f>
        <v>42071.493090277778</v>
      </c>
      <c r="Y3858" s="10"/>
    </row>
    <row r="3859" spans="1:25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1"/>
        <v>5</v>
      </c>
      <c r="P3859">
        <f t="shared" si="242"/>
        <v>65</v>
      </c>
      <c r="Q3859" s="9" t="s">
        <v>8320</v>
      </c>
      <c r="R3859" s="9" t="s">
        <v>8321</v>
      </c>
      <c r="S3859" s="10">
        <f>(J3859/86400)+25569+(-6/24)</f>
        <v>41829.48715277778</v>
      </c>
      <c r="T3859">
        <f t="shared" si="240"/>
        <v>2014</v>
      </c>
      <c r="U3859" s="15" t="str">
        <f t="shared" si="243"/>
        <v>Jul</v>
      </c>
      <c r="V3859" s="10">
        <f>(I3859/86400)+25569+(-5/24)</f>
        <v>41852.508333333331</v>
      </c>
      <c r="Y3859" s="10"/>
    </row>
    <row r="3860" spans="1:25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1"/>
        <v>2</v>
      </c>
      <c r="P3860">
        <f t="shared" si="242"/>
        <v>10</v>
      </c>
      <c r="Q3860" s="9" t="s">
        <v>8320</v>
      </c>
      <c r="R3860" s="9" t="s">
        <v>8321</v>
      </c>
      <c r="S3860" s="10">
        <f>(J3860/86400)+25569+(-6/24)</f>
        <v>42128.181064814809</v>
      </c>
      <c r="T3860">
        <f t="shared" si="240"/>
        <v>2015</v>
      </c>
      <c r="U3860" s="15" t="str">
        <f t="shared" si="243"/>
        <v>May</v>
      </c>
      <c r="V3860" s="10">
        <f>(I3860/86400)+25569+(-5/24)</f>
        <v>42146.666666666664</v>
      </c>
      <c r="Y3860" s="10"/>
    </row>
    <row r="3861" spans="1:25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1"/>
        <v>0</v>
      </c>
      <c r="P3861">
        <f t="shared" si="242"/>
        <v>1</v>
      </c>
      <c r="Q3861" s="9" t="s">
        <v>8320</v>
      </c>
      <c r="R3861" s="9" t="s">
        <v>8321</v>
      </c>
      <c r="S3861" s="10">
        <f>(J3861/86400)+25569+(-6/24)</f>
        <v>41789.643599537041</v>
      </c>
      <c r="T3861">
        <f t="shared" si="240"/>
        <v>2014</v>
      </c>
      <c r="U3861" s="15" t="str">
        <f t="shared" si="243"/>
        <v>May</v>
      </c>
      <c r="V3861" s="10">
        <f>(I3861/86400)+25569+(-5/24)</f>
        <v>41815.666666666664</v>
      </c>
      <c r="Y3861" s="10"/>
    </row>
    <row r="3862" spans="1:25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1"/>
        <v>18</v>
      </c>
      <c r="P3862">
        <f t="shared" si="242"/>
        <v>81.538461538461533</v>
      </c>
      <c r="Q3862" s="9" t="s">
        <v>8320</v>
      </c>
      <c r="R3862" s="9" t="s">
        <v>8321</v>
      </c>
      <c r="S3862" s="10">
        <f>(J3862/86400)+25569+(-6/24)</f>
        <v>41833.410995370374</v>
      </c>
      <c r="T3862">
        <f t="shared" si="240"/>
        <v>2014</v>
      </c>
      <c r="U3862" s="15" t="str">
        <f t="shared" si="243"/>
        <v>Jul</v>
      </c>
      <c r="V3862" s="10">
        <f>(I3862/86400)+25569+(-5/24)</f>
        <v>41863.452662037038</v>
      </c>
      <c r="Y3862" s="10"/>
    </row>
    <row r="3863" spans="1:25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1"/>
        <v>5</v>
      </c>
      <c r="P3863">
        <f t="shared" si="242"/>
        <v>100</v>
      </c>
      <c r="Q3863" s="9" t="s">
        <v>8320</v>
      </c>
      <c r="R3863" s="9" t="s">
        <v>8321</v>
      </c>
      <c r="S3863" s="10">
        <f>(J3863/86400)+25569+(-6/24)</f>
        <v>41914.340011574073</v>
      </c>
      <c r="T3863">
        <f t="shared" si="240"/>
        <v>2014</v>
      </c>
      <c r="U3863" s="15" t="str">
        <f t="shared" si="243"/>
        <v>Oct</v>
      </c>
      <c r="V3863" s="10">
        <f>(I3863/86400)+25569+(-5/24)</f>
        <v>41955.699305555558</v>
      </c>
      <c r="Y3863" s="10"/>
    </row>
    <row r="3864" spans="1:25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1"/>
        <v>0</v>
      </c>
      <c r="P3864">
        <f t="shared" si="242"/>
        <v>1</v>
      </c>
      <c r="Q3864" s="9" t="s">
        <v>8320</v>
      </c>
      <c r="R3864" s="9" t="s">
        <v>8321</v>
      </c>
      <c r="S3864" s="10">
        <f>(J3864/86400)+25569+(-6/24)</f>
        <v>42611.011064814811</v>
      </c>
      <c r="T3864">
        <f t="shared" si="240"/>
        <v>2016</v>
      </c>
      <c r="U3864" s="15" t="str">
        <f t="shared" si="243"/>
        <v>Aug</v>
      </c>
      <c r="V3864" s="10">
        <f>(I3864/86400)+25569+(-5/24)</f>
        <v>42625.499305555553</v>
      </c>
      <c r="Y3864" s="10"/>
    </row>
    <row r="3865" spans="1:25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1"/>
        <v>0</v>
      </c>
      <c r="P3865" t="e">
        <f t="shared" si="242"/>
        <v>#DIV/0!</v>
      </c>
      <c r="Q3865" s="9" t="s">
        <v>8320</v>
      </c>
      <c r="R3865" s="9" t="s">
        <v>8321</v>
      </c>
      <c r="S3865" s="10">
        <f>(J3865/86400)+25569+(-6/24)</f>
        <v>42253.383159722223</v>
      </c>
      <c r="T3865">
        <f t="shared" si="240"/>
        <v>2015</v>
      </c>
      <c r="U3865" s="15" t="str">
        <f t="shared" si="243"/>
        <v>Sep</v>
      </c>
      <c r="V3865" s="10">
        <f>(I3865/86400)+25569+(-5/24)</f>
        <v>42313.466493055552</v>
      </c>
      <c r="Y3865" s="10"/>
    </row>
    <row r="3866" spans="1:25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1"/>
        <v>1</v>
      </c>
      <c r="P3866">
        <f t="shared" si="242"/>
        <v>20</v>
      </c>
      <c r="Q3866" s="9" t="s">
        <v>8320</v>
      </c>
      <c r="R3866" s="9" t="s">
        <v>8321</v>
      </c>
      <c r="S3866" s="10">
        <f>(J3866/86400)+25569+(-6/24)</f>
        <v>42295.641828703709</v>
      </c>
      <c r="T3866">
        <f t="shared" si="240"/>
        <v>2015</v>
      </c>
      <c r="U3866" s="15" t="str">
        <f t="shared" si="243"/>
        <v>Oct</v>
      </c>
      <c r="V3866" s="10">
        <f>(I3866/86400)+25569+(-5/24)</f>
        <v>42325.72516203703</v>
      </c>
      <c r="Y3866" s="10"/>
    </row>
    <row r="3867" spans="1:25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1"/>
        <v>27</v>
      </c>
      <c r="P3867">
        <f t="shared" si="242"/>
        <v>46.428571428571431</v>
      </c>
      <c r="Q3867" s="9" t="s">
        <v>8320</v>
      </c>
      <c r="R3867" s="9" t="s">
        <v>8321</v>
      </c>
      <c r="S3867" s="10">
        <f>(J3867/86400)+25569+(-6/24)</f>
        <v>41841.401597222226</v>
      </c>
      <c r="T3867">
        <f t="shared" si="240"/>
        <v>2014</v>
      </c>
      <c r="U3867" s="15" t="str">
        <f t="shared" si="243"/>
        <v>Jul</v>
      </c>
      <c r="V3867" s="10">
        <f>(I3867/86400)+25569+(-5/24)</f>
        <v>41881.020833333328</v>
      </c>
      <c r="Y3867" s="10"/>
    </row>
    <row r="3868" spans="1:25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1"/>
        <v>1</v>
      </c>
      <c r="P3868">
        <f t="shared" si="242"/>
        <v>5.5</v>
      </c>
      <c r="Q3868" s="9" t="s">
        <v>8320</v>
      </c>
      <c r="R3868" s="9" t="s">
        <v>8321</v>
      </c>
      <c r="S3868" s="10">
        <f>(J3868/86400)+25569+(-6/24)</f>
        <v>42402.697002314817</v>
      </c>
      <c r="T3868">
        <f t="shared" si="240"/>
        <v>2016</v>
      </c>
      <c r="U3868" s="15" t="str">
        <f t="shared" si="243"/>
        <v>Feb</v>
      </c>
      <c r="V3868" s="10">
        <f>(I3868/86400)+25569+(-5/24)</f>
        <v>42451.936805555553</v>
      </c>
      <c r="Y3868" s="10"/>
    </row>
    <row r="3869" spans="1:25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1"/>
        <v>13</v>
      </c>
      <c r="P3869">
        <f t="shared" si="242"/>
        <v>50.2</v>
      </c>
      <c r="Q3869" s="9" t="s">
        <v>8320</v>
      </c>
      <c r="R3869" s="9" t="s">
        <v>8321</v>
      </c>
      <c r="S3869" s="10">
        <f>(J3869/86400)+25569+(-6/24)</f>
        <v>42509.564108796301</v>
      </c>
      <c r="T3869">
        <f t="shared" si="240"/>
        <v>2016</v>
      </c>
      <c r="U3869" s="15" t="str">
        <f t="shared" si="243"/>
        <v>May</v>
      </c>
      <c r="V3869" s="10">
        <f>(I3869/86400)+25569+(-5/24)</f>
        <v>42539.605775462966</v>
      </c>
      <c r="Y3869" s="10"/>
    </row>
    <row r="3870" spans="1:25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1"/>
        <v>0</v>
      </c>
      <c r="P3870">
        <f t="shared" si="242"/>
        <v>10</v>
      </c>
      <c r="Q3870" s="9" t="s">
        <v>8320</v>
      </c>
      <c r="R3870" s="9" t="s">
        <v>8362</v>
      </c>
      <c r="S3870" s="10">
        <f>(J3870/86400)+25569+(-6/24)</f>
        <v>41865.409780092596</v>
      </c>
      <c r="T3870">
        <f t="shared" si="240"/>
        <v>2014</v>
      </c>
      <c r="U3870" s="15" t="str">
        <f t="shared" si="243"/>
        <v>Aug</v>
      </c>
      <c r="V3870" s="10">
        <f>(I3870/86400)+25569+(-5/24)</f>
        <v>41890.45144675926</v>
      </c>
      <c r="Y3870" s="10"/>
    </row>
    <row r="3871" spans="1:25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1"/>
        <v>3</v>
      </c>
      <c r="P3871">
        <f t="shared" si="242"/>
        <v>30.133333333333333</v>
      </c>
      <c r="Q3871" s="9" t="s">
        <v>8320</v>
      </c>
      <c r="R3871" s="9" t="s">
        <v>8362</v>
      </c>
      <c r="S3871" s="10">
        <f>(J3871/86400)+25569+(-6/24)</f>
        <v>42047.474444444444</v>
      </c>
      <c r="T3871">
        <f t="shared" si="240"/>
        <v>2015</v>
      </c>
      <c r="U3871" s="15" t="str">
        <f t="shared" si="243"/>
        <v>Feb</v>
      </c>
      <c r="V3871" s="10">
        <f>(I3871/86400)+25569+(-5/24)</f>
        <v>42076.924305555549</v>
      </c>
      <c r="Y3871" s="10"/>
    </row>
    <row r="3872" spans="1:25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1"/>
        <v>15</v>
      </c>
      <c r="P3872">
        <f t="shared" si="242"/>
        <v>150</v>
      </c>
      <c r="Q3872" s="9" t="s">
        <v>8320</v>
      </c>
      <c r="R3872" s="9" t="s">
        <v>8362</v>
      </c>
      <c r="S3872" s="10">
        <f>(J3872/86400)+25569+(-6/24)</f>
        <v>41792.922199074077</v>
      </c>
      <c r="T3872">
        <f t="shared" si="240"/>
        <v>2014</v>
      </c>
      <c r="U3872" s="15" t="str">
        <f t="shared" si="243"/>
        <v>Jun</v>
      </c>
      <c r="V3872" s="10">
        <f>(I3872/86400)+25569+(-5/24)</f>
        <v>41822.963865740741</v>
      </c>
      <c r="Y3872" s="10"/>
    </row>
    <row r="3873" spans="1:25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1"/>
        <v>3</v>
      </c>
      <c r="P3873">
        <f t="shared" si="242"/>
        <v>13.333333333333334</v>
      </c>
      <c r="Q3873" s="9" t="s">
        <v>8320</v>
      </c>
      <c r="R3873" s="9" t="s">
        <v>8362</v>
      </c>
      <c r="S3873" s="10">
        <f>(J3873/86400)+25569+(-6/24)</f>
        <v>42763.530671296292</v>
      </c>
      <c r="T3873">
        <f t="shared" si="240"/>
        <v>2017</v>
      </c>
      <c r="U3873" s="15" t="str">
        <f t="shared" si="243"/>
        <v>Jan</v>
      </c>
      <c r="V3873" s="10">
        <f>(I3873/86400)+25569+(-5/24)</f>
        <v>42823.530671296299</v>
      </c>
      <c r="Y3873" s="10"/>
    </row>
    <row r="3874" spans="1:25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1"/>
        <v>0</v>
      </c>
      <c r="P3874" t="e">
        <f t="shared" si="242"/>
        <v>#DIV/0!</v>
      </c>
      <c r="Q3874" s="9" t="s">
        <v>8320</v>
      </c>
      <c r="R3874" s="9" t="s">
        <v>8362</v>
      </c>
      <c r="S3874" s="10">
        <f>(J3874/86400)+25569+(-6/24)</f>
        <v>42179.895787037036</v>
      </c>
      <c r="T3874">
        <f t="shared" si="240"/>
        <v>2015</v>
      </c>
      <c r="U3874" s="15" t="str">
        <f t="shared" si="243"/>
        <v>Jun</v>
      </c>
      <c r="V3874" s="10">
        <f>(I3874/86400)+25569+(-5/24)</f>
        <v>42229.9374537037</v>
      </c>
      <c r="Y3874" s="10"/>
    </row>
    <row r="3875" spans="1:25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1"/>
        <v>0</v>
      </c>
      <c r="P3875" t="e">
        <f t="shared" si="242"/>
        <v>#DIV/0!</v>
      </c>
      <c r="Q3875" s="9" t="s">
        <v>8320</v>
      </c>
      <c r="R3875" s="9" t="s">
        <v>8362</v>
      </c>
      <c r="S3875" s="10">
        <f>(J3875/86400)+25569+(-6/24)</f>
        <v>42255.446006944447</v>
      </c>
      <c r="T3875">
        <f t="shared" si="240"/>
        <v>2015</v>
      </c>
      <c r="U3875" s="15" t="str">
        <f t="shared" si="243"/>
        <v>Sep</v>
      </c>
      <c r="V3875" s="10">
        <f>(I3875/86400)+25569+(-5/24)</f>
        <v>42285.487673611111</v>
      </c>
      <c r="Y3875" s="10"/>
    </row>
    <row r="3876" spans="1:25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1"/>
        <v>0</v>
      </c>
      <c r="P3876" t="e">
        <f t="shared" si="242"/>
        <v>#DIV/0!</v>
      </c>
      <c r="Q3876" s="9" t="s">
        <v>8320</v>
      </c>
      <c r="R3876" s="9" t="s">
        <v>8362</v>
      </c>
      <c r="S3876" s="10">
        <f>(J3876/86400)+25569+(-6/24)</f>
        <v>42006.766458333332</v>
      </c>
      <c r="T3876">
        <f t="shared" si="240"/>
        <v>2015</v>
      </c>
      <c r="U3876" s="15" t="str">
        <f t="shared" si="243"/>
        <v>Jan</v>
      </c>
      <c r="V3876" s="10">
        <f>(I3876/86400)+25569+(-5/24)</f>
        <v>42027.833333333336</v>
      </c>
      <c r="Y3876" s="10"/>
    </row>
    <row r="3877" spans="1:25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1"/>
        <v>0</v>
      </c>
      <c r="P3877" t="e">
        <f t="shared" si="242"/>
        <v>#DIV/0!</v>
      </c>
      <c r="Q3877" s="9" t="s">
        <v>8320</v>
      </c>
      <c r="R3877" s="9" t="s">
        <v>8362</v>
      </c>
      <c r="S3877" s="10">
        <f>(J3877/86400)+25569+(-6/24)</f>
        <v>42615.096817129626</v>
      </c>
      <c r="T3877">
        <f t="shared" si="240"/>
        <v>2016</v>
      </c>
      <c r="U3877" s="15" t="str">
        <f t="shared" si="243"/>
        <v>Sep</v>
      </c>
      <c r="V3877" s="10">
        <f>(I3877/86400)+25569+(-5/24)</f>
        <v>42616.208333333336</v>
      </c>
      <c r="Y3877" s="10"/>
    </row>
    <row r="3878" spans="1:25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1"/>
        <v>53</v>
      </c>
      <c r="P3878">
        <f t="shared" si="242"/>
        <v>44.760869565217391</v>
      </c>
      <c r="Q3878" s="9" t="s">
        <v>8320</v>
      </c>
      <c r="R3878" s="9" t="s">
        <v>8362</v>
      </c>
      <c r="S3878" s="10">
        <f>(J3878/86400)+25569+(-6/24)</f>
        <v>42372.374166666668</v>
      </c>
      <c r="T3878">
        <f t="shared" si="240"/>
        <v>2016</v>
      </c>
      <c r="U3878" s="15" t="str">
        <f t="shared" si="243"/>
        <v>Jan</v>
      </c>
      <c r="V3878" s="10">
        <f>(I3878/86400)+25569+(-5/24)</f>
        <v>42402.415833333333</v>
      </c>
      <c r="Y3878" s="10"/>
    </row>
    <row r="3879" spans="1:25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1"/>
        <v>5</v>
      </c>
      <c r="P3879">
        <f t="shared" si="242"/>
        <v>88.642857142857139</v>
      </c>
      <c r="Q3879" s="9" t="s">
        <v>8320</v>
      </c>
      <c r="R3879" s="9" t="s">
        <v>8362</v>
      </c>
      <c r="S3879" s="10">
        <f>(J3879/86400)+25569+(-6/24)</f>
        <v>42682.42768518519</v>
      </c>
      <c r="T3879">
        <f t="shared" si="240"/>
        <v>2016</v>
      </c>
      <c r="U3879" s="15" t="str">
        <f t="shared" si="243"/>
        <v>Nov</v>
      </c>
      <c r="V3879" s="10">
        <f>(I3879/86400)+25569+(-5/24)</f>
        <v>42712.469351851854</v>
      </c>
      <c r="Y3879" s="10"/>
    </row>
    <row r="3880" spans="1:25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1"/>
        <v>0</v>
      </c>
      <c r="P3880">
        <f t="shared" si="242"/>
        <v>10</v>
      </c>
      <c r="Q3880" s="9" t="s">
        <v>8320</v>
      </c>
      <c r="R3880" s="9" t="s">
        <v>8362</v>
      </c>
      <c r="S3880" s="10">
        <f>(J3880/86400)+25569+(-6/24)</f>
        <v>42154.568819444445</v>
      </c>
      <c r="T3880">
        <f t="shared" si="240"/>
        <v>2015</v>
      </c>
      <c r="U3880" s="15" t="str">
        <f t="shared" si="243"/>
        <v>May</v>
      </c>
      <c r="V3880" s="10">
        <f>(I3880/86400)+25569+(-5/24)</f>
        <v>42184.957638888889</v>
      </c>
      <c r="Y3880" s="10"/>
    </row>
    <row r="3881" spans="1:25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1"/>
        <v>0</v>
      </c>
      <c r="P3881" t="e">
        <f t="shared" si="242"/>
        <v>#DIV/0!</v>
      </c>
      <c r="Q3881" s="9" t="s">
        <v>8320</v>
      </c>
      <c r="R3881" s="9" t="s">
        <v>8362</v>
      </c>
      <c r="S3881" s="10">
        <f>(J3881/86400)+25569+(-6/24)</f>
        <v>41999.611064814817</v>
      </c>
      <c r="T3881">
        <f t="shared" si="240"/>
        <v>2014</v>
      </c>
      <c r="U3881" s="15" t="str">
        <f t="shared" si="243"/>
        <v>Dec</v>
      </c>
      <c r="V3881" s="10">
        <f>(I3881/86400)+25569+(-5/24)</f>
        <v>42029.652731481481</v>
      </c>
      <c r="Y3881" s="10"/>
    </row>
    <row r="3882" spans="1:25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1"/>
        <v>13</v>
      </c>
      <c r="P3882">
        <f t="shared" si="242"/>
        <v>57.647058823529413</v>
      </c>
      <c r="Q3882" s="9" t="s">
        <v>8320</v>
      </c>
      <c r="R3882" s="9" t="s">
        <v>8362</v>
      </c>
      <c r="S3882" s="10">
        <f>(J3882/86400)+25569+(-6/24)</f>
        <v>41815.565046296295</v>
      </c>
      <c r="T3882">
        <f t="shared" si="240"/>
        <v>2014</v>
      </c>
      <c r="U3882" s="15" t="str">
        <f t="shared" si="243"/>
        <v>Jun</v>
      </c>
      <c r="V3882" s="10">
        <f>(I3882/86400)+25569+(-5/24)</f>
        <v>41850.75</v>
      </c>
      <c r="Y3882" s="10"/>
    </row>
    <row r="3883" spans="1:25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1"/>
        <v>5</v>
      </c>
      <c r="P3883">
        <f t="shared" si="242"/>
        <v>25</v>
      </c>
      <c r="Q3883" s="9" t="s">
        <v>8320</v>
      </c>
      <c r="R3883" s="9" t="s">
        <v>8362</v>
      </c>
      <c r="S3883" s="10">
        <f>(J3883/86400)+25569+(-6/24)</f>
        <v>42755.768506944441</v>
      </c>
      <c r="T3883">
        <f t="shared" si="240"/>
        <v>2017</v>
      </c>
      <c r="U3883" s="15" t="str">
        <f t="shared" si="243"/>
        <v>Jan</v>
      </c>
      <c r="V3883" s="10">
        <f>(I3883/86400)+25569+(-5/24)</f>
        <v>42785.810173611106</v>
      </c>
      <c r="Y3883" s="10"/>
    </row>
    <row r="3884" spans="1:25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1"/>
        <v>0</v>
      </c>
      <c r="P3884" t="e">
        <f t="shared" si="242"/>
        <v>#DIV/0!</v>
      </c>
      <c r="Q3884" s="9" t="s">
        <v>8320</v>
      </c>
      <c r="R3884" s="9" t="s">
        <v>8362</v>
      </c>
      <c r="S3884" s="10">
        <f>(J3884/86400)+25569+(-6/24)</f>
        <v>42373.733449074076</v>
      </c>
      <c r="T3884">
        <f t="shared" si="240"/>
        <v>2016</v>
      </c>
      <c r="U3884" s="15" t="str">
        <f t="shared" si="243"/>
        <v>Jan</v>
      </c>
      <c r="V3884" s="10">
        <f>(I3884/86400)+25569+(-5/24)</f>
        <v>42400.752083333333</v>
      </c>
      <c r="Y3884" s="10"/>
    </row>
    <row r="3885" spans="1:25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1"/>
        <v>0</v>
      </c>
      <c r="P3885" t="e">
        <f t="shared" si="242"/>
        <v>#DIV/0!</v>
      </c>
      <c r="Q3885" s="9" t="s">
        <v>8320</v>
      </c>
      <c r="R3885" s="9" t="s">
        <v>8362</v>
      </c>
      <c r="S3885" s="10">
        <f>(J3885/86400)+25569+(-6/24)</f>
        <v>41854.352650462963</v>
      </c>
      <c r="T3885">
        <f t="shared" si="240"/>
        <v>2014</v>
      </c>
      <c r="U3885" s="15" t="str">
        <f t="shared" si="243"/>
        <v>Aug</v>
      </c>
      <c r="V3885" s="10">
        <f>(I3885/86400)+25569+(-5/24)</f>
        <v>41884.394317129627</v>
      </c>
      <c r="Y3885" s="10"/>
    </row>
    <row r="3886" spans="1:25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1"/>
        <v>0</v>
      </c>
      <c r="P3886" t="e">
        <f t="shared" si="242"/>
        <v>#DIV/0!</v>
      </c>
      <c r="Q3886" s="9" t="s">
        <v>8320</v>
      </c>
      <c r="R3886" s="9" t="s">
        <v>8362</v>
      </c>
      <c r="S3886" s="10">
        <f>(J3886/86400)+25569+(-6/24)</f>
        <v>42065.541574074072</v>
      </c>
      <c r="T3886">
        <f t="shared" si="240"/>
        <v>2015</v>
      </c>
      <c r="U3886" s="15" t="str">
        <f t="shared" si="243"/>
        <v>Mar</v>
      </c>
      <c r="V3886" s="10">
        <f>(I3886/86400)+25569+(-5/24)</f>
        <v>42090.541574074072</v>
      </c>
      <c r="Y3886" s="10"/>
    </row>
    <row r="3887" spans="1:25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1"/>
        <v>0</v>
      </c>
      <c r="P3887" t="e">
        <f t="shared" si="242"/>
        <v>#DIV/0!</v>
      </c>
      <c r="Q3887" s="9" t="s">
        <v>8320</v>
      </c>
      <c r="R3887" s="9" t="s">
        <v>8362</v>
      </c>
      <c r="S3887" s="10">
        <f>(J3887/86400)+25569+(-6/24)</f>
        <v>42469.701284722221</v>
      </c>
      <c r="T3887">
        <f t="shared" si="240"/>
        <v>2016</v>
      </c>
      <c r="U3887" s="15" t="str">
        <f t="shared" si="243"/>
        <v>Apr</v>
      </c>
      <c r="V3887" s="10">
        <f>(I3887/86400)+25569+(-5/24)</f>
        <v>42499.742951388886</v>
      </c>
      <c r="Y3887" s="10"/>
    </row>
    <row r="3888" spans="1:25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1"/>
        <v>0</v>
      </c>
      <c r="P3888" t="e">
        <f t="shared" si="242"/>
        <v>#DIV/0!</v>
      </c>
      <c r="Q3888" s="9" t="s">
        <v>8320</v>
      </c>
      <c r="R3888" s="9" t="s">
        <v>8362</v>
      </c>
      <c r="S3888" s="10">
        <f>(J3888/86400)+25569+(-6/24)</f>
        <v>41953.978032407409</v>
      </c>
      <c r="T3888">
        <f t="shared" si="240"/>
        <v>2014</v>
      </c>
      <c r="U3888" s="15" t="str">
        <f t="shared" si="243"/>
        <v>Nov</v>
      </c>
      <c r="V3888" s="10">
        <f>(I3888/86400)+25569+(-5/24)</f>
        <v>41984.019699074073</v>
      </c>
      <c r="Y3888" s="10"/>
    </row>
    <row r="3889" spans="1:25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1"/>
        <v>2</v>
      </c>
      <c r="P3889">
        <f t="shared" si="242"/>
        <v>17.5</v>
      </c>
      <c r="Q3889" s="9" t="s">
        <v>8320</v>
      </c>
      <c r="R3889" s="9" t="s">
        <v>8362</v>
      </c>
      <c r="S3889" s="10">
        <f>(J3889/86400)+25569+(-6/24)</f>
        <v>42079.607974537037</v>
      </c>
      <c r="T3889">
        <f t="shared" si="240"/>
        <v>2015</v>
      </c>
      <c r="U3889" s="15" t="str">
        <f t="shared" si="243"/>
        <v>Mar</v>
      </c>
      <c r="V3889" s="10">
        <f>(I3889/86400)+25569+(-5/24)</f>
        <v>42125.708333333336</v>
      </c>
      <c r="Y3889" s="10"/>
    </row>
    <row r="3890" spans="1:25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1"/>
        <v>27</v>
      </c>
      <c r="P3890">
        <f t="shared" si="242"/>
        <v>38.714285714285715</v>
      </c>
      <c r="Q3890" s="9" t="s">
        <v>8320</v>
      </c>
      <c r="R3890" s="9" t="s">
        <v>8321</v>
      </c>
      <c r="S3890" s="10">
        <f>(J3890/86400)+25569+(-6/24)</f>
        <v>42762.295810185184</v>
      </c>
      <c r="T3890">
        <f t="shared" si="240"/>
        <v>2017</v>
      </c>
      <c r="U3890" s="15" t="str">
        <f t="shared" si="243"/>
        <v>Jan</v>
      </c>
      <c r="V3890" s="10">
        <f>(I3890/86400)+25569+(-5/24)</f>
        <v>42792.337476851848</v>
      </c>
      <c r="Y3890" s="10"/>
    </row>
    <row r="3891" spans="1:25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1"/>
        <v>1</v>
      </c>
      <c r="P3891">
        <f t="shared" si="242"/>
        <v>13.111111111111111</v>
      </c>
      <c r="Q3891" s="9" t="s">
        <v>8320</v>
      </c>
      <c r="R3891" s="9" t="s">
        <v>8321</v>
      </c>
      <c r="S3891" s="10">
        <f>(J3891/86400)+25569+(-6/24)</f>
        <v>41976.754976851851</v>
      </c>
      <c r="T3891">
        <f t="shared" si="240"/>
        <v>2014</v>
      </c>
      <c r="U3891" s="15" t="str">
        <f t="shared" si="243"/>
        <v>Dec</v>
      </c>
      <c r="V3891" s="10">
        <f>(I3891/86400)+25569+(-5/24)</f>
        <v>42008.768055555549</v>
      </c>
      <c r="Y3891" s="10"/>
    </row>
    <row r="3892" spans="1:25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1"/>
        <v>17</v>
      </c>
      <c r="P3892">
        <f t="shared" si="242"/>
        <v>315.5</v>
      </c>
      <c r="Q3892" s="9" t="s">
        <v>8320</v>
      </c>
      <c r="R3892" s="9" t="s">
        <v>8321</v>
      </c>
      <c r="S3892" s="10">
        <f>(J3892/86400)+25569+(-6/24)</f>
        <v>42171.508611111116</v>
      </c>
      <c r="T3892">
        <f t="shared" si="240"/>
        <v>2015</v>
      </c>
      <c r="U3892" s="15" t="str">
        <f t="shared" si="243"/>
        <v>Jun</v>
      </c>
      <c r="V3892" s="10">
        <f>(I3892/86400)+25569+(-5/24)</f>
        <v>42231.55027777778</v>
      </c>
      <c r="Y3892" s="10"/>
    </row>
    <row r="3893" spans="1:25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1"/>
        <v>33</v>
      </c>
      <c r="P3893">
        <f t="shared" si="242"/>
        <v>37.142857142857146</v>
      </c>
      <c r="Q3893" s="9" t="s">
        <v>8320</v>
      </c>
      <c r="R3893" s="9" t="s">
        <v>8321</v>
      </c>
      <c r="S3893" s="10">
        <f>(J3893/86400)+25569+(-6/24)</f>
        <v>42055.8824537037</v>
      </c>
      <c r="T3893">
        <f t="shared" si="240"/>
        <v>2015</v>
      </c>
      <c r="U3893" s="15" t="str">
        <f t="shared" si="243"/>
        <v>Feb</v>
      </c>
      <c r="V3893" s="10">
        <f>(I3893/86400)+25569+(-5/24)</f>
        <v>42085.999305555553</v>
      </c>
      <c r="Y3893" s="10"/>
    </row>
    <row r="3894" spans="1:25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1"/>
        <v>0</v>
      </c>
      <c r="P3894" t="e">
        <f t="shared" si="242"/>
        <v>#DIV/0!</v>
      </c>
      <c r="Q3894" s="9" t="s">
        <v>8320</v>
      </c>
      <c r="R3894" s="9" t="s">
        <v>8321</v>
      </c>
      <c r="S3894" s="10">
        <f>(J3894/86400)+25569+(-6/24)</f>
        <v>41867.402280092589</v>
      </c>
      <c r="T3894">
        <f t="shared" si="240"/>
        <v>2014</v>
      </c>
      <c r="U3894" s="15" t="str">
        <f t="shared" si="243"/>
        <v>Aug</v>
      </c>
      <c r="V3894" s="10">
        <f>(I3894/86400)+25569+(-5/24)</f>
        <v>41875.083333333328</v>
      </c>
      <c r="Y3894" s="10"/>
    </row>
    <row r="3895" spans="1:25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1"/>
        <v>22</v>
      </c>
      <c r="P3895">
        <f t="shared" si="242"/>
        <v>128.27380952380952</v>
      </c>
      <c r="Q3895" s="9" t="s">
        <v>8320</v>
      </c>
      <c r="R3895" s="9" t="s">
        <v>8321</v>
      </c>
      <c r="S3895" s="10">
        <f>(J3895/86400)+25569+(-6/24)</f>
        <v>41779.407870370371</v>
      </c>
      <c r="T3895">
        <f t="shared" si="240"/>
        <v>2014</v>
      </c>
      <c r="U3895" s="15" t="str">
        <f t="shared" si="243"/>
        <v>May</v>
      </c>
      <c r="V3895" s="10">
        <f>(I3895/86400)+25569+(-5/24)</f>
        <v>41821.041666666664</v>
      </c>
      <c r="Y3895" s="10"/>
    </row>
    <row r="3896" spans="1:25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1"/>
        <v>3</v>
      </c>
      <c r="P3896">
        <f t="shared" si="242"/>
        <v>47.272727272727273</v>
      </c>
      <c r="Q3896" s="9" t="s">
        <v>8320</v>
      </c>
      <c r="R3896" s="9" t="s">
        <v>8321</v>
      </c>
      <c r="S3896" s="10">
        <f>(J3896/86400)+25569+(-6/24)</f>
        <v>42679.708472222221</v>
      </c>
      <c r="T3896">
        <f t="shared" si="240"/>
        <v>2016</v>
      </c>
      <c r="U3896" s="15" t="str">
        <f t="shared" si="243"/>
        <v>Nov</v>
      </c>
      <c r="V3896" s="10">
        <f>(I3896/86400)+25569+(-5/24)</f>
        <v>42709.999305555553</v>
      </c>
      <c r="Y3896" s="10"/>
    </row>
    <row r="3897" spans="1:25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1"/>
        <v>5</v>
      </c>
      <c r="P3897">
        <f t="shared" si="242"/>
        <v>50</v>
      </c>
      <c r="Q3897" s="9" t="s">
        <v>8320</v>
      </c>
      <c r="R3897" s="9" t="s">
        <v>8321</v>
      </c>
      <c r="S3897" s="10">
        <f>(J3897/86400)+25569+(-6/24)</f>
        <v>42032.000208333338</v>
      </c>
      <c r="T3897">
        <f t="shared" si="240"/>
        <v>2015</v>
      </c>
      <c r="U3897" s="15" t="str">
        <f t="shared" si="243"/>
        <v>Jan</v>
      </c>
      <c r="V3897" s="10">
        <f>(I3897/86400)+25569+(-5/24)</f>
        <v>42063.041875000003</v>
      </c>
      <c r="Y3897" s="10"/>
    </row>
    <row r="3898" spans="1:25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1"/>
        <v>11</v>
      </c>
      <c r="P3898">
        <f t="shared" si="242"/>
        <v>42.5</v>
      </c>
      <c r="Q3898" s="9" t="s">
        <v>8320</v>
      </c>
      <c r="R3898" s="9" t="s">
        <v>8321</v>
      </c>
      <c r="S3898" s="10">
        <f>(J3898/86400)+25569+(-6/24)</f>
        <v>41792.941875000004</v>
      </c>
      <c r="T3898">
        <f t="shared" si="240"/>
        <v>2014</v>
      </c>
      <c r="U3898" s="15" t="str">
        <f t="shared" si="243"/>
        <v>Jun</v>
      </c>
      <c r="V3898" s="10">
        <f>(I3898/86400)+25569+(-5/24)</f>
        <v>41806.983541666668</v>
      </c>
      <c r="Y3898" s="10"/>
    </row>
    <row r="3899" spans="1:25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1"/>
        <v>18</v>
      </c>
      <c r="P3899">
        <f t="shared" si="242"/>
        <v>44</v>
      </c>
      <c r="Q3899" s="9" t="s">
        <v>8320</v>
      </c>
      <c r="R3899" s="9" t="s">
        <v>8321</v>
      </c>
      <c r="S3899" s="10">
        <f>(J3899/86400)+25569+(-6/24)</f>
        <v>41982.62364583333</v>
      </c>
      <c r="T3899">
        <f t="shared" si="240"/>
        <v>2014</v>
      </c>
      <c r="U3899" s="15" t="str">
        <f t="shared" si="243"/>
        <v>Dec</v>
      </c>
      <c r="V3899" s="10">
        <f>(I3899/86400)+25569+(-5/24)</f>
        <v>42012.665312499994</v>
      </c>
      <c r="Y3899" s="10"/>
    </row>
    <row r="3900" spans="1:25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1"/>
        <v>33</v>
      </c>
      <c r="P3900">
        <f t="shared" si="242"/>
        <v>50.875</v>
      </c>
      <c r="Q3900" s="9" t="s">
        <v>8320</v>
      </c>
      <c r="R3900" s="9" t="s">
        <v>8321</v>
      </c>
      <c r="S3900" s="10">
        <f>(J3900/86400)+25569+(-6/24)</f>
        <v>42193.232291666667</v>
      </c>
      <c r="T3900">
        <f t="shared" si="240"/>
        <v>2015</v>
      </c>
      <c r="U3900" s="15" t="str">
        <f t="shared" si="243"/>
        <v>Jul</v>
      </c>
      <c r="V3900" s="10">
        <f>(I3900/86400)+25569+(-5/24)</f>
        <v>42233.458333333336</v>
      </c>
      <c r="Y3900" s="10"/>
    </row>
    <row r="3901" spans="1:25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1"/>
        <v>1</v>
      </c>
      <c r="P3901">
        <f t="shared" si="242"/>
        <v>62.5</v>
      </c>
      <c r="Q3901" s="9" t="s">
        <v>8320</v>
      </c>
      <c r="R3901" s="9" t="s">
        <v>8321</v>
      </c>
      <c r="S3901" s="10">
        <f>(J3901/86400)+25569+(-6/24)</f>
        <v>41843.525011574078</v>
      </c>
      <c r="T3901">
        <f t="shared" si="240"/>
        <v>2014</v>
      </c>
      <c r="U3901" s="15" t="str">
        <f t="shared" si="243"/>
        <v>Jul</v>
      </c>
      <c r="V3901" s="10">
        <f>(I3901/86400)+25569+(-5/24)</f>
        <v>41863.566678240742</v>
      </c>
      <c r="Y3901" s="10"/>
    </row>
    <row r="3902" spans="1:25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1"/>
        <v>5</v>
      </c>
      <c r="P3902">
        <f t="shared" si="242"/>
        <v>27</v>
      </c>
      <c r="Q3902" s="9" t="s">
        <v>8320</v>
      </c>
      <c r="R3902" s="9" t="s">
        <v>8321</v>
      </c>
      <c r="S3902" s="10">
        <f>(J3902/86400)+25569+(-6/24)</f>
        <v>42135.842488425929</v>
      </c>
      <c r="T3902">
        <f t="shared" si="240"/>
        <v>2015</v>
      </c>
      <c r="U3902" s="15" t="str">
        <f t="shared" si="243"/>
        <v>May</v>
      </c>
      <c r="V3902" s="10">
        <f>(I3902/86400)+25569+(-5/24)</f>
        <v>42165.884155092594</v>
      </c>
      <c r="Y3902" s="10"/>
    </row>
    <row r="3903" spans="1:25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1"/>
        <v>1</v>
      </c>
      <c r="P3903">
        <f t="shared" si="242"/>
        <v>25</v>
      </c>
      <c r="Q3903" s="9" t="s">
        <v>8320</v>
      </c>
      <c r="R3903" s="9" t="s">
        <v>8321</v>
      </c>
      <c r="S3903" s="10">
        <f>(J3903/86400)+25569+(-6/24)</f>
        <v>42317.576377314814</v>
      </c>
      <c r="T3903">
        <f t="shared" si="240"/>
        <v>2015</v>
      </c>
      <c r="U3903" s="15" t="str">
        <f t="shared" si="243"/>
        <v>Nov</v>
      </c>
      <c r="V3903" s="10">
        <f>(I3903/86400)+25569+(-5/24)</f>
        <v>42357.618043981478</v>
      </c>
      <c r="Y3903" s="10"/>
    </row>
    <row r="3904" spans="1:25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1"/>
        <v>49</v>
      </c>
      <c r="P3904">
        <f t="shared" si="242"/>
        <v>47.258064516129032</v>
      </c>
      <c r="Q3904" s="9" t="s">
        <v>8320</v>
      </c>
      <c r="R3904" s="9" t="s">
        <v>8321</v>
      </c>
      <c r="S3904" s="10">
        <f>(J3904/86400)+25569+(-6/24)</f>
        <v>42663.218078703707</v>
      </c>
      <c r="T3904">
        <f t="shared" si="240"/>
        <v>2016</v>
      </c>
      <c r="U3904" s="15" t="str">
        <f t="shared" si="243"/>
        <v>Oct</v>
      </c>
      <c r="V3904" s="10">
        <f>(I3904/86400)+25569+(-5/24)</f>
        <v>42688.301412037035</v>
      </c>
      <c r="Y3904" s="10"/>
    </row>
    <row r="3905" spans="1:25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1"/>
        <v>0</v>
      </c>
      <c r="P3905" t="e">
        <f t="shared" si="242"/>
        <v>#DIV/0!</v>
      </c>
      <c r="Q3905" s="9" t="s">
        <v>8320</v>
      </c>
      <c r="R3905" s="9" t="s">
        <v>8321</v>
      </c>
      <c r="S3905" s="10">
        <f>(J3905/86400)+25569+(-6/24)</f>
        <v>42185.76116898148</v>
      </c>
      <c r="T3905">
        <f t="shared" si="240"/>
        <v>2015</v>
      </c>
      <c r="U3905" s="15" t="str">
        <f t="shared" si="243"/>
        <v>Jun</v>
      </c>
      <c r="V3905" s="10">
        <f>(I3905/86400)+25569+(-5/24)</f>
        <v>42230.609722222223</v>
      </c>
      <c r="Y3905" s="10"/>
    </row>
    <row r="3906" spans="1:25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1"/>
        <v>0</v>
      </c>
      <c r="P3906">
        <f t="shared" si="242"/>
        <v>1.5</v>
      </c>
      <c r="Q3906" s="9" t="s">
        <v>8320</v>
      </c>
      <c r="R3906" s="9" t="s">
        <v>8321</v>
      </c>
      <c r="S3906" s="10">
        <f>(J3906/86400)+25569+(-6/24)</f>
        <v>42094.979166666672</v>
      </c>
      <c r="T3906">
        <f t="shared" ref="T3906:T3969" si="244">YEAR(S3906)</f>
        <v>2015</v>
      </c>
      <c r="U3906" s="15" t="str">
        <f t="shared" si="243"/>
        <v>Mar</v>
      </c>
      <c r="V3906" s="10">
        <f>(I3906/86400)+25569+(-5/24)</f>
        <v>42109.00277777778</v>
      </c>
      <c r="Y3906" s="10"/>
    </row>
    <row r="3907" spans="1:25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5">ROUND((E3907/D3907)*100,0)</f>
        <v>12</v>
      </c>
      <c r="P3907">
        <f t="shared" ref="P3907:P3970" si="246">AVERAGE(E3907/L3907)</f>
        <v>24.714285714285715</v>
      </c>
      <c r="Q3907" s="9" t="s">
        <v>8320</v>
      </c>
      <c r="R3907" s="9" t="s">
        <v>8321</v>
      </c>
      <c r="S3907" s="10">
        <f>(J3907/86400)+25569+(-6/24)</f>
        <v>42124.373877314814</v>
      </c>
      <c r="T3907">
        <f t="shared" si="244"/>
        <v>2015</v>
      </c>
      <c r="U3907" s="15" t="str">
        <f t="shared" ref="U3907:U3970" si="247">TEXT(S3907,"mmm")</f>
        <v>Apr</v>
      </c>
      <c r="V3907" s="10">
        <f>(I3907/86400)+25569+(-5/24)</f>
        <v>42166.749999999993</v>
      </c>
      <c r="Y3907" s="10"/>
    </row>
    <row r="3908" spans="1:25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5"/>
        <v>67</v>
      </c>
      <c r="P3908">
        <f t="shared" si="246"/>
        <v>63.125</v>
      </c>
      <c r="Q3908" s="9" t="s">
        <v>8320</v>
      </c>
      <c r="R3908" s="9" t="s">
        <v>8321</v>
      </c>
      <c r="S3908" s="10">
        <f>(J3908/86400)+25569+(-6/24)</f>
        <v>42143.667743055557</v>
      </c>
      <c r="T3908">
        <f t="shared" si="244"/>
        <v>2015</v>
      </c>
      <c r="U3908" s="15" t="str">
        <f t="shared" si="247"/>
        <v>May</v>
      </c>
      <c r="V3908" s="10">
        <f>(I3908/86400)+25569+(-5/24)</f>
        <v>42181.350694444445</v>
      </c>
      <c r="Y3908" s="10"/>
    </row>
    <row r="3909" spans="1:25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5"/>
        <v>15</v>
      </c>
      <c r="P3909">
        <f t="shared" si="246"/>
        <v>38.25</v>
      </c>
      <c r="Q3909" s="9" t="s">
        <v>8320</v>
      </c>
      <c r="R3909" s="9" t="s">
        <v>8321</v>
      </c>
      <c r="S3909" s="10">
        <f>(J3909/86400)+25569+(-6/24)</f>
        <v>41906.569513888891</v>
      </c>
      <c r="T3909">
        <f t="shared" si="244"/>
        <v>2014</v>
      </c>
      <c r="U3909" s="15" t="str">
        <f t="shared" si="247"/>
        <v>Sep</v>
      </c>
      <c r="V3909" s="10">
        <f>(I3909/86400)+25569+(-5/24)</f>
        <v>41938.630555555552</v>
      </c>
      <c r="Y3909" s="10"/>
    </row>
    <row r="3910" spans="1:25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5"/>
        <v>9</v>
      </c>
      <c r="P3910">
        <f t="shared" si="246"/>
        <v>16.25</v>
      </c>
      <c r="Q3910" s="9" t="s">
        <v>8320</v>
      </c>
      <c r="R3910" s="9" t="s">
        <v>8321</v>
      </c>
      <c r="S3910" s="10">
        <f>(J3910/86400)+25569+(-6/24)</f>
        <v>41833.885370370372</v>
      </c>
      <c r="T3910">
        <f t="shared" si="244"/>
        <v>2014</v>
      </c>
      <c r="U3910" s="15" t="str">
        <f t="shared" si="247"/>
        <v>Jul</v>
      </c>
      <c r="V3910" s="10">
        <f>(I3910/86400)+25569+(-5/24)</f>
        <v>41848.927037037036</v>
      </c>
      <c r="Y3910" s="10"/>
    </row>
    <row r="3911" spans="1:25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5"/>
        <v>0</v>
      </c>
      <c r="P3911">
        <f t="shared" si="246"/>
        <v>33.75</v>
      </c>
      <c r="Q3911" s="9" t="s">
        <v>8320</v>
      </c>
      <c r="R3911" s="9" t="s">
        <v>8321</v>
      </c>
      <c r="S3911" s="10">
        <f>(J3911/86400)+25569+(-6/24)</f>
        <v>41863.109282407408</v>
      </c>
      <c r="T3911">
        <f t="shared" si="244"/>
        <v>2014</v>
      </c>
      <c r="U3911" s="15" t="str">
        <f t="shared" si="247"/>
        <v>Aug</v>
      </c>
      <c r="V3911" s="10">
        <f>(I3911/86400)+25569+(-5/24)</f>
        <v>41893.150949074072</v>
      </c>
      <c r="Y3911" s="10"/>
    </row>
    <row r="3912" spans="1:25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5"/>
        <v>3</v>
      </c>
      <c r="P3912">
        <f t="shared" si="246"/>
        <v>61.666666666666664</v>
      </c>
      <c r="Q3912" s="9" t="s">
        <v>8320</v>
      </c>
      <c r="R3912" s="9" t="s">
        <v>8321</v>
      </c>
      <c r="S3912" s="10">
        <f>(J3912/86400)+25569+(-6/24)</f>
        <v>42224.506909722222</v>
      </c>
      <c r="T3912">
        <f t="shared" si="244"/>
        <v>2015</v>
      </c>
      <c r="U3912" s="15" t="str">
        <f t="shared" si="247"/>
        <v>Aug</v>
      </c>
      <c r="V3912" s="10">
        <f>(I3912/86400)+25569+(-5/24)</f>
        <v>42254.548576388886</v>
      </c>
      <c r="Y3912" s="10"/>
    </row>
    <row r="3913" spans="1:25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5"/>
        <v>37</v>
      </c>
      <c r="P3913">
        <f t="shared" si="246"/>
        <v>83.138888888888886</v>
      </c>
      <c r="Q3913" s="9" t="s">
        <v>8320</v>
      </c>
      <c r="R3913" s="9" t="s">
        <v>8321</v>
      </c>
      <c r="S3913" s="10">
        <f>(J3913/86400)+25569+(-6/24)</f>
        <v>41939.5622337963</v>
      </c>
      <c r="T3913">
        <f t="shared" si="244"/>
        <v>2014</v>
      </c>
      <c r="U3913" s="15" t="str">
        <f t="shared" si="247"/>
        <v>Oct</v>
      </c>
      <c r="V3913" s="10">
        <f>(I3913/86400)+25569+(-5/24)</f>
        <v>41969.645567129628</v>
      </c>
      <c r="Y3913" s="10"/>
    </row>
    <row r="3914" spans="1:25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5"/>
        <v>0</v>
      </c>
      <c r="P3914">
        <f t="shared" si="246"/>
        <v>1</v>
      </c>
      <c r="Q3914" s="9" t="s">
        <v>8320</v>
      </c>
      <c r="R3914" s="9" t="s">
        <v>8321</v>
      </c>
      <c r="S3914" s="10">
        <f>(J3914/86400)+25569+(-6/24)</f>
        <v>42059.020023148143</v>
      </c>
      <c r="T3914">
        <f t="shared" si="244"/>
        <v>2015</v>
      </c>
      <c r="U3914" s="15" t="str">
        <f t="shared" si="247"/>
        <v>Feb</v>
      </c>
      <c r="V3914" s="10">
        <f>(I3914/86400)+25569+(-5/24)</f>
        <v>42118.982638888883</v>
      </c>
      <c r="Y3914" s="10"/>
    </row>
    <row r="3915" spans="1:25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5"/>
        <v>10</v>
      </c>
      <c r="P3915">
        <f t="shared" si="246"/>
        <v>142.85714285714286</v>
      </c>
      <c r="Q3915" s="9" t="s">
        <v>8320</v>
      </c>
      <c r="R3915" s="9" t="s">
        <v>8321</v>
      </c>
      <c r="S3915" s="10">
        <f>(J3915/86400)+25569+(-6/24)</f>
        <v>42307.961215277777</v>
      </c>
      <c r="T3915">
        <f t="shared" si="244"/>
        <v>2015</v>
      </c>
      <c r="U3915" s="15" t="str">
        <f t="shared" si="247"/>
        <v>Oct</v>
      </c>
      <c r="V3915" s="10">
        <f>(I3915/86400)+25569+(-5/24)</f>
        <v>42338.044548611106</v>
      </c>
      <c r="Y3915" s="10"/>
    </row>
    <row r="3916" spans="1:25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5"/>
        <v>36</v>
      </c>
      <c r="P3916">
        <f t="shared" si="246"/>
        <v>33.666666666666664</v>
      </c>
      <c r="Q3916" s="9" t="s">
        <v>8320</v>
      </c>
      <c r="R3916" s="9" t="s">
        <v>8321</v>
      </c>
      <c r="S3916" s="10">
        <f>(J3916/86400)+25569+(-6/24)</f>
        <v>42114.568935185191</v>
      </c>
      <c r="T3916">
        <f t="shared" si="244"/>
        <v>2015</v>
      </c>
      <c r="U3916" s="15" t="str">
        <f t="shared" si="247"/>
        <v>Apr</v>
      </c>
      <c r="V3916" s="10">
        <f>(I3916/86400)+25569+(-5/24)</f>
        <v>42134.749305555553</v>
      </c>
      <c r="Y3916" s="10"/>
    </row>
    <row r="3917" spans="1:25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5"/>
        <v>0</v>
      </c>
      <c r="P3917">
        <f t="shared" si="246"/>
        <v>5</v>
      </c>
      <c r="Q3917" s="9" t="s">
        <v>8320</v>
      </c>
      <c r="R3917" s="9" t="s">
        <v>8321</v>
      </c>
      <c r="S3917" s="10">
        <f>(J3917/86400)+25569+(-6/24)</f>
        <v>42492.73505787037</v>
      </c>
      <c r="T3917">
        <f t="shared" si="244"/>
        <v>2016</v>
      </c>
      <c r="U3917" s="15" t="str">
        <f t="shared" si="247"/>
        <v>May</v>
      </c>
      <c r="V3917" s="10">
        <f>(I3917/86400)+25569+(-5/24)</f>
        <v>42522.776724537034</v>
      </c>
      <c r="Y3917" s="10"/>
    </row>
    <row r="3918" spans="1:25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5"/>
        <v>0</v>
      </c>
      <c r="P3918" t="e">
        <f t="shared" si="246"/>
        <v>#DIV/0!</v>
      </c>
      <c r="Q3918" s="9" t="s">
        <v>8320</v>
      </c>
      <c r="R3918" s="9" t="s">
        <v>8321</v>
      </c>
      <c r="S3918" s="10">
        <f>(J3918/86400)+25569+(-6/24)</f>
        <v>42494.221666666665</v>
      </c>
      <c r="T3918">
        <f t="shared" si="244"/>
        <v>2016</v>
      </c>
      <c r="U3918" s="15" t="str">
        <f t="shared" si="247"/>
        <v>May</v>
      </c>
      <c r="V3918" s="10">
        <f>(I3918/86400)+25569+(-5/24)</f>
        <v>42524.263333333329</v>
      </c>
      <c r="Y3918" s="10"/>
    </row>
    <row r="3919" spans="1:25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5"/>
        <v>0</v>
      </c>
      <c r="P3919">
        <f t="shared" si="246"/>
        <v>10</v>
      </c>
      <c r="Q3919" s="9" t="s">
        <v>8320</v>
      </c>
      <c r="R3919" s="9" t="s">
        <v>8321</v>
      </c>
      <c r="S3919" s="10">
        <f>(J3919/86400)+25569+(-6/24)</f>
        <v>41863.277326388888</v>
      </c>
      <c r="T3919">
        <f t="shared" si="244"/>
        <v>2014</v>
      </c>
      <c r="U3919" s="15" t="str">
        <f t="shared" si="247"/>
        <v>Aug</v>
      </c>
      <c r="V3919" s="10">
        <f>(I3919/86400)+25569+(-5/24)</f>
        <v>41893.318993055553</v>
      </c>
      <c r="Y3919" s="10"/>
    </row>
    <row r="3920" spans="1:25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5"/>
        <v>0</v>
      </c>
      <c r="P3920">
        <f t="shared" si="246"/>
        <v>40</v>
      </c>
      <c r="Q3920" s="9" t="s">
        <v>8320</v>
      </c>
      <c r="R3920" s="9" t="s">
        <v>8321</v>
      </c>
      <c r="S3920" s="10">
        <f>(J3920/86400)+25569+(-6/24)</f>
        <v>41843.414618055554</v>
      </c>
      <c r="T3920">
        <f t="shared" si="244"/>
        <v>2014</v>
      </c>
      <c r="U3920" s="15" t="str">
        <f t="shared" si="247"/>
        <v>Jul</v>
      </c>
      <c r="V3920" s="10">
        <f>(I3920/86400)+25569+(-5/24)</f>
        <v>41855.458333333328</v>
      </c>
      <c r="Y3920" s="10"/>
    </row>
    <row r="3921" spans="1:25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5"/>
        <v>2</v>
      </c>
      <c r="P3921">
        <f t="shared" si="246"/>
        <v>30</v>
      </c>
      <c r="Q3921" s="9" t="s">
        <v>8320</v>
      </c>
      <c r="R3921" s="9" t="s">
        <v>8321</v>
      </c>
      <c r="S3921" s="10">
        <f>(J3921/86400)+25569+(-6/24)</f>
        <v>42358.434872685189</v>
      </c>
      <c r="T3921">
        <f t="shared" si="244"/>
        <v>2015</v>
      </c>
      <c r="U3921" s="15" t="str">
        <f t="shared" si="247"/>
        <v>Dec</v>
      </c>
      <c r="V3921" s="10">
        <f>(I3921/86400)+25569+(-5/24)</f>
        <v>42386.791666666664</v>
      </c>
      <c r="Y3921" s="10"/>
    </row>
    <row r="3922" spans="1:25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5"/>
        <v>5</v>
      </c>
      <c r="P3922">
        <f t="shared" si="246"/>
        <v>45</v>
      </c>
      <c r="Q3922" s="9" t="s">
        <v>8320</v>
      </c>
      <c r="R3922" s="9" t="s">
        <v>8321</v>
      </c>
      <c r="S3922" s="10">
        <f>(J3922/86400)+25569+(-6/24)</f>
        <v>42657.13726851852</v>
      </c>
      <c r="T3922">
        <f t="shared" si="244"/>
        <v>2016</v>
      </c>
      <c r="U3922" s="15" t="str">
        <f t="shared" si="247"/>
        <v>Oct</v>
      </c>
      <c r="V3922" s="10">
        <f>(I3922/86400)+25569+(-5/24)</f>
        <v>42687.220601851848</v>
      </c>
      <c r="Y3922" s="10"/>
    </row>
    <row r="3923" spans="1:25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5"/>
        <v>0</v>
      </c>
      <c r="P3923" t="e">
        <f t="shared" si="246"/>
        <v>#DIV/0!</v>
      </c>
      <c r="Q3923" s="9" t="s">
        <v>8320</v>
      </c>
      <c r="R3923" s="9" t="s">
        <v>8321</v>
      </c>
      <c r="S3923" s="10">
        <f>(J3923/86400)+25569+(-6/24)</f>
        <v>41926.292303240742</v>
      </c>
      <c r="T3923">
        <f t="shared" si="244"/>
        <v>2014</v>
      </c>
      <c r="U3923" s="15" t="str">
        <f t="shared" si="247"/>
        <v>Oct</v>
      </c>
      <c r="V3923" s="10">
        <f>(I3923/86400)+25569+(-5/24)</f>
        <v>41938.541666666664</v>
      </c>
      <c r="Y3923" s="10"/>
    </row>
    <row r="3924" spans="1:25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5"/>
        <v>8</v>
      </c>
      <c r="P3924">
        <f t="shared" si="246"/>
        <v>10.166666666666666</v>
      </c>
      <c r="Q3924" s="9" t="s">
        <v>8320</v>
      </c>
      <c r="R3924" s="9" t="s">
        <v>8321</v>
      </c>
      <c r="S3924" s="10">
        <f>(J3924/86400)+25569+(-6/24)</f>
        <v>42020.518634259264</v>
      </c>
      <c r="T3924">
        <f t="shared" si="244"/>
        <v>2015</v>
      </c>
      <c r="U3924" s="15" t="str">
        <f t="shared" si="247"/>
        <v>Jan</v>
      </c>
      <c r="V3924" s="10">
        <f>(I3924/86400)+25569+(-5/24)</f>
        <v>42065.749999999993</v>
      </c>
      <c r="Y3924" s="10"/>
    </row>
    <row r="3925" spans="1:25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5"/>
        <v>12</v>
      </c>
      <c r="P3925">
        <f t="shared" si="246"/>
        <v>81.411764705882348</v>
      </c>
      <c r="Q3925" s="9" t="s">
        <v>8320</v>
      </c>
      <c r="R3925" s="9" t="s">
        <v>8321</v>
      </c>
      <c r="S3925" s="10">
        <f>(J3925/86400)+25569+(-6/24)</f>
        <v>42075.729988425926</v>
      </c>
      <c r="T3925">
        <f t="shared" si="244"/>
        <v>2015</v>
      </c>
      <c r="U3925" s="15" t="str">
        <f t="shared" si="247"/>
        <v>Mar</v>
      </c>
      <c r="V3925" s="10">
        <f>(I3925/86400)+25569+(-5/24)</f>
        <v>42103.771655092591</v>
      </c>
      <c r="Y3925" s="10"/>
    </row>
    <row r="3926" spans="1:25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5"/>
        <v>15</v>
      </c>
      <c r="P3926">
        <f t="shared" si="246"/>
        <v>57.25</v>
      </c>
      <c r="Q3926" s="9" t="s">
        <v>8320</v>
      </c>
      <c r="R3926" s="9" t="s">
        <v>8321</v>
      </c>
      <c r="S3926" s="10">
        <f>(J3926/86400)+25569+(-6/24)</f>
        <v>41786.709745370368</v>
      </c>
      <c r="T3926">
        <f t="shared" si="244"/>
        <v>2014</v>
      </c>
      <c r="U3926" s="15" t="str">
        <f t="shared" si="247"/>
        <v>May</v>
      </c>
      <c r="V3926" s="10">
        <f>(I3926/86400)+25569+(-5/24)</f>
        <v>41816.751412037032</v>
      </c>
      <c r="Y3926" s="10"/>
    </row>
    <row r="3927" spans="1:25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5"/>
        <v>10</v>
      </c>
      <c r="P3927">
        <f t="shared" si="246"/>
        <v>5</v>
      </c>
      <c r="Q3927" s="9" t="s">
        <v>8320</v>
      </c>
      <c r="R3927" s="9" t="s">
        <v>8321</v>
      </c>
      <c r="S3927" s="10">
        <f>(J3927/86400)+25569+(-6/24)</f>
        <v>41820.620821759258</v>
      </c>
      <c r="T3927">
        <f t="shared" si="244"/>
        <v>2014</v>
      </c>
      <c r="U3927" s="15" t="str">
        <f t="shared" si="247"/>
        <v>Jun</v>
      </c>
      <c r="V3927" s="10">
        <f>(I3927/86400)+25569+(-5/24)</f>
        <v>41850.662488425922</v>
      </c>
      <c r="Y3927" s="10"/>
    </row>
    <row r="3928" spans="1:25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5"/>
        <v>0</v>
      </c>
      <c r="P3928">
        <f t="shared" si="246"/>
        <v>15</v>
      </c>
      <c r="Q3928" s="9" t="s">
        <v>8320</v>
      </c>
      <c r="R3928" s="9" t="s">
        <v>8321</v>
      </c>
      <c r="S3928" s="10">
        <f>(J3928/86400)+25569+(-6/24)</f>
        <v>41969.835046296299</v>
      </c>
      <c r="T3928">
        <f t="shared" si="244"/>
        <v>2014</v>
      </c>
      <c r="U3928" s="15" t="str">
        <f t="shared" si="247"/>
        <v>Nov</v>
      </c>
      <c r="V3928" s="10">
        <f>(I3928/86400)+25569+(-5/24)</f>
        <v>41999.876712962963</v>
      </c>
      <c r="Y3928" s="10"/>
    </row>
    <row r="3929" spans="1:25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5"/>
        <v>1</v>
      </c>
      <c r="P3929">
        <f t="shared" si="246"/>
        <v>12.5</v>
      </c>
      <c r="Q3929" s="9" t="s">
        <v>8320</v>
      </c>
      <c r="R3929" s="9" t="s">
        <v>8321</v>
      </c>
      <c r="S3929" s="10">
        <f>(J3929/86400)+25569+(-6/24)</f>
        <v>41830.017407407409</v>
      </c>
      <c r="T3929">
        <f t="shared" si="244"/>
        <v>2014</v>
      </c>
      <c r="U3929" s="15" t="str">
        <f t="shared" si="247"/>
        <v>Jul</v>
      </c>
      <c r="V3929" s="10">
        <f>(I3929/86400)+25569+(-5/24)</f>
        <v>41860.059074074074</v>
      </c>
      <c r="Y3929" s="10"/>
    </row>
    <row r="3930" spans="1:25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5"/>
        <v>13</v>
      </c>
      <c r="P3930">
        <f t="shared" si="246"/>
        <v>93</v>
      </c>
      <c r="Q3930" s="9" t="s">
        <v>8320</v>
      </c>
      <c r="R3930" s="9" t="s">
        <v>8321</v>
      </c>
      <c r="S3930" s="10">
        <f>(J3930/86400)+25569+(-6/24)</f>
        <v>42265.433182870373</v>
      </c>
      <c r="T3930">
        <f t="shared" si="244"/>
        <v>2015</v>
      </c>
      <c r="U3930" s="15" t="str">
        <f t="shared" si="247"/>
        <v>Sep</v>
      </c>
      <c r="V3930" s="10">
        <f>(I3930/86400)+25569+(-5/24)</f>
        <v>42292.999305555553</v>
      </c>
      <c r="Y3930" s="10"/>
    </row>
    <row r="3931" spans="1:25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5"/>
        <v>2</v>
      </c>
      <c r="P3931">
        <f t="shared" si="246"/>
        <v>32.357142857142854</v>
      </c>
      <c r="Q3931" s="9" t="s">
        <v>8320</v>
      </c>
      <c r="R3931" s="9" t="s">
        <v>8321</v>
      </c>
      <c r="S3931" s="10">
        <f>(J3931/86400)+25569+(-6/24)</f>
        <v>42601.577141203699</v>
      </c>
      <c r="T3931">
        <f t="shared" si="244"/>
        <v>2016</v>
      </c>
      <c r="U3931" s="15" t="str">
        <f t="shared" si="247"/>
        <v>Aug</v>
      </c>
      <c r="V3931" s="10">
        <f>(I3931/86400)+25569+(-5/24)</f>
        <v>42631.618807870364</v>
      </c>
      <c r="Y3931" s="10"/>
    </row>
    <row r="3932" spans="1:25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5"/>
        <v>0</v>
      </c>
      <c r="P3932" t="e">
        <f t="shared" si="246"/>
        <v>#DIV/0!</v>
      </c>
      <c r="Q3932" s="9" t="s">
        <v>8320</v>
      </c>
      <c r="R3932" s="9" t="s">
        <v>8321</v>
      </c>
      <c r="S3932" s="10">
        <f>(J3932/86400)+25569+(-6/24)</f>
        <v>42433.088749999995</v>
      </c>
      <c r="T3932">
        <f t="shared" si="244"/>
        <v>2016</v>
      </c>
      <c r="U3932" s="15" t="str">
        <f t="shared" si="247"/>
        <v>Mar</v>
      </c>
      <c r="V3932" s="10">
        <f>(I3932/86400)+25569+(-5/24)</f>
        <v>42461.041666666664</v>
      </c>
      <c r="Y3932" s="10"/>
    </row>
    <row r="3933" spans="1:25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5"/>
        <v>0</v>
      </c>
      <c r="P3933" t="e">
        <f t="shared" si="246"/>
        <v>#DIV/0!</v>
      </c>
      <c r="Q3933" s="9" t="s">
        <v>8320</v>
      </c>
      <c r="R3933" s="9" t="s">
        <v>8321</v>
      </c>
      <c r="S3933" s="10">
        <f>(J3933/86400)+25569+(-6/24)</f>
        <v>42227.901701388888</v>
      </c>
      <c r="T3933">
        <f t="shared" si="244"/>
        <v>2015</v>
      </c>
      <c r="U3933" s="15" t="str">
        <f t="shared" si="247"/>
        <v>Aug</v>
      </c>
      <c r="V3933" s="10">
        <f>(I3933/86400)+25569+(-5/24)</f>
        <v>42252.943368055552</v>
      </c>
      <c r="Y3933" s="10"/>
    </row>
    <row r="3934" spans="1:25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5"/>
        <v>0</v>
      </c>
      <c r="P3934">
        <f t="shared" si="246"/>
        <v>1</v>
      </c>
      <c r="Q3934" s="9" t="s">
        <v>8320</v>
      </c>
      <c r="R3934" s="9" t="s">
        <v>8321</v>
      </c>
      <c r="S3934" s="10">
        <f>(J3934/86400)+25569+(-6/24)</f>
        <v>42414.918564814812</v>
      </c>
      <c r="T3934">
        <f t="shared" si="244"/>
        <v>2016</v>
      </c>
      <c r="U3934" s="15" t="str">
        <f t="shared" si="247"/>
        <v>Feb</v>
      </c>
      <c r="V3934" s="10">
        <f>(I3934/86400)+25569+(-5/24)</f>
        <v>42444.918564814812</v>
      </c>
      <c r="Y3934" s="10"/>
    </row>
    <row r="3935" spans="1:25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5"/>
        <v>16</v>
      </c>
      <c r="P3935">
        <f t="shared" si="246"/>
        <v>91.833333333333329</v>
      </c>
      <c r="Q3935" s="9" t="s">
        <v>8320</v>
      </c>
      <c r="R3935" s="9" t="s">
        <v>8321</v>
      </c>
      <c r="S3935" s="10">
        <f>(J3935/86400)+25569+(-6/24)</f>
        <v>42538.718310185184</v>
      </c>
      <c r="T3935">
        <f t="shared" si="244"/>
        <v>2016</v>
      </c>
      <c r="U3935" s="15" t="str">
        <f t="shared" si="247"/>
        <v>Jun</v>
      </c>
      <c r="V3935" s="10">
        <f>(I3935/86400)+25569+(-5/24)</f>
        <v>42567.821527777771</v>
      </c>
      <c r="Y3935" s="10"/>
    </row>
    <row r="3936" spans="1:25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5"/>
        <v>11</v>
      </c>
      <c r="P3936">
        <f t="shared" si="246"/>
        <v>45.833333333333336</v>
      </c>
      <c r="Q3936" s="9" t="s">
        <v>8320</v>
      </c>
      <c r="R3936" s="9" t="s">
        <v>8321</v>
      </c>
      <c r="S3936" s="10">
        <f>(J3936/86400)+25569+(-6/24)</f>
        <v>42233.421747685185</v>
      </c>
      <c r="T3936">
        <f t="shared" si="244"/>
        <v>2015</v>
      </c>
      <c r="U3936" s="15" t="str">
        <f t="shared" si="247"/>
        <v>Aug</v>
      </c>
      <c r="V3936" s="10">
        <f>(I3936/86400)+25569+(-5/24)</f>
        <v>42278.333333333336</v>
      </c>
      <c r="Y3936" s="10"/>
    </row>
    <row r="3937" spans="1:25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5"/>
        <v>44</v>
      </c>
      <c r="P3937">
        <f t="shared" si="246"/>
        <v>57.173913043478258</v>
      </c>
      <c r="Q3937" s="9" t="s">
        <v>8320</v>
      </c>
      <c r="R3937" s="9" t="s">
        <v>8321</v>
      </c>
      <c r="S3937" s="10">
        <f>(J3937/86400)+25569+(-6/24)</f>
        <v>42221.406782407408</v>
      </c>
      <c r="T3937">
        <f t="shared" si="244"/>
        <v>2015</v>
      </c>
      <c r="U3937" s="15" t="str">
        <f t="shared" si="247"/>
        <v>Aug</v>
      </c>
      <c r="V3937" s="10">
        <f>(I3937/86400)+25569+(-5/24)</f>
        <v>42281.448449074072</v>
      </c>
      <c r="Y3937" s="10"/>
    </row>
    <row r="3938" spans="1:25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5"/>
        <v>0</v>
      </c>
      <c r="P3938" t="e">
        <f t="shared" si="246"/>
        <v>#DIV/0!</v>
      </c>
      <c r="Q3938" s="9" t="s">
        <v>8320</v>
      </c>
      <c r="R3938" s="9" t="s">
        <v>8321</v>
      </c>
      <c r="S3938" s="10">
        <f>(J3938/86400)+25569+(-6/24)</f>
        <v>42675.012962962966</v>
      </c>
      <c r="T3938">
        <f t="shared" si="244"/>
        <v>2016</v>
      </c>
      <c r="U3938" s="15" t="str">
        <f t="shared" si="247"/>
        <v>Nov</v>
      </c>
      <c r="V3938" s="10">
        <f>(I3938/86400)+25569+(-5/24)</f>
        <v>42705.096296296295</v>
      </c>
      <c r="Y3938" s="10"/>
    </row>
    <row r="3939" spans="1:25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5"/>
        <v>86</v>
      </c>
      <c r="P3939">
        <f t="shared" si="246"/>
        <v>248.5</v>
      </c>
      <c r="Q3939" s="9" t="s">
        <v>8320</v>
      </c>
      <c r="R3939" s="9" t="s">
        <v>8321</v>
      </c>
      <c r="S3939" s="10">
        <f>(J3939/86400)+25569+(-6/24)</f>
        <v>42534.381481481483</v>
      </c>
      <c r="T3939">
        <f t="shared" si="244"/>
        <v>2016</v>
      </c>
      <c r="U3939" s="15" t="str">
        <f t="shared" si="247"/>
        <v>Jun</v>
      </c>
      <c r="V3939" s="10">
        <f>(I3939/86400)+25569+(-5/24)</f>
        <v>42562.423148148147</v>
      </c>
      <c r="Y3939" s="10"/>
    </row>
    <row r="3940" spans="1:25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5"/>
        <v>12</v>
      </c>
      <c r="P3940">
        <f t="shared" si="246"/>
        <v>79.400000000000006</v>
      </c>
      <c r="Q3940" s="9" t="s">
        <v>8320</v>
      </c>
      <c r="R3940" s="9" t="s">
        <v>8321</v>
      </c>
      <c r="S3940" s="10">
        <f>(J3940/86400)+25569+(-6/24)</f>
        <v>42151.655717592592</v>
      </c>
      <c r="T3940">
        <f t="shared" si="244"/>
        <v>2015</v>
      </c>
      <c r="U3940" s="15" t="str">
        <f t="shared" si="247"/>
        <v>May</v>
      </c>
      <c r="V3940" s="10">
        <f>(I3940/86400)+25569+(-5/24)</f>
        <v>42182.697384259256</v>
      </c>
      <c r="Y3940" s="10"/>
    </row>
    <row r="3941" spans="1:25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5"/>
        <v>0</v>
      </c>
      <c r="P3941">
        <f t="shared" si="246"/>
        <v>5</v>
      </c>
      <c r="Q3941" s="9" t="s">
        <v>8320</v>
      </c>
      <c r="R3941" s="9" t="s">
        <v>8321</v>
      </c>
      <c r="S3941" s="10">
        <f>(J3941/86400)+25569+(-6/24)</f>
        <v>41915.150219907409</v>
      </c>
      <c r="T3941">
        <f t="shared" si="244"/>
        <v>2014</v>
      </c>
      <c r="U3941" s="15" t="str">
        <f t="shared" si="247"/>
        <v>Oct</v>
      </c>
      <c r="V3941" s="10">
        <f>(I3941/86400)+25569+(-5/24)</f>
        <v>41918.979166666664</v>
      </c>
      <c r="Y3941" s="10"/>
    </row>
    <row r="3942" spans="1:25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5"/>
        <v>0</v>
      </c>
      <c r="P3942">
        <f t="shared" si="246"/>
        <v>5.5</v>
      </c>
      <c r="Q3942" s="9" t="s">
        <v>8320</v>
      </c>
      <c r="R3942" s="9" t="s">
        <v>8321</v>
      </c>
      <c r="S3942" s="10">
        <f>(J3942/86400)+25569+(-6/24)</f>
        <v>41961.242488425924</v>
      </c>
      <c r="T3942">
        <f t="shared" si="244"/>
        <v>2014</v>
      </c>
      <c r="U3942" s="15" t="str">
        <f t="shared" si="247"/>
        <v>Nov</v>
      </c>
      <c r="V3942" s="10">
        <f>(I3942/86400)+25569+(-5/24)</f>
        <v>42006.284155092588</v>
      </c>
      <c r="Y3942" s="10"/>
    </row>
    <row r="3943" spans="1:25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5"/>
        <v>1</v>
      </c>
      <c r="P3943">
        <f t="shared" si="246"/>
        <v>25</v>
      </c>
      <c r="Q3943" s="9" t="s">
        <v>8320</v>
      </c>
      <c r="R3943" s="9" t="s">
        <v>8321</v>
      </c>
      <c r="S3943" s="10">
        <f>(J3943/86400)+25569+(-6/24)</f>
        <v>41940.337233796294</v>
      </c>
      <c r="T3943">
        <f t="shared" si="244"/>
        <v>2014</v>
      </c>
      <c r="U3943" s="15" t="str">
        <f t="shared" si="247"/>
        <v>Oct</v>
      </c>
      <c r="V3943" s="10">
        <f>(I3943/86400)+25569+(-5/24)</f>
        <v>41967.833333333336</v>
      </c>
      <c r="Y3943" s="10"/>
    </row>
    <row r="3944" spans="1:25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5"/>
        <v>0</v>
      </c>
      <c r="P3944" t="e">
        <f t="shared" si="246"/>
        <v>#DIV/0!</v>
      </c>
      <c r="Q3944" s="9" t="s">
        <v>8320</v>
      </c>
      <c r="R3944" s="9" t="s">
        <v>8321</v>
      </c>
      <c r="S3944" s="10">
        <f>(J3944/86400)+25569+(-6/24)</f>
        <v>42111.654097222221</v>
      </c>
      <c r="T3944">
        <f t="shared" si="244"/>
        <v>2015</v>
      </c>
      <c r="U3944" s="15" t="str">
        <f t="shared" si="247"/>
        <v>Apr</v>
      </c>
      <c r="V3944" s="10">
        <f>(I3944/86400)+25569+(-5/24)</f>
        <v>42171.695763888885</v>
      </c>
      <c r="Y3944" s="10"/>
    </row>
    <row r="3945" spans="1:25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5"/>
        <v>36</v>
      </c>
      <c r="P3945">
        <f t="shared" si="246"/>
        <v>137.07692307692307</v>
      </c>
      <c r="Q3945" s="9" t="s">
        <v>8320</v>
      </c>
      <c r="R3945" s="9" t="s">
        <v>8321</v>
      </c>
      <c r="S3945" s="10">
        <f>(J3945/86400)+25569+(-6/24)</f>
        <v>42279.528564814813</v>
      </c>
      <c r="T3945">
        <f t="shared" si="244"/>
        <v>2015</v>
      </c>
      <c r="U3945" s="15" t="str">
        <f t="shared" si="247"/>
        <v>Oct</v>
      </c>
      <c r="V3945" s="10">
        <f>(I3945/86400)+25569+(-5/24)</f>
        <v>42310.493055555555</v>
      </c>
      <c r="Y3945" s="10"/>
    </row>
    <row r="3946" spans="1:25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5"/>
        <v>0</v>
      </c>
      <c r="P3946" t="e">
        <f t="shared" si="246"/>
        <v>#DIV/0!</v>
      </c>
      <c r="Q3946" s="9" t="s">
        <v>8320</v>
      </c>
      <c r="R3946" s="9" t="s">
        <v>8321</v>
      </c>
      <c r="S3946" s="10">
        <f>(J3946/86400)+25569+(-6/24)</f>
        <v>42213.412905092591</v>
      </c>
      <c r="T3946">
        <f t="shared" si="244"/>
        <v>2015</v>
      </c>
      <c r="U3946" s="15" t="str">
        <f t="shared" si="247"/>
        <v>Jul</v>
      </c>
      <c r="V3946" s="10">
        <f>(I3946/86400)+25569+(-5/24)</f>
        <v>42243.454571759255</v>
      </c>
      <c r="Y3946" s="10"/>
    </row>
    <row r="3947" spans="1:25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5"/>
        <v>0</v>
      </c>
      <c r="P3947">
        <f t="shared" si="246"/>
        <v>5</v>
      </c>
      <c r="Q3947" s="9" t="s">
        <v>8320</v>
      </c>
      <c r="R3947" s="9" t="s">
        <v>8321</v>
      </c>
      <c r="S3947" s="10">
        <f>(J3947/86400)+25569+(-6/24)</f>
        <v>42109.551712962959</v>
      </c>
      <c r="T3947">
        <f t="shared" si="244"/>
        <v>2015</v>
      </c>
      <c r="U3947" s="15" t="str">
        <f t="shared" si="247"/>
        <v>Apr</v>
      </c>
      <c r="V3947" s="10">
        <f>(I3947/86400)+25569+(-5/24)</f>
        <v>42139.593379629623</v>
      </c>
      <c r="Y3947" s="10"/>
    </row>
    <row r="3948" spans="1:25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5"/>
        <v>3</v>
      </c>
      <c r="P3948">
        <f t="shared" si="246"/>
        <v>39</v>
      </c>
      <c r="Q3948" s="9" t="s">
        <v>8320</v>
      </c>
      <c r="R3948" s="9" t="s">
        <v>8321</v>
      </c>
      <c r="S3948" s="10">
        <f>(J3948/86400)+25569+(-6/24)</f>
        <v>42031.583587962959</v>
      </c>
      <c r="T3948">
        <f t="shared" si="244"/>
        <v>2015</v>
      </c>
      <c r="U3948" s="15" t="str">
        <f t="shared" si="247"/>
        <v>Jan</v>
      </c>
      <c r="V3948" s="10">
        <f>(I3948/86400)+25569+(-5/24)</f>
        <v>42063.124999999993</v>
      </c>
      <c r="Y3948" s="10"/>
    </row>
    <row r="3949" spans="1:25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5"/>
        <v>3</v>
      </c>
      <c r="P3949">
        <f t="shared" si="246"/>
        <v>50.5</v>
      </c>
      <c r="Q3949" s="9" t="s">
        <v>8320</v>
      </c>
      <c r="R3949" s="9" t="s">
        <v>8321</v>
      </c>
      <c r="S3949" s="10">
        <f>(J3949/86400)+25569+(-6/24)</f>
        <v>42614.892870370371</v>
      </c>
      <c r="T3949">
        <f t="shared" si="244"/>
        <v>2016</v>
      </c>
      <c r="U3949" s="15" t="str">
        <f t="shared" si="247"/>
        <v>Sep</v>
      </c>
      <c r="V3949" s="10">
        <f>(I3949/86400)+25569+(-5/24)</f>
        <v>42644.934537037036</v>
      </c>
      <c r="Y3949" s="10"/>
    </row>
    <row r="3950" spans="1:25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5"/>
        <v>0</v>
      </c>
      <c r="P3950" t="e">
        <f t="shared" si="246"/>
        <v>#DIV/0!</v>
      </c>
      <c r="Q3950" s="9" t="s">
        <v>8320</v>
      </c>
      <c r="R3950" s="9" t="s">
        <v>8321</v>
      </c>
      <c r="S3950" s="10">
        <f>(J3950/86400)+25569+(-6/24)</f>
        <v>41829.075497685189</v>
      </c>
      <c r="T3950">
        <f t="shared" si="244"/>
        <v>2014</v>
      </c>
      <c r="U3950" s="15" t="str">
        <f t="shared" si="247"/>
        <v>Jul</v>
      </c>
      <c r="V3950" s="10">
        <f>(I3950/86400)+25569+(-5/24)</f>
        <v>41889.117164351854</v>
      </c>
      <c r="Y3950" s="10"/>
    </row>
    <row r="3951" spans="1:25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5"/>
        <v>16</v>
      </c>
      <c r="P3951">
        <f t="shared" si="246"/>
        <v>49.28125</v>
      </c>
      <c r="Q3951" s="9" t="s">
        <v>8320</v>
      </c>
      <c r="R3951" s="9" t="s">
        <v>8321</v>
      </c>
      <c r="S3951" s="10">
        <f>(J3951/86400)+25569+(-6/24)</f>
        <v>42015.870613425926</v>
      </c>
      <c r="T3951">
        <f t="shared" si="244"/>
        <v>2015</v>
      </c>
      <c r="U3951" s="15" t="str">
        <f t="shared" si="247"/>
        <v>Jan</v>
      </c>
      <c r="V3951" s="10">
        <f>(I3951/86400)+25569+(-5/24)</f>
        <v>42045.912280092591</v>
      </c>
      <c r="Y3951" s="10"/>
    </row>
    <row r="3952" spans="1:25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5"/>
        <v>1</v>
      </c>
      <c r="P3952">
        <f t="shared" si="246"/>
        <v>25</v>
      </c>
      <c r="Q3952" s="9" t="s">
        <v>8320</v>
      </c>
      <c r="R3952" s="9" t="s">
        <v>8321</v>
      </c>
      <c r="S3952" s="10">
        <f>(J3952/86400)+25569+(-6/24)</f>
        <v>42439.452314814815</v>
      </c>
      <c r="T3952">
        <f t="shared" si="244"/>
        <v>2016</v>
      </c>
      <c r="U3952" s="15" t="str">
        <f t="shared" si="247"/>
        <v>Mar</v>
      </c>
      <c r="V3952" s="10">
        <f>(I3952/86400)+25569+(-5/24)</f>
        <v>42468.565972222219</v>
      </c>
      <c r="Y3952" s="10"/>
    </row>
    <row r="3953" spans="1:25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5"/>
        <v>0</v>
      </c>
      <c r="P3953">
        <f t="shared" si="246"/>
        <v>1</v>
      </c>
      <c r="Q3953" s="9" t="s">
        <v>8320</v>
      </c>
      <c r="R3953" s="9" t="s">
        <v>8321</v>
      </c>
      <c r="S3953" s="10">
        <f>(J3953/86400)+25569+(-6/24)</f>
        <v>42433.575717592597</v>
      </c>
      <c r="T3953">
        <f t="shared" si="244"/>
        <v>2016</v>
      </c>
      <c r="U3953" s="15" t="str">
        <f t="shared" si="247"/>
        <v>Mar</v>
      </c>
      <c r="V3953" s="10">
        <f>(I3953/86400)+25569+(-5/24)</f>
        <v>42493.57571759259</v>
      </c>
      <c r="Y3953" s="10"/>
    </row>
    <row r="3954" spans="1:25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5"/>
        <v>0</v>
      </c>
      <c r="P3954">
        <f t="shared" si="246"/>
        <v>25</v>
      </c>
      <c r="Q3954" s="9" t="s">
        <v>8320</v>
      </c>
      <c r="R3954" s="9" t="s">
        <v>8321</v>
      </c>
      <c r="S3954" s="10">
        <f>(J3954/86400)+25569+(-6/24)</f>
        <v>42243.540393518517</v>
      </c>
      <c r="T3954">
        <f t="shared" si="244"/>
        <v>2015</v>
      </c>
      <c r="U3954" s="15" t="str">
        <f t="shared" si="247"/>
        <v>Aug</v>
      </c>
      <c r="V3954" s="10">
        <f>(I3954/86400)+25569+(-5/24)</f>
        <v>42303.582060185181</v>
      </c>
      <c r="Y3954" s="10"/>
    </row>
    <row r="3955" spans="1:25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5"/>
        <v>0</v>
      </c>
      <c r="P3955" t="e">
        <f t="shared" si="246"/>
        <v>#DIV/0!</v>
      </c>
      <c r="Q3955" s="9" t="s">
        <v>8320</v>
      </c>
      <c r="R3955" s="9" t="s">
        <v>8321</v>
      </c>
      <c r="S3955" s="10">
        <f>(J3955/86400)+25569+(-6/24)</f>
        <v>42549.798449074078</v>
      </c>
      <c r="T3955">
        <f t="shared" si="244"/>
        <v>2016</v>
      </c>
      <c r="U3955" s="15" t="str">
        <f t="shared" si="247"/>
        <v>Jun</v>
      </c>
      <c r="V3955" s="10">
        <f>(I3955/86400)+25569+(-5/24)</f>
        <v>42580.770138888889</v>
      </c>
      <c r="Y3955" s="10"/>
    </row>
    <row r="3956" spans="1:25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5"/>
        <v>0</v>
      </c>
      <c r="P3956" t="e">
        <f t="shared" si="246"/>
        <v>#DIV/0!</v>
      </c>
      <c r="Q3956" s="9" t="s">
        <v>8320</v>
      </c>
      <c r="R3956" s="9" t="s">
        <v>8321</v>
      </c>
      <c r="S3956" s="10">
        <f>(J3956/86400)+25569+(-6/24)</f>
        <v>41774.401203703703</v>
      </c>
      <c r="T3956">
        <f t="shared" si="244"/>
        <v>2014</v>
      </c>
      <c r="U3956" s="15" t="str">
        <f t="shared" si="247"/>
        <v>May</v>
      </c>
      <c r="V3956" s="10">
        <f>(I3956/86400)+25569+(-5/24)</f>
        <v>41834.442870370367</v>
      </c>
      <c r="Y3956" s="10"/>
    </row>
    <row r="3957" spans="1:25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5"/>
        <v>24</v>
      </c>
      <c r="P3957">
        <f t="shared" si="246"/>
        <v>53.125</v>
      </c>
      <c r="Q3957" s="9" t="s">
        <v>8320</v>
      </c>
      <c r="R3957" s="9" t="s">
        <v>8321</v>
      </c>
      <c r="S3957" s="10">
        <f>(J3957/86400)+25569+(-6/24)</f>
        <v>42306.598854166667</v>
      </c>
      <c r="T3957">
        <f t="shared" si="244"/>
        <v>2015</v>
      </c>
      <c r="U3957" s="15" t="str">
        <f t="shared" si="247"/>
        <v>Oct</v>
      </c>
      <c r="V3957" s="10">
        <f>(I3957/86400)+25569+(-5/24)</f>
        <v>42336.682187499995</v>
      </c>
      <c r="Y3957" s="10"/>
    </row>
    <row r="3958" spans="1:25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5"/>
        <v>0</v>
      </c>
      <c r="P3958" t="e">
        <f t="shared" si="246"/>
        <v>#DIV/0!</v>
      </c>
      <c r="Q3958" s="9" t="s">
        <v>8320</v>
      </c>
      <c r="R3958" s="9" t="s">
        <v>8321</v>
      </c>
      <c r="S3958" s="10">
        <f>(J3958/86400)+25569+(-6/24)</f>
        <v>42457.682025462964</v>
      </c>
      <c r="T3958">
        <f t="shared" si="244"/>
        <v>2016</v>
      </c>
      <c r="U3958" s="15" t="str">
        <f t="shared" si="247"/>
        <v>Mar</v>
      </c>
      <c r="V3958" s="10">
        <f>(I3958/86400)+25569+(-5/24)</f>
        <v>42484.805555555555</v>
      </c>
      <c r="Y3958" s="10"/>
    </row>
    <row r="3959" spans="1:25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5"/>
        <v>0</v>
      </c>
      <c r="P3959">
        <f t="shared" si="246"/>
        <v>7</v>
      </c>
      <c r="Q3959" s="9" t="s">
        <v>8320</v>
      </c>
      <c r="R3959" s="9" t="s">
        <v>8321</v>
      </c>
      <c r="S3959" s="10">
        <f>(J3959/86400)+25569+(-6/24)</f>
        <v>42513.726319444446</v>
      </c>
      <c r="T3959">
        <f t="shared" si="244"/>
        <v>2016</v>
      </c>
      <c r="U3959" s="15" t="str">
        <f t="shared" si="247"/>
        <v>May</v>
      </c>
      <c r="V3959" s="10">
        <f>(I3959/86400)+25569+(-5/24)</f>
        <v>42559.76798611111</v>
      </c>
      <c r="Y3959" s="10"/>
    </row>
    <row r="3960" spans="1:25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5"/>
        <v>32</v>
      </c>
      <c r="P3960">
        <f t="shared" si="246"/>
        <v>40.0625</v>
      </c>
      <c r="Q3960" s="9" t="s">
        <v>8320</v>
      </c>
      <c r="R3960" s="9" t="s">
        <v>8321</v>
      </c>
      <c r="S3960" s="10">
        <f>(J3960/86400)+25569+(-6/24)</f>
        <v>41816.700370370367</v>
      </c>
      <c r="T3960">
        <f t="shared" si="244"/>
        <v>2014</v>
      </c>
      <c r="U3960" s="15" t="str">
        <f t="shared" si="247"/>
        <v>Jun</v>
      </c>
      <c r="V3960" s="10">
        <f>(I3960/86400)+25569+(-5/24)</f>
        <v>41853.375</v>
      </c>
      <c r="Y3960" s="10"/>
    </row>
    <row r="3961" spans="1:25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5"/>
        <v>24</v>
      </c>
      <c r="P3961">
        <f t="shared" si="246"/>
        <v>24.333333333333332</v>
      </c>
      <c r="Q3961" s="9" t="s">
        <v>8320</v>
      </c>
      <c r="R3961" s="9" t="s">
        <v>8321</v>
      </c>
      <c r="S3961" s="10">
        <f>(J3961/86400)+25569+(-6/24)</f>
        <v>41880.538842592592</v>
      </c>
      <c r="T3961">
        <f t="shared" si="244"/>
        <v>2014</v>
      </c>
      <c r="U3961" s="15" t="str">
        <f t="shared" si="247"/>
        <v>Aug</v>
      </c>
      <c r="V3961" s="10">
        <f>(I3961/86400)+25569+(-5/24)</f>
        <v>41910.580509259256</v>
      </c>
      <c r="Y3961" s="10"/>
    </row>
    <row r="3962" spans="1:25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5"/>
        <v>2</v>
      </c>
      <c r="P3962">
        <f t="shared" si="246"/>
        <v>11.25</v>
      </c>
      <c r="Q3962" s="9" t="s">
        <v>8320</v>
      </c>
      <c r="R3962" s="9" t="s">
        <v>8321</v>
      </c>
      <c r="S3962" s="10">
        <f>(J3962/86400)+25569+(-6/24)</f>
        <v>42342.595555555556</v>
      </c>
      <c r="T3962">
        <f t="shared" si="244"/>
        <v>2015</v>
      </c>
      <c r="U3962" s="15" t="str">
        <f t="shared" si="247"/>
        <v>Dec</v>
      </c>
      <c r="V3962" s="10">
        <f>(I3962/86400)+25569+(-5/24)</f>
        <v>42372.63722222222</v>
      </c>
      <c r="Y3962" s="10"/>
    </row>
    <row r="3963" spans="1:25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5"/>
        <v>0</v>
      </c>
      <c r="P3963">
        <f t="shared" si="246"/>
        <v>10.5</v>
      </c>
      <c r="Q3963" s="9" t="s">
        <v>8320</v>
      </c>
      <c r="R3963" s="9" t="s">
        <v>8321</v>
      </c>
      <c r="S3963" s="10">
        <f>(J3963/86400)+25569+(-6/24)</f>
        <v>41745.641319444447</v>
      </c>
      <c r="T3963">
        <f t="shared" si="244"/>
        <v>2014</v>
      </c>
      <c r="U3963" s="15" t="str">
        <f t="shared" si="247"/>
        <v>Apr</v>
      </c>
      <c r="V3963" s="10">
        <f>(I3963/86400)+25569+(-5/24)</f>
        <v>41767.682986111111</v>
      </c>
      <c r="Y3963" s="10"/>
    </row>
    <row r="3964" spans="1:25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5"/>
        <v>3</v>
      </c>
      <c r="P3964">
        <f t="shared" si="246"/>
        <v>15</v>
      </c>
      <c r="Q3964" s="9" t="s">
        <v>8320</v>
      </c>
      <c r="R3964" s="9" t="s">
        <v>8321</v>
      </c>
      <c r="S3964" s="10">
        <f>(J3964/86400)+25569+(-6/24)</f>
        <v>42311.371458333335</v>
      </c>
      <c r="T3964">
        <f t="shared" si="244"/>
        <v>2015</v>
      </c>
      <c r="U3964" s="15" t="str">
        <f t="shared" si="247"/>
        <v>Nov</v>
      </c>
      <c r="V3964" s="10">
        <f>(I3964/86400)+25569+(-5/24)</f>
        <v>42336.413124999999</v>
      </c>
      <c r="Y3964" s="10"/>
    </row>
    <row r="3965" spans="1:25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5"/>
        <v>0</v>
      </c>
      <c r="P3965" t="e">
        <f t="shared" si="246"/>
        <v>#DIV/0!</v>
      </c>
      <c r="Q3965" s="9" t="s">
        <v>8320</v>
      </c>
      <c r="R3965" s="9" t="s">
        <v>8321</v>
      </c>
      <c r="S3965" s="10">
        <f>(J3965/86400)+25569+(-6/24)</f>
        <v>42295.904131944444</v>
      </c>
      <c r="T3965">
        <f t="shared" si="244"/>
        <v>2015</v>
      </c>
      <c r="U3965" s="15" t="str">
        <f t="shared" si="247"/>
        <v>Oct</v>
      </c>
      <c r="V3965" s="10">
        <f>(I3965/86400)+25569+(-5/24)</f>
        <v>42325.987465277773</v>
      </c>
      <c r="Y3965" s="10"/>
    </row>
    <row r="3966" spans="1:25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5"/>
        <v>6</v>
      </c>
      <c r="P3966">
        <f t="shared" si="246"/>
        <v>42</v>
      </c>
      <c r="Q3966" s="9" t="s">
        <v>8320</v>
      </c>
      <c r="R3966" s="9" t="s">
        <v>8321</v>
      </c>
      <c r="S3966" s="10">
        <f>(J3966/86400)+25569+(-6/24)</f>
        <v>42053.472060185188</v>
      </c>
      <c r="T3966">
        <f t="shared" si="244"/>
        <v>2015</v>
      </c>
      <c r="U3966" s="15" t="str">
        <f t="shared" si="247"/>
        <v>Feb</v>
      </c>
      <c r="V3966" s="10">
        <f>(I3966/86400)+25569+(-5/24)</f>
        <v>42113.47206018518</v>
      </c>
      <c r="Y3966" s="10"/>
    </row>
    <row r="3967" spans="1:25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5"/>
        <v>14</v>
      </c>
      <c r="P3967">
        <f t="shared" si="246"/>
        <v>71.25</v>
      </c>
      <c r="Q3967" s="9" t="s">
        <v>8320</v>
      </c>
      <c r="R3967" s="9" t="s">
        <v>8321</v>
      </c>
      <c r="S3967" s="10">
        <f>(J3967/86400)+25569+(-6/24)</f>
        <v>42413.985879629632</v>
      </c>
      <c r="T3967">
        <f t="shared" si="244"/>
        <v>2016</v>
      </c>
      <c r="U3967" s="15" t="str">
        <f t="shared" si="247"/>
        <v>Feb</v>
      </c>
      <c r="V3967" s="10">
        <f>(I3967/86400)+25569+(-5/24)</f>
        <v>42473.985879629625</v>
      </c>
      <c r="Y3967" s="10"/>
    </row>
    <row r="3968" spans="1:25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5"/>
        <v>1</v>
      </c>
      <c r="P3968">
        <f t="shared" si="246"/>
        <v>22.5</v>
      </c>
      <c r="Q3968" s="9" t="s">
        <v>8320</v>
      </c>
      <c r="R3968" s="9" t="s">
        <v>8321</v>
      </c>
      <c r="S3968" s="10">
        <f>(J3968/86400)+25569+(-6/24)</f>
        <v>41801.461550925924</v>
      </c>
      <c r="T3968">
        <f t="shared" si="244"/>
        <v>2014</v>
      </c>
      <c r="U3968" s="15" t="str">
        <f t="shared" si="247"/>
        <v>Jun</v>
      </c>
      <c r="V3968" s="10">
        <f>(I3968/86400)+25569+(-5/24)</f>
        <v>41843.915972222218</v>
      </c>
      <c r="Y3968" s="10"/>
    </row>
    <row r="3969" spans="1:25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5"/>
        <v>24</v>
      </c>
      <c r="P3969">
        <f t="shared" si="246"/>
        <v>41</v>
      </c>
      <c r="Q3969" s="9" t="s">
        <v>8320</v>
      </c>
      <c r="R3969" s="9" t="s">
        <v>8321</v>
      </c>
      <c r="S3969" s="10">
        <f>(J3969/86400)+25569+(-6/24)</f>
        <v>42770.040590277778</v>
      </c>
      <c r="T3969">
        <f t="shared" si="244"/>
        <v>2017</v>
      </c>
      <c r="U3969" s="15" t="str">
        <f t="shared" si="247"/>
        <v>Feb</v>
      </c>
      <c r="V3969" s="10">
        <f>(I3969/86400)+25569+(-5/24)</f>
        <v>42800.082256944443</v>
      </c>
      <c r="Y3969" s="10"/>
    </row>
    <row r="3970" spans="1:25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5"/>
        <v>11</v>
      </c>
      <c r="P3970">
        <f t="shared" si="246"/>
        <v>47.909090909090907</v>
      </c>
      <c r="Q3970" s="9" t="s">
        <v>8320</v>
      </c>
      <c r="R3970" s="9" t="s">
        <v>8321</v>
      </c>
      <c r="S3970" s="10">
        <f>(J3970/86400)+25569+(-6/24)</f>
        <v>42452.565659722226</v>
      </c>
      <c r="T3970">
        <f t="shared" ref="T3970:T4033" si="248">YEAR(S3970)</f>
        <v>2016</v>
      </c>
      <c r="U3970" s="15" t="str">
        <f t="shared" si="247"/>
        <v>Mar</v>
      </c>
      <c r="V3970" s="10">
        <f>(I3970/86400)+25569+(-5/24)</f>
        <v>42512.60732638889</v>
      </c>
      <c r="Y3970" s="10"/>
    </row>
    <row r="3971" spans="1:25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9">ROUND((E3971/D3971)*100,0)</f>
        <v>7</v>
      </c>
      <c r="P3971">
        <f t="shared" ref="P3971:P4034" si="250">AVERAGE(E3971/L3971)</f>
        <v>35.166666666666664</v>
      </c>
      <c r="Q3971" s="9" t="s">
        <v>8320</v>
      </c>
      <c r="R3971" s="9" t="s">
        <v>8321</v>
      </c>
      <c r="S3971" s="10">
        <f>(J3971/86400)+25569+(-6/24)</f>
        <v>42601.604699074072</v>
      </c>
      <c r="T3971">
        <f t="shared" si="248"/>
        <v>2016</v>
      </c>
      <c r="U3971" s="15" t="str">
        <f t="shared" ref="U3971:U4034" si="251">TEXT(S3971,"mmm")</f>
        <v>Aug</v>
      </c>
      <c r="V3971" s="10">
        <f>(I3971/86400)+25569+(-5/24)</f>
        <v>42610.954861111109</v>
      </c>
      <c r="Y3971" s="10"/>
    </row>
    <row r="3972" spans="1:25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9"/>
        <v>0</v>
      </c>
      <c r="P3972">
        <f t="shared" si="250"/>
        <v>5.5</v>
      </c>
      <c r="Q3972" s="9" t="s">
        <v>8320</v>
      </c>
      <c r="R3972" s="9" t="s">
        <v>8321</v>
      </c>
      <c r="S3972" s="10">
        <f>(J3972/86400)+25569+(-6/24)</f>
        <v>42447.613553240742</v>
      </c>
      <c r="T3972">
        <f t="shared" si="248"/>
        <v>2016</v>
      </c>
      <c r="U3972" s="15" t="str">
        <f t="shared" si="251"/>
        <v>Mar</v>
      </c>
      <c r="V3972" s="10">
        <f>(I3972/86400)+25569+(-5/24)</f>
        <v>42477.655219907407</v>
      </c>
      <c r="Y3972" s="10"/>
    </row>
    <row r="3973" spans="1:25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9"/>
        <v>1</v>
      </c>
      <c r="P3973">
        <f t="shared" si="250"/>
        <v>22.666666666666668</v>
      </c>
      <c r="Q3973" s="9" t="s">
        <v>8320</v>
      </c>
      <c r="R3973" s="9" t="s">
        <v>8321</v>
      </c>
      <c r="S3973" s="10">
        <f>(J3973/86400)+25569+(-6/24)</f>
        <v>41811.286180555559</v>
      </c>
      <c r="T3973">
        <f t="shared" si="248"/>
        <v>2014</v>
      </c>
      <c r="U3973" s="15" t="str">
        <f t="shared" si="251"/>
        <v>Jun</v>
      </c>
      <c r="V3973" s="10">
        <f>(I3973/86400)+25569+(-5/24)</f>
        <v>41841.327847222223</v>
      </c>
      <c r="Y3973" s="10"/>
    </row>
    <row r="3974" spans="1:25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9"/>
        <v>21</v>
      </c>
      <c r="P3974">
        <f t="shared" si="250"/>
        <v>26.375</v>
      </c>
      <c r="Q3974" s="9" t="s">
        <v>8320</v>
      </c>
      <c r="R3974" s="9" t="s">
        <v>8321</v>
      </c>
      <c r="S3974" s="10">
        <f>(J3974/86400)+25569+(-6/24)</f>
        <v>41980.817523148144</v>
      </c>
      <c r="T3974">
        <f t="shared" si="248"/>
        <v>2014</v>
      </c>
      <c r="U3974" s="15" t="str">
        <f t="shared" si="251"/>
        <v>Dec</v>
      </c>
      <c r="V3974" s="10">
        <f>(I3974/86400)+25569+(-5/24)</f>
        <v>42040.859189814808</v>
      </c>
      <c r="Y3974" s="10"/>
    </row>
    <row r="3975" spans="1:25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9"/>
        <v>78</v>
      </c>
      <c r="P3975">
        <f t="shared" si="250"/>
        <v>105.54054054054055</v>
      </c>
      <c r="Q3975" s="9" t="s">
        <v>8320</v>
      </c>
      <c r="R3975" s="9" t="s">
        <v>8321</v>
      </c>
      <c r="S3975" s="10">
        <f>(J3975/86400)+25569+(-6/24)</f>
        <v>42469.43414351852</v>
      </c>
      <c r="T3975">
        <f t="shared" si="248"/>
        <v>2016</v>
      </c>
      <c r="U3975" s="15" t="str">
        <f t="shared" si="251"/>
        <v>Apr</v>
      </c>
      <c r="V3975" s="10">
        <f>(I3975/86400)+25569+(-5/24)</f>
        <v>42498.958333333336</v>
      </c>
      <c r="Y3975" s="10"/>
    </row>
    <row r="3976" spans="1:25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9"/>
        <v>32</v>
      </c>
      <c r="P3976">
        <f t="shared" si="250"/>
        <v>29.09090909090909</v>
      </c>
      <c r="Q3976" s="9" t="s">
        <v>8320</v>
      </c>
      <c r="R3976" s="9" t="s">
        <v>8321</v>
      </c>
      <c r="S3976" s="10">
        <f>(J3976/86400)+25569+(-6/24)</f>
        <v>42493.296851851846</v>
      </c>
      <c r="T3976">
        <f t="shared" si="248"/>
        <v>2016</v>
      </c>
      <c r="U3976" s="15" t="str">
        <f t="shared" si="251"/>
        <v>May</v>
      </c>
      <c r="V3976" s="10">
        <f>(I3976/86400)+25569+(-5/24)</f>
        <v>42523.338518518511</v>
      </c>
      <c r="Y3976" s="10"/>
    </row>
    <row r="3977" spans="1:25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9"/>
        <v>0</v>
      </c>
      <c r="P3977" t="e">
        <f t="shared" si="250"/>
        <v>#DIV/0!</v>
      </c>
      <c r="Q3977" s="9" t="s">
        <v>8320</v>
      </c>
      <c r="R3977" s="9" t="s">
        <v>8321</v>
      </c>
      <c r="S3977" s="10">
        <f>(J3977/86400)+25569+(-6/24)</f>
        <v>42534.616875</v>
      </c>
      <c r="T3977">
        <f t="shared" si="248"/>
        <v>2016</v>
      </c>
      <c r="U3977" s="15" t="str">
        <f t="shared" si="251"/>
        <v>Jun</v>
      </c>
      <c r="V3977" s="10">
        <f>(I3977/86400)+25569+(-5/24)</f>
        <v>42564.658541666664</v>
      </c>
      <c r="Y3977" s="10"/>
    </row>
    <row r="3978" spans="1:25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9"/>
        <v>48</v>
      </c>
      <c r="P3978">
        <f t="shared" si="250"/>
        <v>62</v>
      </c>
      <c r="Q3978" s="9" t="s">
        <v>8320</v>
      </c>
      <c r="R3978" s="9" t="s">
        <v>8321</v>
      </c>
      <c r="S3978" s="10">
        <f>(J3978/86400)+25569+(-6/24)</f>
        <v>41830.608344907407</v>
      </c>
      <c r="T3978">
        <f t="shared" si="248"/>
        <v>2014</v>
      </c>
      <c r="U3978" s="15" t="str">
        <f t="shared" si="251"/>
        <v>Jul</v>
      </c>
      <c r="V3978" s="10">
        <f>(I3978/86400)+25569+(-5/24)</f>
        <v>41852.083333333328</v>
      </c>
      <c r="Y3978" s="10"/>
    </row>
    <row r="3979" spans="1:25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9"/>
        <v>1</v>
      </c>
      <c r="P3979">
        <f t="shared" si="250"/>
        <v>217.5</v>
      </c>
      <c r="Q3979" s="9" t="s">
        <v>8320</v>
      </c>
      <c r="R3979" s="9" t="s">
        <v>8321</v>
      </c>
      <c r="S3979" s="10">
        <f>(J3979/86400)+25569+(-6/24)</f>
        <v>42543.538564814815</v>
      </c>
      <c r="T3979">
        <f t="shared" si="248"/>
        <v>2016</v>
      </c>
      <c r="U3979" s="15" t="str">
        <f t="shared" si="251"/>
        <v>Jun</v>
      </c>
      <c r="V3979" s="10">
        <f>(I3979/86400)+25569+(-5/24)</f>
        <v>42573.580231481479</v>
      </c>
      <c r="Y3979" s="10"/>
    </row>
    <row r="3980" spans="1:25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9"/>
        <v>11</v>
      </c>
      <c r="P3980">
        <f t="shared" si="250"/>
        <v>26.75</v>
      </c>
      <c r="Q3980" s="9" t="s">
        <v>8320</v>
      </c>
      <c r="R3980" s="9" t="s">
        <v>8321</v>
      </c>
      <c r="S3980" s="10">
        <f>(J3980/86400)+25569+(-6/24)</f>
        <v>41975.392974537041</v>
      </c>
      <c r="T3980">
        <f t="shared" si="248"/>
        <v>2014</v>
      </c>
      <c r="U3980" s="15" t="str">
        <f t="shared" si="251"/>
        <v>Dec</v>
      </c>
      <c r="V3980" s="10">
        <f>(I3980/86400)+25569+(-5/24)</f>
        <v>42035.434641203705</v>
      </c>
      <c r="Y3980" s="10"/>
    </row>
    <row r="3981" spans="1:25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9"/>
        <v>2</v>
      </c>
      <c r="P3981">
        <f t="shared" si="250"/>
        <v>18.333333333333332</v>
      </c>
      <c r="Q3981" s="9" t="s">
        <v>8320</v>
      </c>
      <c r="R3981" s="9" t="s">
        <v>8321</v>
      </c>
      <c r="S3981" s="10">
        <f>(J3981/86400)+25569+(-6/24)</f>
        <v>42069.653437500005</v>
      </c>
      <c r="T3981">
        <f t="shared" si="248"/>
        <v>2015</v>
      </c>
      <c r="U3981" s="15" t="str">
        <f t="shared" si="251"/>
        <v>Mar</v>
      </c>
      <c r="V3981" s="10">
        <f>(I3981/86400)+25569+(-5/24)</f>
        <v>42092.624999999993</v>
      </c>
      <c r="Y3981" s="10"/>
    </row>
    <row r="3982" spans="1:25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9"/>
        <v>18</v>
      </c>
      <c r="P3982">
        <f t="shared" si="250"/>
        <v>64.285714285714292</v>
      </c>
      <c r="Q3982" s="9" t="s">
        <v>8320</v>
      </c>
      <c r="R3982" s="9" t="s">
        <v>8321</v>
      </c>
      <c r="S3982" s="10">
        <f>(J3982/86400)+25569+(-6/24)</f>
        <v>41795.348923611113</v>
      </c>
      <c r="T3982">
        <f t="shared" si="248"/>
        <v>2014</v>
      </c>
      <c r="U3982" s="15" t="str">
        <f t="shared" si="251"/>
        <v>Jun</v>
      </c>
      <c r="V3982" s="10">
        <f>(I3982/86400)+25569+(-5/24)</f>
        <v>41825.390590277777</v>
      </c>
      <c r="Y3982" s="10"/>
    </row>
    <row r="3983" spans="1:25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9"/>
        <v>4</v>
      </c>
      <c r="P3983">
        <f t="shared" si="250"/>
        <v>175</v>
      </c>
      <c r="Q3983" s="9" t="s">
        <v>8320</v>
      </c>
      <c r="R3983" s="9" t="s">
        <v>8321</v>
      </c>
      <c r="S3983" s="10">
        <f>(J3983/86400)+25569+(-6/24)</f>
        <v>42507.929965277777</v>
      </c>
      <c r="T3983">
        <f t="shared" si="248"/>
        <v>2016</v>
      </c>
      <c r="U3983" s="15" t="str">
        <f t="shared" si="251"/>
        <v>May</v>
      </c>
      <c r="V3983" s="10">
        <f>(I3983/86400)+25569+(-5/24)</f>
        <v>42567.971631944441</v>
      </c>
      <c r="Y3983" s="10"/>
    </row>
    <row r="3984" spans="1:25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9"/>
        <v>20</v>
      </c>
      <c r="P3984">
        <f t="shared" si="250"/>
        <v>34</v>
      </c>
      <c r="Q3984" s="9" t="s">
        <v>8320</v>
      </c>
      <c r="R3984" s="9" t="s">
        <v>8321</v>
      </c>
      <c r="S3984" s="10">
        <f>(J3984/86400)+25569+(-6/24)</f>
        <v>42132.559953703705</v>
      </c>
      <c r="T3984">
        <f t="shared" si="248"/>
        <v>2015</v>
      </c>
      <c r="U3984" s="15" t="str">
        <f t="shared" si="251"/>
        <v>May</v>
      </c>
      <c r="V3984" s="10">
        <f>(I3984/86400)+25569+(-5/24)</f>
        <v>42192.601620370369</v>
      </c>
      <c r="Y3984" s="10"/>
    </row>
    <row r="3985" spans="1:25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9"/>
        <v>35</v>
      </c>
      <c r="P3985">
        <f t="shared" si="250"/>
        <v>84.282608695652172</v>
      </c>
      <c r="Q3985" s="9" t="s">
        <v>8320</v>
      </c>
      <c r="R3985" s="9" t="s">
        <v>8321</v>
      </c>
      <c r="S3985" s="10">
        <f>(J3985/86400)+25569+(-6/24)</f>
        <v>41747.61986111111</v>
      </c>
      <c r="T3985">
        <f t="shared" si="248"/>
        <v>2014</v>
      </c>
      <c r="U3985" s="15" t="str">
        <f t="shared" si="251"/>
        <v>Apr</v>
      </c>
      <c r="V3985" s="10">
        <f>(I3985/86400)+25569+(-5/24)</f>
        <v>41779.082638888889</v>
      </c>
      <c r="Y3985" s="10"/>
    </row>
    <row r="3986" spans="1:25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9"/>
        <v>6</v>
      </c>
      <c r="P3986">
        <f t="shared" si="250"/>
        <v>9.5</v>
      </c>
      <c r="Q3986" s="9" t="s">
        <v>8320</v>
      </c>
      <c r="R3986" s="9" t="s">
        <v>8321</v>
      </c>
      <c r="S3986" s="10">
        <f>(J3986/86400)+25569+(-6/24)</f>
        <v>41920.713472222225</v>
      </c>
      <c r="T3986">
        <f t="shared" si="248"/>
        <v>2014</v>
      </c>
      <c r="U3986" s="15" t="str">
        <f t="shared" si="251"/>
        <v>Oct</v>
      </c>
      <c r="V3986" s="10">
        <f>(I3986/86400)+25569+(-5/24)</f>
        <v>41950.791666666664</v>
      </c>
      <c r="Y3986" s="10"/>
    </row>
    <row r="3987" spans="1:25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9"/>
        <v>32</v>
      </c>
      <c r="P3987">
        <f t="shared" si="250"/>
        <v>33.736842105263158</v>
      </c>
      <c r="Q3987" s="9" t="s">
        <v>8320</v>
      </c>
      <c r="R3987" s="9" t="s">
        <v>8321</v>
      </c>
      <c r="S3987" s="10">
        <f>(J3987/86400)+25569+(-6/24)</f>
        <v>42399.457407407404</v>
      </c>
      <c r="T3987">
        <f t="shared" si="248"/>
        <v>2016</v>
      </c>
      <c r="U3987" s="15" t="str">
        <f t="shared" si="251"/>
        <v>Jan</v>
      </c>
      <c r="V3987" s="10">
        <f>(I3987/86400)+25569+(-5/24)</f>
        <v>42420.670138888883</v>
      </c>
      <c r="Y3987" s="10"/>
    </row>
    <row r="3988" spans="1:25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9"/>
        <v>10</v>
      </c>
      <c r="P3988">
        <f t="shared" si="250"/>
        <v>37.53846153846154</v>
      </c>
      <c r="Q3988" s="9" t="s">
        <v>8320</v>
      </c>
      <c r="R3988" s="9" t="s">
        <v>8321</v>
      </c>
      <c r="S3988" s="10">
        <f>(J3988/86400)+25569+(-6/24)</f>
        <v>42467.298541666663</v>
      </c>
      <c r="T3988">
        <f t="shared" si="248"/>
        <v>2016</v>
      </c>
      <c r="U3988" s="15" t="str">
        <f t="shared" si="251"/>
        <v>Apr</v>
      </c>
      <c r="V3988" s="10">
        <f>(I3988/86400)+25569+(-5/24)</f>
        <v>42496.336111111108</v>
      </c>
      <c r="Y3988" s="10"/>
    </row>
    <row r="3989" spans="1:25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9"/>
        <v>38</v>
      </c>
      <c r="P3989">
        <f t="shared" si="250"/>
        <v>11.615384615384615</v>
      </c>
      <c r="Q3989" s="9" t="s">
        <v>8320</v>
      </c>
      <c r="R3989" s="9" t="s">
        <v>8321</v>
      </c>
      <c r="S3989" s="10">
        <f>(J3989/86400)+25569+(-6/24)</f>
        <v>41765.67465277778</v>
      </c>
      <c r="T3989">
        <f t="shared" si="248"/>
        <v>2014</v>
      </c>
      <c r="U3989" s="15" t="str">
        <f t="shared" si="251"/>
        <v>May</v>
      </c>
      <c r="V3989" s="10">
        <f>(I3989/86400)+25569+(-5/24)</f>
        <v>41775.716319444444</v>
      </c>
      <c r="Y3989" s="10"/>
    </row>
    <row r="3990" spans="1:25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9"/>
        <v>2</v>
      </c>
      <c r="P3990">
        <f t="shared" si="250"/>
        <v>8</v>
      </c>
      <c r="Q3990" s="9" t="s">
        <v>8320</v>
      </c>
      <c r="R3990" s="9" t="s">
        <v>8321</v>
      </c>
      <c r="S3990" s="10">
        <f>(J3990/86400)+25569+(-6/24)</f>
        <v>42229.83116898148</v>
      </c>
      <c r="T3990">
        <f t="shared" si="248"/>
        <v>2015</v>
      </c>
      <c r="U3990" s="15" t="str">
        <f t="shared" si="251"/>
        <v>Aug</v>
      </c>
      <c r="V3990" s="10">
        <f>(I3990/86400)+25569+(-5/24)</f>
        <v>42244.872835648144</v>
      </c>
      <c r="Y3990" s="10"/>
    </row>
    <row r="3991" spans="1:25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9"/>
        <v>0</v>
      </c>
      <c r="P3991" t="e">
        <f t="shared" si="250"/>
        <v>#DIV/0!</v>
      </c>
      <c r="Q3991" s="9" t="s">
        <v>8320</v>
      </c>
      <c r="R3991" s="9" t="s">
        <v>8321</v>
      </c>
      <c r="S3991" s="10">
        <f>(J3991/86400)+25569+(-6/24)</f>
        <v>42286.499780092592</v>
      </c>
      <c r="T3991">
        <f t="shared" si="248"/>
        <v>2015</v>
      </c>
      <c r="U3991" s="15" t="str">
        <f t="shared" si="251"/>
        <v>Oct</v>
      </c>
      <c r="V3991" s="10">
        <f>(I3991/86400)+25569+(-5/24)</f>
        <v>42316.583113425928</v>
      </c>
      <c r="Y3991" s="10"/>
    </row>
    <row r="3992" spans="1:25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9"/>
        <v>4</v>
      </c>
      <c r="P3992">
        <f t="shared" si="250"/>
        <v>23</v>
      </c>
      <c r="Q3992" s="9" t="s">
        <v>8320</v>
      </c>
      <c r="R3992" s="9" t="s">
        <v>8321</v>
      </c>
      <c r="S3992" s="10">
        <f>(J3992/86400)+25569+(-6/24)</f>
        <v>42401.422372685185</v>
      </c>
      <c r="T3992">
        <f t="shared" si="248"/>
        <v>2016</v>
      </c>
      <c r="U3992" s="15" t="str">
        <f t="shared" si="251"/>
        <v>Feb</v>
      </c>
      <c r="V3992" s="10">
        <f>(I3992/86400)+25569+(-5/24)</f>
        <v>42431.464039351849</v>
      </c>
      <c r="Y3992" s="10"/>
    </row>
    <row r="3993" spans="1:25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9"/>
        <v>20</v>
      </c>
      <c r="P3993">
        <f t="shared" si="250"/>
        <v>100</v>
      </c>
      <c r="Q3993" s="9" t="s">
        <v>8320</v>
      </c>
      <c r="R3993" s="9" t="s">
        <v>8321</v>
      </c>
      <c r="S3993" s="10">
        <f>(J3993/86400)+25569+(-6/24)</f>
        <v>42125.394467592589</v>
      </c>
      <c r="T3993">
        <f t="shared" si="248"/>
        <v>2015</v>
      </c>
      <c r="U3993" s="15" t="str">
        <f t="shared" si="251"/>
        <v>May</v>
      </c>
      <c r="V3993" s="10">
        <f>(I3993/86400)+25569+(-5/24)</f>
        <v>42155.436134259253</v>
      </c>
      <c r="Y3993" s="10"/>
    </row>
    <row r="3994" spans="1:25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9"/>
        <v>5</v>
      </c>
      <c r="P3994">
        <f t="shared" si="250"/>
        <v>60.111111111111114</v>
      </c>
      <c r="Q3994" s="9" t="s">
        <v>8320</v>
      </c>
      <c r="R3994" s="9" t="s">
        <v>8321</v>
      </c>
      <c r="S3994" s="10">
        <f>(J3994/86400)+25569+(-6/24)</f>
        <v>42289.69049768518</v>
      </c>
      <c r="T3994">
        <f t="shared" si="248"/>
        <v>2015</v>
      </c>
      <c r="U3994" s="15" t="str">
        <f t="shared" si="251"/>
        <v>Oct</v>
      </c>
      <c r="V3994" s="10">
        <f>(I3994/86400)+25569+(-5/24)</f>
        <v>42349.773831018516</v>
      </c>
      <c r="Y3994" s="10"/>
    </row>
    <row r="3995" spans="1:25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9"/>
        <v>0</v>
      </c>
      <c r="P3995">
        <f t="shared" si="250"/>
        <v>3</v>
      </c>
      <c r="Q3995" s="9" t="s">
        <v>8320</v>
      </c>
      <c r="R3995" s="9" t="s">
        <v>8321</v>
      </c>
      <c r="S3995" s="10">
        <f>(J3995/86400)+25569+(-6/24)</f>
        <v>42107.614722222221</v>
      </c>
      <c r="T3995">
        <f t="shared" si="248"/>
        <v>2015</v>
      </c>
      <c r="U3995" s="15" t="str">
        <f t="shared" si="251"/>
        <v>Apr</v>
      </c>
      <c r="V3995" s="10">
        <f>(I3995/86400)+25569+(-5/24)</f>
        <v>42137.656388888885</v>
      </c>
      <c r="Y3995" s="10"/>
    </row>
    <row r="3996" spans="1:25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9"/>
        <v>0</v>
      </c>
      <c r="P3996">
        <f t="shared" si="250"/>
        <v>5</v>
      </c>
      <c r="Q3996" s="9" t="s">
        <v>8320</v>
      </c>
      <c r="R3996" s="9" t="s">
        <v>8321</v>
      </c>
      <c r="S3996" s="10">
        <f>(J3996/86400)+25569+(-6/24)</f>
        <v>41809.139930555553</v>
      </c>
      <c r="T3996">
        <f t="shared" si="248"/>
        <v>2014</v>
      </c>
      <c r="U3996" s="15" t="str">
        <f t="shared" si="251"/>
        <v>Jun</v>
      </c>
      <c r="V3996" s="10">
        <f>(I3996/86400)+25569+(-5/24)</f>
        <v>41839.181597222218</v>
      </c>
      <c r="Y3996" s="10"/>
    </row>
    <row r="3997" spans="1:25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9"/>
        <v>35</v>
      </c>
      <c r="P3997">
        <f t="shared" si="250"/>
        <v>17.5</v>
      </c>
      <c r="Q3997" s="9" t="s">
        <v>8320</v>
      </c>
      <c r="R3997" s="9" t="s">
        <v>8321</v>
      </c>
      <c r="S3997" s="10">
        <f>(J3997/86400)+25569+(-6/24)</f>
        <v>42019.433761574073</v>
      </c>
      <c r="T3997">
        <f t="shared" si="248"/>
        <v>2015</v>
      </c>
      <c r="U3997" s="15" t="str">
        <f t="shared" si="251"/>
        <v>Jan</v>
      </c>
      <c r="V3997" s="10">
        <f>(I3997/86400)+25569+(-5/24)</f>
        <v>42049.268749999996</v>
      </c>
      <c r="Y3997" s="10"/>
    </row>
    <row r="3998" spans="1:25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9"/>
        <v>17</v>
      </c>
      <c r="P3998">
        <f t="shared" si="250"/>
        <v>29.235294117647058</v>
      </c>
      <c r="Q3998" s="9" t="s">
        <v>8320</v>
      </c>
      <c r="R3998" s="9" t="s">
        <v>8321</v>
      </c>
      <c r="S3998" s="10">
        <f>(J3998/86400)+25569+(-6/24)</f>
        <v>41950.016944444447</v>
      </c>
      <c r="T3998">
        <f t="shared" si="248"/>
        <v>2014</v>
      </c>
      <c r="U3998" s="15" t="str">
        <f t="shared" si="251"/>
        <v>Nov</v>
      </c>
      <c r="V3998" s="10">
        <f>(I3998/86400)+25569+(-5/24)</f>
        <v>41963.461111111108</v>
      </c>
      <c r="Y3998" s="10"/>
    </row>
    <row r="3999" spans="1:25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9"/>
        <v>0</v>
      </c>
      <c r="P3999" t="e">
        <f t="shared" si="250"/>
        <v>#DIV/0!</v>
      </c>
      <c r="Q3999" s="9" t="s">
        <v>8320</v>
      </c>
      <c r="R3999" s="9" t="s">
        <v>8321</v>
      </c>
      <c r="S3999" s="10">
        <f>(J3999/86400)+25569+(-6/24)</f>
        <v>42069.141446759255</v>
      </c>
      <c r="T3999">
        <f t="shared" si="248"/>
        <v>2015</v>
      </c>
      <c r="U3999" s="15" t="str">
        <f t="shared" si="251"/>
        <v>Mar</v>
      </c>
      <c r="V3999" s="10">
        <f>(I3999/86400)+25569+(-5/24)</f>
        <v>42099.141446759262</v>
      </c>
      <c r="Y3999" s="10"/>
    </row>
    <row r="4000" spans="1:25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9"/>
        <v>57</v>
      </c>
      <c r="P4000">
        <f t="shared" si="250"/>
        <v>59.583333333333336</v>
      </c>
      <c r="Q4000" s="9" t="s">
        <v>8320</v>
      </c>
      <c r="R4000" s="9" t="s">
        <v>8321</v>
      </c>
      <c r="S4000" s="10">
        <f>(J4000/86400)+25569+(-6/24)</f>
        <v>42061.713263888887</v>
      </c>
      <c r="T4000">
        <f t="shared" si="248"/>
        <v>2015</v>
      </c>
      <c r="U4000" s="15" t="str">
        <f t="shared" si="251"/>
        <v>Feb</v>
      </c>
      <c r="V4000" s="10">
        <f>(I4000/86400)+25569+(-5/24)</f>
        <v>42091.713263888887</v>
      </c>
      <c r="Y4000" s="10"/>
    </row>
    <row r="4001" spans="1:25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9"/>
        <v>17</v>
      </c>
      <c r="P4001">
        <f t="shared" si="250"/>
        <v>82.571428571428569</v>
      </c>
      <c r="Q4001" s="9" t="s">
        <v>8320</v>
      </c>
      <c r="R4001" s="9" t="s">
        <v>8321</v>
      </c>
      <c r="S4001" s="10">
        <f>(J4001/86400)+25569+(-6/24)</f>
        <v>41842.578680555554</v>
      </c>
      <c r="T4001">
        <f t="shared" si="248"/>
        <v>2014</v>
      </c>
      <c r="U4001" s="15" t="str">
        <f t="shared" si="251"/>
        <v>Jul</v>
      </c>
      <c r="V4001" s="10">
        <f>(I4001/86400)+25569+(-5/24)</f>
        <v>41882.619317129625</v>
      </c>
      <c r="Y4001" s="10"/>
    </row>
    <row r="4002" spans="1:25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9"/>
        <v>0</v>
      </c>
      <c r="P4002">
        <f t="shared" si="250"/>
        <v>10</v>
      </c>
      <c r="Q4002" s="9" t="s">
        <v>8320</v>
      </c>
      <c r="R4002" s="9" t="s">
        <v>8321</v>
      </c>
      <c r="S4002" s="10">
        <f>(J4002/86400)+25569+(-6/24)</f>
        <v>42437.39534722222</v>
      </c>
      <c r="T4002">
        <f t="shared" si="248"/>
        <v>2016</v>
      </c>
      <c r="U4002" s="15" t="str">
        <f t="shared" si="251"/>
        <v>Mar</v>
      </c>
      <c r="V4002" s="10">
        <f>(I4002/86400)+25569+(-5/24)</f>
        <v>42497.39534722222</v>
      </c>
      <c r="Y4002" s="10"/>
    </row>
    <row r="4003" spans="1:25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9"/>
        <v>38</v>
      </c>
      <c r="P4003">
        <f t="shared" si="250"/>
        <v>32.357142857142854</v>
      </c>
      <c r="Q4003" s="9" t="s">
        <v>8320</v>
      </c>
      <c r="R4003" s="9" t="s">
        <v>8321</v>
      </c>
      <c r="S4003" s="10">
        <f>(J4003/86400)+25569+(-6/24)</f>
        <v>42775.714212962965</v>
      </c>
      <c r="T4003">
        <f t="shared" si="248"/>
        <v>2017</v>
      </c>
      <c r="U4003" s="15" t="str">
        <f t="shared" si="251"/>
        <v>Feb</v>
      </c>
      <c r="V4003" s="10">
        <f>(I4003/86400)+25569+(-5/24)</f>
        <v>42795.583333333336</v>
      </c>
      <c r="Y4003" s="10"/>
    </row>
    <row r="4004" spans="1:25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9"/>
        <v>2</v>
      </c>
      <c r="P4004">
        <f t="shared" si="250"/>
        <v>5.75</v>
      </c>
      <c r="Q4004" s="9" t="s">
        <v>8320</v>
      </c>
      <c r="R4004" s="9" t="s">
        <v>8321</v>
      </c>
      <c r="S4004" s="10">
        <f>(J4004/86400)+25569+(-6/24)</f>
        <v>41878.793530092589</v>
      </c>
      <c r="T4004">
        <f t="shared" si="248"/>
        <v>2014</v>
      </c>
      <c r="U4004" s="15" t="str">
        <f t="shared" si="251"/>
        <v>Aug</v>
      </c>
      <c r="V4004" s="10">
        <f>(I4004/86400)+25569+(-5/24)</f>
        <v>41908.835196759253</v>
      </c>
      <c r="Y4004" s="10"/>
    </row>
    <row r="4005" spans="1:25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9"/>
        <v>10</v>
      </c>
      <c r="P4005">
        <f t="shared" si="250"/>
        <v>100.5</v>
      </c>
      <c r="Q4005" s="9" t="s">
        <v>8320</v>
      </c>
      <c r="R4005" s="9" t="s">
        <v>8321</v>
      </c>
      <c r="S4005" s="10">
        <f>(J4005/86400)+25569+(-6/24)</f>
        <v>42020.337349537032</v>
      </c>
      <c r="T4005">
        <f t="shared" si="248"/>
        <v>2015</v>
      </c>
      <c r="U4005" s="15" t="str">
        <f t="shared" si="251"/>
        <v>Jan</v>
      </c>
      <c r="V4005" s="10">
        <f>(I4005/86400)+25569+(-5/24)</f>
        <v>42050.379016203697</v>
      </c>
      <c r="Y4005" s="10"/>
    </row>
    <row r="4006" spans="1:25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9"/>
        <v>0</v>
      </c>
      <c r="P4006">
        <f t="shared" si="250"/>
        <v>1</v>
      </c>
      <c r="Q4006" s="9" t="s">
        <v>8320</v>
      </c>
      <c r="R4006" s="9" t="s">
        <v>8321</v>
      </c>
      <c r="S4006" s="10">
        <f>(J4006/86400)+25569+(-6/24)</f>
        <v>41889.91269675926</v>
      </c>
      <c r="T4006">
        <f t="shared" si="248"/>
        <v>2014</v>
      </c>
      <c r="U4006" s="15" t="str">
        <f t="shared" si="251"/>
        <v>Sep</v>
      </c>
      <c r="V4006" s="10">
        <f>(I4006/86400)+25569+(-5/24)</f>
        <v>41919.954363425924</v>
      </c>
      <c r="Y4006" s="10"/>
    </row>
    <row r="4007" spans="1:25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9"/>
        <v>1</v>
      </c>
      <c r="P4007">
        <f t="shared" si="250"/>
        <v>20</v>
      </c>
      <c r="Q4007" s="9" t="s">
        <v>8320</v>
      </c>
      <c r="R4007" s="9" t="s">
        <v>8321</v>
      </c>
      <c r="S4007" s="10">
        <f>(J4007/86400)+25569+(-6/24)</f>
        <v>41872.557696759257</v>
      </c>
      <c r="T4007">
        <f t="shared" si="248"/>
        <v>2014</v>
      </c>
      <c r="U4007" s="15" t="str">
        <f t="shared" si="251"/>
        <v>Aug</v>
      </c>
      <c r="V4007" s="10">
        <f>(I4007/86400)+25569+(-5/24)</f>
        <v>41932.599363425921</v>
      </c>
      <c r="Y4007" s="10"/>
    </row>
    <row r="4008" spans="1:25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9"/>
        <v>0</v>
      </c>
      <c r="P4008">
        <f t="shared" si="250"/>
        <v>2</v>
      </c>
      <c r="Q4008" s="9" t="s">
        <v>8320</v>
      </c>
      <c r="R4008" s="9" t="s">
        <v>8321</v>
      </c>
      <c r="S4008" s="10">
        <f>(J4008/86400)+25569+(-6/24)</f>
        <v>42391.522997685184</v>
      </c>
      <c r="T4008">
        <f t="shared" si="248"/>
        <v>2016</v>
      </c>
      <c r="U4008" s="15" t="str">
        <f t="shared" si="251"/>
        <v>Jan</v>
      </c>
      <c r="V4008" s="10">
        <f>(I4008/86400)+25569+(-5/24)</f>
        <v>42416.564664351848</v>
      </c>
      <c r="Y4008" s="10"/>
    </row>
    <row r="4009" spans="1:25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9"/>
        <v>0</v>
      </c>
      <c r="P4009">
        <f t="shared" si="250"/>
        <v>5</v>
      </c>
      <c r="Q4009" s="9" t="s">
        <v>8320</v>
      </c>
      <c r="R4009" s="9" t="s">
        <v>8321</v>
      </c>
      <c r="S4009" s="10">
        <f>(J4009/86400)+25569+(-6/24)</f>
        <v>41848.522928240738</v>
      </c>
      <c r="T4009">
        <f t="shared" si="248"/>
        <v>2014</v>
      </c>
      <c r="U4009" s="15" t="str">
        <f t="shared" si="251"/>
        <v>Jul</v>
      </c>
      <c r="V4009" s="10">
        <f>(I4009/86400)+25569+(-5/24)</f>
        <v>41877.477777777771</v>
      </c>
      <c r="Y4009" s="10"/>
    </row>
    <row r="4010" spans="1:25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9"/>
        <v>6</v>
      </c>
      <c r="P4010">
        <f t="shared" si="250"/>
        <v>15</v>
      </c>
      <c r="Q4010" s="9" t="s">
        <v>8320</v>
      </c>
      <c r="R4010" s="9" t="s">
        <v>8321</v>
      </c>
      <c r="S4010" s="10">
        <f>(J4010/86400)+25569+(-6/24)</f>
        <v>42177.714201388888</v>
      </c>
      <c r="T4010">
        <f t="shared" si="248"/>
        <v>2015</v>
      </c>
      <c r="U4010" s="15" t="str">
        <f t="shared" si="251"/>
        <v>Jun</v>
      </c>
      <c r="V4010" s="10">
        <f>(I4010/86400)+25569+(-5/24)</f>
        <v>42207.755868055552</v>
      </c>
      <c r="Y4010" s="10"/>
    </row>
    <row r="4011" spans="1:25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9"/>
        <v>4</v>
      </c>
      <c r="P4011">
        <f t="shared" si="250"/>
        <v>25</v>
      </c>
      <c r="Q4011" s="9" t="s">
        <v>8320</v>
      </c>
      <c r="R4011" s="9" t="s">
        <v>8321</v>
      </c>
      <c r="S4011" s="10">
        <f>(J4011/86400)+25569+(-6/24)</f>
        <v>41851.450925925928</v>
      </c>
      <c r="T4011">
        <f t="shared" si="248"/>
        <v>2014</v>
      </c>
      <c r="U4011" s="15" t="str">
        <f t="shared" si="251"/>
        <v>Jul</v>
      </c>
      <c r="V4011" s="10">
        <f>(I4011/86400)+25569+(-5/24)</f>
        <v>41891.492592592593</v>
      </c>
      <c r="Y4011" s="10"/>
    </row>
    <row r="4012" spans="1:25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9"/>
        <v>24</v>
      </c>
      <c r="P4012">
        <f t="shared" si="250"/>
        <v>45.842105263157897</v>
      </c>
      <c r="Q4012" s="9" t="s">
        <v>8320</v>
      </c>
      <c r="R4012" s="9" t="s">
        <v>8321</v>
      </c>
      <c r="S4012" s="10">
        <f>(J4012/86400)+25569+(-6/24)</f>
        <v>41921.520439814813</v>
      </c>
      <c r="T4012">
        <f t="shared" si="248"/>
        <v>2014</v>
      </c>
      <c r="U4012" s="15" t="str">
        <f t="shared" si="251"/>
        <v>Oct</v>
      </c>
      <c r="V4012" s="10">
        <f>(I4012/86400)+25569+(-5/24)</f>
        <v>41938.562106481477</v>
      </c>
      <c r="Y4012" s="10"/>
    </row>
    <row r="4013" spans="1:25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9"/>
        <v>8</v>
      </c>
      <c r="P4013">
        <f t="shared" si="250"/>
        <v>4.75</v>
      </c>
      <c r="Q4013" s="9" t="s">
        <v>8320</v>
      </c>
      <c r="R4013" s="9" t="s">
        <v>8321</v>
      </c>
      <c r="S4013" s="10">
        <f>(J4013/86400)+25569+(-6/24)</f>
        <v>42002.29488425926</v>
      </c>
      <c r="T4013">
        <f t="shared" si="248"/>
        <v>2014</v>
      </c>
      <c r="U4013" s="15" t="str">
        <f t="shared" si="251"/>
        <v>Dec</v>
      </c>
      <c r="V4013" s="10">
        <f>(I4013/86400)+25569+(-5/24)</f>
        <v>42032.336550925924</v>
      </c>
      <c r="Y4013" s="10"/>
    </row>
    <row r="4014" spans="1:25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9"/>
        <v>0</v>
      </c>
      <c r="P4014" t="e">
        <f t="shared" si="250"/>
        <v>#DIV/0!</v>
      </c>
      <c r="Q4014" s="9" t="s">
        <v>8320</v>
      </c>
      <c r="R4014" s="9" t="s">
        <v>8321</v>
      </c>
      <c r="S4014" s="10">
        <f>(J4014/86400)+25569+(-6/24)</f>
        <v>42096.294548611113</v>
      </c>
      <c r="T4014">
        <f t="shared" si="248"/>
        <v>2015</v>
      </c>
      <c r="U4014" s="15" t="str">
        <f t="shared" si="251"/>
        <v>Apr</v>
      </c>
      <c r="V4014" s="10">
        <f>(I4014/86400)+25569+(-5/24)</f>
        <v>42126.336215277777</v>
      </c>
      <c r="Y4014" s="10"/>
    </row>
    <row r="4015" spans="1:25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9"/>
        <v>1</v>
      </c>
      <c r="P4015">
        <f t="shared" si="250"/>
        <v>13</v>
      </c>
      <c r="Q4015" s="9" t="s">
        <v>8320</v>
      </c>
      <c r="R4015" s="9" t="s">
        <v>8321</v>
      </c>
      <c r="S4015" s="10">
        <f>(J4015/86400)+25569+(-6/24)</f>
        <v>42021.051192129627</v>
      </c>
      <c r="T4015">
        <f t="shared" si="248"/>
        <v>2015</v>
      </c>
      <c r="U4015" s="15" t="str">
        <f t="shared" si="251"/>
        <v>Jan</v>
      </c>
      <c r="V4015" s="10">
        <f>(I4015/86400)+25569+(-5/24)</f>
        <v>42051.092858796292</v>
      </c>
      <c r="Y4015" s="10"/>
    </row>
    <row r="4016" spans="1:25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9"/>
        <v>0</v>
      </c>
      <c r="P4016" t="e">
        <f t="shared" si="250"/>
        <v>#DIV/0!</v>
      </c>
      <c r="Q4016" s="9" t="s">
        <v>8320</v>
      </c>
      <c r="R4016" s="9" t="s">
        <v>8321</v>
      </c>
      <c r="S4016" s="10">
        <f>(J4016/86400)+25569+(-6/24)</f>
        <v>42418.996168981481</v>
      </c>
      <c r="T4016">
        <f t="shared" si="248"/>
        <v>2016</v>
      </c>
      <c r="U4016" s="15" t="str">
        <f t="shared" si="251"/>
        <v>Feb</v>
      </c>
      <c r="V4016" s="10">
        <f>(I4016/86400)+25569+(-5/24)</f>
        <v>42434.037835648145</v>
      </c>
      <c r="Y4016" s="10"/>
    </row>
    <row r="4017" spans="1:25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9"/>
        <v>0</v>
      </c>
      <c r="P4017">
        <f t="shared" si="250"/>
        <v>1</v>
      </c>
      <c r="Q4017" s="9" t="s">
        <v>8320</v>
      </c>
      <c r="R4017" s="9" t="s">
        <v>8321</v>
      </c>
      <c r="S4017" s="10">
        <f>(J4017/86400)+25569+(-6/24)</f>
        <v>42174.530821759261</v>
      </c>
      <c r="T4017">
        <f t="shared" si="248"/>
        <v>2015</v>
      </c>
      <c r="U4017" s="15" t="str">
        <f t="shared" si="251"/>
        <v>Jun</v>
      </c>
      <c r="V4017" s="10">
        <f>(I4017/86400)+25569+(-5/24)</f>
        <v>42204.572488425925</v>
      </c>
      <c r="Y4017" s="10"/>
    </row>
    <row r="4018" spans="1:25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9"/>
        <v>14</v>
      </c>
      <c r="P4018">
        <f t="shared" si="250"/>
        <v>10</v>
      </c>
      <c r="Q4018" s="9" t="s">
        <v>8320</v>
      </c>
      <c r="R4018" s="9" t="s">
        <v>8321</v>
      </c>
      <c r="S4018" s="10">
        <f>(J4018/86400)+25569+(-6/24)</f>
        <v>41869.622685185182</v>
      </c>
      <c r="T4018">
        <f t="shared" si="248"/>
        <v>2014</v>
      </c>
      <c r="U4018" s="15" t="str">
        <f t="shared" si="251"/>
        <v>Aug</v>
      </c>
      <c r="V4018" s="10">
        <f>(I4018/86400)+25569+(-5/24)</f>
        <v>41899.664351851847</v>
      </c>
      <c r="Y4018" s="10"/>
    </row>
    <row r="4019" spans="1:25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9"/>
        <v>1</v>
      </c>
      <c r="P4019">
        <f t="shared" si="250"/>
        <v>52.5</v>
      </c>
      <c r="Q4019" s="9" t="s">
        <v>8320</v>
      </c>
      <c r="R4019" s="9" t="s">
        <v>8321</v>
      </c>
      <c r="S4019" s="10">
        <f>(J4019/86400)+25569+(-6/24)</f>
        <v>41856.422152777777</v>
      </c>
      <c r="T4019">
        <f t="shared" si="248"/>
        <v>2014</v>
      </c>
      <c r="U4019" s="15" t="str">
        <f t="shared" si="251"/>
        <v>Aug</v>
      </c>
      <c r="V4019" s="10">
        <f>(I4019/86400)+25569+(-5/24)</f>
        <v>41886.463819444441</v>
      </c>
      <c r="Y4019" s="10"/>
    </row>
    <row r="4020" spans="1:25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9"/>
        <v>9</v>
      </c>
      <c r="P4020">
        <f t="shared" si="250"/>
        <v>32.5</v>
      </c>
      <c r="Q4020" s="9" t="s">
        <v>8320</v>
      </c>
      <c r="R4020" s="9" t="s">
        <v>8321</v>
      </c>
      <c r="S4020" s="10">
        <f>(J4020/86400)+25569+(-6/24)</f>
        <v>42620.66097222222</v>
      </c>
      <c r="T4020">
        <f t="shared" si="248"/>
        <v>2016</v>
      </c>
      <c r="U4020" s="15" t="str">
        <f t="shared" si="251"/>
        <v>Sep</v>
      </c>
      <c r="V4020" s="10">
        <f>(I4020/86400)+25569+(-5/24)</f>
        <v>42650.702638888884</v>
      </c>
      <c r="Y4020" s="10"/>
    </row>
    <row r="4021" spans="1:25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9"/>
        <v>1</v>
      </c>
      <c r="P4021">
        <f t="shared" si="250"/>
        <v>7.25</v>
      </c>
      <c r="Q4021" s="9" t="s">
        <v>8320</v>
      </c>
      <c r="R4021" s="9" t="s">
        <v>8321</v>
      </c>
      <c r="S4021" s="10">
        <f>(J4021/86400)+25569+(-6/24)</f>
        <v>42417.425879629634</v>
      </c>
      <c r="T4021">
        <f t="shared" si="248"/>
        <v>2016</v>
      </c>
      <c r="U4021" s="15" t="str">
        <f t="shared" si="251"/>
        <v>Feb</v>
      </c>
      <c r="V4021" s="10">
        <f>(I4021/86400)+25569+(-5/24)</f>
        <v>42475.477777777771</v>
      </c>
      <c r="Y4021" s="10"/>
    </row>
    <row r="4022" spans="1:25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9"/>
        <v>17</v>
      </c>
      <c r="P4022">
        <f t="shared" si="250"/>
        <v>33.333333333333336</v>
      </c>
      <c r="Q4022" s="9" t="s">
        <v>8320</v>
      </c>
      <c r="R4022" s="9" t="s">
        <v>8321</v>
      </c>
      <c r="S4022" s="10">
        <f>(J4022/86400)+25569+(-6/24)</f>
        <v>42056.940960648149</v>
      </c>
      <c r="T4022">
        <f t="shared" si="248"/>
        <v>2015</v>
      </c>
      <c r="U4022" s="15" t="str">
        <f t="shared" si="251"/>
        <v>Feb</v>
      </c>
      <c r="V4022" s="10">
        <f>(I4022/86400)+25569+(-5/24)</f>
        <v>42086.940960648142</v>
      </c>
      <c r="Y4022" s="10"/>
    </row>
    <row r="4023" spans="1:25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9"/>
        <v>1</v>
      </c>
      <c r="P4023">
        <f t="shared" si="250"/>
        <v>62.5</v>
      </c>
      <c r="Q4023" s="9" t="s">
        <v>8320</v>
      </c>
      <c r="R4023" s="9" t="s">
        <v>8321</v>
      </c>
      <c r="S4023" s="10">
        <f>(J4023/86400)+25569+(-6/24)</f>
        <v>41878.661550925928</v>
      </c>
      <c r="T4023">
        <f t="shared" si="248"/>
        <v>2014</v>
      </c>
      <c r="U4023" s="15" t="str">
        <f t="shared" si="251"/>
        <v>Aug</v>
      </c>
      <c r="V4023" s="10">
        <f>(I4023/86400)+25569+(-5/24)</f>
        <v>41938.703217592592</v>
      </c>
      <c r="Y4023" s="10"/>
    </row>
    <row r="4024" spans="1:25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9"/>
        <v>70</v>
      </c>
      <c r="P4024">
        <f t="shared" si="250"/>
        <v>63.558375634517766</v>
      </c>
      <c r="Q4024" s="9" t="s">
        <v>8320</v>
      </c>
      <c r="R4024" s="9" t="s">
        <v>8321</v>
      </c>
      <c r="S4024" s="10">
        <f>(J4024/86400)+25569+(-6/24)</f>
        <v>41990.334108796298</v>
      </c>
      <c r="T4024">
        <f t="shared" si="248"/>
        <v>2014</v>
      </c>
      <c r="U4024" s="15" t="str">
        <f t="shared" si="251"/>
        <v>Dec</v>
      </c>
      <c r="V4024" s="10">
        <f>(I4024/86400)+25569+(-5/24)</f>
        <v>42035.912499999999</v>
      </c>
      <c r="Y4024" s="10"/>
    </row>
    <row r="4025" spans="1:25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9"/>
        <v>0</v>
      </c>
      <c r="P4025" t="e">
        <f t="shared" si="250"/>
        <v>#DIV/0!</v>
      </c>
      <c r="Q4025" s="9" t="s">
        <v>8320</v>
      </c>
      <c r="R4025" s="9" t="s">
        <v>8321</v>
      </c>
      <c r="S4025" s="10">
        <f>(J4025/86400)+25569+(-6/24)</f>
        <v>42408.749571759261</v>
      </c>
      <c r="T4025">
        <f t="shared" si="248"/>
        <v>2016</v>
      </c>
      <c r="U4025" s="15" t="str">
        <f t="shared" si="251"/>
        <v>Feb</v>
      </c>
      <c r="V4025" s="10">
        <f>(I4025/86400)+25569+(-5/24)</f>
        <v>42453.749571759261</v>
      </c>
      <c r="Y4025" s="10"/>
    </row>
    <row r="4026" spans="1:25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9"/>
        <v>1</v>
      </c>
      <c r="P4026">
        <f t="shared" si="250"/>
        <v>10</v>
      </c>
      <c r="Q4026" s="9" t="s">
        <v>8320</v>
      </c>
      <c r="R4026" s="9" t="s">
        <v>8321</v>
      </c>
      <c r="S4026" s="10">
        <f>(J4026/86400)+25569+(-6/24)</f>
        <v>42217.420104166667</v>
      </c>
      <c r="T4026">
        <f t="shared" si="248"/>
        <v>2015</v>
      </c>
      <c r="U4026" s="15" t="str">
        <f t="shared" si="251"/>
        <v>Aug</v>
      </c>
      <c r="V4026" s="10">
        <f>(I4026/86400)+25569+(-5/24)</f>
        <v>42247.461770833332</v>
      </c>
      <c r="Y4026" s="10"/>
    </row>
    <row r="4027" spans="1:25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9"/>
        <v>5</v>
      </c>
      <c r="P4027">
        <f t="shared" si="250"/>
        <v>62.5</v>
      </c>
      <c r="Q4027" s="9" t="s">
        <v>8320</v>
      </c>
      <c r="R4027" s="9" t="s">
        <v>8321</v>
      </c>
      <c r="S4027" s="10">
        <f>(J4027/86400)+25569+(-6/24)</f>
        <v>42150.987685185188</v>
      </c>
      <c r="T4027">
        <f t="shared" si="248"/>
        <v>2015</v>
      </c>
      <c r="U4027" s="15" t="str">
        <f t="shared" si="251"/>
        <v>May</v>
      </c>
      <c r="V4027" s="10">
        <f>(I4027/86400)+25569+(-5/24)</f>
        <v>42211.029351851852</v>
      </c>
      <c r="Y4027" s="10"/>
    </row>
    <row r="4028" spans="1:25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9"/>
        <v>0</v>
      </c>
      <c r="P4028" t="e">
        <f t="shared" si="250"/>
        <v>#DIV/0!</v>
      </c>
      <c r="Q4028" s="9" t="s">
        <v>8320</v>
      </c>
      <c r="R4028" s="9" t="s">
        <v>8321</v>
      </c>
      <c r="S4028" s="10">
        <f>(J4028/86400)+25569+(-6/24)</f>
        <v>42282.405543981484</v>
      </c>
      <c r="T4028">
        <f t="shared" si="248"/>
        <v>2015</v>
      </c>
      <c r="U4028" s="15" t="str">
        <f t="shared" si="251"/>
        <v>Oct</v>
      </c>
      <c r="V4028" s="10">
        <f>(I4028/86400)+25569+(-5/24)</f>
        <v>42342.488877314812</v>
      </c>
      <c r="Y4028" s="10"/>
    </row>
    <row r="4029" spans="1:25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9"/>
        <v>7</v>
      </c>
      <c r="P4029">
        <f t="shared" si="250"/>
        <v>30.714285714285715</v>
      </c>
      <c r="Q4029" s="9" t="s">
        <v>8320</v>
      </c>
      <c r="R4029" s="9" t="s">
        <v>8321</v>
      </c>
      <c r="S4029" s="10">
        <f>(J4029/86400)+25569+(-6/24)</f>
        <v>42768.72084490741</v>
      </c>
      <c r="T4029">
        <f t="shared" si="248"/>
        <v>2017</v>
      </c>
      <c r="U4029" s="15" t="str">
        <f t="shared" si="251"/>
        <v>Feb</v>
      </c>
      <c r="V4029" s="10">
        <f>(I4029/86400)+25569+(-5/24)</f>
        <v>42788.833333333336</v>
      </c>
      <c r="Y4029" s="10"/>
    </row>
    <row r="4030" spans="1:25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9"/>
        <v>28</v>
      </c>
      <c r="P4030">
        <f t="shared" si="250"/>
        <v>51</v>
      </c>
      <c r="Q4030" s="9" t="s">
        <v>8320</v>
      </c>
      <c r="R4030" s="9" t="s">
        <v>8321</v>
      </c>
      <c r="S4030" s="10">
        <f>(J4030/86400)+25569+(-6/24)</f>
        <v>41765.688657407409</v>
      </c>
      <c r="T4030">
        <f t="shared" si="248"/>
        <v>2014</v>
      </c>
      <c r="U4030" s="15" t="str">
        <f t="shared" si="251"/>
        <v>May</v>
      </c>
      <c r="V4030" s="10">
        <f>(I4030/86400)+25569+(-5/24)</f>
        <v>41795.730324074073</v>
      </c>
      <c r="Y4030" s="10"/>
    </row>
    <row r="4031" spans="1:25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9"/>
        <v>0</v>
      </c>
      <c r="P4031" t="e">
        <f t="shared" si="250"/>
        <v>#DIV/0!</v>
      </c>
      <c r="Q4031" s="9" t="s">
        <v>8320</v>
      </c>
      <c r="R4031" s="9" t="s">
        <v>8321</v>
      </c>
      <c r="S4031" s="10">
        <f>(J4031/86400)+25569+(-6/24)</f>
        <v>42321.77511574074</v>
      </c>
      <c r="T4031">
        <f t="shared" si="248"/>
        <v>2015</v>
      </c>
      <c r="U4031" s="15" t="str">
        <f t="shared" si="251"/>
        <v>Nov</v>
      </c>
      <c r="V4031" s="10">
        <f>(I4031/86400)+25569+(-5/24)</f>
        <v>42351.816782407404</v>
      </c>
      <c r="Y4031" s="10"/>
    </row>
    <row r="4032" spans="1:25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9"/>
        <v>16</v>
      </c>
      <c r="P4032">
        <f t="shared" si="250"/>
        <v>66.666666666666671</v>
      </c>
      <c r="Q4032" s="9" t="s">
        <v>8320</v>
      </c>
      <c r="R4032" s="9" t="s">
        <v>8321</v>
      </c>
      <c r="S4032" s="10">
        <f>(J4032/86400)+25569+(-6/24)</f>
        <v>42374.405081018514</v>
      </c>
      <c r="T4032">
        <f t="shared" si="248"/>
        <v>2016</v>
      </c>
      <c r="U4032" s="15" t="str">
        <f t="shared" si="251"/>
        <v>Jan</v>
      </c>
      <c r="V4032" s="10">
        <f>(I4032/86400)+25569+(-5/24)</f>
        <v>42403.575694444444</v>
      </c>
      <c r="Y4032" s="10"/>
    </row>
    <row r="4033" spans="1:25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9"/>
        <v>0</v>
      </c>
      <c r="P4033" t="e">
        <f t="shared" si="250"/>
        <v>#DIV/0!</v>
      </c>
      <c r="Q4033" s="9" t="s">
        <v>8320</v>
      </c>
      <c r="R4033" s="9" t="s">
        <v>8321</v>
      </c>
      <c r="S4033" s="10">
        <f>(J4033/86400)+25569+(-6/24)</f>
        <v>41941.335231481484</v>
      </c>
      <c r="T4033">
        <f t="shared" si="248"/>
        <v>2014</v>
      </c>
      <c r="U4033" s="15" t="str">
        <f t="shared" si="251"/>
        <v>Oct</v>
      </c>
      <c r="V4033" s="10">
        <f>(I4033/86400)+25569+(-5/24)</f>
        <v>41991.418564814812</v>
      </c>
      <c r="Y4033" s="10"/>
    </row>
    <row r="4034" spans="1:25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9"/>
        <v>7</v>
      </c>
      <c r="P4034">
        <f t="shared" si="250"/>
        <v>59</v>
      </c>
      <c r="Q4034" s="9" t="s">
        <v>8320</v>
      </c>
      <c r="R4034" s="9" t="s">
        <v>8321</v>
      </c>
      <c r="S4034" s="10">
        <f>(J4034/86400)+25569+(-6/24)</f>
        <v>42293.559212962966</v>
      </c>
      <c r="T4034">
        <f t="shared" ref="T4034:T4097" si="252">YEAR(S4034)</f>
        <v>2015</v>
      </c>
      <c r="U4034" s="15" t="str">
        <f t="shared" si="251"/>
        <v>Oct</v>
      </c>
      <c r="V4034" s="10">
        <f>(I4034/86400)+25569+(-5/24)</f>
        <v>42353.642546296294</v>
      </c>
      <c r="Y4034" s="10"/>
    </row>
    <row r="4035" spans="1:25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3">ROUND((E4035/D4035)*100,0)</f>
        <v>26</v>
      </c>
      <c r="P4035">
        <f t="shared" ref="P4035:P4098" si="254">AVERAGE(E4035/L4035)</f>
        <v>65.340319148936175</v>
      </c>
      <c r="Q4035" s="9" t="s">
        <v>8320</v>
      </c>
      <c r="R4035" s="9" t="s">
        <v>8321</v>
      </c>
      <c r="S4035" s="10">
        <f>(J4035/86400)+25569+(-6/24)</f>
        <v>42614.018796296295</v>
      </c>
      <c r="T4035">
        <f t="shared" si="252"/>
        <v>2016</v>
      </c>
      <c r="U4035" s="15" t="str">
        <f t="shared" ref="U4035:U4098" si="255">TEXT(S4035,"mmm")</f>
        <v>Sep</v>
      </c>
      <c r="V4035" s="10">
        <f>(I4035/86400)+25569+(-5/24)</f>
        <v>42645.166666666664</v>
      </c>
      <c r="Y4035" s="10"/>
    </row>
    <row r="4036" spans="1:25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3"/>
        <v>1</v>
      </c>
      <c r="P4036">
        <f t="shared" si="254"/>
        <v>100</v>
      </c>
      <c r="Q4036" s="9" t="s">
        <v>8320</v>
      </c>
      <c r="R4036" s="9" t="s">
        <v>8321</v>
      </c>
      <c r="S4036" s="10">
        <f>(J4036/86400)+25569+(-6/24)</f>
        <v>42067.697337962964</v>
      </c>
      <c r="T4036">
        <f t="shared" si="252"/>
        <v>2015</v>
      </c>
      <c r="U4036" s="15" t="str">
        <f t="shared" si="255"/>
        <v>Mar</v>
      </c>
      <c r="V4036" s="10">
        <f>(I4036/86400)+25569+(-5/24)</f>
        <v>42097.697337962956</v>
      </c>
      <c r="Y4036" s="10"/>
    </row>
    <row r="4037" spans="1:25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3"/>
        <v>37</v>
      </c>
      <c r="P4037">
        <f t="shared" si="254"/>
        <v>147.4</v>
      </c>
      <c r="Q4037" s="9" t="s">
        <v>8320</v>
      </c>
      <c r="R4037" s="9" t="s">
        <v>8321</v>
      </c>
      <c r="S4037" s="10">
        <f>(J4037/86400)+25569+(-6/24)</f>
        <v>41903.632951388892</v>
      </c>
      <c r="T4037">
        <f t="shared" si="252"/>
        <v>2014</v>
      </c>
      <c r="U4037" s="15" t="str">
        <f t="shared" si="255"/>
        <v>Sep</v>
      </c>
      <c r="V4037" s="10">
        <f>(I4037/86400)+25569+(-5/24)</f>
        <v>41933.674618055556</v>
      </c>
      <c r="Y4037" s="10"/>
    </row>
    <row r="4038" spans="1:25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3"/>
        <v>47</v>
      </c>
      <c r="P4038">
        <f t="shared" si="254"/>
        <v>166.05882352941177</v>
      </c>
      <c r="Q4038" s="9" t="s">
        <v>8320</v>
      </c>
      <c r="R4038" s="9" t="s">
        <v>8321</v>
      </c>
      <c r="S4038" s="10">
        <f>(J4038/86400)+25569+(-6/24)</f>
        <v>41804.687083333338</v>
      </c>
      <c r="T4038">
        <f t="shared" si="252"/>
        <v>2014</v>
      </c>
      <c r="U4038" s="15" t="str">
        <f t="shared" si="255"/>
        <v>Jun</v>
      </c>
      <c r="V4038" s="10">
        <f>(I4038/86400)+25569+(-5/24)</f>
        <v>41821.729166666664</v>
      </c>
      <c r="Y4038" s="10"/>
    </row>
    <row r="4039" spans="1:25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3"/>
        <v>11</v>
      </c>
      <c r="P4039">
        <f t="shared" si="254"/>
        <v>40</v>
      </c>
      <c r="Q4039" s="9" t="s">
        <v>8320</v>
      </c>
      <c r="R4039" s="9" t="s">
        <v>8321</v>
      </c>
      <c r="S4039" s="10">
        <f>(J4039/86400)+25569+(-6/24)</f>
        <v>42496.820775462962</v>
      </c>
      <c r="T4039">
        <f t="shared" si="252"/>
        <v>2016</v>
      </c>
      <c r="U4039" s="15" t="str">
        <f t="shared" si="255"/>
        <v>May</v>
      </c>
      <c r="V4039" s="10">
        <f>(I4039/86400)+25569+(-5/24)</f>
        <v>42514.392361111109</v>
      </c>
      <c r="Y4039" s="10"/>
    </row>
    <row r="4040" spans="1:25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3"/>
        <v>12</v>
      </c>
      <c r="P4040">
        <f t="shared" si="254"/>
        <v>75.25</v>
      </c>
      <c r="Q4040" s="9" t="s">
        <v>8320</v>
      </c>
      <c r="R4040" s="9" t="s">
        <v>8321</v>
      </c>
      <c r="S4040" s="10">
        <f>(J4040/86400)+25569+(-6/24)</f>
        <v>41869.548726851848</v>
      </c>
      <c r="T4040">
        <f t="shared" si="252"/>
        <v>2014</v>
      </c>
      <c r="U4040" s="15" t="str">
        <f t="shared" si="255"/>
        <v>Aug</v>
      </c>
      <c r="V4040" s="10">
        <f>(I4040/86400)+25569+(-5/24)</f>
        <v>41929.590393518512</v>
      </c>
      <c r="Y4040" s="10"/>
    </row>
    <row r="4041" spans="1:25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3"/>
        <v>60</v>
      </c>
      <c r="P4041">
        <f t="shared" si="254"/>
        <v>60</v>
      </c>
      <c r="Q4041" s="9" t="s">
        <v>8320</v>
      </c>
      <c r="R4041" s="9" t="s">
        <v>8321</v>
      </c>
      <c r="S4041" s="10">
        <f>(J4041/86400)+25569+(-6/24)</f>
        <v>42305.420914351853</v>
      </c>
      <c r="T4041">
        <f t="shared" si="252"/>
        <v>2015</v>
      </c>
      <c r="U4041" s="15" t="str">
        <f t="shared" si="255"/>
        <v>Oct</v>
      </c>
      <c r="V4041" s="10">
        <f>(I4041/86400)+25569+(-5/24)</f>
        <v>42339.040972222218</v>
      </c>
      <c r="Y4041" s="10"/>
    </row>
    <row r="4042" spans="1:25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3"/>
        <v>31</v>
      </c>
      <c r="P4042">
        <f t="shared" si="254"/>
        <v>1250</v>
      </c>
      <c r="Q4042" s="9" t="s">
        <v>8320</v>
      </c>
      <c r="R4042" s="9" t="s">
        <v>8321</v>
      </c>
      <c r="S4042" s="10">
        <f>(J4042/86400)+25569+(-6/24)</f>
        <v>42143.981527777782</v>
      </c>
      <c r="T4042">
        <f t="shared" si="252"/>
        <v>2015</v>
      </c>
      <c r="U4042" s="15" t="str">
        <f t="shared" si="255"/>
        <v>May</v>
      </c>
      <c r="V4042" s="10">
        <f>(I4042/86400)+25569+(-5/24)</f>
        <v>42202.916666666664</v>
      </c>
      <c r="Y4042" s="10"/>
    </row>
    <row r="4043" spans="1:25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3"/>
        <v>0</v>
      </c>
      <c r="P4043">
        <f t="shared" si="254"/>
        <v>10.5</v>
      </c>
      <c r="Q4043" s="9" t="s">
        <v>8320</v>
      </c>
      <c r="R4043" s="9" t="s">
        <v>8321</v>
      </c>
      <c r="S4043" s="10">
        <f>(J4043/86400)+25569+(-6/24)</f>
        <v>42559.224004629628</v>
      </c>
      <c r="T4043">
        <f t="shared" si="252"/>
        <v>2016</v>
      </c>
      <c r="U4043" s="15" t="str">
        <f t="shared" si="255"/>
        <v>Jul</v>
      </c>
      <c r="V4043" s="10">
        <f>(I4043/86400)+25569+(-5/24)</f>
        <v>42619.265671296293</v>
      </c>
      <c r="Y4043" s="10"/>
    </row>
    <row r="4044" spans="1:25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3"/>
        <v>0</v>
      </c>
      <c r="P4044">
        <f t="shared" si="254"/>
        <v>7</v>
      </c>
      <c r="Q4044" s="9" t="s">
        <v>8320</v>
      </c>
      <c r="R4044" s="9" t="s">
        <v>8321</v>
      </c>
      <c r="S4044" s="10">
        <f>(J4044/86400)+25569+(-6/24)</f>
        <v>41994.834074074075</v>
      </c>
      <c r="T4044">
        <f t="shared" si="252"/>
        <v>2014</v>
      </c>
      <c r="U4044" s="15" t="str">
        <f t="shared" si="255"/>
        <v>Dec</v>
      </c>
      <c r="V4044" s="10">
        <f>(I4044/86400)+25569+(-5/24)</f>
        <v>42024.594444444439</v>
      </c>
      <c r="Y4044" s="10"/>
    </row>
    <row r="4045" spans="1:25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3"/>
        <v>0</v>
      </c>
      <c r="P4045" t="e">
        <f t="shared" si="254"/>
        <v>#DIV/0!</v>
      </c>
      <c r="Q4045" s="9" t="s">
        <v>8320</v>
      </c>
      <c r="R4045" s="9" t="s">
        <v>8321</v>
      </c>
      <c r="S4045" s="10">
        <f>(J4045/86400)+25569+(-6/24)</f>
        <v>41948.707465277781</v>
      </c>
      <c r="T4045">
        <f t="shared" si="252"/>
        <v>2014</v>
      </c>
      <c r="U4045" s="15" t="str">
        <f t="shared" si="255"/>
        <v>Nov</v>
      </c>
      <c r="V4045" s="10">
        <f>(I4045/86400)+25569+(-5/24)</f>
        <v>41963.749131944445</v>
      </c>
      <c r="Y4045" s="10"/>
    </row>
    <row r="4046" spans="1:25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3"/>
        <v>38</v>
      </c>
      <c r="P4046">
        <f t="shared" si="254"/>
        <v>56.25</v>
      </c>
      <c r="Q4046" s="9" t="s">
        <v>8320</v>
      </c>
      <c r="R4046" s="9" t="s">
        <v>8321</v>
      </c>
      <c r="S4046" s="10">
        <f>(J4046/86400)+25569+(-6/24)</f>
        <v>42073.969699074078</v>
      </c>
      <c r="T4046">
        <f t="shared" si="252"/>
        <v>2015</v>
      </c>
      <c r="U4046" s="15" t="str">
        <f t="shared" si="255"/>
        <v>Mar</v>
      </c>
      <c r="V4046" s="10">
        <f>(I4046/86400)+25569+(-5/24)</f>
        <v>42103.999999999993</v>
      </c>
      <c r="Y4046" s="10"/>
    </row>
    <row r="4047" spans="1:25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3"/>
        <v>0</v>
      </c>
      <c r="P4047">
        <f t="shared" si="254"/>
        <v>1</v>
      </c>
      <c r="Q4047" s="9" t="s">
        <v>8320</v>
      </c>
      <c r="R4047" s="9" t="s">
        <v>8321</v>
      </c>
      <c r="S4047" s="10">
        <f>(J4047/86400)+25569+(-6/24)</f>
        <v>41841.951261574075</v>
      </c>
      <c r="T4047">
        <f t="shared" si="252"/>
        <v>2014</v>
      </c>
      <c r="U4047" s="15" t="str">
        <f t="shared" si="255"/>
        <v>Jul</v>
      </c>
      <c r="V4047" s="10">
        <f>(I4047/86400)+25569+(-5/24)</f>
        <v>41871.992928240739</v>
      </c>
      <c r="Y4047" s="10"/>
    </row>
    <row r="4048" spans="1:25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3"/>
        <v>8</v>
      </c>
      <c r="P4048">
        <f t="shared" si="254"/>
        <v>38.333333333333336</v>
      </c>
      <c r="Q4048" s="9" t="s">
        <v>8320</v>
      </c>
      <c r="R4048" s="9" t="s">
        <v>8321</v>
      </c>
      <c r="S4048" s="10">
        <f>(J4048/86400)+25569+(-6/24)</f>
        <v>41904.400578703702</v>
      </c>
      <c r="T4048">
        <f t="shared" si="252"/>
        <v>2014</v>
      </c>
      <c r="U4048" s="15" t="str">
        <f t="shared" si="255"/>
        <v>Sep</v>
      </c>
      <c r="V4048" s="10">
        <f>(I4048/86400)+25569+(-5/24)</f>
        <v>41934.442245370366</v>
      </c>
      <c r="Y4048" s="10"/>
    </row>
    <row r="4049" spans="1:25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3"/>
        <v>2</v>
      </c>
      <c r="P4049">
        <f t="shared" si="254"/>
        <v>27.5</v>
      </c>
      <c r="Q4049" s="9" t="s">
        <v>8320</v>
      </c>
      <c r="R4049" s="9" t="s">
        <v>8321</v>
      </c>
      <c r="S4049" s="10">
        <f>(J4049/86400)+25569+(-6/24)</f>
        <v>41990.772488425922</v>
      </c>
      <c r="T4049">
        <f t="shared" si="252"/>
        <v>2014</v>
      </c>
      <c r="U4049" s="15" t="str">
        <f t="shared" si="255"/>
        <v>Dec</v>
      </c>
      <c r="V4049" s="10">
        <f>(I4049/86400)+25569+(-5/24)</f>
        <v>42014.833333333336</v>
      </c>
      <c r="Y4049" s="10"/>
    </row>
    <row r="4050" spans="1:25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3"/>
        <v>18</v>
      </c>
      <c r="P4050">
        <f t="shared" si="254"/>
        <v>32.978021978021978</v>
      </c>
      <c r="Q4050" s="9" t="s">
        <v>8320</v>
      </c>
      <c r="R4050" s="9" t="s">
        <v>8321</v>
      </c>
      <c r="S4050" s="10">
        <f>(J4050/86400)+25569+(-6/24)</f>
        <v>42436.259108796294</v>
      </c>
      <c r="T4050">
        <f t="shared" si="252"/>
        <v>2016</v>
      </c>
      <c r="U4050" s="15" t="str">
        <f t="shared" si="255"/>
        <v>Mar</v>
      </c>
      <c r="V4050" s="10">
        <f>(I4050/86400)+25569+(-5/24)</f>
        <v>42471.259108796294</v>
      </c>
      <c r="Y4050" s="10"/>
    </row>
    <row r="4051" spans="1:25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3"/>
        <v>0</v>
      </c>
      <c r="P4051">
        <f t="shared" si="254"/>
        <v>16</v>
      </c>
      <c r="Q4051" s="9" t="s">
        <v>8320</v>
      </c>
      <c r="R4051" s="9" t="s">
        <v>8321</v>
      </c>
      <c r="S4051" s="10">
        <f>(J4051/86400)+25569+(-6/24)</f>
        <v>42169.708506944444</v>
      </c>
      <c r="T4051">
        <f t="shared" si="252"/>
        <v>2015</v>
      </c>
      <c r="U4051" s="15" t="str">
        <f t="shared" si="255"/>
        <v>Jun</v>
      </c>
      <c r="V4051" s="10">
        <f>(I4051/86400)+25569+(-5/24)</f>
        <v>42199.750173611108</v>
      </c>
      <c r="Y4051" s="10"/>
    </row>
    <row r="4052" spans="1:25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3"/>
        <v>0</v>
      </c>
      <c r="P4052">
        <f t="shared" si="254"/>
        <v>1</v>
      </c>
      <c r="Q4052" s="9" t="s">
        <v>8320</v>
      </c>
      <c r="R4052" s="9" t="s">
        <v>8321</v>
      </c>
      <c r="S4052" s="10">
        <f>(J4052/86400)+25569+(-6/24)</f>
        <v>41905.386469907404</v>
      </c>
      <c r="T4052">
        <f t="shared" si="252"/>
        <v>2014</v>
      </c>
      <c r="U4052" s="15" t="str">
        <f t="shared" si="255"/>
        <v>Sep</v>
      </c>
      <c r="V4052" s="10">
        <f>(I4052/86400)+25569+(-5/24)</f>
        <v>41935.428136574068</v>
      </c>
      <c r="Y4052" s="10"/>
    </row>
    <row r="4053" spans="1:25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3"/>
        <v>0</v>
      </c>
      <c r="P4053" t="e">
        <f t="shared" si="254"/>
        <v>#DIV/0!</v>
      </c>
      <c r="Q4053" s="9" t="s">
        <v>8320</v>
      </c>
      <c r="R4053" s="9" t="s">
        <v>8321</v>
      </c>
      <c r="S4053" s="10">
        <f>(J4053/86400)+25569+(-6/24)</f>
        <v>41761.560150462959</v>
      </c>
      <c r="T4053">
        <f t="shared" si="252"/>
        <v>2014</v>
      </c>
      <c r="U4053" s="15" t="str">
        <f t="shared" si="255"/>
        <v>May</v>
      </c>
      <c r="V4053" s="10">
        <f>(I4053/86400)+25569+(-5/24)</f>
        <v>41768.078472222223</v>
      </c>
      <c r="Y4053" s="10"/>
    </row>
    <row r="4054" spans="1:25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3"/>
        <v>38</v>
      </c>
      <c r="P4054">
        <f t="shared" si="254"/>
        <v>86.615384615384613</v>
      </c>
      <c r="Q4054" s="9" t="s">
        <v>8320</v>
      </c>
      <c r="R4054" s="9" t="s">
        <v>8321</v>
      </c>
      <c r="S4054" s="10">
        <f>(J4054/86400)+25569+(-6/24)</f>
        <v>41865.628657407404</v>
      </c>
      <c r="T4054">
        <f t="shared" si="252"/>
        <v>2014</v>
      </c>
      <c r="U4054" s="15" t="str">
        <f t="shared" si="255"/>
        <v>Aug</v>
      </c>
      <c r="V4054" s="10">
        <f>(I4054/86400)+25569+(-5/24)</f>
        <v>41925.670324074068</v>
      </c>
      <c r="Y4054" s="10"/>
    </row>
    <row r="4055" spans="1:25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3"/>
        <v>22</v>
      </c>
      <c r="P4055">
        <f t="shared" si="254"/>
        <v>55</v>
      </c>
      <c r="Q4055" s="9" t="s">
        <v>8320</v>
      </c>
      <c r="R4055" s="9" t="s">
        <v>8321</v>
      </c>
      <c r="S4055" s="10">
        <f>(J4055/86400)+25569+(-6/24)</f>
        <v>41928.440138888887</v>
      </c>
      <c r="T4055">
        <f t="shared" si="252"/>
        <v>2014</v>
      </c>
      <c r="U4055" s="15" t="str">
        <f t="shared" si="255"/>
        <v>Oct</v>
      </c>
      <c r="V4055" s="10">
        <f>(I4055/86400)+25569+(-5/24)</f>
        <v>41958.624999999993</v>
      </c>
      <c r="Y4055" s="10"/>
    </row>
    <row r="4056" spans="1:25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3"/>
        <v>0</v>
      </c>
      <c r="P4056" t="e">
        <f t="shared" si="254"/>
        <v>#DIV/0!</v>
      </c>
      <c r="Q4056" s="9" t="s">
        <v>8320</v>
      </c>
      <c r="R4056" s="9" t="s">
        <v>8321</v>
      </c>
      <c r="S4056" s="10">
        <f>(J4056/86400)+25569+(-6/24)</f>
        <v>42613.591261574074</v>
      </c>
      <c r="T4056">
        <f t="shared" si="252"/>
        <v>2016</v>
      </c>
      <c r="U4056" s="15" t="str">
        <f t="shared" si="255"/>
        <v>Aug</v>
      </c>
      <c r="V4056" s="10">
        <f>(I4056/86400)+25569+(-5/24)</f>
        <v>42643.958333333336</v>
      </c>
      <c r="Y4056" s="10"/>
    </row>
    <row r="4057" spans="1:25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3"/>
        <v>18</v>
      </c>
      <c r="P4057">
        <f t="shared" si="254"/>
        <v>41.952380952380949</v>
      </c>
      <c r="Q4057" s="9" t="s">
        <v>8320</v>
      </c>
      <c r="R4057" s="9" t="s">
        <v>8321</v>
      </c>
      <c r="S4057" s="10">
        <f>(J4057/86400)+25569+(-6/24)</f>
        <v>41779.398506944446</v>
      </c>
      <c r="T4057">
        <f t="shared" si="252"/>
        <v>2014</v>
      </c>
      <c r="U4057" s="15" t="str">
        <f t="shared" si="255"/>
        <v>May</v>
      </c>
      <c r="V4057" s="10">
        <f>(I4057/86400)+25569+(-5/24)</f>
        <v>41809.44017361111</v>
      </c>
      <c r="Y4057" s="10"/>
    </row>
    <row r="4058" spans="1:25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3"/>
        <v>53</v>
      </c>
      <c r="P4058">
        <f t="shared" si="254"/>
        <v>88.333333333333329</v>
      </c>
      <c r="Q4058" s="9" t="s">
        <v>8320</v>
      </c>
      <c r="R4058" s="9" t="s">
        <v>8321</v>
      </c>
      <c r="S4058" s="10">
        <f>(J4058/86400)+25569+(-6/24)</f>
        <v>42534.683321759258</v>
      </c>
      <c r="T4058">
        <f t="shared" si="252"/>
        <v>2016</v>
      </c>
      <c r="U4058" s="15" t="str">
        <f t="shared" si="255"/>
        <v>Jun</v>
      </c>
      <c r="V4058" s="10">
        <f>(I4058/86400)+25569+(-5/24)</f>
        <v>42554.624305555553</v>
      </c>
      <c r="Y4058" s="10"/>
    </row>
    <row r="4059" spans="1:25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3"/>
        <v>22</v>
      </c>
      <c r="P4059">
        <f t="shared" si="254"/>
        <v>129.16666666666666</v>
      </c>
      <c r="Q4059" s="9" t="s">
        <v>8320</v>
      </c>
      <c r="R4059" s="9" t="s">
        <v>8321</v>
      </c>
      <c r="S4059" s="10">
        <f>(J4059/86400)+25569+(-6/24)</f>
        <v>42310.718518518523</v>
      </c>
      <c r="T4059">
        <f t="shared" si="252"/>
        <v>2015</v>
      </c>
      <c r="U4059" s="15" t="str">
        <f t="shared" si="255"/>
        <v>Nov</v>
      </c>
      <c r="V4059" s="10">
        <f>(I4059/86400)+25569+(-5/24)</f>
        <v>42333.749999999993</v>
      </c>
      <c r="Y4059" s="10"/>
    </row>
    <row r="4060" spans="1:25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3"/>
        <v>3</v>
      </c>
      <c r="P4060">
        <f t="shared" si="254"/>
        <v>23.75</v>
      </c>
      <c r="Q4060" s="9" t="s">
        <v>8320</v>
      </c>
      <c r="R4060" s="9" t="s">
        <v>8321</v>
      </c>
      <c r="S4060" s="10">
        <f>(J4060/86400)+25569+(-6/24)</f>
        <v>42445.810694444444</v>
      </c>
      <c r="T4060">
        <f t="shared" si="252"/>
        <v>2016</v>
      </c>
      <c r="U4060" s="15" t="str">
        <f t="shared" si="255"/>
        <v>Mar</v>
      </c>
      <c r="V4060" s="10">
        <f>(I4060/86400)+25569+(-5/24)</f>
        <v>42460.957638888889</v>
      </c>
      <c r="Y4060" s="10"/>
    </row>
    <row r="4061" spans="1:25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3"/>
        <v>3</v>
      </c>
      <c r="P4061">
        <f t="shared" si="254"/>
        <v>35.714285714285715</v>
      </c>
      <c r="Q4061" s="9" t="s">
        <v>8320</v>
      </c>
      <c r="R4061" s="9" t="s">
        <v>8321</v>
      </c>
      <c r="S4061" s="10">
        <f>(J4061/86400)+25569+(-6/24)</f>
        <v>41866.390648148146</v>
      </c>
      <c r="T4061">
        <f t="shared" si="252"/>
        <v>2014</v>
      </c>
      <c r="U4061" s="15" t="str">
        <f t="shared" si="255"/>
        <v>Aug</v>
      </c>
      <c r="V4061" s="10">
        <f>(I4061/86400)+25569+(-5/24)</f>
        <v>41897.916666666664</v>
      </c>
      <c r="Y4061" s="10"/>
    </row>
    <row r="4062" spans="1:25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3"/>
        <v>3</v>
      </c>
      <c r="P4062">
        <f t="shared" si="254"/>
        <v>57</v>
      </c>
      <c r="Q4062" s="9" t="s">
        <v>8320</v>
      </c>
      <c r="R4062" s="9" t="s">
        <v>8321</v>
      </c>
      <c r="S4062" s="10">
        <f>(J4062/86400)+25569+(-6/24)</f>
        <v>41779.445092592592</v>
      </c>
      <c r="T4062">
        <f t="shared" si="252"/>
        <v>2014</v>
      </c>
      <c r="U4062" s="15" t="str">
        <f t="shared" si="255"/>
        <v>May</v>
      </c>
      <c r="V4062" s="10">
        <f>(I4062/86400)+25569+(-5/24)</f>
        <v>41813.458333333328</v>
      </c>
      <c r="Y4062" s="10"/>
    </row>
    <row r="4063" spans="1:25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3"/>
        <v>0</v>
      </c>
      <c r="P4063" t="e">
        <f t="shared" si="254"/>
        <v>#DIV/0!</v>
      </c>
      <c r="Q4063" s="9" t="s">
        <v>8320</v>
      </c>
      <c r="R4063" s="9" t="s">
        <v>8321</v>
      </c>
      <c r="S4063" s="10">
        <f>(J4063/86400)+25569+(-6/24)</f>
        <v>42420.891469907408</v>
      </c>
      <c r="T4063">
        <f t="shared" si="252"/>
        <v>2016</v>
      </c>
      <c r="U4063" s="15" t="str">
        <f t="shared" si="255"/>
        <v>Feb</v>
      </c>
      <c r="V4063" s="10">
        <f>(I4063/86400)+25569+(-5/24)</f>
        <v>42480.891469907401</v>
      </c>
      <c r="Y4063" s="10"/>
    </row>
    <row r="4064" spans="1:25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3"/>
        <v>2</v>
      </c>
      <c r="P4064">
        <f t="shared" si="254"/>
        <v>163.33333333333334</v>
      </c>
      <c r="Q4064" s="9" t="s">
        <v>8320</v>
      </c>
      <c r="R4064" s="9" t="s">
        <v>8321</v>
      </c>
      <c r="S4064" s="10">
        <f>(J4064/86400)+25569+(-6/24)</f>
        <v>42523.489212962959</v>
      </c>
      <c r="T4064">
        <f t="shared" si="252"/>
        <v>2016</v>
      </c>
      <c r="U4064" s="15" t="str">
        <f t="shared" si="255"/>
        <v>Jun</v>
      </c>
      <c r="V4064" s="10">
        <f>(I4064/86400)+25569+(-5/24)</f>
        <v>42553.530879629623</v>
      </c>
      <c r="Y4064" s="10"/>
    </row>
    <row r="4065" spans="1:25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3"/>
        <v>1</v>
      </c>
      <c r="P4065">
        <f t="shared" si="254"/>
        <v>15</v>
      </c>
      <c r="Q4065" s="9" t="s">
        <v>8320</v>
      </c>
      <c r="R4065" s="9" t="s">
        <v>8321</v>
      </c>
      <c r="S4065" s="10">
        <f>(J4065/86400)+25569+(-6/24)</f>
        <v>41787.431527777779</v>
      </c>
      <c r="T4065">
        <f t="shared" si="252"/>
        <v>2014</v>
      </c>
      <c r="U4065" s="15" t="str">
        <f t="shared" si="255"/>
        <v>May</v>
      </c>
      <c r="V4065" s="10">
        <f>(I4065/86400)+25569+(-5/24)</f>
        <v>41817.473194444443</v>
      </c>
      <c r="Y4065" s="10"/>
    </row>
    <row r="4066" spans="1:25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3"/>
        <v>19</v>
      </c>
      <c r="P4066">
        <f t="shared" si="254"/>
        <v>64.166666666666671</v>
      </c>
      <c r="Q4066" s="9" t="s">
        <v>8320</v>
      </c>
      <c r="R4066" s="9" t="s">
        <v>8321</v>
      </c>
      <c r="S4066" s="10">
        <f>(J4066/86400)+25569+(-6/24)</f>
        <v>42093.338263888887</v>
      </c>
      <c r="T4066">
        <f t="shared" si="252"/>
        <v>2015</v>
      </c>
      <c r="U4066" s="15" t="str">
        <f t="shared" si="255"/>
        <v>Mar</v>
      </c>
      <c r="V4066" s="10">
        <f>(I4066/86400)+25569+(-5/24)</f>
        <v>42123.379930555551</v>
      </c>
      <c r="Y4066" s="10"/>
    </row>
    <row r="4067" spans="1:25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3"/>
        <v>1</v>
      </c>
      <c r="P4067">
        <f t="shared" si="254"/>
        <v>6.75</v>
      </c>
      <c r="Q4067" s="9" t="s">
        <v>8320</v>
      </c>
      <c r="R4067" s="9" t="s">
        <v>8321</v>
      </c>
      <c r="S4067" s="10">
        <f>(J4067/86400)+25569+(-6/24)</f>
        <v>41833.701516203706</v>
      </c>
      <c r="T4067">
        <f t="shared" si="252"/>
        <v>2014</v>
      </c>
      <c r="U4067" s="15" t="str">
        <f t="shared" si="255"/>
        <v>Jul</v>
      </c>
      <c r="V4067" s="10">
        <f>(I4067/86400)+25569+(-5/24)</f>
        <v>41863.74318287037</v>
      </c>
      <c r="Y4067" s="10"/>
    </row>
    <row r="4068" spans="1:25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3"/>
        <v>0</v>
      </c>
      <c r="P4068">
        <f t="shared" si="254"/>
        <v>25</v>
      </c>
      <c r="Q4068" s="9" t="s">
        <v>8320</v>
      </c>
      <c r="R4068" s="9" t="s">
        <v>8321</v>
      </c>
      <c r="S4068" s="10">
        <f>(J4068/86400)+25569+(-6/24)</f>
        <v>42478.789212962962</v>
      </c>
      <c r="T4068">
        <f t="shared" si="252"/>
        <v>2016</v>
      </c>
      <c r="U4068" s="15" t="str">
        <f t="shared" si="255"/>
        <v>Apr</v>
      </c>
      <c r="V4068" s="10">
        <f>(I4068/86400)+25569+(-5/24)</f>
        <v>42508.830879629626</v>
      </c>
      <c r="Y4068" s="10"/>
    </row>
    <row r="4069" spans="1:25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3"/>
        <v>61</v>
      </c>
      <c r="P4069">
        <f t="shared" si="254"/>
        <v>179.11764705882354</v>
      </c>
      <c r="Q4069" s="9" t="s">
        <v>8320</v>
      </c>
      <c r="R4069" s="9" t="s">
        <v>8321</v>
      </c>
      <c r="S4069" s="10">
        <f>(J4069/86400)+25569+(-6/24)</f>
        <v>42234.867476851854</v>
      </c>
      <c r="T4069">
        <f t="shared" si="252"/>
        <v>2015</v>
      </c>
      <c r="U4069" s="15" t="str">
        <f t="shared" si="255"/>
        <v>Aug</v>
      </c>
      <c r="V4069" s="10">
        <f>(I4069/86400)+25569+(-5/24)</f>
        <v>42274.909143518518</v>
      </c>
      <c r="Y4069" s="10"/>
    </row>
    <row r="4070" spans="1:25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3"/>
        <v>1</v>
      </c>
      <c r="P4070">
        <f t="shared" si="254"/>
        <v>34.950000000000003</v>
      </c>
      <c r="Q4070" s="9" t="s">
        <v>8320</v>
      </c>
      <c r="R4070" s="9" t="s">
        <v>8321</v>
      </c>
      <c r="S4070" s="10">
        <f>(J4070/86400)+25569+(-6/24)</f>
        <v>42718.713599537034</v>
      </c>
      <c r="T4070">
        <f t="shared" si="252"/>
        <v>2016</v>
      </c>
      <c r="U4070" s="15" t="str">
        <f t="shared" si="255"/>
        <v>Dec</v>
      </c>
      <c r="V4070" s="10">
        <f>(I4070/86400)+25569+(-5/24)</f>
        <v>42748.753472222219</v>
      </c>
      <c r="Y4070" s="10"/>
    </row>
    <row r="4071" spans="1:25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3"/>
        <v>34</v>
      </c>
      <c r="P4071">
        <f t="shared" si="254"/>
        <v>33.07692307692308</v>
      </c>
      <c r="Q4071" s="9" t="s">
        <v>8320</v>
      </c>
      <c r="R4071" s="9" t="s">
        <v>8321</v>
      </c>
      <c r="S4071" s="10">
        <f>(J4071/86400)+25569+(-6/24)</f>
        <v>42022.411527777775</v>
      </c>
      <c r="T4071">
        <f t="shared" si="252"/>
        <v>2015</v>
      </c>
      <c r="U4071" s="15" t="str">
        <f t="shared" si="255"/>
        <v>Jan</v>
      </c>
      <c r="V4071" s="10">
        <f>(I4071/86400)+25569+(-5/24)</f>
        <v>42063.291666666664</v>
      </c>
      <c r="Y4071" s="10"/>
    </row>
    <row r="4072" spans="1:25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3"/>
        <v>17</v>
      </c>
      <c r="P4072">
        <f t="shared" si="254"/>
        <v>27.5</v>
      </c>
      <c r="Q4072" s="9" t="s">
        <v>8320</v>
      </c>
      <c r="R4072" s="9" t="s">
        <v>8321</v>
      </c>
      <c r="S4072" s="10">
        <f>(J4072/86400)+25569+(-6/24)</f>
        <v>42031.416898148149</v>
      </c>
      <c r="T4072">
        <f t="shared" si="252"/>
        <v>2015</v>
      </c>
      <c r="U4072" s="15" t="str">
        <f t="shared" si="255"/>
        <v>Jan</v>
      </c>
      <c r="V4072" s="10">
        <f>(I4072/86400)+25569+(-5/24)</f>
        <v>42063.916666666664</v>
      </c>
      <c r="Y4072" s="10"/>
    </row>
    <row r="4073" spans="1:25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3"/>
        <v>0</v>
      </c>
      <c r="P4073" t="e">
        <f t="shared" si="254"/>
        <v>#DIV/0!</v>
      </c>
      <c r="Q4073" s="9" t="s">
        <v>8320</v>
      </c>
      <c r="R4073" s="9" t="s">
        <v>8321</v>
      </c>
      <c r="S4073" s="10">
        <f>(J4073/86400)+25569+(-6/24)</f>
        <v>42700.554756944446</v>
      </c>
      <c r="T4073">
        <f t="shared" si="252"/>
        <v>2016</v>
      </c>
      <c r="U4073" s="15" t="str">
        <f t="shared" si="255"/>
        <v>Nov</v>
      </c>
      <c r="V4073" s="10">
        <f>(I4073/86400)+25569+(-5/24)</f>
        <v>42730.59642361111</v>
      </c>
      <c r="Y4073" s="10"/>
    </row>
    <row r="4074" spans="1:25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3"/>
        <v>0</v>
      </c>
      <c r="P4074">
        <f t="shared" si="254"/>
        <v>2</v>
      </c>
      <c r="Q4074" s="9" t="s">
        <v>8320</v>
      </c>
      <c r="R4074" s="9" t="s">
        <v>8321</v>
      </c>
      <c r="S4074" s="10">
        <f>(J4074/86400)+25569+(-6/24)</f>
        <v>41812.52443287037</v>
      </c>
      <c r="T4074">
        <f t="shared" si="252"/>
        <v>2014</v>
      </c>
      <c r="U4074" s="15" t="str">
        <f t="shared" si="255"/>
        <v>Jun</v>
      </c>
      <c r="V4074" s="10">
        <f>(I4074/86400)+25569+(-5/24)</f>
        <v>41872.566099537034</v>
      </c>
      <c r="Y4074" s="10"/>
    </row>
    <row r="4075" spans="1:25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3"/>
        <v>1</v>
      </c>
      <c r="P4075">
        <f t="shared" si="254"/>
        <v>18.5</v>
      </c>
      <c r="Q4075" s="9" t="s">
        <v>8320</v>
      </c>
      <c r="R4075" s="9" t="s">
        <v>8321</v>
      </c>
      <c r="S4075" s="10">
        <f>(J4075/86400)+25569+(-6/24)</f>
        <v>42078.095208333332</v>
      </c>
      <c r="T4075">
        <f t="shared" si="252"/>
        <v>2015</v>
      </c>
      <c r="U4075" s="15" t="str">
        <f t="shared" si="255"/>
        <v>Mar</v>
      </c>
      <c r="V4075" s="10">
        <f>(I4075/86400)+25569+(-5/24)</f>
        <v>42132.958333333336</v>
      </c>
      <c r="Y4075" s="10"/>
    </row>
    <row r="4076" spans="1:25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3"/>
        <v>27</v>
      </c>
      <c r="P4076">
        <f t="shared" si="254"/>
        <v>35</v>
      </c>
      <c r="Q4076" s="9" t="s">
        <v>8320</v>
      </c>
      <c r="R4076" s="9" t="s">
        <v>8321</v>
      </c>
      <c r="S4076" s="10">
        <f>(J4076/86400)+25569+(-6/24)</f>
        <v>42283.302951388891</v>
      </c>
      <c r="T4076">
        <f t="shared" si="252"/>
        <v>2015</v>
      </c>
      <c r="U4076" s="15" t="str">
        <f t="shared" si="255"/>
        <v>Oct</v>
      </c>
      <c r="V4076" s="10">
        <f>(I4076/86400)+25569+(-5/24)</f>
        <v>42313.386284722219</v>
      </c>
      <c r="Y4076" s="10"/>
    </row>
    <row r="4077" spans="1:25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3"/>
        <v>29</v>
      </c>
      <c r="P4077">
        <f t="shared" si="254"/>
        <v>44.307692307692307</v>
      </c>
      <c r="Q4077" s="9" t="s">
        <v>8320</v>
      </c>
      <c r="R4077" s="9" t="s">
        <v>8321</v>
      </c>
      <c r="S4077" s="10">
        <f>(J4077/86400)+25569+(-6/24)</f>
        <v>41778.795937499999</v>
      </c>
      <c r="T4077">
        <f t="shared" si="252"/>
        <v>2014</v>
      </c>
      <c r="U4077" s="15" t="str">
        <f t="shared" si="255"/>
        <v>May</v>
      </c>
      <c r="V4077" s="10">
        <f>(I4077/86400)+25569+(-5/24)</f>
        <v>41820.519444444442</v>
      </c>
      <c r="Y4077" s="10"/>
    </row>
    <row r="4078" spans="1:25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3"/>
        <v>0</v>
      </c>
      <c r="P4078" t="e">
        <f t="shared" si="254"/>
        <v>#DIV/0!</v>
      </c>
      <c r="Q4078" s="9" t="s">
        <v>8320</v>
      </c>
      <c r="R4078" s="9" t="s">
        <v>8321</v>
      </c>
      <c r="S4078" s="10">
        <f>(J4078/86400)+25569+(-6/24)</f>
        <v>41905.545706018514</v>
      </c>
      <c r="T4078">
        <f t="shared" si="252"/>
        <v>2014</v>
      </c>
      <c r="U4078" s="15" t="str">
        <f t="shared" si="255"/>
        <v>Sep</v>
      </c>
      <c r="V4078" s="10">
        <f>(I4078/86400)+25569+(-5/24)</f>
        <v>41933.618750000001</v>
      </c>
      <c r="Y4078" s="10"/>
    </row>
    <row r="4079" spans="1:25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3"/>
        <v>9</v>
      </c>
      <c r="P4079">
        <f t="shared" si="254"/>
        <v>222.5</v>
      </c>
      <c r="Q4079" s="9" t="s">
        <v>8320</v>
      </c>
      <c r="R4079" s="9" t="s">
        <v>8321</v>
      </c>
      <c r="S4079" s="10">
        <f>(J4079/86400)+25569+(-6/24)</f>
        <v>42695.4605787037</v>
      </c>
      <c r="T4079">
        <f t="shared" si="252"/>
        <v>2016</v>
      </c>
      <c r="U4079" s="15" t="str">
        <f t="shared" si="255"/>
        <v>Nov</v>
      </c>
      <c r="V4079" s="10">
        <f>(I4079/86400)+25569+(-5/24)</f>
        <v>42725.502245370364</v>
      </c>
      <c r="Y4079" s="10"/>
    </row>
    <row r="4080" spans="1:25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3"/>
        <v>0</v>
      </c>
      <c r="P4080" t="e">
        <f t="shared" si="254"/>
        <v>#DIV/0!</v>
      </c>
      <c r="Q4080" s="9" t="s">
        <v>8320</v>
      </c>
      <c r="R4080" s="9" t="s">
        <v>8321</v>
      </c>
      <c r="S4080" s="10">
        <f>(J4080/86400)+25569+(-6/24)</f>
        <v>42732.537523148145</v>
      </c>
      <c r="T4080">
        <f t="shared" si="252"/>
        <v>2016</v>
      </c>
      <c r="U4080" s="15" t="str">
        <f t="shared" si="255"/>
        <v>Dec</v>
      </c>
      <c r="V4080" s="10">
        <f>(I4080/86400)+25569+(-5/24)</f>
        <v>42762.579189814809</v>
      </c>
      <c r="Y4080" s="10"/>
    </row>
    <row r="4081" spans="1:25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3"/>
        <v>0</v>
      </c>
      <c r="P4081">
        <f t="shared" si="254"/>
        <v>5</v>
      </c>
      <c r="Q4081" s="9" t="s">
        <v>8320</v>
      </c>
      <c r="R4081" s="9" t="s">
        <v>8321</v>
      </c>
      <c r="S4081" s="10">
        <f>(J4081/86400)+25569+(-6/24)</f>
        <v>42510.688900462963</v>
      </c>
      <c r="T4081">
        <f t="shared" si="252"/>
        <v>2016</v>
      </c>
      <c r="U4081" s="15" t="str">
        <f t="shared" si="255"/>
        <v>May</v>
      </c>
      <c r="V4081" s="10">
        <f>(I4081/86400)+25569+(-5/24)</f>
        <v>42540.730567129627</v>
      </c>
      <c r="Y4081" s="10"/>
    </row>
    <row r="4082" spans="1:25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3"/>
        <v>0</v>
      </c>
      <c r="P4082" t="e">
        <f t="shared" si="254"/>
        <v>#DIV/0!</v>
      </c>
      <c r="Q4082" s="9" t="s">
        <v>8320</v>
      </c>
      <c r="R4082" s="9" t="s">
        <v>8321</v>
      </c>
      <c r="S4082" s="10">
        <f>(J4082/86400)+25569+(-6/24)</f>
        <v>42511.448101851856</v>
      </c>
      <c r="T4082">
        <f t="shared" si="252"/>
        <v>2016</v>
      </c>
      <c r="U4082" s="15" t="str">
        <f t="shared" si="255"/>
        <v>May</v>
      </c>
      <c r="V4082" s="10">
        <f>(I4082/86400)+25569+(-5/24)</f>
        <v>42535.579166666663</v>
      </c>
      <c r="Y4082" s="10"/>
    </row>
    <row r="4083" spans="1:25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3"/>
        <v>16</v>
      </c>
      <c r="P4083">
        <f t="shared" si="254"/>
        <v>29.166666666666668</v>
      </c>
      <c r="Q4083" s="9" t="s">
        <v>8320</v>
      </c>
      <c r="R4083" s="9" t="s">
        <v>8321</v>
      </c>
      <c r="S4083" s="10">
        <f>(J4083/86400)+25569+(-6/24)</f>
        <v>42041.331307870365</v>
      </c>
      <c r="T4083">
        <f t="shared" si="252"/>
        <v>2015</v>
      </c>
      <c r="U4083" s="15" t="str">
        <f t="shared" si="255"/>
        <v>Feb</v>
      </c>
      <c r="V4083" s="10">
        <f>(I4083/86400)+25569+(-5/24)</f>
        <v>42071.331307870372</v>
      </c>
      <c r="Y4083" s="10"/>
    </row>
    <row r="4084" spans="1:25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3"/>
        <v>2</v>
      </c>
      <c r="P4084">
        <f t="shared" si="254"/>
        <v>1.5</v>
      </c>
      <c r="Q4084" s="9" t="s">
        <v>8320</v>
      </c>
      <c r="R4084" s="9" t="s">
        <v>8321</v>
      </c>
      <c r="S4084" s="10">
        <f>(J4084/86400)+25569+(-6/24)</f>
        <v>42306.939270833333</v>
      </c>
      <c r="T4084">
        <f t="shared" si="252"/>
        <v>2015</v>
      </c>
      <c r="U4084" s="15" t="str">
        <f t="shared" si="255"/>
        <v>Oct</v>
      </c>
      <c r="V4084" s="10">
        <f>(I4084/86400)+25569+(-5/24)</f>
        <v>42322.749999999993</v>
      </c>
      <c r="Y4084" s="10"/>
    </row>
    <row r="4085" spans="1:25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3"/>
        <v>22</v>
      </c>
      <c r="P4085">
        <f t="shared" si="254"/>
        <v>126.5</v>
      </c>
      <c r="Q4085" s="9" t="s">
        <v>8320</v>
      </c>
      <c r="R4085" s="9" t="s">
        <v>8321</v>
      </c>
      <c r="S4085" s="10">
        <f>(J4085/86400)+25569+(-6/24)</f>
        <v>42353.511759259258</v>
      </c>
      <c r="T4085">
        <f t="shared" si="252"/>
        <v>2015</v>
      </c>
      <c r="U4085" s="15" t="str">
        <f t="shared" si="255"/>
        <v>Dec</v>
      </c>
      <c r="V4085" s="10">
        <f>(I4085/86400)+25569+(-5/24)</f>
        <v>42383.553425925922</v>
      </c>
      <c r="Y4085" s="10"/>
    </row>
    <row r="4086" spans="1:25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3"/>
        <v>0</v>
      </c>
      <c r="P4086">
        <f t="shared" si="254"/>
        <v>10</v>
      </c>
      <c r="Q4086" s="9" t="s">
        <v>8320</v>
      </c>
      <c r="R4086" s="9" t="s">
        <v>8321</v>
      </c>
      <c r="S4086" s="10">
        <f>(J4086/86400)+25569+(-6/24)</f>
        <v>42622.186412037037</v>
      </c>
      <c r="T4086">
        <f t="shared" si="252"/>
        <v>2016</v>
      </c>
      <c r="U4086" s="15" t="str">
        <f t="shared" si="255"/>
        <v>Sep</v>
      </c>
      <c r="V4086" s="10">
        <f>(I4086/86400)+25569+(-5/24)</f>
        <v>42652.228078703702</v>
      </c>
      <c r="Y4086" s="10"/>
    </row>
    <row r="4087" spans="1:25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3"/>
        <v>0</v>
      </c>
      <c r="P4087">
        <f t="shared" si="254"/>
        <v>10</v>
      </c>
      <c r="Q4087" s="9" t="s">
        <v>8320</v>
      </c>
      <c r="R4087" s="9" t="s">
        <v>8321</v>
      </c>
      <c r="S4087" s="10">
        <f>(J4087/86400)+25569+(-6/24)</f>
        <v>42058.353877314818</v>
      </c>
      <c r="T4087">
        <f t="shared" si="252"/>
        <v>2015</v>
      </c>
      <c r="U4087" s="15" t="str">
        <f t="shared" si="255"/>
        <v>Feb</v>
      </c>
      <c r="V4087" s="10">
        <f>(I4087/86400)+25569+(-5/24)</f>
        <v>42086.957638888889</v>
      </c>
      <c r="Y4087" s="10"/>
    </row>
    <row r="4088" spans="1:25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3"/>
        <v>5</v>
      </c>
      <c r="P4088">
        <f t="shared" si="254"/>
        <v>9.4</v>
      </c>
      <c r="Q4088" s="9" t="s">
        <v>8320</v>
      </c>
      <c r="R4088" s="9" t="s">
        <v>8321</v>
      </c>
      <c r="S4088" s="10">
        <f>(J4088/86400)+25569+(-6/24)</f>
        <v>42304.690960648149</v>
      </c>
      <c r="T4088">
        <f t="shared" si="252"/>
        <v>2015</v>
      </c>
      <c r="U4088" s="15" t="str">
        <f t="shared" si="255"/>
        <v>Oct</v>
      </c>
      <c r="V4088" s="10">
        <f>(I4088/86400)+25569+(-5/24)</f>
        <v>42328.958333333336</v>
      </c>
      <c r="Y4088" s="10"/>
    </row>
    <row r="4089" spans="1:25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3"/>
        <v>0</v>
      </c>
      <c r="P4089" t="e">
        <f t="shared" si="254"/>
        <v>#DIV/0!</v>
      </c>
      <c r="Q4089" s="9" t="s">
        <v>8320</v>
      </c>
      <c r="R4089" s="9" t="s">
        <v>8321</v>
      </c>
      <c r="S4089" s="10">
        <f>(J4089/86400)+25569+(-6/24)</f>
        <v>42538.492893518516</v>
      </c>
      <c r="T4089">
        <f t="shared" si="252"/>
        <v>2016</v>
      </c>
      <c r="U4089" s="15" t="str">
        <f t="shared" si="255"/>
        <v>Jun</v>
      </c>
      <c r="V4089" s="10">
        <f>(I4089/86400)+25569+(-5/24)</f>
        <v>42568.53456018518</v>
      </c>
      <c r="Y4089" s="10"/>
    </row>
    <row r="4090" spans="1:25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3"/>
        <v>11</v>
      </c>
      <c r="P4090">
        <f t="shared" si="254"/>
        <v>72</v>
      </c>
      <c r="Q4090" s="9" t="s">
        <v>8320</v>
      </c>
      <c r="R4090" s="9" t="s">
        <v>8321</v>
      </c>
      <c r="S4090" s="10">
        <f>(J4090/86400)+25569+(-6/24)</f>
        <v>41990.362546296295</v>
      </c>
      <c r="T4090">
        <f t="shared" si="252"/>
        <v>2014</v>
      </c>
      <c r="U4090" s="15" t="str">
        <f t="shared" si="255"/>
        <v>Dec</v>
      </c>
      <c r="V4090" s="10">
        <f>(I4090/86400)+25569+(-5/24)</f>
        <v>42020.226388888885</v>
      </c>
      <c r="Y4090" s="10"/>
    </row>
    <row r="4091" spans="1:25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3"/>
        <v>5</v>
      </c>
      <c r="P4091">
        <f t="shared" si="254"/>
        <v>30</v>
      </c>
      <c r="Q4091" s="9" t="s">
        <v>8320</v>
      </c>
      <c r="R4091" s="9" t="s">
        <v>8321</v>
      </c>
      <c r="S4091" s="10">
        <f>(J4091/86400)+25569+(-6/24)</f>
        <v>42122.482499999998</v>
      </c>
      <c r="T4091">
        <f t="shared" si="252"/>
        <v>2015</v>
      </c>
      <c r="U4091" s="15" t="str">
        <f t="shared" si="255"/>
        <v>Apr</v>
      </c>
      <c r="V4091" s="10">
        <f>(I4091/86400)+25569+(-5/24)</f>
        <v>42155.524305555555</v>
      </c>
      <c r="Y4091" s="10"/>
    </row>
    <row r="4092" spans="1:25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3"/>
        <v>3</v>
      </c>
      <c r="P4092">
        <f t="shared" si="254"/>
        <v>10.666666666666666</v>
      </c>
      <c r="Q4092" s="9" t="s">
        <v>8320</v>
      </c>
      <c r="R4092" s="9" t="s">
        <v>8321</v>
      </c>
      <c r="S4092" s="10">
        <f>(J4092/86400)+25569+(-6/24)</f>
        <v>42209.42288194444</v>
      </c>
      <c r="T4092">
        <f t="shared" si="252"/>
        <v>2015</v>
      </c>
      <c r="U4092" s="15" t="str">
        <f t="shared" si="255"/>
        <v>Jul</v>
      </c>
      <c r="V4092" s="10">
        <f>(I4092/86400)+25569+(-5/24)</f>
        <v>42223.416666666664</v>
      </c>
      <c r="Y4092" s="10"/>
    </row>
    <row r="4093" spans="1:25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3"/>
        <v>13</v>
      </c>
      <c r="P4093">
        <f t="shared" si="254"/>
        <v>25.5</v>
      </c>
      <c r="Q4093" s="9" t="s">
        <v>8320</v>
      </c>
      <c r="R4093" s="9" t="s">
        <v>8321</v>
      </c>
      <c r="S4093" s="10">
        <f>(J4093/86400)+25569+(-6/24)</f>
        <v>41990.256377314814</v>
      </c>
      <c r="T4093">
        <f t="shared" si="252"/>
        <v>2014</v>
      </c>
      <c r="U4093" s="15" t="str">
        <f t="shared" si="255"/>
        <v>Dec</v>
      </c>
      <c r="V4093" s="10">
        <f>(I4093/86400)+25569+(-5/24)</f>
        <v>42020.298043981478</v>
      </c>
      <c r="Y4093" s="10"/>
    </row>
    <row r="4094" spans="1:25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3"/>
        <v>0</v>
      </c>
      <c r="P4094">
        <f t="shared" si="254"/>
        <v>20</v>
      </c>
      <c r="Q4094" s="9" t="s">
        <v>8320</v>
      </c>
      <c r="R4094" s="9" t="s">
        <v>8321</v>
      </c>
      <c r="S4094" s="10">
        <f>(J4094/86400)+25569+(-6/24)</f>
        <v>42038.944988425923</v>
      </c>
      <c r="T4094">
        <f t="shared" si="252"/>
        <v>2015</v>
      </c>
      <c r="U4094" s="15" t="str">
        <f t="shared" si="255"/>
        <v>Feb</v>
      </c>
      <c r="V4094" s="10">
        <f>(I4094/86400)+25569+(-5/24)</f>
        <v>42098.944988425923</v>
      </c>
      <c r="Y4094" s="10"/>
    </row>
    <row r="4095" spans="1:25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3"/>
        <v>2</v>
      </c>
      <c r="P4095">
        <f t="shared" si="254"/>
        <v>15</v>
      </c>
      <c r="Q4095" s="9" t="s">
        <v>8320</v>
      </c>
      <c r="R4095" s="9" t="s">
        <v>8321</v>
      </c>
      <c r="S4095" s="10">
        <f>(J4095/86400)+25569+(-6/24)</f>
        <v>42178.565891203703</v>
      </c>
      <c r="T4095">
        <f t="shared" si="252"/>
        <v>2015</v>
      </c>
      <c r="U4095" s="15" t="str">
        <f t="shared" si="255"/>
        <v>Jun</v>
      </c>
      <c r="V4095" s="10">
        <f>(I4095/86400)+25569+(-5/24)</f>
        <v>42238.607557870368</v>
      </c>
      <c r="Y4095" s="10"/>
    </row>
    <row r="4096" spans="1:25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3"/>
        <v>37</v>
      </c>
      <c r="P4096">
        <f t="shared" si="254"/>
        <v>91.25</v>
      </c>
      <c r="Q4096" s="9" t="s">
        <v>8320</v>
      </c>
      <c r="R4096" s="9" t="s">
        <v>8321</v>
      </c>
      <c r="S4096" s="10">
        <f>(J4096/86400)+25569+(-6/24)</f>
        <v>41889.836805555555</v>
      </c>
      <c r="T4096">
        <f t="shared" si="252"/>
        <v>2014</v>
      </c>
      <c r="U4096" s="15" t="str">
        <f t="shared" si="255"/>
        <v>Sep</v>
      </c>
      <c r="V4096" s="10">
        <f>(I4096/86400)+25569+(-5/24)</f>
        <v>41933.999305555553</v>
      </c>
      <c r="Y4096" s="10"/>
    </row>
    <row r="4097" spans="1:25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3"/>
        <v>3</v>
      </c>
      <c r="P4097">
        <f t="shared" si="254"/>
        <v>800</v>
      </c>
      <c r="Q4097" s="9" t="s">
        <v>8320</v>
      </c>
      <c r="R4097" s="9" t="s">
        <v>8321</v>
      </c>
      <c r="S4097" s="10">
        <f>(J4097/86400)+25569+(-6/24)</f>
        <v>42692.781828703708</v>
      </c>
      <c r="T4097">
        <f t="shared" si="252"/>
        <v>2016</v>
      </c>
      <c r="U4097" s="15" t="str">
        <f t="shared" si="255"/>
        <v>Nov</v>
      </c>
      <c r="V4097" s="10">
        <f>(I4097/86400)+25569+(-5/24)</f>
        <v>42722.823495370372</v>
      </c>
      <c r="Y4097" s="10"/>
    </row>
    <row r="4098" spans="1:25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3"/>
        <v>11</v>
      </c>
      <c r="P4098">
        <f t="shared" si="254"/>
        <v>80</v>
      </c>
      <c r="Q4098" s="9" t="s">
        <v>8320</v>
      </c>
      <c r="R4098" s="9" t="s">
        <v>8321</v>
      </c>
      <c r="S4098" s="10">
        <f>(J4098/86400)+25569+(-6/24)</f>
        <v>42750.280312499999</v>
      </c>
      <c r="T4098">
        <f t="shared" ref="T4098:T4115" si="256">YEAR(S4098)</f>
        <v>2017</v>
      </c>
      <c r="U4098" s="15" t="str">
        <f t="shared" si="255"/>
        <v>Jan</v>
      </c>
      <c r="V4098" s="10">
        <f>(I4098/86400)+25569+(-5/24)</f>
        <v>42794.160416666666</v>
      </c>
      <c r="Y4098" s="10"/>
    </row>
    <row r="4099" spans="1:25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7">ROUND((E4099/D4099)*100,0)</f>
        <v>0</v>
      </c>
      <c r="P4099" t="e">
        <f t="shared" ref="P4099:P4115" si="258">AVERAGE(E4099/L4099)</f>
        <v>#DIV/0!</v>
      </c>
      <c r="Q4099" s="9" t="s">
        <v>8320</v>
      </c>
      <c r="R4099" s="9" t="s">
        <v>8321</v>
      </c>
      <c r="S4099" s="10">
        <f>(J4099/86400)+25569+(-6/24)</f>
        <v>42344.574502314819</v>
      </c>
      <c r="T4099">
        <f t="shared" si="256"/>
        <v>2015</v>
      </c>
      <c r="U4099" s="15" t="str">
        <f t="shared" ref="U4099:U4115" si="259">TEXT(S4099,"mmm")</f>
        <v>Dec</v>
      </c>
      <c r="V4099" s="10">
        <f t="shared" ref="V4099:V4115" si="260">(I4099/86400)+25569+(-5/24)</f>
        <v>42400.788194444445</v>
      </c>
      <c r="Y4099" s="10"/>
    </row>
    <row r="4100" spans="1:25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7"/>
        <v>0</v>
      </c>
      <c r="P4100" t="e">
        <f t="shared" si="258"/>
        <v>#DIV/0!</v>
      </c>
      <c r="Q4100" s="9" t="s">
        <v>8320</v>
      </c>
      <c r="R4100" s="9" t="s">
        <v>8321</v>
      </c>
      <c r="S4100" s="10">
        <f t="shared" ref="S4100:S4115" si="261">(J4100/86400)+25569+(-6/24)</f>
        <v>42495.472187499996</v>
      </c>
      <c r="T4100">
        <f t="shared" si="256"/>
        <v>2016</v>
      </c>
      <c r="U4100" s="15" t="str">
        <f t="shared" si="259"/>
        <v>May</v>
      </c>
      <c r="V4100" s="10">
        <f t="shared" si="260"/>
        <v>42525.51385416666</v>
      </c>
      <c r="Y4100" s="10"/>
    </row>
    <row r="4101" spans="1:25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7"/>
        <v>1</v>
      </c>
      <c r="P4101">
        <f t="shared" si="258"/>
        <v>50</v>
      </c>
      <c r="Q4101" s="9" t="s">
        <v>8320</v>
      </c>
      <c r="R4101" s="9" t="s">
        <v>8321</v>
      </c>
      <c r="S4101" s="10">
        <f t="shared" si="261"/>
        <v>42570.600381944445</v>
      </c>
      <c r="T4101">
        <f t="shared" si="256"/>
        <v>2016</v>
      </c>
      <c r="U4101" s="15" t="str">
        <f t="shared" si="259"/>
        <v>Jul</v>
      </c>
      <c r="V4101" s="10">
        <f t="shared" si="260"/>
        <v>42615.642048611109</v>
      </c>
      <c r="Y4101" s="10"/>
    </row>
    <row r="4102" spans="1:25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7"/>
        <v>0</v>
      </c>
      <c r="P4102" t="e">
        <f t="shared" si="258"/>
        <v>#DIV/0!</v>
      </c>
      <c r="Q4102" s="9" t="s">
        <v>8320</v>
      </c>
      <c r="R4102" s="9" t="s">
        <v>8321</v>
      </c>
      <c r="S4102" s="10">
        <f t="shared" si="261"/>
        <v>41926.874884259261</v>
      </c>
      <c r="T4102">
        <f t="shared" si="256"/>
        <v>2014</v>
      </c>
      <c r="U4102" s="15" t="str">
        <f t="shared" si="259"/>
        <v>Oct</v>
      </c>
      <c r="V4102" s="10">
        <f t="shared" si="260"/>
        <v>41936.916550925926</v>
      </c>
      <c r="Y4102" s="10"/>
    </row>
    <row r="4103" spans="1:25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7"/>
        <v>0</v>
      </c>
      <c r="P4103" t="e">
        <f t="shared" si="258"/>
        <v>#DIV/0!</v>
      </c>
      <c r="Q4103" s="9" t="s">
        <v>8320</v>
      </c>
      <c r="R4103" s="9" t="s">
        <v>8321</v>
      </c>
      <c r="S4103" s="10">
        <f t="shared" si="261"/>
        <v>42730.653726851851</v>
      </c>
      <c r="T4103">
        <f t="shared" si="256"/>
        <v>2016</v>
      </c>
      <c r="U4103" s="15" t="str">
        <f t="shared" si="259"/>
        <v>Dec</v>
      </c>
      <c r="V4103" s="10">
        <f t="shared" si="260"/>
        <v>42760.695393518516</v>
      </c>
      <c r="Y4103" s="10"/>
    </row>
    <row r="4104" spans="1:25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7"/>
        <v>27</v>
      </c>
      <c r="P4104">
        <f t="shared" si="258"/>
        <v>22.833333333333332</v>
      </c>
      <c r="Q4104" s="9" t="s">
        <v>8320</v>
      </c>
      <c r="R4104" s="9" t="s">
        <v>8321</v>
      </c>
      <c r="S4104" s="10">
        <f t="shared" si="261"/>
        <v>42475.598067129627</v>
      </c>
      <c r="T4104">
        <f t="shared" si="256"/>
        <v>2016</v>
      </c>
      <c r="U4104" s="15" t="str">
        <f t="shared" si="259"/>
        <v>Apr</v>
      </c>
      <c r="V4104" s="10">
        <f t="shared" si="260"/>
        <v>42505.639733796292</v>
      </c>
      <c r="Y4104" s="10"/>
    </row>
    <row r="4105" spans="1:25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7"/>
        <v>10</v>
      </c>
      <c r="P4105">
        <f t="shared" si="258"/>
        <v>16.666666666666668</v>
      </c>
      <c r="Q4105" s="9" t="s">
        <v>8320</v>
      </c>
      <c r="R4105" s="9" t="s">
        <v>8321</v>
      </c>
      <c r="S4105" s="10">
        <f t="shared" si="261"/>
        <v>42188.58293981482</v>
      </c>
      <c r="T4105">
        <f t="shared" si="256"/>
        <v>2015</v>
      </c>
      <c r="U4105" s="15" t="str">
        <f t="shared" si="259"/>
        <v>Jul</v>
      </c>
      <c r="V4105" s="10">
        <f t="shared" si="260"/>
        <v>42242.563888888886</v>
      </c>
      <c r="Y4105" s="10"/>
    </row>
    <row r="4106" spans="1:25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7"/>
        <v>21</v>
      </c>
      <c r="P4106">
        <f t="shared" si="258"/>
        <v>45.785714285714285</v>
      </c>
      <c r="Q4106" s="9" t="s">
        <v>8320</v>
      </c>
      <c r="R4106" s="9" t="s">
        <v>8321</v>
      </c>
      <c r="S4106" s="10">
        <f t="shared" si="261"/>
        <v>42640.028171296297</v>
      </c>
      <c r="T4106">
        <f t="shared" si="256"/>
        <v>2016</v>
      </c>
      <c r="U4106" s="15" t="str">
        <f t="shared" si="259"/>
        <v>Sep</v>
      </c>
      <c r="V4106" s="10">
        <f t="shared" si="260"/>
        <v>42670.069837962961</v>
      </c>
      <c r="Y4106" s="10"/>
    </row>
    <row r="4107" spans="1:25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7"/>
        <v>7</v>
      </c>
      <c r="P4107">
        <f t="shared" si="258"/>
        <v>383.33333333333331</v>
      </c>
      <c r="Q4107" s="9" t="s">
        <v>8320</v>
      </c>
      <c r="R4107" s="9" t="s">
        <v>8321</v>
      </c>
      <c r="S4107" s="10">
        <f t="shared" si="261"/>
        <v>42696.760520833333</v>
      </c>
      <c r="T4107">
        <f t="shared" si="256"/>
        <v>2016</v>
      </c>
      <c r="U4107" s="15" t="str">
        <f t="shared" si="259"/>
        <v>Nov</v>
      </c>
      <c r="V4107" s="10">
        <f t="shared" si="260"/>
        <v>42729.802187499998</v>
      </c>
      <c r="Y4107" s="10"/>
    </row>
    <row r="4108" spans="1:25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7"/>
        <v>71</v>
      </c>
      <c r="P4108">
        <f t="shared" si="258"/>
        <v>106.96969696969697</v>
      </c>
      <c r="Q4108" s="9" t="s">
        <v>8320</v>
      </c>
      <c r="R4108" s="9" t="s">
        <v>8321</v>
      </c>
      <c r="S4108" s="10">
        <f t="shared" si="261"/>
        <v>42052.799375000002</v>
      </c>
      <c r="T4108">
        <f t="shared" si="256"/>
        <v>2015</v>
      </c>
      <c r="U4108" s="15" t="str">
        <f t="shared" si="259"/>
        <v>Feb</v>
      </c>
      <c r="V4108" s="10">
        <f t="shared" si="260"/>
        <v>42095.833333333336</v>
      </c>
      <c r="Y4108" s="10"/>
    </row>
    <row r="4109" spans="1:25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7"/>
        <v>2</v>
      </c>
      <c r="P4109">
        <f t="shared" si="258"/>
        <v>10.25</v>
      </c>
      <c r="Q4109" s="9" t="s">
        <v>8320</v>
      </c>
      <c r="R4109" s="9" t="s">
        <v>8321</v>
      </c>
      <c r="S4109" s="10">
        <f t="shared" si="261"/>
        <v>41883.666678240741</v>
      </c>
      <c r="T4109">
        <f t="shared" si="256"/>
        <v>2014</v>
      </c>
      <c r="U4109" s="15" t="str">
        <f t="shared" si="259"/>
        <v>Sep</v>
      </c>
      <c r="V4109" s="10">
        <f t="shared" si="260"/>
        <v>41906.708344907405</v>
      </c>
      <c r="Y4109" s="10"/>
    </row>
    <row r="4110" spans="1:25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7"/>
        <v>2</v>
      </c>
      <c r="P4110">
        <f t="shared" si="258"/>
        <v>59</v>
      </c>
      <c r="Q4110" s="9" t="s">
        <v>8320</v>
      </c>
      <c r="R4110" s="9" t="s">
        <v>8321</v>
      </c>
      <c r="S4110" s="10">
        <f t="shared" si="261"/>
        <v>42766.781678240739</v>
      </c>
      <c r="T4110">
        <f t="shared" si="256"/>
        <v>2017</v>
      </c>
      <c r="U4110" s="15" t="str">
        <f t="shared" si="259"/>
        <v>Jan</v>
      </c>
      <c r="V4110" s="10">
        <f t="shared" si="260"/>
        <v>42796.999999999993</v>
      </c>
      <c r="Y4110" s="10"/>
    </row>
    <row r="4111" spans="1:25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7"/>
        <v>0</v>
      </c>
      <c r="P4111" t="e">
        <f t="shared" si="258"/>
        <v>#DIV/0!</v>
      </c>
      <c r="Q4111" s="9" t="s">
        <v>8320</v>
      </c>
      <c r="R4111" s="9" t="s">
        <v>8321</v>
      </c>
      <c r="S4111" s="10">
        <f t="shared" si="261"/>
        <v>42307.289398148147</v>
      </c>
      <c r="T4111">
        <f t="shared" si="256"/>
        <v>2015</v>
      </c>
      <c r="U4111" s="15" t="str">
        <f t="shared" si="259"/>
        <v>Oct</v>
      </c>
      <c r="V4111" s="10">
        <f t="shared" si="260"/>
        <v>42337.372731481482</v>
      </c>
      <c r="Y4111" s="10"/>
    </row>
    <row r="4112" spans="1:25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7"/>
        <v>29</v>
      </c>
      <c r="P4112">
        <f t="shared" si="258"/>
        <v>14.333333333333334</v>
      </c>
      <c r="Q4112" s="9" t="s">
        <v>8320</v>
      </c>
      <c r="R4112" s="9" t="s">
        <v>8321</v>
      </c>
      <c r="S4112" s="10">
        <f t="shared" si="261"/>
        <v>42512.376747685186</v>
      </c>
      <c r="T4112">
        <f t="shared" si="256"/>
        <v>2016</v>
      </c>
      <c r="U4112" s="15" t="str">
        <f t="shared" si="259"/>
        <v>May</v>
      </c>
      <c r="V4112" s="10">
        <f t="shared" si="260"/>
        <v>42572.418414351851</v>
      </c>
      <c r="Y4112" s="10"/>
    </row>
    <row r="4113" spans="1:25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7"/>
        <v>3</v>
      </c>
      <c r="P4113">
        <f t="shared" si="258"/>
        <v>15.666666666666666</v>
      </c>
      <c r="Q4113" s="9" t="s">
        <v>8320</v>
      </c>
      <c r="R4113" s="9" t="s">
        <v>8321</v>
      </c>
      <c r="S4113" s="10">
        <f t="shared" si="261"/>
        <v>42028.885879629626</v>
      </c>
      <c r="T4113">
        <f t="shared" si="256"/>
        <v>2015</v>
      </c>
      <c r="U4113" s="15" t="str">
        <f t="shared" si="259"/>
        <v>Jan</v>
      </c>
      <c r="V4113" s="10">
        <f t="shared" si="260"/>
        <v>42058.927546296291</v>
      </c>
      <c r="Y4113" s="10"/>
    </row>
    <row r="4114" spans="1:25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7"/>
        <v>0</v>
      </c>
      <c r="P4114">
        <f t="shared" si="258"/>
        <v>1</v>
      </c>
      <c r="Q4114" s="9" t="s">
        <v>8320</v>
      </c>
      <c r="R4114" s="9" t="s">
        <v>8321</v>
      </c>
      <c r="S4114" s="10">
        <f t="shared" si="261"/>
        <v>42400.696597222224</v>
      </c>
      <c r="T4114">
        <f t="shared" si="256"/>
        <v>2016</v>
      </c>
      <c r="U4114" s="15" t="str">
        <f t="shared" si="259"/>
        <v>Jan</v>
      </c>
      <c r="V4114" s="10">
        <f t="shared" si="260"/>
        <v>42427.791666666664</v>
      </c>
      <c r="Y4114" s="10"/>
    </row>
    <row r="4115" spans="1:25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7"/>
        <v>0</v>
      </c>
      <c r="P4115">
        <f t="shared" si="258"/>
        <v>1</v>
      </c>
      <c r="Q4115" s="9" t="s">
        <v>8320</v>
      </c>
      <c r="R4115" s="9" t="s">
        <v>8321</v>
      </c>
      <c r="S4115" s="10">
        <f t="shared" si="261"/>
        <v>42358.323182870372</v>
      </c>
      <c r="T4115">
        <f t="shared" si="256"/>
        <v>2015</v>
      </c>
      <c r="U4115" s="15" t="str">
        <f t="shared" si="259"/>
        <v>Dec</v>
      </c>
      <c r="V4115" s="10">
        <f t="shared" si="260"/>
        <v>42377.06527777778</v>
      </c>
      <c r="Y4115" s="10"/>
    </row>
  </sheetData>
  <conditionalFormatting sqref="F1:F1048576 U1:U1048576">
    <cfRule type="containsText" dxfId="7" priority="21" operator="containsText" text="live">
      <formula>NOT(ISERROR(SEARCH("live",F1)))</formula>
    </cfRule>
    <cfRule type="containsText" dxfId="6" priority="22" operator="containsText" text="canceled">
      <formula>NOT(ISERROR(SEARCH("canceled",F1)))</formula>
    </cfRule>
    <cfRule type="containsText" dxfId="5" priority="23" operator="containsText" text="failed">
      <formula>NOT(ISERROR(SEARCH("failed",F1)))</formula>
    </cfRule>
    <cfRule type="containsText" dxfId="4" priority="24" operator="containsText" text="successful">
      <formula>NOT(ISERROR(SEARCH("successful",F1)))</formula>
    </cfRule>
  </conditionalFormatting>
  <conditionalFormatting sqref="O1:O1048576 P1 R1:S1 V1:W1">
    <cfRule type="colorScale" priority="20">
      <colorScale>
        <cfvo type="num" val="0"/>
        <cfvo type="num" val="100"/>
        <cfvo type="num" val="200"/>
        <color theme="5" tint="-0.249977111117893"/>
        <color theme="9" tint="-0.249977111117893"/>
        <color theme="8" tint="-0.249977111117893"/>
      </colorScale>
    </cfRule>
  </conditionalFormatting>
  <conditionalFormatting sqref="Y1">
    <cfRule type="colorScale" priority="5">
      <colorScale>
        <cfvo type="num" val="0"/>
        <cfvo type="num" val="100"/>
        <cfvo type="num" val="200"/>
        <color theme="5" tint="-0.249977111117893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 category</vt:lpstr>
      <vt:lpstr>Bonus</vt:lpstr>
      <vt:lpstr>Date Created conversion</vt:lpstr>
      <vt:lpstr>Category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2018-10-27T23:59:45Z</dcterms:modified>
</cp:coreProperties>
</file>