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mouni\Documents\WIT Coursework\Summer'25\Capstone II\Data\"/>
    </mc:Choice>
  </mc:AlternateContent>
  <xr:revisionPtr revIDLastSave="0" documentId="13_ncr:1_{82ACEFB1-D75D-4209-88C6-17E583FDB9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ted" sheetId="4" r:id="rId1"/>
    <sheet name="GOOGL" sheetId="1" r:id="rId2"/>
    <sheet name="NFLX" sheetId="2" r:id="rId3"/>
    <sheet name="YELP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1" i="3" l="1"/>
  <c r="Q31" i="3"/>
  <c r="R31" i="3"/>
  <c r="S31" i="3"/>
  <c r="T31" i="3"/>
  <c r="U31" i="3"/>
  <c r="V31" i="3"/>
  <c r="Z31" i="3"/>
  <c r="AA31" i="3"/>
  <c r="AB31" i="3"/>
  <c r="AC31" i="3"/>
  <c r="AD31" i="3"/>
  <c r="O31" i="3"/>
  <c r="C31" i="3"/>
  <c r="C31" i="2"/>
  <c r="P31" i="1"/>
  <c r="Q31" i="1"/>
  <c r="R31" i="1"/>
  <c r="S31" i="1"/>
  <c r="T31" i="1"/>
  <c r="U31" i="1"/>
  <c r="V31" i="1"/>
  <c r="Z31" i="1"/>
  <c r="AA31" i="1"/>
  <c r="AB31" i="1"/>
  <c r="AC31" i="1"/>
  <c r="AD31" i="1"/>
  <c r="O31" i="1"/>
  <c r="C31" i="1"/>
  <c r="AD29" i="3"/>
  <c r="AC29" i="3"/>
  <c r="AB29" i="3"/>
  <c r="AA29" i="3"/>
  <c r="Z29" i="3"/>
  <c r="V29" i="3"/>
  <c r="U29" i="3"/>
  <c r="T29" i="3"/>
  <c r="S29" i="3"/>
  <c r="R29" i="3"/>
  <c r="Q29" i="3"/>
  <c r="P29" i="3"/>
  <c r="O29" i="3"/>
  <c r="AD28" i="3"/>
  <c r="AC28" i="3"/>
  <c r="AB28" i="3"/>
  <c r="AA28" i="3"/>
  <c r="Z28" i="3"/>
  <c r="V28" i="3"/>
  <c r="U28" i="3"/>
  <c r="T28" i="3"/>
  <c r="S28" i="3"/>
  <c r="R28" i="3"/>
  <c r="Q28" i="3"/>
  <c r="P28" i="3"/>
  <c r="O28" i="3"/>
  <c r="AD27" i="3"/>
  <c r="AC27" i="3"/>
  <c r="AB27" i="3"/>
  <c r="AA27" i="3"/>
  <c r="Z27" i="3"/>
  <c r="V27" i="3"/>
  <c r="U27" i="3"/>
  <c r="T27" i="3"/>
  <c r="S27" i="3"/>
  <c r="R27" i="3"/>
  <c r="Q27" i="3"/>
  <c r="P27" i="3"/>
  <c r="O27" i="3"/>
  <c r="AD26" i="3"/>
  <c r="AC26" i="3"/>
  <c r="AB26" i="3"/>
  <c r="AA26" i="3"/>
  <c r="Z26" i="3"/>
  <c r="V26" i="3"/>
  <c r="U26" i="3"/>
  <c r="T26" i="3"/>
  <c r="S26" i="3"/>
  <c r="R26" i="3"/>
  <c r="Q26" i="3"/>
  <c r="P26" i="3"/>
  <c r="O26" i="3"/>
  <c r="AD25" i="3"/>
  <c r="AC25" i="3"/>
  <c r="AB25" i="3"/>
  <c r="AA25" i="3"/>
  <c r="Z25" i="3"/>
  <c r="V25" i="3"/>
  <c r="U25" i="3"/>
  <c r="T25" i="3"/>
  <c r="S25" i="3"/>
  <c r="R25" i="3"/>
  <c r="Q25" i="3"/>
  <c r="P25" i="3"/>
  <c r="O25" i="3"/>
  <c r="AD24" i="3"/>
  <c r="AC24" i="3"/>
  <c r="AB24" i="3"/>
  <c r="AA24" i="3"/>
  <c r="Z24" i="3"/>
  <c r="V24" i="3"/>
  <c r="U24" i="3"/>
  <c r="T24" i="3"/>
  <c r="S24" i="3"/>
  <c r="R24" i="3"/>
  <c r="Q24" i="3"/>
  <c r="P24" i="3"/>
  <c r="O24" i="3"/>
  <c r="AD23" i="3"/>
  <c r="AC23" i="3"/>
  <c r="AB23" i="3"/>
  <c r="AA23" i="3"/>
  <c r="Z23" i="3"/>
  <c r="V23" i="3"/>
  <c r="U23" i="3"/>
  <c r="T23" i="3"/>
  <c r="S23" i="3"/>
  <c r="R23" i="3"/>
  <c r="Q23" i="3"/>
  <c r="P23" i="3"/>
  <c r="O23" i="3"/>
  <c r="AD22" i="3"/>
  <c r="AC22" i="3"/>
  <c r="AB22" i="3"/>
  <c r="AA22" i="3"/>
  <c r="Z22" i="3"/>
  <c r="V22" i="3"/>
  <c r="U22" i="3"/>
  <c r="T22" i="3"/>
  <c r="S22" i="3"/>
  <c r="R22" i="3"/>
  <c r="Q22" i="3"/>
  <c r="P22" i="3"/>
  <c r="O22" i="3"/>
  <c r="AD21" i="3"/>
  <c r="AC21" i="3"/>
  <c r="AB21" i="3"/>
  <c r="AA21" i="3"/>
  <c r="Z21" i="3"/>
  <c r="V21" i="3"/>
  <c r="U21" i="3"/>
  <c r="T21" i="3"/>
  <c r="S21" i="3"/>
  <c r="R21" i="3"/>
  <c r="Q21" i="3"/>
  <c r="P21" i="3"/>
  <c r="O21" i="3"/>
  <c r="AD20" i="3"/>
  <c r="AC20" i="3"/>
  <c r="AB20" i="3"/>
  <c r="AA20" i="3"/>
  <c r="Z20" i="3"/>
  <c r="V20" i="3"/>
  <c r="U20" i="3"/>
  <c r="T20" i="3"/>
  <c r="S20" i="3"/>
  <c r="R20" i="3"/>
  <c r="Q20" i="3"/>
  <c r="P20" i="3"/>
  <c r="O20" i="3"/>
  <c r="AD19" i="3"/>
  <c r="AC19" i="3"/>
  <c r="AB19" i="3"/>
  <c r="AA19" i="3"/>
  <c r="Z19" i="3"/>
  <c r="V19" i="3"/>
  <c r="U19" i="3"/>
  <c r="T19" i="3"/>
  <c r="S19" i="3"/>
  <c r="R19" i="3"/>
  <c r="Q19" i="3"/>
  <c r="P19" i="3"/>
  <c r="O19" i="3"/>
  <c r="AD18" i="3"/>
  <c r="AC18" i="3"/>
  <c r="AB18" i="3"/>
  <c r="AA18" i="3"/>
  <c r="Z18" i="3"/>
  <c r="V18" i="3"/>
  <c r="U18" i="3"/>
  <c r="T18" i="3"/>
  <c r="S18" i="3"/>
  <c r="R18" i="3"/>
  <c r="Q18" i="3"/>
  <c r="P18" i="3"/>
  <c r="O18" i="3"/>
  <c r="AD17" i="3"/>
  <c r="AC17" i="3"/>
  <c r="AB17" i="3"/>
  <c r="AA17" i="3"/>
  <c r="Z17" i="3"/>
  <c r="V17" i="3"/>
  <c r="U17" i="3"/>
  <c r="T17" i="3"/>
  <c r="S17" i="3"/>
  <c r="R17" i="3"/>
  <c r="Q17" i="3"/>
  <c r="P17" i="3"/>
  <c r="O17" i="3"/>
  <c r="AD16" i="3"/>
  <c r="AC16" i="3"/>
  <c r="AB16" i="3"/>
  <c r="AA16" i="3"/>
  <c r="Z16" i="3"/>
  <c r="V16" i="3"/>
  <c r="U16" i="3"/>
  <c r="T16" i="3"/>
  <c r="S16" i="3"/>
  <c r="R16" i="3"/>
  <c r="Q16" i="3"/>
  <c r="P16" i="3"/>
  <c r="O16" i="3"/>
  <c r="AD15" i="3"/>
  <c r="AC15" i="3"/>
  <c r="AB15" i="3"/>
  <c r="AA15" i="3"/>
  <c r="Z15" i="3"/>
  <c r="V15" i="3"/>
  <c r="U15" i="3"/>
  <c r="T15" i="3"/>
  <c r="S15" i="3"/>
  <c r="R15" i="3"/>
  <c r="Q15" i="3"/>
  <c r="P15" i="3"/>
  <c r="O15" i="3"/>
  <c r="AD14" i="3"/>
  <c r="AC14" i="3"/>
  <c r="AB14" i="3"/>
  <c r="AA14" i="3"/>
  <c r="Z14" i="3"/>
  <c r="V14" i="3"/>
  <c r="U14" i="3"/>
  <c r="T14" i="3"/>
  <c r="S14" i="3"/>
  <c r="R14" i="3"/>
  <c r="Q14" i="3"/>
  <c r="P14" i="3"/>
  <c r="O14" i="3"/>
  <c r="AD13" i="3"/>
  <c r="AC13" i="3"/>
  <c r="AB13" i="3"/>
  <c r="AA13" i="3"/>
  <c r="Z13" i="3"/>
  <c r="V13" i="3"/>
  <c r="U13" i="3"/>
  <c r="T13" i="3"/>
  <c r="S13" i="3"/>
  <c r="R13" i="3"/>
  <c r="Q13" i="3"/>
  <c r="P13" i="3"/>
  <c r="O13" i="3"/>
  <c r="AD12" i="3"/>
  <c r="AC12" i="3"/>
  <c r="AB12" i="3"/>
  <c r="AA12" i="3"/>
  <c r="Z12" i="3"/>
  <c r="V12" i="3"/>
  <c r="U12" i="3"/>
  <c r="T12" i="3"/>
  <c r="S12" i="3"/>
  <c r="R12" i="3"/>
  <c r="Q12" i="3"/>
  <c r="P12" i="3"/>
  <c r="O12" i="3"/>
  <c r="AD11" i="3"/>
  <c r="AC11" i="3"/>
  <c r="AB11" i="3"/>
  <c r="AA11" i="3"/>
  <c r="Z11" i="3"/>
  <c r="V11" i="3"/>
  <c r="U11" i="3"/>
  <c r="T11" i="3"/>
  <c r="S11" i="3"/>
  <c r="R11" i="3"/>
  <c r="Q11" i="3"/>
  <c r="P11" i="3"/>
  <c r="O11" i="3"/>
  <c r="AD10" i="3"/>
  <c r="AC10" i="3"/>
  <c r="AB10" i="3"/>
  <c r="AA10" i="3"/>
  <c r="Z10" i="3"/>
  <c r="V10" i="3"/>
  <c r="U10" i="3"/>
  <c r="T10" i="3"/>
  <c r="S10" i="3"/>
  <c r="R10" i="3"/>
  <c r="Q10" i="3"/>
  <c r="P10" i="3"/>
  <c r="O10" i="3"/>
  <c r="AD9" i="3"/>
  <c r="AC9" i="3"/>
  <c r="AB9" i="3"/>
  <c r="AA9" i="3"/>
  <c r="Z9" i="3"/>
  <c r="V9" i="3"/>
  <c r="U9" i="3"/>
  <c r="T9" i="3"/>
  <c r="S9" i="3"/>
  <c r="R9" i="3"/>
  <c r="Q9" i="3"/>
  <c r="P9" i="3"/>
  <c r="O9" i="3"/>
  <c r="AD8" i="3"/>
  <c r="AC8" i="3"/>
  <c r="AB8" i="3"/>
  <c r="AA8" i="3"/>
  <c r="Z8" i="3"/>
  <c r="V8" i="3"/>
  <c r="U8" i="3"/>
  <c r="T8" i="3"/>
  <c r="S8" i="3"/>
  <c r="R8" i="3"/>
  <c r="Q8" i="3"/>
  <c r="P8" i="3"/>
  <c r="O8" i="3"/>
  <c r="AD7" i="3"/>
  <c r="AC7" i="3"/>
  <c r="AB7" i="3"/>
  <c r="AA7" i="3"/>
  <c r="Z7" i="3"/>
  <c r="V7" i="3"/>
  <c r="U7" i="3"/>
  <c r="T7" i="3"/>
  <c r="S7" i="3"/>
  <c r="R7" i="3"/>
  <c r="Q7" i="3"/>
  <c r="P7" i="3"/>
  <c r="O7" i="3"/>
  <c r="AD6" i="3"/>
  <c r="AC6" i="3"/>
  <c r="AB6" i="3"/>
  <c r="AA6" i="3"/>
  <c r="Z6" i="3"/>
  <c r="V6" i="3"/>
  <c r="U6" i="3"/>
  <c r="T6" i="3"/>
  <c r="S6" i="3"/>
  <c r="R6" i="3"/>
  <c r="Q6" i="3"/>
  <c r="P6" i="3"/>
  <c r="O6" i="3"/>
  <c r="AD5" i="3"/>
  <c r="AC5" i="3"/>
  <c r="AB5" i="3"/>
  <c r="AA5" i="3"/>
  <c r="Z5" i="3"/>
  <c r="V5" i="3"/>
  <c r="U5" i="3"/>
  <c r="T5" i="3"/>
  <c r="S5" i="3"/>
  <c r="R5" i="3"/>
  <c r="Q5" i="3"/>
  <c r="P5" i="3"/>
  <c r="O5" i="3"/>
  <c r="AD4" i="3"/>
  <c r="AC4" i="3"/>
  <c r="AB4" i="3"/>
  <c r="AA4" i="3"/>
  <c r="Z4" i="3"/>
  <c r="V4" i="3"/>
  <c r="U4" i="3"/>
  <c r="T4" i="3"/>
  <c r="S4" i="3"/>
  <c r="R4" i="3"/>
  <c r="Q4" i="3"/>
  <c r="P4" i="3"/>
  <c r="O4" i="3"/>
  <c r="AD3" i="3"/>
  <c r="AC3" i="3"/>
  <c r="AB3" i="3"/>
  <c r="AA3" i="3"/>
  <c r="Z3" i="3"/>
  <c r="V3" i="3"/>
  <c r="U3" i="3"/>
  <c r="T3" i="3"/>
  <c r="S3" i="3"/>
  <c r="R3" i="3"/>
  <c r="Q3" i="3"/>
  <c r="P3" i="3"/>
  <c r="O3" i="3"/>
  <c r="AD2" i="3"/>
  <c r="AC2" i="3"/>
  <c r="AB2" i="3"/>
  <c r="AA2" i="3"/>
  <c r="Z2" i="3"/>
  <c r="V2" i="3"/>
  <c r="U2" i="3"/>
  <c r="T2" i="3"/>
  <c r="S2" i="3"/>
  <c r="R2" i="3"/>
  <c r="Q2" i="3"/>
  <c r="P2" i="3"/>
  <c r="O2" i="3"/>
  <c r="AD29" i="2"/>
  <c r="AC29" i="2"/>
  <c r="AB29" i="2"/>
  <c r="AA29" i="2"/>
  <c r="Z29" i="2"/>
  <c r="V29" i="2"/>
  <c r="U29" i="2"/>
  <c r="T29" i="2"/>
  <c r="S29" i="2"/>
  <c r="R29" i="2"/>
  <c r="Q29" i="2"/>
  <c r="P29" i="2"/>
  <c r="O29" i="2"/>
  <c r="AD28" i="2"/>
  <c r="AC28" i="2"/>
  <c r="AB28" i="2"/>
  <c r="AA28" i="2"/>
  <c r="Z28" i="2"/>
  <c r="V28" i="2"/>
  <c r="U28" i="2"/>
  <c r="T28" i="2"/>
  <c r="S28" i="2"/>
  <c r="R28" i="2"/>
  <c r="Q28" i="2"/>
  <c r="P28" i="2"/>
  <c r="O28" i="2"/>
  <c r="AD27" i="2"/>
  <c r="AC27" i="2"/>
  <c r="AB27" i="2"/>
  <c r="AA27" i="2"/>
  <c r="Z27" i="2"/>
  <c r="V27" i="2"/>
  <c r="U27" i="2"/>
  <c r="T27" i="2"/>
  <c r="S27" i="2"/>
  <c r="R27" i="2"/>
  <c r="Q27" i="2"/>
  <c r="P27" i="2"/>
  <c r="O27" i="2"/>
  <c r="AD26" i="2"/>
  <c r="AC26" i="2"/>
  <c r="AB26" i="2"/>
  <c r="AA26" i="2"/>
  <c r="Z26" i="2"/>
  <c r="V26" i="2"/>
  <c r="U26" i="2"/>
  <c r="T26" i="2"/>
  <c r="S26" i="2"/>
  <c r="R26" i="2"/>
  <c r="Q26" i="2"/>
  <c r="P26" i="2"/>
  <c r="O26" i="2"/>
  <c r="AD25" i="2"/>
  <c r="AC25" i="2"/>
  <c r="AB25" i="2"/>
  <c r="AA25" i="2"/>
  <c r="Z25" i="2"/>
  <c r="V25" i="2"/>
  <c r="U25" i="2"/>
  <c r="T25" i="2"/>
  <c r="S25" i="2"/>
  <c r="R25" i="2"/>
  <c r="Q25" i="2"/>
  <c r="P25" i="2"/>
  <c r="O25" i="2"/>
  <c r="AD24" i="2"/>
  <c r="AC24" i="2"/>
  <c r="AB24" i="2"/>
  <c r="AA24" i="2"/>
  <c r="Z24" i="2"/>
  <c r="V24" i="2"/>
  <c r="U24" i="2"/>
  <c r="T24" i="2"/>
  <c r="S24" i="2"/>
  <c r="R24" i="2"/>
  <c r="Q24" i="2"/>
  <c r="P24" i="2"/>
  <c r="O24" i="2"/>
  <c r="AD23" i="2"/>
  <c r="AC23" i="2"/>
  <c r="AB23" i="2"/>
  <c r="AA23" i="2"/>
  <c r="Z23" i="2"/>
  <c r="V23" i="2"/>
  <c r="U23" i="2"/>
  <c r="T23" i="2"/>
  <c r="S23" i="2"/>
  <c r="R23" i="2"/>
  <c r="Q23" i="2"/>
  <c r="P23" i="2"/>
  <c r="O23" i="2"/>
  <c r="AD22" i="2"/>
  <c r="AC22" i="2"/>
  <c r="AB22" i="2"/>
  <c r="AA22" i="2"/>
  <c r="Z22" i="2"/>
  <c r="V22" i="2"/>
  <c r="U22" i="2"/>
  <c r="T22" i="2"/>
  <c r="S22" i="2"/>
  <c r="R22" i="2"/>
  <c r="Q22" i="2"/>
  <c r="P22" i="2"/>
  <c r="O22" i="2"/>
  <c r="AD21" i="2"/>
  <c r="AC21" i="2"/>
  <c r="AB21" i="2"/>
  <c r="AA21" i="2"/>
  <c r="Z21" i="2"/>
  <c r="V21" i="2"/>
  <c r="U21" i="2"/>
  <c r="T21" i="2"/>
  <c r="S21" i="2"/>
  <c r="R21" i="2"/>
  <c r="Q21" i="2"/>
  <c r="P21" i="2"/>
  <c r="O21" i="2"/>
  <c r="AD20" i="2"/>
  <c r="AC20" i="2"/>
  <c r="AB20" i="2"/>
  <c r="AA20" i="2"/>
  <c r="Z20" i="2"/>
  <c r="V20" i="2"/>
  <c r="U20" i="2"/>
  <c r="T20" i="2"/>
  <c r="S20" i="2"/>
  <c r="R20" i="2"/>
  <c r="Q20" i="2"/>
  <c r="P20" i="2"/>
  <c r="O20" i="2"/>
  <c r="AD19" i="2"/>
  <c r="AC19" i="2"/>
  <c r="AB19" i="2"/>
  <c r="AA19" i="2"/>
  <c r="Z19" i="2"/>
  <c r="V19" i="2"/>
  <c r="U19" i="2"/>
  <c r="T19" i="2"/>
  <c r="S19" i="2"/>
  <c r="R19" i="2"/>
  <c r="Q19" i="2"/>
  <c r="P19" i="2"/>
  <c r="O19" i="2"/>
  <c r="AD18" i="2"/>
  <c r="AC18" i="2"/>
  <c r="AB18" i="2"/>
  <c r="AA18" i="2"/>
  <c r="Z18" i="2"/>
  <c r="V18" i="2"/>
  <c r="U18" i="2"/>
  <c r="T18" i="2"/>
  <c r="S18" i="2"/>
  <c r="R18" i="2"/>
  <c r="Q18" i="2"/>
  <c r="P18" i="2"/>
  <c r="O18" i="2"/>
  <c r="AD17" i="2"/>
  <c r="AC17" i="2"/>
  <c r="AB17" i="2"/>
  <c r="AA17" i="2"/>
  <c r="Z17" i="2"/>
  <c r="V17" i="2"/>
  <c r="U17" i="2"/>
  <c r="T17" i="2"/>
  <c r="S17" i="2"/>
  <c r="R17" i="2"/>
  <c r="Q17" i="2"/>
  <c r="P17" i="2"/>
  <c r="O17" i="2"/>
  <c r="AD16" i="2"/>
  <c r="AC16" i="2"/>
  <c r="AB16" i="2"/>
  <c r="AA16" i="2"/>
  <c r="Z16" i="2"/>
  <c r="V16" i="2"/>
  <c r="U16" i="2"/>
  <c r="T16" i="2"/>
  <c r="S16" i="2"/>
  <c r="R16" i="2"/>
  <c r="Q16" i="2"/>
  <c r="P16" i="2"/>
  <c r="O16" i="2"/>
  <c r="AD15" i="2"/>
  <c r="AC15" i="2"/>
  <c r="AB15" i="2"/>
  <c r="AA15" i="2"/>
  <c r="Z15" i="2"/>
  <c r="V15" i="2"/>
  <c r="U15" i="2"/>
  <c r="T15" i="2"/>
  <c r="S15" i="2"/>
  <c r="R15" i="2"/>
  <c r="Q15" i="2"/>
  <c r="P15" i="2"/>
  <c r="O15" i="2"/>
  <c r="AD14" i="2"/>
  <c r="AC14" i="2"/>
  <c r="AB14" i="2"/>
  <c r="AA14" i="2"/>
  <c r="Z14" i="2"/>
  <c r="V14" i="2"/>
  <c r="U14" i="2"/>
  <c r="T14" i="2"/>
  <c r="S14" i="2"/>
  <c r="R14" i="2"/>
  <c r="Q14" i="2"/>
  <c r="P14" i="2"/>
  <c r="O14" i="2"/>
  <c r="AD13" i="2"/>
  <c r="AC13" i="2"/>
  <c r="AB13" i="2"/>
  <c r="AA13" i="2"/>
  <c r="Z13" i="2"/>
  <c r="V13" i="2"/>
  <c r="U13" i="2"/>
  <c r="T13" i="2"/>
  <c r="S13" i="2"/>
  <c r="R13" i="2"/>
  <c r="Q13" i="2"/>
  <c r="P13" i="2"/>
  <c r="O13" i="2"/>
  <c r="AD12" i="2"/>
  <c r="AC12" i="2"/>
  <c r="AB12" i="2"/>
  <c r="AA12" i="2"/>
  <c r="Z12" i="2"/>
  <c r="V12" i="2"/>
  <c r="U12" i="2"/>
  <c r="T12" i="2"/>
  <c r="S12" i="2"/>
  <c r="R12" i="2"/>
  <c r="Q12" i="2"/>
  <c r="P12" i="2"/>
  <c r="O12" i="2"/>
  <c r="AD11" i="2"/>
  <c r="AC11" i="2"/>
  <c r="AB11" i="2"/>
  <c r="AA11" i="2"/>
  <c r="Z11" i="2"/>
  <c r="V11" i="2"/>
  <c r="U11" i="2"/>
  <c r="T11" i="2"/>
  <c r="S11" i="2"/>
  <c r="R11" i="2"/>
  <c r="Q11" i="2"/>
  <c r="P11" i="2"/>
  <c r="O11" i="2"/>
  <c r="AD10" i="2"/>
  <c r="AC10" i="2"/>
  <c r="AB10" i="2"/>
  <c r="AA10" i="2"/>
  <c r="Z10" i="2"/>
  <c r="V10" i="2"/>
  <c r="U10" i="2"/>
  <c r="T10" i="2"/>
  <c r="S10" i="2"/>
  <c r="R10" i="2"/>
  <c r="Q10" i="2"/>
  <c r="P10" i="2"/>
  <c r="O10" i="2"/>
  <c r="AD9" i="2"/>
  <c r="AC9" i="2"/>
  <c r="AB9" i="2"/>
  <c r="AA9" i="2"/>
  <c r="Z9" i="2"/>
  <c r="V9" i="2"/>
  <c r="U9" i="2"/>
  <c r="T9" i="2"/>
  <c r="S9" i="2"/>
  <c r="R9" i="2"/>
  <c r="Q9" i="2"/>
  <c r="P9" i="2"/>
  <c r="O9" i="2"/>
  <c r="AD8" i="2"/>
  <c r="AC8" i="2"/>
  <c r="AB8" i="2"/>
  <c r="AA8" i="2"/>
  <c r="Z8" i="2"/>
  <c r="V8" i="2"/>
  <c r="U8" i="2"/>
  <c r="T8" i="2"/>
  <c r="S8" i="2"/>
  <c r="R8" i="2"/>
  <c r="Q8" i="2"/>
  <c r="P8" i="2"/>
  <c r="O8" i="2"/>
  <c r="AD7" i="2"/>
  <c r="AC7" i="2"/>
  <c r="AB7" i="2"/>
  <c r="AA7" i="2"/>
  <c r="Z7" i="2"/>
  <c r="V7" i="2"/>
  <c r="U7" i="2"/>
  <c r="T7" i="2"/>
  <c r="S7" i="2"/>
  <c r="R7" i="2"/>
  <c r="Q7" i="2"/>
  <c r="P7" i="2"/>
  <c r="O7" i="2"/>
  <c r="AD6" i="2"/>
  <c r="AC6" i="2"/>
  <c r="AB6" i="2"/>
  <c r="AA6" i="2"/>
  <c r="Z6" i="2"/>
  <c r="V6" i="2"/>
  <c r="U6" i="2"/>
  <c r="T6" i="2"/>
  <c r="S6" i="2"/>
  <c r="R6" i="2"/>
  <c r="Q6" i="2"/>
  <c r="P6" i="2"/>
  <c r="O6" i="2"/>
  <c r="AD5" i="2"/>
  <c r="AC5" i="2"/>
  <c r="AB5" i="2"/>
  <c r="AA5" i="2"/>
  <c r="Z5" i="2"/>
  <c r="V5" i="2"/>
  <c r="U5" i="2"/>
  <c r="T5" i="2"/>
  <c r="S5" i="2"/>
  <c r="R5" i="2"/>
  <c r="Q5" i="2"/>
  <c r="P5" i="2"/>
  <c r="O5" i="2"/>
  <c r="AD4" i="2"/>
  <c r="AC4" i="2"/>
  <c r="AB4" i="2"/>
  <c r="AA4" i="2"/>
  <c r="Z4" i="2"/>
  <c r="V4" i="2"/>
  <c r="U4" i="2"/>
  <c r="T4" i="2"/>
  <c r="S4" i="2"/>
  <c r="R4" i="2"/>
  <c r="Q4" i="2"/>
  <c r="P4" i="2"/>
  <c r="O4" i="2"/>
  <c r="AD3" i="2"/>
  <c r="AC3" i="2"/>
  <c r="AB3" i="2"/>
  <c r="AA3" i="2"/>
  <c r="Z3" i="2"/>
  <c r="V3" i="2"/>
  <c r="U3" i="2"/>
  <c r="T3" i="2"/>
  <c r="S3" i="2"/>
  <c r="R3" i="2"/>
  <c r="Q3" i="2"/>
  <c r="P3" i="2"/>
  <c r="O3" i="2"/>
  <c r="AD2" i="2"/>
  <c r="AD31" i="2" s="1"/>
  <c r="AC2" i="2"/>
  <c r="AC31" i="2" s="1"/>
  <c r="AB2" i="2"/>
  <c r="AB31" i="2" s="1"/>
  <c r="AA2" i="2"/>
  <c r="AA31" i="2" s="1"/>
  <c r="Z2" i="2"/>
  <c r="Z31" i="2" s="1"/>
  <c r="V2" i="2"/>
  <c r="V31" i="2" s="1"/>
  <c r="U2" i="2"/>
  <c r="U31" i="2" s="1"/>
  <c r="T2" i="2"/>
  <c r="T31" i="2" s="1"/>
  <c r="S2" i="2"/>
  <c r="S31" i="2" s="1"/>
  <c r="R2" i="2"/>
  <c r="R31" i="2" s="1"/>
  <c r="Q2" i="2"/>
  <c r="Q31" i="2" s="1"/>
  <c r="P2" i="2"/>
  <c r="P31" i="2" s="1"/>
  <c r="O2" i="2"/>
  <c r="O31" i="2" s="1"/>
  <c r="O3" i="1"/>
  <c r="P3" i="1"/>
  <c r="Q3" i="1"/>
  <c r="R3" i="1"/>
  <c r="S3" i="1"/>
  <c r="T3" i="1"/>
  <c r="U3" i="1"/>
  <c r="V3" i="1"/>
  <c r="Z3" i="1"/>
  <c r="AA3" i="1"/>
  <c r="AB3" i="1"/>
  <c r="AC3" i="1"/>
  <c r="AD3" i="1"/>
  <c r="O4" i="1"/>
  <c r="P4" i="1"/>
  <c r="Q4" i="1"/>
  <c r="R4" i="1"/>
  <c r="S4" i="1"/>
  <c r="T4" i="1"/>
  <c r="U4" i="1"/>
  <c r="V4" i="1"/>
  <c r="Z4" i="1"/>
  <c r="AA4" i="1"/>
  <c r="AB4" i="1"/>
  <c r="AC4" i="1"/>
  <c r="AD4" i="1"/>
  <c r="O5" i="1"/>
  <c r="P5" i="1"/>
  <c r="Q5" i="1"/>
  <c r="R5" i="1"/>
  <c r="S5" i="1"/>
  <c r="T5" i="1"/>
  <c r="U5" i="1"/>
  <c r="V5" i="1"/>
  <c r="Z5" i="1"/>
  <c r="AA5" i="1"/>
  <c r="AB5" i="1"/>
  <c r="AC5" i="1"/>
  <c r="AD5" i="1"/>
  <c r="O6" i="1"/>
  <c r="P6" i="1"/>
  <c r="Q6" i="1"/>
  <c r="R6" i="1"/>
  <c r="S6" i="1"/>
  <c r="T6" i="1"/>
  <c r="U6" i="1"/>
  <c r="V6" i="1"/>
  <c r="Z6" i="1"/>
  <c r="AA6" i="1"/>
  <c r="AB6" i="1"/>
  <c r="AC6" i="1"/>
  <c r="AD6" i="1"/>
  <c r="O7" i="1"/>
  <c r="P7" i="1"/>
  <c r="Q7" i="1"/>
  <c r="R7" i="1"/>
  <c r="S7" i="1"/>
  <c r="T7" i="1"/>
  <c r="U7" i="1"/>
  <c r="V7" i="1"/>
  <c r="Z7" i="1"/>
  <c r="AA7" i="1"/>
  <c r="AB7" i="1"/>
  <c r="AC7" i="1"/>
  <c r="AD7" i="1"/>
  <c r="O8" i="1"/>
  <c r="P8" i="1"/>
  <c r="Q8" i="1"/>
  <c r="R8" i="1"/>
  <c r="S8" i="1"/>
  <c r="T8" i="1"/>
  <c r="U8" i="1"/>
  <c r="V8" i="1"/>
  <c r="Z8" i="1"/>
  <c r="AA8" i="1"/>
  <c r="AB8" i="1"/>
  <c r="AC8" i="1"/>
  <c r="AD8" i="1"/>
  <c r="O9" i="1"/>
  <c r="P9" i="1"/>
  <c r="Q9" i="1"/>
  <c r="R9" i="1"/>
  <c r="S9" i="1"/>
  <c r="T9" i="1"/>
  <c r="U9" i="1"/>
  <c r="V9" i="1"/>
  <c r="Z9" i="1"/>
  <c r="AA9" i="1"/>
  <c r="AB9" i="1"/>
  <c r="AC9" i="1"/>
  <c r="AD9" i="1"/>
  <c r="O10" i="1"/>
  <c r="P10" i="1"/>
  <c r="Q10" i="1"/>
  <c r="R10" i="1"/>
  <c r="S10" i="1"/>
  <c r="T10" i="1"/>
  <c r="U10" i="1"/>
  <c r="V10" i="1"/>
  <c r="Z10" i="1"/>
  <c r="AA10" i="1"/>
  <c r="AB10" i="1"/>
  <c r="AC10" i="1"/>
  <c r="AD10" i="1"/>
  <c r="O11" i="1"/>
  <c r="P11" i="1"/>
  <c r="Q11" i="1"/>
  <c r="R11" i="1"/>
  <c r="S11" i="1"/>
  <c r="T11" i="1"/>
  <c r="U11" i="1"/>
  <c r="V11" i="1"/>
  <c r="Z11" i="1"/>
  <c r="AA11" i="1"/>
  <c r="AB11" i="1"/>
  <c r="AC11" i="1"/>
  <c r="AD11" i="1"/>
  <c r="O12" i="1"/>
  <c r="P12" i="1"/>
  <c r="Q12" i="1"/>
  <c r="R12" i="1"/>
  <c r="S12" i="1"/>
  <c r="T12" i="1"/>
  <c r="U12" i="1"/>
  <c r="V12" i="1"/>
  <c r="Z12" i="1"/>
  <c r="AA12" i="1"/>
  <c r="AB12" i="1"/>
  <c r="AC12" i="1"/>
  <c r="AD12" i="1"/>
  <c r="O13" i="1"/>
  <c r="P13" i="1"/>
  <c r="Q13" i="1"/>
  <c r="R13" i="1"/>
  <c r="S13" i="1"/>
  <c r="T13" i="1"/>
  <c r="U13" i="1"/>
  <c r="V13" i="1"/>
  <c r="Z13" i="1"/>
  <c r="AA13" i="1"/>
  <c r="AB13" i="1"/>
  <c r="AC13" i="1"/>
  <c r="AD13" i="1"/>
  <c r="O14" i="1"/>
  <c r="P14" i="1"/>
  <c r="Q14" i="1"/>
  <c r="R14" i="1"/>
  <c r="S14" i="1"/>
  <c r="T14" i="1"/>
  <c r="U14" i="1"/>
  <c r="V14" i="1"/>
  <c r="Z14" i="1"/>
  <c r="AA14" i="1"/>
  <c r="AB14" i="1"/>
  <c r="AC14" i="1"/>
  <c r="AD14" i="1"/>
  <c r="O15" i="1"/>
  <c r="P15" i="1"/>
  <c r="Q15" i="1"/>
  <c r="R15" i="1"/>
  <c r="S15" i="1"/>
  <c r="T15" i="1"/>
  <c r="U15" i="1"/>
  <c r="V15" i="1"/>
  <c r="Z15" i="1"/>
  <c r="AA15" i="1"/>
  <c r="AB15" i="1"/>
  <c r="AC15" i="1"/>
  <c r="AD15" i="1"/>
  <c r="O16" i="1"/>
  <c r="P16" i="1"/>
  <c r="Q16" i="1"/>
  <c r="R16" i="1"/>
  <c r="S16" i="1"/>
  <c r="T16" i="1"/>
  <c r="U16" i="1"/>
  <c r="V16" i="1"/>
  <c r="Z16" i="1"/>
  <c r="AA16" i="1"/>
  <c r="AB16" i="1"/>
  <c r="AC16" i="1"/>
  <c r="AD16" i="1"/>
  <c r="O17" i="1"/>
  <c r="P17" i="1"/>
  <c r="Q17" i="1"/>
  <c r="R17" i="1"/>
  <c r="S17" i="1"/>
  <c r="T17" i="1"/>
  <c r="U17" i="1"/>
  <c r="V17" i="1"/>
  <c r="Z17" i="1"/>
  <c r="AA17" i="1"/>
  <c r="AB17" i="1"/>
  <c r="AC17" i="1"/>
  <c r="AD17" i="1"/>
  <c r="O18" i="1"/>
  <c r="P18" i="1"/>
  <c r="Q18" i="1"/>
  <c r="R18" i="1"/>
  <c r="S18" i="1"/>
  <c r="T18" i="1"/>
  <c r="U18" i="1"/>
  <c r="V18" i="1"/>
  <c r="Z18" i="1"/>
  <c r="AA18" i="1"/>
  <c r="AB18" i="1"/>
  <c r="AC18" i="1"/>
  <c r="AD18" i="1"/>
  <c r="O19" i="1"/>
  <c r="P19" i="1"/>
  <c r="Q19" i="1"/>
  <c r="R19" i="1"/>
  <c r="S19" i="1"/>
  <c r="T19" i="1"/>
  <c r="U19" i="1"/>
  <c r="V19" i="1"/>
  <c r="Z19" i="1"/>
  <c r="AA19" i="1"/>
  <c r="AB19" i="1"/>
  <c r="AC19" i="1"/>
  <c r="AD19" i="1"/>
  <c r="O20" i="1"/>
  <c r="P20" i="1"/>
  <c r="Q20" i="1"/>
  <c r="R20" i="1"/>
  <c r="S20" i="1"/>
  <c r="T20" i="1"/>
  <c r="U20" i="1"/>
  <c r="V20" i="1"/>
  <c r="Z20" i="1"/>
  <c r="AA20" i="1"/>
  <c r="AB20" i="1"/>
  <c r="AC20" i="1"/>
  <c r="AD20" i="1"/>
  <c r="O21" i="1"/>
  <c r="P21" i="1"/>
  <c r="Q21" i="1"/>
  <c r="R21" i="1"/>
  <c r="S21" i="1"/>
  <c r="T21" i="1"/>
  <c r="U21" i="1"/>
  <c r="V21" i="1"/>
  <c r="Z21" i="1"/>
  <c r="AA21" i="1"/>
  <c r="AB21" i="1"/>
  <c r="AC21" i="1"/>
  <c r="AD21" i="1"/>
  <c r="O22" i="1"/>
  <c r="P22" i="1"/>
  <c r="Q22" i="1"/>
  <c r="R22" i="1"/>
  <c r="S22" i="1"/>
  <c r="T22" i="1"/>
  <c r="U22" i="1"/>
  <c r="V22" i="1"/>
  <c r="Z22" i="1"/>
  <c r="AA22" i="1"/>
  <c r="AB22" i="1"/>
  <c r="AC22" i="1"/>
  <c r="AD22" i="1"/>
  <c r="O23" i="1"/>
  <c r="P23" i="1"/>
  <c r="Q23" i="1"/>
  <c r="R23" i="1"/>
  <c r="S23" i="1"/>
  <c r="T23" i="1"/>
  <c r="U23" i="1"/>
  <c r="V23" i="1"/>
  <c r="Z23" i="1"/>
  <c r="AA23" i="1"/>
  <c r="AB23" i="1"/>
  <c r="AC23" i="1"/>
  <c r="AD23" i="1"/>
  <c r="O24" i="1"/>
  <c r="P24" i="1"/>
  <c r="Q24" i="1"/>
  <c r="R24" i="1"/>
  <c r="S24" i="1"/>
  <c r="T24" i="1"/>
  <c r="U24" i="1"/>
  <c r="V24" i="1"/>
  <c r="Z24" i="1"/>
  <c r="AA24" i="1"/>
  <c r="AB24" i="1"/>
  <c r="AC24" i="1"/>
  <c r="AD24" i="1"/>
  <c r="O25" i="1"/>
  <c r="P25" i="1"/>
  <c r="Q25" i="1"/>
  <c r="R25" i="1"/>
  <c r="S25" i="1"/>
  <c r="T25" i="1"/>
  <c r="U25" i="1"/>
  <c r="V25" i="1"/>
  <c r="Z25" i="1"/>
  <c r="AA25" i="1"/>
  <c r="AB25" i="1"/>
  <c r="AC25" i="1"/>
  <c r="AD25" i="1"/>
  <c r="O26" i="1"/>
  <c r="P26" i="1"/>
  <c r="Q26" i="1"/>
  <c r="R26" i="1"/>
  <c r="S26" i="1"/>
  <c r="T26" i="1"/>
  <c r="U26" i="1"/>
  <c r="V26" i="1"/>
  <c r="Z26" i="1"/>
  <c r="AA26" i="1"/>
  <c r="AB26" i="1"/>
  <c r="AC26" i="1"/>
  <c r="AD26" i="1"/>
  <c r="O27" i="1"/>
  <c r="P27" i="1"/>
  <c r="Q27" i="1"/>
  <c r="R27" i="1"/>
  <c r="S27" i="1"/>
  <c r="T27" i="1"/>
  <c r="U27" i="1"/>
  <c r="V27" i="1"/>
  <c r="Z27" i="1"/>
  <c r="AA27" i="1"/>
  <c r="AB27" i="1"/>
  <c r="AC27" i="1"/>
  <c r="AD27" i="1"/>
  <c r="O28" i="1"/>
  <c r="P28" i="1"/>
  <c r="Q28" i="1"/>
  <c r="R28" i="1"/>
  <c r="S28" i="1"/>
  <c r="T28" i="1"/>
  <c r="U28" i="1"/>
  <c r="V28" i="1"/>
  <c r="Z28" i="1"/>
  <c r="AA28" i="1"/>
  <c r="AB28" i="1"/>
  <c r="AC28" i="1"/>
  <c r="AD28" i="1"/>
  <c r="O29" i="1"/>
  <c r="P29" i="1"/>
  <c r="Q29" i="1"/>
  <c r="R29" i="1"/>
  <c r="S29" i="1"/>
  <c r="T29" i="1"/>
  <c r="U29" i="1"/>
  <c r="V29" i="1"/>
  <c r="Z29" i="1"/>
  <c r="AA29" i="1"/>
  <c r="AB29" i="1"/>
  <c r="AC29" i="1"/>
  <c r="AD29" i="1"/>
  <c r="AD2" i="1"/>
  <c r="AC2" i="1"/>
  <c r="AB2" i="1"/>
  <c r="AA2" i="1"/>
  <c r="Z2" i="1"/>
  <c r="V2" i="1"/>
  <c r="U2" i="1"/>
  <c r="T2" i="1"/>
  <c r="S2" i="1"/>
  <c r="R2" i="1"/>
  <c r="Q2" i="1"/>
  <c r="P2" i="1"/>
  <c r="O2" i="1"/>
</calcChain>
</file>

<file path=xl/sharedStrings.xml><?xml version="1.0" encoding="utf-8"?>
<sst xmlns="http://schemas.openxmlformats.org/spreadsheetml/2006/main" count="185" uniqueCount="32">
  <si>
    <t>Company</t>
  </si>
  <si>
    <t>Quater</t>
  </si>
  <si>
    <t>Year</t>
  </si>
  <si>
    <t>ROA</t>
  </si>
  <si>
    <t>ROE</t>
  </si>
  <si>
    <t>Profit Margin</t>
  </si>
  <si>
    <t>Current Ratio</t>
  </si>
  <si>
    <t>Debt to Equity Ratio</t>
  </si>
  <si>
    <t>Debt to Asset Ratio</t>
  </si>
  <si>
    <t>Cash Ratio</t>
  </si>
  <si>
    <t>Debt to Capital Ratio</t>
  </si>
  <si>
    <t>EPS Growth</t>
  </si>
  <si>
    <t>P/S Ratio</t>
  </si>
  <si>
    <t>P/E Ratio</t>
  </si>
  <si>
    <t>P/B Ratio</t>
  </si>
  <si>
    <t>Financial Leverage</t>
  </si>
  <si>
    <t>Shares Outstanding</t>
  </si>
  <si>
    <t>GOOGL</t>
  </si>
  <si>
    <t>NFLX</t>
  </si>
  <si>
    <t>YELP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</si>
  <si>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</si>
  <si>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</si>
  <si>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</si>
  <si>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</si>
  <si>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</si>
  <si>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</si>
  <si>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</si>
  <si>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</si>
  <si>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</si>
  <si>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</si>
  <si>
    <t>Stock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</si>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</sst>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32A31"/>
      <name val="GT America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3" fontId="0" fillId="0" borderId="0" xfId="0" applyNumberFormat="1"/>
    <xf numFmtId="0" fontId="0" fillId="0" borderId="1" xfId="0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43F41-1B3A-42B6-A74A-B4F66C4F0098}">
  <dimension ref="A1:Q85"/>
  <sheetViews>
    <sheetView tabSelected="1" workbookViewId="0"/>
  </sheetViews>
  <sheetFormatPr defaultRowHeight="14.4"/>
  <cols>
    <col min="1" max="1" width="8.5546875" bestFit="1" customWidth="1"/>
    <col min="2" max="2" width="6.5546875" bestFit="1" customWidth="1"/>
    <col min="3" max="3" width="5" bestFit="1" customWidth="1"/>
    <col min="4" max="6" width="12.6640625" bestFit="1" customWidth="1"/>
    <col min="7" max="7" width="12" bestFit="1" customWidth="1"/>
    <col min="8" max="8" width="16.33203125" bestFit="1" customWidth="1"/>
    <col min="9" max="9" width="16" bestFit="1" customWidth="1"/>
    <col min="10" max="10" width="12" bestFit="1" customWidth="1"/>
    <col min="11" max="11" width="17.33203125" bestFit="1" customWidth="1"/>
    <col min="12" max="12" width="12.6640625" bestFit="1" customWidth="1"/>
    <col min="13" max="13" width="12" bestFit="1" customWidth="1"/>
    <col min="14" max="14" width="12.6640625" bestFit="1" customWidth="1"/>
    <col min="15" max="15" width="12" bestFit="1" customWidth="1"/>
    <col min="16" max="16" width="16" bestFit="1" customWidth="1"/>
    <col min="17" max="17" width="16.6640625" bestFit="1" customWidth="1"/>
  </cols>
  <sheetData>
    <row r="1" spans="1:17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>
      <c r="A2" s="7" t="s">
        <v>17</v>
      </c>
      <c r="B2" s="7">
        <v>4</v>
      </c>
      <c r="C2" s="7">
        <v>2024</v>
      </c>
      <c r="D2" s="7">
        <v>7.8060036956753498</v>
      </c>
      <c r="E2" s="7">
        <v>10.811667138339629</v>
      </c>
      <c r="F2" s="7">
        <v>32.77995914979342</v>
      </c>
      <c r="G2" s="7">
        <v>1.8369313974102914</v>
      </c>
      <c r="H2" s="7">
        <v>0.38504509603671666</v>
      </c>
      <c r="I2" s="7">
        <v>0.27800184783767456</v>
      </c>
      <c r="J2" s="7">
        <v>0.26330199052983549</v>
      </c>
      <c r="K2" s="7">
        <v>3.5227360411213403E-2</v>
      </c>
      <c r="L2" s="7">
        <v>0.94339622641509513</v>
      </c>
      <c r="M2" s="7">
        <v>21.533616362466308</v>
      </c>
      <c r="N2" s="7">
        <v>88.355140186915889</v>
      </c>
      <c r="O2" s="7">
        <v>7.1023362577057005</v>
      </c>
      <c r="P2" s="7">
        <v>1.3542991965153621</v>
      </c>
      <c r="Q2" s="7">
        <v>12.211</v>
      </c>
    </row>
    <row r="3" spans="1:17">
      <c r="A3" s="7" t="s">
        <v>17</v>
      </c>
      <c r="B3" s="7">
        <v>3</v>
      </c>
      <c r="C3" s="7">
        <v>2024</v>
      </c>
      <c r="D3" s="7">
        <v>6.112730264534032</v>
      </c>
      <c r="E3" s="7">
        <v>8.372941464858858</v>
      </c>
      <c r="F3" s="7">
        <v>29.796755336022112</v>
      </c>
      <c r="G3" s="7">
        <v>1.9496924619135427</v>
      </c>
      <c r="H3" s="7">
        <v>0.36975477446445454</v>
      </c>
      <c r="I3" s="7">
        <v>0.26994231475412883</v>
      </c>
      <c r="J3" s="7">
        <v>0.24700815563778572</v>
      </c>
      <c r="K3" s="7">
        <v>4.0482997935070805E-2</v>
      </c>
      <c r="L3" s="7">
        <v>12.169312169312182</v>
      </c>
      <c r="M3" s="7">
        <v>22.990484433769883</v>
      </c>
      <c r="N3" s="7">
        <v>78.051886792452819</v>
      </c>
      <c r="O3" s="7">
        <v>6.4603671856844063</v>
      </c>
      <c r="P3" s="7">
        <v>1.3450889630999716</v>
      </c>
      <c r="Q3" s="7">
        <v>12.263999999999999</v>
      </c>
    </row>
    <row r="4" spans="1:17">
      <c r="A4" s="7" t="s">
        <v>17</v>
      </c>
      <c r="B4" s="7">
        <v>2</v>
      </c>
      <c r="C4" s="7">
        <v>2024</v>
      </c>
      <c r="D4" s="7">
        <v>5.6944812787810113</v>
      </c>
      <c r="E4" s="7">
        <v>7.8532882465012817</v>
      </c>
      <c r="F4" s="7">
        <v>27.871657501593074</v>
      </c>
      <c r="G4" s="7">
        <v>2.0791780575770411</v>
      </c>
      <c r="H4" s="7">
        <v>0.37910511283345472</v>
      </c>
      <c r="I4" s="7">
        <v>0.27489210887962001</v>
      </c>
      <c r="J4" s="7">
        <v>0.34942820838627703</v>
      </c>
      <c r="K4" s="7">
        <v>4.2160444089161794E-2</v>
      </c>
      <c r="L4" s="7">
        <v>0</v>
      </c>
      <c r="M4" s="7">
        <v>26.389745108682824</v>
      </c>
      <c r="N4" s="7">
        <v>96.026455026455039</v>
      </c>
      <c r="O4" s="7">
        <v>7.4357355703849999</v>
      </c>
      <c r="P4" s="7">
        <v>1.3667694087839524</v>
      </c>
      <c r="Q4" s="7">
        <v>12.321999999999999</v>
      </c>
    </row>
    <row r="5" spans="1:17">
      <c r="A5" s="7" t="s">
        <v>17</v>
      </c>
      <c r="B5" s="7">
        <v>1</v>
      </c>
      <c r="C5" s="7">
        <v>2024</v>
      </c>
      <c r="D5" s="7">
        <v>3.6948570025776362</v>
      </c>
      <c r="E5" s="7">
        <v>5.1395965087213664</v>
      </c>
      <c r="F5" s="7">
        <v>21.56705403585195</v>
      </c>
      <c r="G5" s="7">
        <v>2.1490577554969672</v>
      </c>
      <c r="H5" s="7">
        <v>0.39101364549043177</v>
      </c>
      <c r="I5" s="7">
        <v>0.28109979133423346</v>
      </c>
      <c r="J5" s="7">
        <v>0.31810330272608023</v>
      </c>
      <c r="K5" s="7">
        <v>4.3296732735048041E-2</v>
      </c>
      <c r="L5" s="7">
        <v>15.24390243902439</v>
      </c>
      <c r="M5" s="7">
        <v>26.648946222075743</v>
      </c>
      <c r="N5" s="7">
        <v>79.476190476190482</v>
      </c>
      <c r="O5" s="7">
        <v>6.350650892625425</v>
      </c>
      <c r="P5" s="7">
        <v>1.3825483875373918</v>
      </c>
      <c r="Q5" s="7">
        <v>12.381</v>
      </c>
    </row>
    <row r="6" spans="1:17">
      <c r="A6" s="7" t="s">
        <v>17</v>
      </c>
      <c r="B6" s="7">
        <v>4</v>
      </c>
      <c r="C6" s="7">
        <v>2023</v>
      </c>
      <c r="D6" s="7">
        <v>5.1410067794588361</v>
      </c>
      <c r="E6" s="7">
        <v>7.3001175104718419</v>
      </c>
      <c r="F6" s="7">
        <v>23.968253968253968</v>
      </c>
      <c r="G6" s="7">
        <v>2.0965849365634242</v>
      </c>
      <c r="H6" s="7">
        <v>0.41997819175027085</v>
      </c>
      <c r="I6" s="7">
        <v>0.29576383228294795</v>
      </c>
      <c r="J6" s="7">
        <v>0.29393502334563765</v>
      </c>
      <c r="K6" s="7">
        <v>4.9318974771873324E-2</v>
      </c>
      <c r="L6" s="7">
        <v>5.8064516129032162</v>
      </c>
      <c r="M6" s="7">
        <v>20.070835360908355</v>
      </c>
      <c r="N6" s="7">
        <v>84.774390243902445</v>
      </c>
      <c r="O6" s="7">
        <v>6.1130634238952073</v>
      </c>
      <c r="P6" s="7">
        <v>1.4099545132137525</v>
      </c>
      <c r="Q6" s="7">
        <v>12.46</v>
      </c>
    </row>
    <row r="7" spans="1:17">
      <c r="A7" s="7" t="s">
        <v>17</v>
      </c>
      <c r="B7" s="7">
        <v>3</v>
      </c>
      <c r="C7" s="7">
        <v>2023</v>
      </c>
      <c r="D7" s="7">
        <v>4.9630587505766162</v>
      </c>
      <c r="E7" s="7">
        <v>7.2067554410289825</v>
      </c>
      <c r="F7" s="7">
        <v>25.672486406842864</v>
      </c>
      <c r="G7" s="7">
        <v>0.1436699692913842</v>
      </c>
      <c r="H7" s="7">
        <v>0.45207941376710276</v>
      </c>
      <c r="I7" s="7">
        <v>0.31133243091318363</v>
      </c>
      <c r="J7" s="7">
        <v>0.35577959325569269</v>
      </c>
      <c r="K7" s="7">
        <v>5.1062336967659244E-2</v>
      </c>
      <c r="L7" s="7">
        <v>7.6388888888888964</v>
      </c>
      <c r="M7" s="7">
        <v>21.297117598737824</v>
      </c>
      <c r="N7" s="7">
        <v>84.025806451612908</v>
      </c>
      <c r="O7" s="7">
        <v>5.9785061602770115</v>
      </c>
      <c r="P7" s="7">
        <v>1.4270667857482742</v>
      </c>
      <c r="Q7" s="7">
        <v>12.541</v>
      </c>
    </row>
    <row r="8" spans="1:17">
      <c r="A8" s="7" t="s">
        <v>17</v>
      </c>
      <c r="B8" s="7">
        <v>2</v>
      </c>
      <c r="C8" s="7">
        <v>2023</v>
      </c>
      <c r="D8" s="7">
        <v>4.7952715614916306</v>
      </c>
      <c r="E8" s="7">
        <v>6.8757697246023639</v>
      </c>
      <c r="F8" s="7">
        <v>24.620663771379551</v>
      </c>
      <c r="G8" s="7">
        <v>2.1720521432523903</v>
      </c>
      <c r="H8" s="7">
        <v>0.43386451349661787</v>
      </c>
      <c r="I8" s="7">
        <v>0.30258403734296846</v>
      </c>
      <c r="J8" s="7">
        <v>0.33366791491333048</v>
      </c>
      <c r="K8" s="7">
        <v>5.2160430312018793E-2</v>
      </c>
      <c r="L8" s="7">
        <v>23.07692307692308</v>
      </c>
      <c r="M8" s="7">
        <v>20.166382097474667</v>
      </c>
      <c r="N8" s="7">
        <v>82.729166666666671</v>
      </c>
      <c r="O8" s="7">
        <v>5.6318302694082902</v>
      </c>
      <c r="P8" s="7">
        <v>1.4084977596100936</v>
      </c>
      <c r="Q8" s="7">
        <v>12.629</v>
      </c>
    </row>
    <row r="9" spans="1:17">
      <c r="A9" s="7" t="s">
        <v>17</v>
      </c>
      <c r="B9" s="7">
        <v>1</v>
      </c>
      <c r="C9" s="7">
        <v>2023</v>
      </c>
      <c r="D9" s="7">
        <v>4.073441572325172</v>
      </c>
      <c r="E9" s="7">
        <v>5.7690096360974188</v>
      </c>
      <c r="F9" s="7">
        <v>21.56705403585195</v>
      </c>
      <c r="G9" s="7">
        <v>2.3525866325848899</v>
      </c>
      <c r="H9" s="7">
        <v>0.41624951129577531</v>
      </c>
      <c r="I9" s="7">
        <v>0.29390972987163422</v>
      </c>
      <c r="J9" s="7">
        <v>0.3765068115142185</v>
      </c>
      <c r="K9" s="7">
        <v>5.3342767466753753E-2</v>
      </c>
      <c r="L9" s="7">
        <v>2.6315789473684239</v>
      </c>
      <c r="M9" s="7">
        <v>18.820400361098773</v>
      </c>
      <c r="N9" s="7">
        <v>88.239316239316238</v>
      </c>
      <c r="O9" s="7">
        <v>5.0343023603455812</v>
      </c>
      <c r="P9" s="7">
        <v>1.4081485200886183</v>
      </c>
      <c r="Q9" s="7">
        <v>12.722</v>
      </c>
    </row>
    <row r="10" spans="1:17">
      <c r="A10" s="7" t="s">
        <v>17</v>
      </c>
      <c r="B10" s="7">
        <v>4</v>
      </c>
      <c r="C10" s="7">
        <v>2022</v>
      </c>
      <c r="D10" s="7">
        <v>3.7299049454641029</v>
      </c>
      <c r="E10" s="7">
        <v>5.3188831282403646</v>
      </c>
      <c r="F10" s="7">
        <v>17.915001051967177</v>
      </c>
      <c r="G10" s="7">
        <v>2.3779942279942281</v>
      </c>
      <c r="H10" s="7">
        <v>0.42601036916734336</v>
      </c>
      <c r="I10" s="7">
        <v>0.29874282710587413</v>
      </c>
      <c r="J10" s="7">
        <v>0.31571428571428573</v>
      </c>
      <c r="K10" s="7">
        <v>5.4683146283044423E-2</v>
      </c>
      <c r="L10" s="7">
        <v>7.5471698113207406</v>
      </c>
      <c r="M10" s="7">
        <v>14.836296681043551</v>
      </c>
      <c r="N10" s="7">
        <v>77.026315789473699</v>
      </c>
      <c r="O10" s="7">
        <v>4.4048296661253046</v>
      </c>
      <c r="P10" s="7">
        <v>1.4123286120307328</v>
      </c>
      <c r="Q10" s="7">
        <v>12.849</v>
      </c>
    </row>
    <row r="11" spans="1:17">
      <c r="A11" s="7" t="s">
        <v>17</v>
      </c>
      <c r="B11" s="7">
        <v>3</v>
      </c>
      <c r="C11" s="7">
        <v>2022</v>
      </c>
      <c r="D11" s="7">
        <v>3.8827092434160027</v>
      </c>
      <c r="E11" s="7">
        <v>5.4844534866299197</v>
      </c>
      <c r="F11" s="7">
        <v>20.13257685404967</v>
      </c>
      <c r="G11" s="7">
        <v>2.5176040861486229</v>
      </c>
      <c r="H11" s="7">
        <v>0.41253262678116598</v>
      </c>
      <c r="I11" s="7">
        <v>0.29205175084785978</v>
      </c>
      <c r="J11" s="7">
        <v>0.33319692629473013</v>
      </c>
      <c r="K11" s="7">
        <v>7.9764885163818439E-2</v>
      </c>
      <c r="L11" s="7">
        <v>-6.1946902654867122</v>
      </c>
      <c r="M11" s="7">
        <v>18.243877438777282</v>
      </c>
      <c r="N11" s="7">
        <v>89.801886792452819</v>
      </c>
      <c r="O11" s="7">
        <v>4.9699399115232668</v>
      </c>
      <c r="P11" s="7">
        <v>1.4064804081600466</v>
      </c>
      <c r="Q11" s="7">
        <v>13.242000000000001</v>
      </c>
    </row>
    <row r="12" spans="1:17">
      <c r="A12" s="7" t="s">
        <v>17</v>
      </c>
      <c r="B12" s="7">
        <v>2</v>
      </c>
      <c r="C12" s="7">
        <v>2022</v>
      </c>
      <c r="D12" s="7">
        <v>4.5052578233878124</v>
      </c>
      <c r="E12" s="7">
        <v>6.2649998629702566</v>
      </c>
      <c r="F12" s="7">
        <v>22.963335007533903</v>
      </c>
      <c r="G12" s="7">
        <v>2.8094500766046222</v>
      </c>
      <c r="H12" s="7">
        <v>0.39059741052936547</v>
      </c>
      <c r="I12" s="7">
        <v>0.28088460942888915</v>
      </c>
      <c r="J12" s="7">
        <v>0.29233627799328488</v>
      </c>
      <c r="K12" s="7">
        <v>5.4829852425287526E-2</v>
      </c>
      <c r="L12" s="7">
        <v>-8.1300813008130142</v>
      </c>
      <c r="M12" s="7">
        <v>20.351271005237855</v>
      </c>
      <c r="N12" s="7">
        <v>95.964601769911511</v>
      </c>
      <c r="O12" s="7">
        <v>5.5523603177523988</v>
      </c>
      <c r="P12" s="7">
        <v>1.394338322521034</v>
      </c>
      <c r="Q12" s="7">
        <v>13.077999999999999</v>
      </c>
    </row>
    <row r="13" spans="1:17">
      <c r="A13" s="7" t="s">
        <v>17</v>
      </c>
      <c r="B13" s="7">
        <v>1</v>
      </c>
      <c r="C13" s="7">
        <v>2022</v>
      </c>
      <c r="D13" s="7">
        <v>4.6026838721240226</v>
      </c>
      <c r="E13" s="7">
        <v>6.4707642399332297</v>
      </c>
      <c r="F13" s="7">
        <v>24.166678919586538</v>
      </c>
      <c r="G13" s="7">
        <v>2.871004713630787</v>
      </c>
      <c r="H13" s="7">
        <v>0.40586762413190342</v>
      </c>
      <c r="I13" s="7">
        <v>0.28869547684656227</v>
      </c>
      <c r="J13" s="7">
        <v>0.33715374184800156</v>
      </c>
      <c r="K13" s="7">
        <v>5.5118461727320413E-2</v>
      </c>
      <c r="L13" s="7">
        <v>-20.129870129870135</v>
      </c>
      <c r="M13" s="7">
        <v>26.813129296731411</v>
      </c>
      <c r="N13" s="7">
        <v>112.52845528455285</v>
      </c>
      <c r="O13" s="7">
        <v>7.1793662170674475</v>
      </c>
      <c r="P13" s="7">
        <v>1.4101431473520103</v>
      </c>
      <c r="Q13" s="7">
        <v>13.17526</v>
      </c>
    </row>
    <row r="14" spans="1:17">
      <c r="A14" s="7" t="s">
        <v>17</v>
      </c>
      <c r="B14" s="7">
        <v>4</v>
      </c>
      <c r="C14" s="7">
        <v>2021</v>
      </c>
      <c r="D14" s="7">
        <v>5.7455715510426755</v>
      </c>
      <c r="E14" s="7">
        <v>8.2031513899099888</v>
      </c>
      <c r="F14" s="7">
        <v>29.775694194013703</v>
      </c>
      <c r="G14" s="7">
        <v>2.9281134248451459</v>
      </c>
      <c r="H14" s="7">
        <v>0.42773461561388521</v>
      </c>
      <c r="I14" s="7">
        <v>0.2995897213222441</v>
      </c>
      <c r="J14" s="7">
        <v>0.32597192392691504</v>
      </c>
      <c r="K14" s="7">
        <v>5.2461337440269311E-2</v>
      </c>
      <c r="L14" s="7">
        <v>10.000000000000009</v>
      </c>
      <c r="M14" s="7">
        <v>27.537356901550666</v>
      </c>
      <c r="N14" s="7">
        <v>93.610389610389603</v>
      </c>
      <c r="O14" s="7">
        <v>7.5864934019512393</v>
      </c>
      <c r="P14" s="7">
        <v>1.4041588014385915</v>
      </c>
      <c r="Q14" s="7">
        <v>13.242419999999999</v>
      </c>
    </row>
    <row r="15" spans="1:17">
      <c r="A15" s="7" t="s">
        <v>17</v>
      </c>
      <c r="B15" s="7">
        <v>3</v>
      </c>
      <c r="C15" s="7">
        <v>2021</v>
      </c>
      <c r="D15" s="7">
        <v>5.4507301318641463</v>
      </c>
      <c r="E15" s="7">
        <v>7.7426635645855741</v>
      </c>
      <c r="F15" s="7">
        <v>29.079517184188703</v>
      </c>
      <c r="G15" s="7">
        <v>2.9799941730601147</v>
      </c>
      <c r="H15" s="7">
        <v>0.42048191293183462</v>
      </c>
      <c r="I15" s="7">
        <v>0.29601356349830027</v>
      </c>
      <c r="J15" s="7">
        <v>0.38391440872746108</v>
      </c>
      <c r="K15" s="7">
        <v>5.3895759751488401E-2</v>
      </c>
      <c r="L15" s="7">
        <v>2.9411764705882213</v>
      </c>
      <c r="M15" s="7">
        <v>27.159708000859975</v>
      </c>
      <c r="N15" s="7">
        <v>95.028571428571425</v>
      </c>
      <c r="O15" s="7">
        <v>7.2314983853095463</v>
      </c>
      <c r="P15" s="7">
        <v>1.3959160475452534</v>
      </c>
      <c r="Q15" s="7">
        <v>13.29364</v>
      </c>
    </row>
    <row r="16" spans="1:17">
      <c r="A16" s="7" t="s">
        <v>17</v>
      </c>
      <c r="B16" s="7">
        <v>2</v>
      </c>
      <c r="C16" s="7">
        <v>2021</v>
      </c>
      <c r="D16" s="7">
        <v>5.5234699019341829</v>
      </c>
      <c r="E16" s="7">
        <v>7.7978658472418072</v>
      </c>
      <c r="F16" s="7">
        <v>29.936974789915965</v>
      </c>
      <c r="G16" s="7">
        <v>3.152024542078542</v>
      </c>
      <c r="H16" s="7">
        <v>0.41176941047713256</v>
      </c>
      <c r="I16" s="7">
        <v>0.2916690271238897</v>
      </c>
      <c r="J16" s="7">
        <v>0.42392493855510305</v>
      </c>
      <c r="K16" s="7">
        <v>5.539628703324493E-2</v>
      </c>
      <c r="L16" s="7">
        <v>3.0303030303030329</v>
      </c>
      <c r="M16" s="7">
        <v>26.219965051712993</v>
      </c>
      <c r="N16" s="7">
        <v>89.345588235294116</v>
      </c>
      <c r="O16" s="7">
        <v>6.829673720455455</v>
      </c>
      <c r="P16" s="7">
        <v>1.3943173447267063</v>
      </c>
      <c r="Q16" s="7">
        <v>13.352740000000001</v>
      </c>
    </row>
    <row r="17" spans="1:17">
      <c r="A17" s="7" t="s">
        <v>17</v>
      </c>
      <c r="B17" s="7">
        <v>1</v>
      </c>
      <c r="C17" s="7">
        <v>2021</v>
      </c>
      <c r="D17" s="7">
        <v>5.4815879178831839</v>
      </c>
      <c r="E17" s="7">
        <v>7.7952115749979347</v>
      </c>
      <c r="F17" s="7">
        <v>32.414940159814876</v>
      </c>
      <c r="G17" s="7">
        <v>3.1041963464555571</v>
      </c>
      <c r="H17" s="7">
        <v>0.42207179594196848</v>
      </c>
      <c r="I17" s="7">
        <v>0.29680062367202187</v>
      </c>
      <c r="J17" s="7">
        <v>0.48008223179990261</v>
      </c>
      <c r="K17" s="7">
        <v>5.7111234089651353E-2</v>
      </c>
      <c r="L17" s="7">
        <v>18.918918918918916</v>
      </c>
      <c r="M17" s="7">
        <v>24.905480767979174</v>
      </c>
      <c r="N17" s="7">
        <v>77.757575757575751</v>
      </c>
      <c r="O17" s="7">
        <v>5.9893213131431704</v>
      </c>
      <c r="P17" s="7">
        <v>1.4058140192076101</v>
      </c>
      <c r="Q17" s="7">
        <v>13.42188</v>
      </c>
    </row>
    <row r="18" spans="1:17">
      <c r="A18" s="7" t="s">
        <v>17</v>
      </c>
      <c r="B18" s="7">
        <v>4</v>
      </c>
      <c r="C18" s="7">
        <v>2020</v>
      </c>
      <c r="D18" s="7">
        <v>4.8201591910292354</v>
      </c>
      <c r="E18" s="7">
        <v>6.9226759652023864</v>
      </c>
      <c r="F18" s="7">
        <v>25.226375857608357</v>
      </c>
      <c r="G18" s="7">
        <v>3.0667558151810534</v>
      </c>
      <c r="H18" s="7">
        <v>0.43619239341433602</v>
      </c>
      <c r="I18" s="7">
        <v>0.30371445734881858</v>
      </c>
      <c r="J18" s="7">
        <v>0.46565436182566772</v>
      </c>
      <c r="K18" s="7">
        <v>2.0053016759284538E-2</v>
      </c>
      <c r="L18" s="7">
        <v>35.365853658536608</v>
      </c>
      <c r="M18" s="7">
        <v>19.286686918504689</v>
      </c>
      <c r="N18" s="7">
        <v>78.576576576576571</v>
      </c>
      <c r="O18" s="7">
        <v>5.2926938349270252</v>
      </c>
      <c r="P18" s="7">
        <v>1.3904194226759652</v>
      </c>
      <c r="Q18" s="7">
        <v>13.504440000000001</v>
      </c>
    </row>
    <row r="19" spans="1:17">
      <c r="A19" s="7" t="s">
        <v>17</v>
      </c>
      <c r="B19" s="7">
        <v>3</v>
      </c>
      <c r="C19" s="7">
        <v>2020</v>
      </c>
      <c r="D19" s="7">
        <v>3.758483907727165</v>
      </c>
      <c r="E19" s="7">
        <v>5.2822656396768739</v>
      </c>
      <c r="F19" s="7">
        <v>24.358391267623936</v>
      </c>
      <c r="G19" s="7">
        <v>3.4101452282157676</v>
      </c>
      <c r="H19" s="7">
        <v>0.40542457260943077</v>
      </c>
      <c r="I19" s="7">
        <v>0.28847124243507782</v>
      </c>
      <c r="J19" s="7">
        <v>0.41761410788381742</v>
      </c>
      <c r="K19" s="7">
        <v>2.0940434258807948E-2</v>
      </c>
      <c r="L19" s="7">
        <v>60.784313725490179</v>
      </c>
      <c r="M19" s="7">
        <v>21.409226742901698</v>
      </c>
      <c r="N19" s="7">
        <v>88.939024390243915</v>
      </c>
      <c r="O19" s="7">
        <v>4.6427213338343041</v>
      </c>
      <c r="P19" s="7">
        <v>1.3566950028179598</v>
      </c>
      <c r="Q19" s="7">
        <v>13.55448</v>
      </c>
    </row>
    <row r="20" spans="1:17">
      <c r="A20" s="7" t="s">
        <v>17</v>
      </c>
      <c r="B20" s="7">
        <v>2</v>
      </c>
      <c r="C20" s="7">
        <v>2020</v>
      </c>
      <c r="D20" s="7">
        <v>2.4988150467517918</v>
      </c>
      <c r="E20" s="7">
        <v>3.3566143486943014</v>
      </c>
      <c r="F20" s="7">
        <v>17.869248151191456</v>
      </c>
      <c r="G20" s="7">
        <v>3.4144715745109715</v>
      </c>
      <c r="H20" s="7">
        <v>0.34328243022930516</v>
      </c>
      <c r="I20" s="7">
        <v>0.25555491719690332</v>
      </c>
      <c r="J20" s="7">
        <v>0.40638600027486371</v>
      </c>
      <c r="K20" s="7">
        <v>2.1493703864524535E-2</v>
      </c>
      <c r="L20" s="7">
        <v>4.0816326530612281</v>
      </c>
      <c r="M20" s="7">
        <v>24.688446256162692</v>
      </c>
      <c r="N20" s="7">
        <v>138.37254901960782</v>
      </c>
      <c r="O20" s="7">
        <v>4.6375534241421548</v>
      </c>
      <c r="P20" s="7">
        <v>1.3310092513095571</v>
      </c>
      <c r="Q20" s="7">
        <v>13.6243</v>
      </c>
    </row>
    <row r="21" spans="1:17">
      <c r="A21" s="7" t="s">
        <v>17</v>
      </c>
      <c r="B21" s="7">
        <v>1</v>
      </c>
      <c r="C21" s="7">
        <v>2020</v>
      </c>
      <c r="D21" s="7">
        <v>2.4348672106743527</v>
      </c>
      <c r="E21" s="7">
        <v>3.2686991490678046</v>
      </c>
      <c r="F21" s="7">
        <v>18.319161231734501</v>
      </c>
      <c r="G21" s="7">
        <v>3.6581651695737638</v>
      </c>
      <c r="H21" s="7">
        <v>0.34245478962383197</v>
      </c>
      <c r="I21" s="7">
        <v>0.25509595724992046</v>
      </c>
      <c r="J21" s="7">
        <v>0.48879046505262636</v>
      </c>
      <c r="K21" s="7">
        <v>2.1871833170839478E-2</v>
      </c>
      <c r="L21" s="7">
        <v>-36.363636363636367</v>
      </c>
      <c r="M21" s="7">
        <v>21.765739860755662</v>
      </c>
      <c r="N21" s="7">
        <v>118</v>
      </c>
      <c r="O21" s="7">
        <v>3.8836742829926494</v>
      </c>
      <c r="P21" s="7">
        <v>1.3486072307140857</v>
      </c>
      <c r="Q21" s="7">
        <v>13.67944</v>
      </c>
    </row>
    <row r="22" spans="1:17">
      <c r="A22" s="7" t="s">
        <v>17</v>
      </c>
      <c r="B22" s="7">
        <v>4</v>
      </c>
      <c r="C22" s="7">
        <v>2019</v>
      </c>
      <c r="D22" s="7">
        <v>3.8675795280327931</v>
      </c>
      <c r="E22" s="7">
        <v>5.297306420706704</v>
      </c>
      <c r="F22" s="7">
        <v>23.160065111231688</v>
      </c>
      <c r="G22" s="7">
        <v>3.3740518785520002</v>
      </c>
      <c r="H22" s="7">
        <v>0.36966968159569502</v>
      </c>
      <c r="I22" s="7">
        <v>0.26989695877988756</v>
      </c>
      <c r="J22" s="7">
        <v>0.40905773866124145</v>
      </c>
      <c r="K22" s="7">
        <v>1.9527485471200368E-2</v>
      </c>
      <c r="L22" s="7">
        <v>50.980392156862742</v>
      </c>
      <c r="M22" s="7">
        <v>19.914282257189367</v>
      </c>
      <c r="N22" s="7">
        <v>86.558441558441558</v>
      </c>
      <c r="O22" s="7">
        <v>4.5549118604858974</v>
      </c>
      <c r="P22" s="7">
        <v>1.2626488021365951</v>
      </c>
      <c r="Q22" s="7">
        <v>13.7667</v>
      </c>
    </row>
    <row r="23" spans="1:17">
      <c r="A23" s="7" t="s">
        <v>17</v>
      </c>
      <c r="B23" s="7">
        <v>3</v>
      </c>
      <c r="C23" s="7">
        <v>2019</v>
      </c>
      <c r="D23" s="7">
        <v>3.0361868105433176</v>
      </c>
      <c r="E23" s="7">
        <v>3.6251916971415969</v>
      </c>
      <c r="F23" s="7">
        <v>17.452282772414137</v>
      </c>
      <c r="G23" s="7">
        <v>3.919006354708261</v>
      </c>
      <c r="H23" s="7">
        <v>0.28293728746621255</v>
      </c>
      <c r="I23" s="7">
        <v>0.2369669060792467</v>
      </c>
      <c r="J23" s="7">
        <v>0.46308492201039864</v>
      </c>
      <c r="K23" s="7">
        <v>2.0162729104788901E-2</v>
      </c>
      <c r="L23" s="7">
        <v>-28.169014084507037</v>
      </c>
      <c r="M23" s="7">
        <v>20.734515726314232</v>
      </c>
      <c r="N23" s="7">
        <v>119.15686274509804</v>
      </c>
      <c r="O23" s="7">
        <v>4.3069777882637759</v>
      </c>
      <c r="P23" s="7">
        <v>1.2563356225861548</v>
      </c>
      <c r="Q23" s="7">
        <v>13.81812</v>
      </c>
    </row>
    <row r="24" spans="1:17">
      <c r="A24" s="7" t="s">
        <v>17</v>
      </c>
      <c r="B24" s="7">
        <v>2</v>
      </c>
      <c r="C24" s="7">
        <v>2019</v>
      </c>
      <c r="D24" s="7">
        <v>3.8689075499511865</v>
      </c>
      <c r="E24" s="7">
        <v>5.1755536130536131</v>
      </c>
      <c r="F24" s="7">
        <v>25.541803615447822</v>
      </c>
      <c r="G24" s="7">
        <v>3.9847837837837838</v>
      </c>
      <c r="H24" s="7">
        <v>0.33772997835497837</v>
      </c>
      <c r="I24" s="7">
        <v>0.25246498457804523</v>
      </c>
      <c r="J24" s="7">
        <v>0.44829729729729728</v>
      </c>
      <c r="K24" s="7">
        <v>2.0448105033536522E-2</v>
      </c>
      <c r="L24" s="7">
        <v>47.916666666666664</v>
      </c>
      <c r="M24" s="7">
        <v>19.204711380443715</v>
      </c>
      <c r="N24" s="7">
        <v>75.887323943661983</v>
      </c>
      <c r="O24" s="7">
        <v>3.8914641608391607</v>
      </c>
      <c r="P24" s="7">
        <v>1.2744885323010322</v>
      </c>
      <c r="Q24" s="7">
        <v>13.881</v>
      </c>
    </row>
    <row r="25" spans="1:17">
      <c r="A25" s="7" t="s">
        <v>17</v>
      </c>
      <c r="B25" s="7">
        <v>1</v>
      </c>
      <c r="C25" s="7">
        <v>2019</v>
      </c>
      <c r="D25" s="7">
        <v>2.8596343516959348</v>
      </c>
      <c r="E25" s="7">
        <v>3.628346559693032</v>
      </c>
      <c r="F25" s="7">
        <v>18.319161231734501</v>
      </c>
      <c r="G25" s="7">
        <v>3.919006354708261</v>
      </c>
      <c r="H25" s="7">
        <v>0.30066713176942533</v>
      </c>
      <c r="I25" s="7">
        <v>0.2369669060792467</v>
      </c>
      <c r="J25" s="7">
        <v>0.55309069901790875</v>
      </c>
      <c r="K25" s="7">
        <v>2.1399159394935034E-2</v>
      </c>
      <c r="L25" s="7">
        <v>-25.000000000000007</v>
      </c>
      <c r="M25" s="7">
        <v>22.392709716833153</v>
      </c>
      <c r="N25" s="7">
        <v>122.00000000000001</v>
      </c>
      <c r="O25" s="7">
        <v>4.4351654661201705</v>
      </c>
      <c r="P25" s="7">
        <v>1.2688148600331386</v>
      </c>
      <c r="Q25" s="7">
        <v>13.89564</v>
      </c>
    </row>
    <row r="26" spans="1:17">
      <c r="A26" s="7" t="s">
        <v>17</v>
      </c>
      <c r="B26" s="7">
        <v>4</v>
      </c>
      <c r="C26" s="7">
        <v>2018</v>
      </c>
      <c r="D26" s="7">
        <v>3.8437747001615175</v>
      </c>
      <c r="E26" s="7">
        <v>5.0374940887697885</v>
      </c>
      <c r="F26" s="7">
        <v>22.782360729198491</v>
      </c>
      <c r="G26" s="7">
        <v>3.919006354708261</v>
      </c>
      <c r="H26" s="7">
        <v>0.31055914608057289</v>
      </c>
      <c r="I26" s="7">
        <v>0.2369669060792467</v>
      </c>
      <c r="J26" s="7">
        <v>0.48240901213171578</v>
      </c>
      <c r="K26" s="7">
        <v>2.1856087930968021E-2</v>
      </c>
      <c r="L26" s="7">
        <v>-1.5384615384615397</v>
      </c>
      <c r="M26" s="7">
        <v>18.417818515123741</v>
      </c>
      <c r="N26" s="7">
        <v>81.25</v>
      </c>
      <c r="O26" s="7">
        <v>4.0724336253293396</v>
      </c>
      <c r="P26" s="7">
        <v>1.2788805818902425</v>
      </c>
      <c r="Q26" s="7">
        <v>13.91112</v>
      </c>
    </row>
    <row r="27" spans="1:17">
      <c r="A27" s="7" t="s">
        <v>17</v>
      </c>
      <c r="B27" s="7">
        <v>3</v>
      </c>
      <c r="C27" s="7">
        <v>2018</v>
      </c>
      <c r="D27" s="7">
        <v>4.1491753107818976</v>
      </c>
      <c r="E27" s="7">
        <v>5.4121526142251533</v>
      </c>
      <c r="F27" s="7">
        <v>27.243627741553052</v>
      </c>
      <c r="G27" s="7">
        <v>4.1437014791859683</v>
      </c>
      <c r="H27" s="7">
        <v>0.30439236928874236</v>
      </c>
      <c r="I27" s="7">
        <v>0.23335951394343182</v>
      </c>
      <c r="J27" s="7">
        <v>0.42947509664227979</v>
      </c>
      <c r="K27" s="7">
        <v>2.2835411284801134E-2</v>
      </c>
      <c r="L27" s="7">
        <v>182.60869565217394</v>
      </c>
      <c r="M27" s="7">
        <v>24.781349727326614</v>
      </c>
      <c r="N27" s="7">
        <v>92.41538461538461</v>
      </c>
      <c r="O27" s="7">
        <v>4.9230024717381058</v>
      </c>
      <c r="P27" s="7">
        <v>1.27516486104569</v>
      </c>
      <c r="Q27" s="7">
        <v>13.919140000000001</v>
      </c>
    </row>
    <row r="28" spans="1:17">
      <c r="A28" s="7" t="s">
        <v>17</v>
      </c>
      <c r="B28" s="7">
        <v>2</v>
      </c>
      <c r="C28" s="7">
        <v>2018</v>
      </c>
      <c r="D28" s="7">
        <v>1.5098530315202494</v>
      </c>
      <c r="E28" s="7">
        <v>1.9722222222222221</v>
      </c>
      <c r="F28" s="7">
        <v>9.7835073644241675</v>
      </c>
      <c r="G28" s="7">
        <v>4.1519914389860553</v>
      </c>
      <c r="H28" s="7">
        <v>0.30623456790123454</v>
      </c>
      <c r="I28" s="7">
        <v>0.23444071641226785</v>
      </c>
      <c r="J28" s="7">
        <v>0.47312978630906599</v>
      </c>
      <c r="K28" s="7">
        <v>2.3914104441190825E-2</v>
      </c>
      <c r="L28" s="7">
        <v>-65.671641791044777</v>
      </c>
      <c r="M28" s="7">
        <v>23.949049661634565</v>
      </c>
      <c r="N28" s="7">
        <v>244.30434782608694</v>
      </c>
      <c r="O28" s="7">
        <v>4.8278031777777777</v>
      </c>
      <c r="P28" s="7">
        <v>1.2918055555555557</v>
      </c>
      <c r="Q28" s="7">
        <v>13.91892</v>
      </c>
    </row>
    <row r="29" spans="1:17">
      <c r="A29" s="7" t="s">
        <v>17</v>
      </c>
      <c r="B29" s="7">
        <v>1</v>
      </c>
      <c r="C29" s="7">
        <v>2018</v>
      </c>
      <c r="D29" s="7">
        <v>4.5429724309565804</v>
      </c>
      <c r="E29" s="7">
        <v>5.8454842219804135</v>
      </c>
      <c r="F29" s="7">
        <v>30.183651191164195</v>
      </c>
      <c r="G29" s="7">
        <v>4.8736315665117749</v>
      </c>
      <c r="H29" s="7">
        <v>0.28670915591481422</v>
      </c>
      <c r="I29" s="7">
        <v>0.22282359194916279</v>
      </c>
      <c r="J29" s="7">
        <v>0.49846420414271086</v>
      </c>
      <c r="K29" s="7">
        <v>3.1915341876997717E-2</v>
      </c>
      <c r="L29" s="7">
        <v>-404.54545454545456</v>
      </c>
      <c r="M29" s="7">
        <v>23.030958357413471</v>
      </c>
      <c r="N29" s="7">
        <v>77.02985074626865</v>
      </c>
      <c r="O29" s="7">
        <v>4.4602656863049903</v>
      </c>
      <c r="P29" s="7">
        <v>1.2567386911238925</v>
      </c>
      <c r="Q29" s="7">
        <v>13.898899999999999</v>
      </c>
    </row>
    <row r="30" spans="1:17">
      <c r="A30" s="7" t="s">
        <v>18</v>
      </c>
      <c r="B30" s="7">
        <v>4</v>
      </c>
      <c r="C30" s="7">
        <v>2024</v>
      </c>
      <c r="D30" s="7">
        <v>3.4842326477156398</v>
      </c>
      <c r="E30" s="7">
        <v>7.5518901539135399</v>
      </c>
      <c r="F30" s="7">
        <v>18.236516168964016</v>
      </c>
      <c r="G30" s="7">
        <v>1.2180280603231866</v>
      </c>
      <c r="H30" s="7">
        <v>1.1674471590939173</v>
      </c>
      <c r="I30" s="7">
        <v>0.53862773733407121</v>
      </c>
      <c r="J30" s="7">
        <v>0.72565715826468569</v>
      </c>
      <c r="K30" s="7">
        <v>0.38641721567259302</v>
      </c>
      <c r="L30" s="7">
        <v>-21.296296296296301</v>
      </c>
      <c r="M30" s="7">
        <v>37.20958128604336</v>
      </c>
      <c r="N30" s="7">
        <v>209.7223529411765</v>
      </c>
      <c r="O30" s="7">
        <v>15.408791237415365</v>
      </c>
      <c r="P30" s="7">
        <v>2.1401970459635025</v>
      </c>
      <c r="Q30" s="7">
        <v>0.4277571</v>
      </c>
    </row>
    <row r="31" spans="1:17">
      <c r="A31" s="7" t="s">
        <v>18</v>
      </c>
      <c r="B31" s="7">
        <v>3</v>
      </c>
      <c r="C31" s="7">
        <v>2024</v>
      </c>
      <c r="D31" s="7">
        <v>4.520707035505481</v>
      </c>
      <c r="E31" s="7">
        <v>10.402431505739955</v>
      </c>
      <c r="F31" s="7">
        <v>24.056798459963623</v>
      </c>
      <c r="G31" s="7">
        <v>1.1328062264327514</v>
      </c>
      <c r="H31" s="7">
        <v>1.3010629585238789</v>
      </c>
      <c r="I31" s="7">
        <v>0.56541823582198059</v>
      </c>
      <c r="J31" s="7">
        <v>0.69645439868737891</v>
      </c>
      <c r="K31" s="7">
        <v>0.41293218883623367</v>
      </c>
      <c r="L31" s="7">
        <v>10.655737704918042</v>
      </c>
      <c r="M31" s="7">
        <v>30.859275493292778</v>
      </c>
      <c r="N31" s="7">
        <v>131.34629629629629</v>
      </c>
      <c r="O31" s="7">
        <v>13.343899445721302</v>
      </c>
      <c r="P31" s="7">
        <v>2.2310179344542358</v>
      </c>
      <c r="Q31" s="7">
        <v>0.427458114</v>
      </c>
    </row>
    <row r="32" spans="1:17">
      <c r="A32" s="7" t="s">
        <v>18</v>
      </c>
      <c r="B32" s="7">
        <v>2</v>
      </c>
      <c r="C32" s="7">
        <v>2024</v>
      </c>
      <c r="D32" s="7">
        <v>4.3734304000120572</v>
      </c>
      <c r="E32" s="7">
        <v>9.7107394382041115</v>
      </c>
      <c r="F32" s="7">
        <v>22.46298111474573</v>
      </c>
      <c r="G32" s="7">
        <v>0.94827948207884438</v>
      </c>
      <c r="H32" s="7">
        <v>1.2203941871756643</v>
      </c>
      <c r="I32" s="7">
        <v>0.54962951813885019</v>
      </c>
      <c r="J32" s="7">
        <v>0.65334710585277178</v>
      </c>
      <c r="K32" s="7">
        <v>0.38733712175722346</v>
      </c>
      <c r="L32" s="7">
        <v>-7.5757575757575815</v>
      </c>
      <c r="M32" s="7">
        <v>30.298694714492989</v>
      </c>
      <c r="N32" s="7">
        <v>138.29508196721312</v>
      </c>
      <c r="O32" s="7">
        <v>13.098115881733625</v>
      </c>
      <c r="P32" s="7">
        <v>2.214262550472708</v>
      </c>
      <c r="Q32" s="7">
        <v>0.42916461499999997</v>
      </c>
    </row>
    <row r="33" spans="1:17">
      <c r="A33" s="7" t="s">
        <v>18</v>
      </c>
      <c r="B33" s="7">
        <v>1</v>
      </c>
      <c r="C33" s="7">
        <v>2024</v>
      </c>
      <c r="D33" s="7">
        <v>4.7764035515808736</v>
      </c>
      <c r="E33" s="7">
        <v>10.915816733683089</v>
      </c>
      <c r="F33" s="7">
        <v>24.889002010577947</v>
      </c>
      <c r="G33" s="7">
        <v>1.0680462088462355</v>
      </c>
      <c r="H33" s="7">
        <v>1.2853631641049716</v>
      </c>
      <c r="I33" s="7">
        <v>0.56243278280385034</v>
      </c>
      <c r="J33" s="7">
        <v>0.75622800070231966</v>
      </c>
      <c r="K33" s="7">
        <v>0.39613978921796839</v>
      </c>
      <c r="L33" s="7">
        <v>153.84615384615387</v>
      </c>
      <c r="M33" s="7">
        <v>27.93230285707288</v>
      </c>
      <c r="N33" s="7">
        <v>115.02462121212122</v>
      </c>
      <c r="O33" s="7">
        <v>12.250547402742564</v>
      </c>
      <c r="P33" s="7">
        <v>2.2831228841384275</v>
      </c>
      <c r="Q33" s="7">
        <v>0.43096499099999996</v>
      </c>
    </row>
    <row r="34" spans="1:17">
      <c r="A34" s="7" t="s">
        <v>18</v>
      </c>
      <c r="B34" s="7">
        <v>4</v>
      </c>
      <c r="C34" s="7">
        <v>2023</v>
      </c>
      <c r="D34" s="7">
        <v>1.9244811498778873</v>
      </c>
      <c r="E34" s="7">
        <v>4.5551959502461425</v>
      </c>
      <c r="F34" s="7">
        <v>10.617644977682678</v>
      </c>
      <c r="G34" s="7">
        <v>1.1193453531369859</v>
      </c>
      <c r="H34" s="7">
        <v>1.3669735349370296</v>
      </c>
      <c r="I34" s="7">
        <v>0.57751956866446175</v>
      </c>
      <c r="J34" s="7">
        <v>0.80320393921216882</v>
      </c>
      <c r="K34" s="7">
        <v>0.41396553994421087</v>
      </c>
      <c r="L34" s="7">
        <v>-44.23592493297587</v>
      </c>
      <c r="M34" s="7">
        <v>23.854427802873939</v>
      </c>
      <c r="N34" s="7">
        <v>234.07692307692307</v>
      </c>
      <c r="O34" s="7">
        <v>10.234057849126346</v>
      </c>
      <c r="P34" s="7">
        <v>2.3856684615198924</v>
      </c>
      <c r="Q34" s="7">
        <v>0.43275958399999997</v>
      </c>
    </row>
    <row r="35" spans="1:17">
      <c r="A35" s="7" t="s">
        <v>18</v>
      </c>
      <c r="B35" s="7">
        <v>3</v>
      </c>
      <c r="C35" s="7">
        <v>2023</v>
      </c>
      <c r="D35" s="7">
        <v>3.3886090493785415</v>
      </c>
      <c r="E35" s="7">
        <v>7.5875262415093223</v>
      </c>
      <c r="F35" s="7">
        <v>19.638108154051409</v>
      </c>
      <c r="G35" s="7">
        <v>1.2927015879419352</v>
      </c>
      <c r="H35" s="7">
        <v>1.2391270668715371</v>
      </c>
      <c r="I35" s="7">
        <v>0.55339738651045844</v>
      </c>
      <c r="J35" s="7">
        <v>0.88181960344503785</v>
      </c>
      <c r="K35" s="7">
        <v>0.39278098121030836</v>
      </c>
      <c r="L35" s="7">
        <v>13.373860182370819</v>
      </c>
      <c r="M35" s="7">
        <v>19.348427381443532</v>
      </c>
      <c r="N35" s="7">
        <v>101.23324396782843</v>
      </c>
      <c r="O35" s="7">
        <v>7.4756030131320745</v>
      </c>
      <c r="P35" s="7">
        <v>2.2688834717538882</v>
      </c>
      <c r="Q35" s="7">
        <v>0.43767966899999999</v>
      </c>
    </row>
    <row r="36" spans="1:17">
      <c r="A36" s="7" t="s">
        <v>18</v>
      </c>
      <c r="B36" s="7">
        <v>2</v>
      </c>
      <c r="C36" s="7">
        <v>2023</v>
      </c>
      <c r="D36" s="7">
        <v>2.9273592569233027</v>
      </c>
      <c r="E36" s="7">
        <v>6.5153994038686127</v>
      </c>
      <c r="F36" s="7">
        <v>18.169724064132978</v>
      </c>
      <c r="G36" s="7">
        <v>1.3262557192099178</v>
      </c>
      <c r="H36" s="7">
        <v>1.2256917692830065</v>
      </c>
      <c r="I36" s="7">
        <v>0.55070148804919916</v>
      </c>
      <c r="J36" s="7">
        <v>0.88323654116246275</v>
      </c>
      <c r="K36" s="7">
        <v>0.38790504028054662</v>
      </c>
      <c r="L36" s="7">
        <v>14.236111111111116</v>
      </c>
      <c r="M36" s="7">
        <v>23.842010004028189</v>
      </c>
      <c r="N36" s="7">
        <v>133.88753799392097</v>
      </c>
      <c r="O36" s="7">
        <v>8.5493988361615383</v>
      </c>
      <c r="P36" s="7">
        <v>2.1966291487707172</v>
      </c>
      <c r="Q36" s="7">
        <v>0.44314675100000001</v>
      </c>
    </row>
    <row r="37" spans="1:17">
      <c r="A37" s="7" t="s">
        <v>18</v>
      </c>
      <c r="B37" s="7">
        <v>1</v>
      </c>
      <c r="C37" s="7">
        <v>2023</v>
      </c>
      <c r="D37" s="7">
        <v>2.6371204322782558</v>
      </c>
      <c r="E37" s="7">
        <v>5.9790557130786262</v>
      </c>
      <c r="F37" s="7">
        <v>15.991172214235538</v>
      </c>
      <c r="G37" s="7">
        <v>1.2605260657979069</v>
      </c>
      <c r="H37" s="7">
        <v>1.2672668414742108</v>
      </c>
      <c r="I37" s="7">
        <v>0.55894031451993309</v>
      </c>
      <c r="J37" s="7">
        <v>0.80742393943292923</v>
      </c>
      <c r="K37" s="7">
        <v>0.39809731191151082</v>
      </c>
      <c r="L37" s="7">
        <v>2300</v>
      </c>
      <c r="M37" s="7">
        <v>18.817440931093206</v>
      </c>
      <c r="N37" s="7">
        <v>119.95833333333334</v>
      </c>
      <c r="O37" s="7">
        <v>7.0357898843972269</v>
      </c>
      <c r="P37" s="7">
        <v>2.2467526175777421</v>
      </c>
      <c r="Q37" s="7">
        <v>0.44453687800000002</v>
      </c>
    </row>
    <row r="38" spans="1:17">
      <c r="A38" s="7" t="s">
        <v>18</v>
      </c>
      <c r="B38" s="7">
        <v>4</v>
      </c>
      <c r="C38" s="7">
        <v>2022</v>
      </c>
      <c r="D38" s="7">
        <v>0.11376533374950983</v>
      </c>
      <c r="E38" s="7">
        <v>0.26607755224053287</v>
      </c>
      <c r="F38" s="7">
        <v>0.70407064241670303</v>
      </c>
      <c r="G38" s="7">
        <v>0.64899670582705227</v>
      </c>
      <c r="H38" s="7">
        <v>1.3388280372506649</v>
      </c>
      <c r="I38" s="7">
        <v>0.57243543173207456</v>
      </c>
      <c r="J38" s="7">
        <v>0.64899670582705227</v>
      </c>
      <c r="K38" s="7">
        <v>0.40856479119255912</v>
      </c>
      <c r="L38" s="7">
        <v>-96.129032258064512</v>
      </c>
      <c r="M38" s="7">
        <v>16.724779787767606</v>
      </c>
      <c r="N38" s="7">
        <v>2457.3333333333335</v>
      </c>
      <c r="O38" s="7">
        <v>6.3205141637724562</v>
      </c>
      <c r="P38" s="7">
        <v>2.3139793807704825</v>
      </c>
      <c r="Q38" s="7">
        <v>0.445346776</v>
      </c>
    </row>
    <row r="39" spans="1:17">
      <c r="A39" s="7" t="s">
        <v>18</v>
      </c>
      <c r="B39" s="7">
        <v>3</v>
      </c>
      <c r="C39" s="7">
        <v>2022</v>
      </c>
      <c r="D39" s="7">
        <v>2.9398185579649647</v>
      </c>
      <c r="E39" s="7">
        <v>6.8113425370568139</v>
      </c>
      <c r="F39" s="7">
        <v>17.642120983058799</v>
      </c>
      <c r="G39" s="7">
        <v>1.1353321253208246</v>
      </c>
      <c r="H39" s="7">
        <v>1.3169261649167354</v>
      </c>
      <c r="I39" s="7">
        <v>0.56839366953416171</v>
      </c>
      <c r="J39" s="7">
        <v>0.7872512015312022</v>
      </c>
      <c r="K39" s="7">
        <v>0.40353361483982364</v>
      </c>
      <c r="L39" s="7">
        <v>-3.1250000000000027</v>
      </c>
      <c r="M39" s="7">
        <v>13.219916539623744</v>
      </c>
      <c r="N39" s="7">
        <v>75.948387096774184</v>
      </c>
      <c r="O39" s="7">
        <v>5.1039996806023495</v>
      </c>
      <c r="P39" s="7">
        <v>2.2874239318601717</v>
      </c>
      <c r="Q39" s="7">
        <v>0.44502049399999999</v>
      </c>
    </row>
    <row r="40" spans="1:17">
      <c r="A40" s="7" t="s">
        <v>18</v>
      </c>
      <c r="B40" s="7">
        <v>2</v>
      </c>
      <c r="C40" s="7">
        <v>2022</v>
      </c>
      <c r="D40" s="7">
        <v>3.1087851841607943</v>
      </c>
      <c r="E40" s="7">
        <v>7.5537479763811799</v>
      </c>
      <c r="F40" s="7">
        <v>18.079366475448801</v>
      </c>
      <c r="G40" s="7">
        <v>1.0454340000602664</v>
      </c>
      <c r="H40" s="7">
        <v>1.4298069917688083</v>
      </c>
      <c r="I40" s="7">
        <v>0.58844467754533969</v>
      </c>
      <c r="J40" s="7">
        <v>0.77592425728884529</v>
      </c>
      <c r="K40" s="7">
        <v>0.4273074735305723</v>
      </c>
      <c r="L40" s="7">
        <v>-9.3484419263455987</v>
      </c>
      <c r="M40" s="7">
        <v>9.7571255888910873</v>
      </c>
      <c r="N40" s="7">
        <v>54.646875000000001</v>
      </c>
      <c r="O40" s="7">
        <v>4.0766288892074396</v>
      </c>
      <c r="P40" s="7">
        <v>2.4030709781843904</v>
      </c>
      <c r="Q40" s="7">
        <v>0.44470559100000001</v>
      </c>
    </row>
    <row r="41" spans="1:17">
      <c r="A41" s="7" t="s">
        <v>18</v>
      </c>
      <c r="B41" s="7">
        <v>1</v>
      </c>
      <c r="C41" s="7">
        <v>2022</v>
      </c>
      <c r="D41" s="7">
        <v>3.523968990338247</v>
      </c>
      <c r="E41" s="7">
        <v>9.1053548159577176</v>
      </c>
      <c r="F41" s="7">
        <v>20.303689725432896</v>
      </c>
      <c r="G41" s="7">
        <v>1.046301670255112</v>
      </c>
      <c r="H41" s="7">
        <v>1.5838351134536353</v>
      </c>
      <c r="I41" s="7">
        <v>0.61297839990131231</v>
      </c>
      <c r="J41" s="7">
        <v>0.77638411836391696</v>
      </c>
      <c r="K41" s="7">
        <v>0.45309212372111002</v>
      </c>
      <c r="L41" s="7">
        <v>165.41353383458645</v>
      </c>
      <c r="M41" s="7">
        <v>21.152194958429753</v>
      </c>
      <c r="N41" s="7">
        <v>106.11614730878186</v>
      </c>
      <c r="O41" s="7">
        <v>9.4858738897867241</v>
      </c>
      <c r="P41" s="7">
        <v>2.5625674623728321</v>
      </c>
      <c r="Q41" s="7">
        <v>0.44427384999999997</v>
      </c>
    </row>
    <row r="42" spans="1:17">
      <c r="A42" s="7" t="s">
        <v>18</v>
      </c>
      <c r="B42" s="7">
        <v>4</v>
      </c>
      <c r="C42" s="7">
        <v>2021</v>
      </c>
      <c r="D42" s="7">
        <v>1.3624169369632781</v>
      </c>
      <c r="E42" s="7">
        <v>3.8325414555946127</v>
      </c>
      <c r="F42" s="7">
        <v>7.8791535126712899</v>
      </c>
      <c r="G42" s="7">
        <v>0.95062519981821103</v>
      </c>
      <c r="H42" s="7">
        <v>1.8130459565021635</v>
      </c>
      <c r="I42" s="7">
        <v>0.64451345073528987</v>
      </c>
      <c r="J42" s="7">
        <v>0.71007517287735633</v>
      </c>
      <c r="K42" s="7">
        <v>0.4926965157287706</v>
      </c>
      <c r="L42" s="7">
        <v>-58.307210031347957</v>
      </c>
      <c r="M42" s="7">
        <v>34.693228918703319</v>
      </c>
      <c r="N42" s="7">
        <v>452.96240601503763</v>
      </c>
      <c r="O42" s="7">
        <v>16.875320152797158</v>
      </c>
      <c r="P42" s="7">
        <v>2.7548474224139845</v>
      </c>
      <c r="Q42" s="7">
        <v>0.44396310700000002</v>
      </c>
    </row>
    <row r="43" spans="1:17">
      <c r="A43" s="7" t="s">
        <v>18</v>
      </c>
      <c r="B43" s="7">
        <v>3</v>
      </c>
      <c r="C43" s="7">
        <v>2021</v>
      </c>
      <c r="D43" s="7">
        <v>3.3904441935779053</v>
      </c>
      <c r="E43" s="7">
        <v>9.4620126641103717</v>
      </c>
      <c r="F43" s="7">
        <v>19.363631856731644</v>
      </c>
      <c r="G43" s="7">
        <v>1.1697725476398659</v>
      </c>
      <c r="H43" s="7">
        <v>1.7907884996405721</v>
      </c>
      <c r="I43" s="7">
        <v>0.64167832849791706</v>
      </c>
      <c r="J43" s="7">
        <v>0.93507901236960578</v>
      </c>
      <c r="K43" s="7">
        <v>0.5028977581994627</v>
      </c>
      <c r="L43" s="7">
        <v>7.4074074074073986</v>
      </c>
      <c r="M43" s="7">
        <v>36.126496193002524</v>
      </c>
      <c r="N43" s="7">
        <v>191.32915360501568</v>
      </c>
      <c r="O43" s="7">
        <v>17.653163777191427</v>
      </c>
      <c r="P43" s="7">
        <v>2.7330368758160914</v>
      </c>
      <c r="Q43" s="7">
        <v>0.44295219400000002</v>
      </c>
    </row>
    <row r="44" spans="1:17">
      <c r="A44" s="7" t="s">
        <v>18</v>
      </c>
      <c r="B44" s="7">
        <v>2</v>
      </c>
      <c r="C44" s="7">
        <v>2021</v>
      </c>
      <c r="D44" s="7">
        <v>3.302370026932973</v>
      </c>
      <c r="E44" s="7">
        <v>9.7592728610934127</v>
      </c>
      <c r="F44" s="7">
        <v>18.4289580029467</v>
      </c>
      <c r="G44" s="7">
        <v>1.2261474950235469</v>
      </c>
      <c r="H44" s="7">
        <v>1.9552329937288078</v>
      </c>
      <c r="I44" s="7">
        <v>0.66161720509954258</v>
      </c>
      <c r="J44" s="7">
        <v>0.99293261948849521</v>
      </c>
      <c r="K44" s="7">
        <v>0.52987712262589803</v>
      </c>
      <c r="L44" s="7">
        <v>-20.799999999999994</v>
      </c>
      <c r="M44" s="7">
        <v>31.842914052072135</v>
      </c>
      <c r="N44" s="7">
        <v>177.84848484848484</v>
      </c>
      <c r="O44" s="7">
        <v>16.862792073042225</v>
      </c>
      <c r="P44" s="7">
        <v>2.9246515277010294</v>
      </c>
      <c r="Q44" s="7">
        <v>0.44259588799999999</v>
      </c>
    </row>
    <row r="45" spans="1:17">
      <c r="A45" s="7" t="s">
        <v>18</v>
      </c>
      <c r="B45" s="7">
        <v>1</v>
      </c>
      <c r="C45" s="7">
        <v>2021</v>
      </c>
      <c r="D45" s="7">
        <v>4.2537058656660243</v>
      </c>
      <c r="E45" s="7">
        <v>13.246696698561324</v>
      </c>
      <c r="F45" s="7">
        <v>23.825880371595034</v>
      </c>
      <c r="G45" s="7">
        <v>1.2695051477246893</v>
      </c>
      <c r="H45" s="7">
        <v>2.114154367250126</v>
      </c>
      <c r="I45" s="7">
        <v>0.67888553935653984</v>
      </c>
      <c r="J45" s="7">
        <v>1.055507129696035</v>
      </c>
      <c r="K45" s="7">
        <v>0.54702774842125168</v>
      </c>
      <c r="L45" s="7">
        <v>215.1260504201681</v>
      </c>
      <c r="M45" s="7">
        <v>32.289048181422984</v>
      </c>
      <c r="N45" s="7">
        <v>139.10933333333332</v>
      </c>
      <c r="O45" s="7">
        <v>17.952042958062975</v>
      </c>
      <c r="P45" s="7">
        <v>3.0814529636574748</v>
      </c>
      <c r="Q45" s="7">
        <v>0.44338373200000003</v>
      </c>
    </row>
    <row r="46" spans="1:17">
      <c r="A46" s="7" t="s">
        <v>18</v>
      </c>
      <c r="B46" s="7">
        <v>4</v>
      </c>
      <c r="C46" s="7">
        <v>2020</v>
      </c>
      <c r="D46" s="7">
        <v>1.3802216013351609</v>
      </c>
      <c r="E46" s="7">
        <v>4.8996316392595194</v>
      </c>
      <c r="F46" s="7">
        <v>8.159541463376458</v>
      </c>
      <c r="G46" s="7">
        <v>1.2505571188547981</v>
      </c>
      <c r="H46" s="7">
        <v>2.5498876662413106</v>
      </c>
      <c r="I46" s="7">
        <v>0.71830094526376398</v>
      </c>
      <c r="J46" s="7">
        <v>1.0512139394051974</v>
      </c>
      <c r="K46" s="7">
        <v>0.59577869873373168</v>
      </c>
      <c r="L46" s="7">
        <v>-31.609195402298852</v>
      </c>
      <c r="M46" s="7">
        <v>36.043170288871508</v>
      </c>
      <c r="N46" s="7">
        <v>454.39495798319331</v>
      </c>
      <c r="O46" s="7">
        <v>21.643159523022547</v>
      </c>
      <c r="P46" s="7">
        <v>3.5201632318865204</v>
      </c>
      <c r="Q46" s="7">
        <v>0.44289526099999998</v>
      </c>
    </row>
    <row r="47" spans="1:17">
      <c r="A47" s="7" t="s">
        <v>18</v>
      </c>
      <c r="B47" s="7">
        <v>3</v>
      </c>
      <c r="C47" s="7">
        <v>2020</v>
      </c>
      <c r="D47" s="7">
        <v>2.0453754171495127</v>
      </c>
      <c r="E47" s="7">
        <v>7.6449366771947416</v>
      </c>
      <c r="F47" s="7">
        <v>12.275024212832388</v>
      </c>
      <c r="G47" s="7">
        <v>1.2376238933121069</v>
      </c>
      <c r="H47" s="7">
        <v>2.7376691892820926</v>
      </c>
      <c r="I47" s="7">
        <v>0.73245358287257267</v>
      </c>
      <c r="J47" s="7">
        <v>1.0570034868658447</v>
      </c>
      <c r="K47" s="7">
        <v>0.60829627054210134</v>
      </c>
      <c r="L47" s="7">
        <v>9.4339622641509369</v>
      </c>
      <c r="M47" s="7">
        <v>34.326168155574962</v>
      </c>
      <c r="N47" s="7">
        <v>287.37356321839081</v>
      </c>
      <c r="O47" s="7">
        <v>21.378481815601813</v>
      </c>
      <c r="P47" s="7">
        <v>3.6676403128016033</v>
      </c>
      <c r="Q47" s="7">
        <v>0.44179500799999999</v>
      </c>
    </row>
    <row r="48" spans="1:17">
      <c r="A48" s="7" t="s">
        <v>18</v>
      </c>
      <c r="B48" s="7">
        <v>2</v>
      </c>
      <c r="C48" s="7">
        <v>2020</v>
      </c>
      <c r="D48" s="7">
        <v>1.9372980664221475</v>
      </c>
      <c r="E48" s="7">
        <v>7.7152121754051768</v>
      </c>
      <c r="F48" s="7">
        <v>11.713768682849171</v>
      </c>
      <c r="G48" s="7">
        <v>1.1229569373197221</v>
      </c>
      <c r="H48" s="7">
        <v>2.9824600608071794</v>
      </c>
      <c r="I48" s="7">
        <v>0.74889892560596916</v>
      </c>
      <c r="J48" s="7">
        <v>0.93795645609773814</v>
      </c>
      <c r="K48" s="7">
        <v>0.62852538144110659</v>
      </c>
      <c r="L48" s="7">
        <v>1.2738853503184724</v>
      </c>
      <c r="M48" s="7">
        <v>32.639936916194209</v>
      </c>
      <c r="N48" s="7">
        <v>286.18867924528303</v>
      </c>
      <c r="O48" s="7">
        <v>21.498122894384032</v>
      </c>
      <c r="P48" s="7">
        <v>3.8691538490627444</v>
      </c>
      <c r="Q48" s="7">
        <v>0.44101544300000001</v>
      </c>
    </row>
    <row r="49" spans="1:17">
      <c r="A49" s="7" t="s">
        <v>18</v>
      </c>
      <c r="B49" s="7">
        <v>1</v>
      </c>
      <c r="C49" s="7">
        <v>2020</v>
      </c>
      <c r="D49" s="7">
        <v>2.0224438682244195</v>
      </c>
      <c r="E49" s="7">
        <v>8.4319444652547517</v>
      </c>
      <c r="F49" s="7">
        <v>12.293775793467438</v>
      </c>
      <c r="G49" s="7">
        <v>0.82098380068056875</v>
      </c>
      <c r="H49" s="7">
        <v>3.169185903120999</v>
      </c>
      <c r="I49" s="7">
        <v>0.76014502033804421</v>
      </c>
      <c r="J49" s="7">
        <v>0.65597967843284555</v>
      </c>
      <c r="K49" s="7">
        <v>0.63562681673804888</v>
      </c>
      <c r="L49" s="7">
        <v>20.76923076923077</v>
      </c>
      <c r="M49" s="7">
        <v>28.63149604564461</v>
      </c>
      <c r="N49" s="7">
        <v>239.17197452229297</v>
      </c>
      <c r="O49" s="7">
        <v>19.637513215615961</v>
      </c>
      <c r="P49" s="7">
        <v>4.1047216329932095</v>
      </c>
      <c r="Q49" s="7">
        <v>0.43978061800000001</v>
      </c>
    </row>
    <row r="50" spans="1:17">
      <c r="A50" s="7" t="s">
        <v>18</v>
      </c>
      <c r="B50" s="7">
        <v>4</v>
      </c>
      <c r="C50" s="7">
        <v>2019</v>
      </c>
      <c r="D50" s="7">
        <v>1.7276164808555003</v>
      </c>
      <c r="E50" s="7">
        <v>7.7414645990580251</v>
      </c>
      <c r="F50" s="7">
        <v>10.735749164964771</v>
      </c>
      <c r="G50" s="7">
        <v>0.9012219911734709</v>
      </c>
      <c r="H50" s="7">
        <v>3.4810087683491648</v>
      </c>
      <c r="I50" s="7">
        <v>0.7768359644677939</v>
      </c>
      <c r="J50" s="7">
        <v>0.73200984991166473</v>
      </c>
      <c r="K50" s="7">
        <v>0.6606232720153784</v>
      </c>
      <c r="L50" s="7">
        <v>-11.56462585034013</v>
      </c>
      <c r="M50" s="7">
        <v>25.969159832003456</v>
      </c>
      <c r="N50" s="7">
        <v>248.89999999999998</v>
      </c>
      <c r="O50" s="7">
        <v>18.726157664228001</v>
      </c>
      <c r="P50" s="7">
        <v>4.2809337105522873</v>
      </c>
      <c r="Q50" s="7">
        <v>0.43880664899999999</v>
      </c>
    </row>
    <row r="51" spans="1:17">
      <c r="A51" s="7" t="s">
        <v>18</v>
      </c>
      <c r="B51" s="7">
        <v>3</v>
      </c>
      <c r="C51" s="7">
        <v>2019</v>
      </c>
      <c r="D51" s="7">
        <v>2.1499909943570992</v>
      </c>
      <c r="E51" s="7">
        <v>9.6953073706132979</v>
      </c>
      <c r="F51" s="7">
        <v>12.683623440272035</v>
      </c>
      <c r="G51" s="7">
        <v>0.7340632965458328</v>
      </c>
      <c r="H51" s="7">
        <v>3.5094641773196988</v>
      </c>
      <c r="I51" s="7">
        <v>0.77824416367924842</v>
      </c>
      <c r="J51" s="7">
        <v>0.61106077515534796</v>
      </c>
      <c r="K51" s="7">
        <v>0.64424660621671792</v>
      </c>
      <c r="L51" s="7">
        <v>145</v>
      </c>
      <c r="M51" s="7">
        <v>22.361665266040092</v>
      </c>
      <c r="N51" s="7">
        <v>182.0544217687075</v>
      </c>
      <c r="O51" s="7">
        <v>17.093161042975265</v>
      </c>
      <c r="P51" s="7">
        <v>4.4533269304620484</v>
      </c>
      <c r="Q51" s="7">
        <v>0.43825128899999999</v>
      </c>
    </row>
    <row r="52" spans="1:17">
      <c r="A52" s="7" t="s">
        <v>18</v>
      </c>
      <c r="B52" s="7">
        <v>2</v>
      </c>
      <c r="C52" s="7">
        <v>2019</v>
      </c>
      <c r="D52" s="7">
        <v>0.89704338279451235</v>
      </c>
      <c r="E52" s="7">
        <v>4.4328535292818927</v>
      </c>
      <c r="F52" s="7">
        <v>5.4975344883199986</v>
      </c>
      <c r="G52" s="7">
        <v>0.84758733218882532</v>
      </c>
      <c r="H52" s="7">
        <v>3.9416266975544212</v>
      </c>
      <c r="I52" s="7">
        <v>0.79763748635749976</v>
      </c>
      <c r="J52" s="7">
        <v>0.72169866558676798</v>
      </c>
      <c r="K52" s="7">
        <v>0.67349457207376184</v>
      </c>
      <c r="L52" s="7">
        <v>-21.052631578947373</v>
      </c>
      <c r="M52" s="7">
        <v>32.667422188760128</v>
      </c>
      <c r="N52" s="7">
        <v>612.20000000000005</v>
      </c>
      <c r="O52" s="7">
        <v>26.340880270901156</v>
      </c>
      <c r="P52" s="7">
        <v>4.6998214574678636</v>
      </c>
      <c r="Q52" s="7">
        <v>0.43783488199999998</v>
      </c>
    </row>
    <row r="53" spans="1:17">
      <c r="A53" s="7" t="s">
        <v>18</v>
      </c>
      <c r="B53" s="7">
        <v>1</v>
      </c>
      <c r="C53" s="7">
        <v>2019</v>
      </c>
      <c r="D53" s="7">
        <v>1.2640311974532739</v>
      </c>
      <c r="E53" s="7">
        <v>6.0327634753144714</v>
      </c>
      <c r="F53" s="7">
        <v>7.6100997303246727</v>
      </c>
      <c r="G53" s="7">
        <v>0.60790672586732175</v>
      </c>
      <c r="H53" s="7">
        <v>3.7726381180061646</v>
      </c>
      <c r="I53" s="7">
        <v>0.79047227649060392</v>
      </c>
      <c r="J53" s="7">
        <v>0.48828393683286803</v>
      </c>
      <c r="K53" s="7">
        <v>0.64373880916769477</v>
      </c>
      <c r="L53" s="7">
        <v>153.33333333333334</v>
      </c>
      <c r="M53" s="7">
        <v>34.480295619846267</v>
      </c>
      <c r="N53" s="7">
        <v>469.15789473684208</v>
      </c>
      <c r="O53" s="7">
        <v>27.333606050466258</v>
      </c>
      <c r="P53" s="7">
        <v>4.6635534830611931</v>
      </c>
      <c r="Q53" s="7">
        <v>0.437191891</v>
      </c>
    </row>
    <row r="54" spans="1:17">
      <c r="A54" s="7" t="s">
        <v>18</v>
      </c>
      <c r="B54" s="7">
        <v>4</v>
      </c>
      <c r="C54" s="7">
        <v>2018</v>
      </c>
      <c r="D54" s="7">
        <v>0.51563847480596281</v>
      </c>
      <c r="E54" s="7">
        <v>2.5565949226582982</v>
      </c>
      <c r="F54" s="7">
        <v>3.1989273058136187</v>
      </c>
      <c r="G54" s="7">
        <v>1.4943204589876868</v>
      </c>
      <c r="H54" s="7">
        <v>3.9581151282792795</v>
      </c>
      <c r="I54" s="7">
        <v>0.79831045182949367</v>
      </c>
      <c r="J54" s="7">
        <v>0.5849076352022099</v>
      </c>
      <c r="K54" s="7">
        <v>0.66415639179956076</v>
      </c>
      <c r="L54" s="7">
        <v>-66.292134831460686</v>
      </c>
      <c r="M54" s="7">
        <v>27.911253489927134</v>
      </c>
      <c r="N54" s="7">
        <v>892.20000000000016</v>
      </c>
      <c r="O54" s="7">
        <v>22.306780409699616</v>
      </c>
      <c r="P54" s="7">
        <v>4.7091851800949271</v>
      </c>
      <c r="Q54" s="7">
        <v>0.43659859700000003</v>
      </c>
    </row>
    <row r="55" spans="1:17">
      <c r="A55" s="7" t="s">
        <v>18</v>
      </c>
      <c r="B55" s="7">
        <v>3</v>
      </c>
      <c r="C55" s="7">
        <v>2018</v>
      </c>
      <c r="D55" s="7">
        <v>1.7240051871442328</v>
      </c>
      <c r="E55" s="7">
        <v>8.0411757061816456</v>
      </c>
      <c r="F55" s="7">
        <v>10.072451338634496</v>
      </c>
      <c r="G55" s="7">
        <v>1.3860984973579922</v>
      </c>
      <c r="H55" s="7">
        <v>3.6642410162939427</v>
      </c>
      <c r="I55" s="7">
        <v>0.78560284588497353</v>
      </c>
      <c r="J55" s="7">
        <v>0.48704622243674422</v>
      </c>
      <c r="K55" s="7">
        <v>0.62463934596106052</v>
      </c>
      <c r="L55" s="7">
        <v>4.7058823529411802</v>
      </c>
      <c r="M55" s="7">
        <v>40.794504134734581</v>
      </c>
      <c r="N55" s="7">
        <v>420.37078651685391</v>
      </c>
      <c r="O55" s="7">
        <v>32.567620787178271</v>
      </c>
      <c r="P55" s="7">
        <v>4.5941072166076173</v>
      </c>
      <c r="Q55" s="7">
        <v>0.43608499499999998</v>
      </c>
    </row>
    <row r="56" spans="1:17">
      <c r="A56" s="7" t="s">
        <v>18</v>
      </c>
      <c r="B56" s="7">
        <v>2</v>
      </c>
      <c r="C56" s="7">
        <v>2018</v>
      </c>
      <c r="D56" s="7">
        <v>1.6958915106675538</v>
      </c>
      <c r="E56" s="7">
        <v>8.5475470355379635</v>
      </c>
      <c r="F56" s="7">
        <v>9.836765823708113</v>
      </c>
      <c r="G56" s="7">
        <v>1.5374080476133376</v>
      </c>
      <c r="H56" s="7">
        <v>4.0401496686385272</v>
      </c>
      <c r="I56" s="7">
        <v>0.80159319350726232</v>
      </c>
      <c r="J56" s="7">
        <v>0.64253086654294223</v>
      </c>
      <c r="K56" s="7">
        <v>0.64976114732160273</v>
      </c>
      <c r="L56" s="7">
        <v>32.812499999999993</v>
      </c>
      <c r="M56" s="7">
        <v>43.62409845804104</v>
      </c>
      <c r="N56" s="7">
        <v>460.50588235294117</v>
      </c>
      <c r="O56" s="7">
        <v>37.906669746508477</v>
      </c>
      <c r="P56" s="7">
        <v>4.7609676199795397</v>
      </c>
      <c r="Q56" s="7">
        <v>0.43545750500000002</v>
      </c>
    </row>
    <row r="57" spans="1:17">
      <c r="A57" s="7" t="s">
        <v>18</v>
      </c>
      <c r="B57" s="7">
        <v>1</v>
      </c>
      <c r="C57" s="7">
        <v>2018</v>
      </c>
      <c r="D57" s="7">
        <v>1.4396215076249714</v>
      </c>
      <c r="E57" s="7">
        <v>7.2157046108542486</v>
      </c>
      <c r="F57" s="7">
        <v>7.8393755390644762</v>
      </c>
      <c r="G57" s="7">
        <v>1.3017172176508307</v>
      </c>
      <c r="H57" s="7">
        <v>4.0122234022180052</v>
      </c>
      <c r="I57" s="7">
        <v>0.8004877437112079</v>
      </c>
      <c r="J57" s="7">
        <v>0.43187551857961592</v>
      </c>
      <c r="K57" s="7">
        <v>0.61936090181076531</v>
      </c>
      <c r="L57" s="7">
        <v>120.68965517241381</v>
      </c>
      <c r="M57" s="7">
        <v>34.688200362578279</v>
      </c>
      <c r="N57" s="7">
        <v>461.484375</v>
      </c>
      <c r="O57" s="7">
        <v>31.92853895711724</v>
      </c>
      <c r="P57" s="7">
        <v>4.8704512613381148</v>
      </c>
      <c r="Q57" s="7">
        <v>0.43465730299999999</v>
      </c>
    </row>
    <row r="58" spans="1:17">
      <c r="A58" s="7" t="s">
        <v>19</v>
      </c>
      <c r="B58" s="7">
        <v>4</v>
      </c>
      <c r="C58" s="7">
        <v>2024</v>
      </c>
      <c r="D58" s="7">
        <v>4.2925392982887791</v>
      </c>
      <c r="E58" s="7">
        <v>5.6749676397806894</v>
      </c>
      <c r="F58" s="7">
        <v>11.66453010343913</v>
      </c>
      <c r="G58" s="7">
        <v>33.34029579155213</v>
      </c>
      <c r="H58" s="7">
        <v>3.2205374148654045E-4</v>
      </c>
      <c r="I58" s="7">
        <v>2.4360109682411063E-4</v>
      </c>
      <c r="J58" s="7">
        <v>1.4023320040781033</v>
      </c>
      <c r="K58" s="7">
        <v>0.22591684294093103</v>
      </c>
      <c r="L58" s="7">
        <v>7.1428571428571281</v>
      </c>
      <c r="M58" s="7">
        <v>7.0344973919193716</v>
      </c>
      <c r="N58" s="7">
        <v>64.500000000000014</v>
      </c>
      <c r="O58" s="7">
        <v>3.4223877607803557</v>
      </c>
      <c r="P58" s="7">
        <v>1.3197962549514832</v>
      </c>
      <c r="Q58" s="7">
        <v>6.5792000000000003E-2</v>
      </c>
    </row>
    <row r="59" spans="1:17">
      <c r="A59" s="7" t="s">
        <v>19</v>
      </c>
      <c r="B59" s="7">
        <v>3</v>
      </c>
      <c r="C59" s="7">
        <v>2024</v>
      </c>
      <c r="D59" s="7">
        <v>3.9216166364689942</v>
      </c>
      <c r="E59" s="7">
        <v>5.197825675419856</v>
      </c>
      <c r="F59" s="7">
        <v>10.667584308327598</v>
      </c>
      <c r="G59" s="7">
        <v>3.4644096050337798</v>
      </c>
      <c r="H59" s="7">
        <v>3.254293209292263E-4</v>
      </c>
      <c r="I59" s="7">
        <v>2.4552747988182102E-4</v>
      </c>
      <c r="J59" s="7">
        <v>1.5354201762057653</v>
      </c>
      <c r="K59" s="7">
        <v>0.22504697145455899</v>
      </c>
      <c r="L59" s="7">
        <v>3.7037037037037068</v>
      </c>
      <c r="M59" s="7">
        <v>6.4873039095974958</v>
      </c>
      <c r="N59" s="7">
        <v>62.642857142857132</v>
      </c>
      <c r="O59" s="7">
        <v>3.1609663304216133</v>
      </c>
      <c r="P59" s="7">
        <v>1.3151323795873111</v>
      </c>
      <c r="Q59" s="7">
        <v>6.6638000000000003E-2</v>
      </c>
    </row>
    <row r="60" spans="1:17">
      <c r="A60" s="7" t="s">
        <v>19</v>
      </c>
      <c r="B60" s="7">
        <v>2</v>
      </c>
      <c r="C60" s="7">
        <v>2024</v>
      </c>
      <c r="D60" s="7">
        <v>3.9416442654651198</v>
      </c>
      <c r="E60" s="7">
        <v>5.1725239920744901</v>
      </c>
      <c r="F60" s="7">
        <v>10.653864252582517</v>
      </c>
      <c r="G60" s="7">
        <v>3.692464873824119</v>
      </c>
      <c r="H60" s="7">
        <v>3.1227570113157461E-4</v>
      </c>
      <c r="I60" s="7">
        <v>2.3796501060127797E-4</v>
      </c>
      <c r="J60" s="7">
        <v>1.5969520411455467</v>
      </c>
      <c r="K60" s="7">
        <v>0.21137592324678292</v>
      </c>
      <c r="L60" s="7">
        <v>170</v>
      </c>
      <c r="M60" s="7">
        <v>6.9986580433369943</v>
      </c>
      <c r="N60" s="7">
        <v>68.425925925925924</v>
      </c>
      <c r="O60" s="7">
        <v>3.3978963672932649</v>
      </c>
      <c r="P60" s="7">
        <v>1.3316536274711124</v>
      </c>
      <c r="Q60" s="7">
        <v>6.7622000000000002E-2</v>
      </c>
    </row>
    <row r="61" spans="1:17">
      <c r="A61" s="7" t="s">
        <v>19</v>
      </c>
      <c r="B61" s="7">
        <v>1</v>
      </c>
      <c r="C61" s="7">
        <v>2024</v>
      </c>
      <c r="D61" s="7">
        <v>1.4246932742277878</v>
      </c>
      <c r="E61" s="7">
        <v>1.9604611252775381</v>
      </c>
      <c r="F61" s="7">
        <v>4.2536183103332208</v>
      </c>
      <c r="G61" s="7">
        <v>3.1725702576112411</v>
      </c>
      <c r="H61" s="7">
        <v>3.7605838445482038E-4</v>
      </c>
      <c r="I61" s="7">
        <v>2.7328664881018887E-4</v>
      </c>
      <c r="J61" s="7">
        <v>1.5475754851120775</v>
      </c>
      <c r="K61" s="7">
        <v>0.24437841520761008</v>
      </c>
      <c r="L61" s="7">
        <v>-45.945945945945944</v>
      </c>
      <c r="M61" s="7">
        <v>8.0907162090686153</v>
      </c>
      <c r="N61" s="7">
        <v>196.99999999999997</v>
      </c>
      <c r="O61" s="7">
        <v>3.7289510826582157</v>
      </c>
      <c r="P61" s="7">
        <v>1.3907722310945145</v>
      </c>
      <c r="Q61" s="7">
        <v>6.8330000000000002E-2</v>
      </c>
    </row>
    <row r="62" spans="1:17">
      <c r="A62" s="7" t="s">
        <v>19</v>
      </c>
      <c r="B62" s="7">
        <v>4</v>
      </c>
      <c r="C62" s="7">
        <v>2023</v>
      </c>
      <c r="D62" s="7">
        <v>2.7008355974980365</v>
      </c>
      <c r="E62" s="7">
        <v>3.6564051797516859</v>
      </c>
      <c r="F62" s="7">
        <v>8.0046498586349504</v>
      </c>
      <c r="G62" s="7">
        <v>3.549424555338216</v>
      </c>
      <c r="H62" s="7">
        <v>3.5380516427540313E-4</v>
      </c>
      <c r="I62" s="7">
        <v>2.6134127244578078E-4</v>
      </c>
      <c r="J62" s="7">
        <v>1.7849645180366647</v>
      </c>
      <c r="K62" s="7">
        <v>0.22461304825491538</v>
      </c>
      <c r="L62" s="7">
        <v>-53.164556962025323</v>
      </c>
      <c r="M62" s="7">
        <v>9.5217590017991931</v>
      </c>
      <c r="N62" s="7">
        <v>127.94594594594595</v>
      </c>
      <c r="O62" s="7">
        <v>4.3493981060232096</v>
      </c>
      <c r="P62" s="7">
        <v>1.3622070513145501</v>
      </c>
      <c r="Q62" s="7">
        <v>6.8863999999999995E-2</v>
      </c>
    </row>
    <row r="63" spans="1:17">
      <c r="A63" s="7" t="s">
        <v>19</v>
      </c>
      <c r="B63" s="7">
        <v>3</v>
      </c>
      <c r="C63" s="7">
        <v>2023</v>
      </c>
      <c r="D63" s="7">
        <v>5.666794507640283</v>
      </c>
      <c r="E63" s="7">
        <v>7.8715584917804033</v>
      </c>
      <c r="F63" s="7">
        <v>16.868237898482274</v>
      </c>
      <c r="G63" s="7">
        <v>3.2998692576152169</v>
      </c>
      <c r="H63" s="7">
        <v>3.8906721977787216E-4</v>
      </c>
      <c r="I63" s="7">
        <v>2.8009243486437505E-4</v>
      </c>
      <c r="J63" s="7">
        <v>1.6084634606665753</v>
      </c>
      <c r="K63" s="7">
        <v>0.23738826200696853</v>
      </c>
      <c r="L63" s="7">
        <v>276.1904761904762</v>
      </c>
      <c r="M63" s="7">
        <v>8.3104802939250462</v>
      </c>
      <c r="N63" s="7">
        <v>52.64556962025317</v>
      </c>
      <c r="O63" s="7">
        <v>3.8780833020089944</v>
      </c>
      <c r="P63" s="7">
        <v>1.3931033270504372</v>
      </c>
      <c r="Q63" s="7">
        <v>6.8961999999999996E-2</v>
      </c>
    </row>
    <row r="64" spans="1:17">
      <c r="A64" s="7" t="s">
        <v>19</v>
      </c>
      <c r="B64" s="7">
        <v>2</v>
      </c>
      <c r="C64" s="7">
        <v>2023</v>
      </c>
      <c r="D64" s="7">
        <v>1.4254496326290444</v>
      </c>
      <c r="E64" s="7">
        <v>2.0785998346039105</v>
      </c>
      <c r="F64" s="7">
        <v>4.3689896359224738</v>
      </c>
      <c r="G64" s="7">
        <v>2.7258723803072411</v>
      </c>
      <c r="H64" s="7">
        <v>4.5820644028664889E-4</v>
      </c>
      <c r="I64" s="7">
        <v>3.1422604346513267E-4</v>
      </c>
      <c r="J64" s="7">
        <v>1.2539077905266527</v>
      </c>
      <c r="K64" s="7">
        <v>0.26608604148476817</v>
      </c>
      <c r="L64" s="7">
        <v>-1149.9999999999998</v>
      </c>
      <c r="M64" s="7">
        <v>7.4830765648451916</v>
      </c>
      <c r="N64" s="7">
        <v>173.38095238095238</v>
      </c>
      <c r="O64" s="7">
        <v>3.5601644787906328</v>
      </c>
      <c r="P64" s="7">
        <v>1.4500170758761617</v>
      </c>
      <c r="Q64" s="7">
        <v>6.9287000000000001E-2</v>
      </c>
    </row>
    <row r="65" spans="1:17">
      <c r="A65" s="7" t="s">
        <v>19</v>
      </c>
      <c r="B65" s="7">
        <v>1</v>
      </c>
      <c r="C65" s="7">
        <v>2023</v>
      </c>
      <c r="D65" s="7">
        <v>-0.11530006401208988</v>
      </c>
      <c r="E65" s="7">
        <v>-0.16729912743137612</v>
      </c>
      <c r="F65" s="7">
        <v>-0.3770348037050551</v>
      </c>
      <c r="G65" s="7">
        <v>2.9684039398485678</v>
      </c>
      <c r="H65" s="7">
        <v>4.5098902472277765E-4</v>
      </c>
      <c r="I65" s="7">
        <v>3.1081491109758222E-4</v>
      </c>
      <c r="J65" s="7">
        <v>1.4515923471000567</v>
      </c>
      <c r="K65" s="7">
        <v>0.2544949804022878</v>
      </c>
      <c r="L65" s="7">
        <v>-107.40740740740742</v>
      </c>
      <c r="M65" s="7">
        <v>6.843675545228173</v>
      </c>
      <c r="N65" s="7">
        <v>-1535</v>
      </c>
      <c r="O65" s="7">
        <v>3.0366982991728775</v>
      </c>
      <c r="P65" s="7">
        <v>1.4468988592983094</v>
      </c>
      <c r="Q65" s="7">
        <v>6.9649000000000003E-2</v>
      </c>
    </row>
    <row r="66" spans="1:17">
      <c r="A66" s="7" t="s">
        <v>19</v>
      </c>
      <c r="B66" s="7">
        <v>4</v>
      </c>
      <c r="C66" s="7">
        <v>2022</v>
      </c>
      <c r="D66" s="7">
        <v>1.9829278231990253</v>
      </c>
      <c r="E66" s="7">
        <v>2.8360297554355478</v>
      </c>
      <c r="F66" s="7">
        <v>6.5172450607079195</v>
      </c>
      <c r="G66" s="7">
        <v>0.34714807683892707</v>
      </c>
      <c r="H66" s="7">
        <v>4.3022339101593077E-4</v>
      </c>
      <c r="I66" s="7">
        <v>3.0080852663885612E-4</v>
      </c>
      <c r="J66" s="7">
        <v>1.6758138975189254</v>
      </c>
      <c r="K66" s="7">
        <v>0.23560334502362629</v>
      </c>
      <c r="L66" s="7">
        <v>107.69230769230771</v>
      </c>
      <c r="M66" s="7">
        <v>6.1735084421697621</v>
      </c>
      <c r="N66" s="7">
        <v>101.25925925925925</v>
      </c>
      <c r="O66" s="7">
        <v>2.6864500988281406</v>
      </c>
      <c r="P66" s="7">
        <v>1.4403680573935274</v>
      </c>
      <c r="Q66" s="7">
        <v>6.9796999999999998E-2</v>
      </c>
    </row>
    <row r="67" spans="1:17">
      <c r="A67" s="7" t="s">
        <v>19</v>
      </c>
      <c r="B67" s="7">
        <v>3</v>
      </c>
      <c r="C67" s="7">
        <v>2022</v>
      </c>
      <c r="D67" s="7">
        <v>0.8839851931509588</v>
      </c>
      <c r="E67" s="7">
        <v>450.66798614547253</v>
      </c>
      <c r="F67" s="7">
        <v>2.9486129411345749</v>
      </c>
      <c r="G67" s="7">
        <v>3.1251304016370423</v>
      </c>
      <c r="H67" s="7">
        <v>0.16276892627412173</v>
      </c>
      <c r="I67" s="7">
        <v>3.1927122661195304E-4</v>
      </c>
      <c r="J67" s="7">
        <v>1.6599626850700155</v>
      </c>
      <c r="K67" s="7">
        <v>0.99143055826457149</v>
      </c>
      <c r="L67" s="7">
        <v>18.181818181818183</v>
      </c>
      <c r="M67" s="7">
        <v>7.7283899174789807</v>
      </c>
      <c r="N67" s="7">
        <v>260.84615384615381</v>
      </c>
      <c r="O67" s="7">
        <v>1181.2123156853042</v>
      </c>
      <c r="P67" s="7">
        <v>508.04106877783278</v>
      </c>
      <c r="Q67" s="7">
        <v>7.0399000000000003E-2</v>
      </c>
    </row>
    <row r="68" spans="1:17">
      <c r="A68" s="7" t="s">
        <v>19</v>
      </c>
      <c r="B68" s="7">
        <v>2</v>
      </c>
      <c r="C68" s="7">
        <v>2022</v>
      </c>
      <c r="D68" s="7">
        <v>0.78276490273347099</v>
      </c>
      <c r="E68" s="7">
        <v>1.1145220455215945</v>
      </c>
      <c r="F68" s="7">
        <v>2.6796349085263849</v>
      </c>
      <c r="G68" s="7">
        <v>3.3953645989578125</v>
      </c>
      <c r="H68" s="7">
        <v>4.2382730961697962E-4</v>
      </c>
      <c r="I68" s="7">
        <v>2.9766763620441613E-4</v>
      </c>
      <c r="J68" s="7">
        <v>2.3397108985256048</v>
      </c>
      <c r="K68" s="7">
        <v>0.21665999897531937</v>
      </c>
      <c r="L68" s="7">
        <v>-1200</v>
      </c>
      <c r="M68" s="7">
        <v>6.6078298938718696</v>
      </c>
      <c r="N68" s="7">
        <v>252.45454545454544</v>
      </c>
      <c r="O68" s="7">
        <v>2.7483490629052993</v>
      </c>
      <c r="P68" s="7">
        <v>1.4389524689536934</v>
      </c>
      <c r="Q68" s="7">
        <v>7.1119000000000002E-2</v>
      </c>
    </row>
    <row r="69" spans="1:17">
      <c r="A69" s="7" t="s">
        <v>19</v>
      </c>
      <c r="B69" s="7">
        <v>1</v>
      </c>
      <c r="C69" s="7">
        <v>2022</v>
      </c>
      <c r="D69" s="7">
        <v>-8.7567685514295057E-2</v>
      </c>
      <c r="E69" s="7">
        <v>-0.12632032349047215</v>
      </c>
      <c r="F69" s="7">
        <v>-0.33076911953959831</v>
      </c>
      <c r="G69" s="7">
        <v>3.2578732409485203</v>
      </c>
      <c r="H69" s="7">
        <v>4.4254496106158774E-4</v>
      </c>
      <c r="I69" s="7">
        <v>3.0678070563285118E-4</v>
      </c>
      <c r="J69" s="7">
        <v>2.3775424140345853</v>
      </c>
      <c r="K69" s="7">
        <v>0.21903746382780526</v>
      </c>
      <c r="L69" s="7">
        <v>-103.44827586206897</v>
      </c>
      <c r="M69" s="7">
        <v>8.8236819483204876</v>
      </c>
      <c r="N69" s="7">
        <v>-3411</v>
      </c>
      <c r="O69" s="7">
        <v>3.3697533785509468</v>
      </c>
      <c r="P69" s="7">
        <v>1.446425687065213</v>
      </c>
      <c r="Q69" s="7">
        <v>7.1558999999999998E-2</v>
      </c>
    </row>
    <row r="70" spans="1:17">
      <c r="A70" s="7" t="s">
        <v>19</v>
      </c>
      <c r="B70" s="7">
        <v>4</v>
      </c>
      <c r="C70" s="7">
        <v>2021</v>
      </c>
      <c r="D70" s="7">
        <v>2.2074613908434615</v>
      </c>
      <c r="E70" s="7">
        <v>3.0865758573599993</v>
      </c>
      <c r="F70" s="7">
        <v>8.4820775420629122</v>
      </c>
      <c r="G70" s="7">
        <v>2.9252742160682383</v>
      </c>
      <c r="H70" s="7">
        <v>3.9824681426506482E-4</v>
      </c>
      <c r="I70" s="7">
        <v>2.8481868165341616E-4</v>
      </c>
      <c r="J70" s="7">
        <v>2.9252742160682383</v>
      </c>
      <c r="K70" s="7">
        <v>0.18560640139439749</v>
      </c>
      <c r="L70" s="7">
        <v>26.086956521739118</v>
      </c>
      <c r="M70" s="7">
        <v>9.5664851499634231</v>
      </c>
      <c r="N70" s="7">
        <v>124.96551724137933</v>
      </c>
      <c r="O70" s="7">
        <v>3.4811851173537702</v>
      </c>
      <c r="P70" s="7">
        <v>1.4172401033916397</v>
      </c>
      <c r="Q70" s="7">
        <v>7.2170999999999999E-2</v>
      </c>
    </row>
    <row r="71" spans="1:17">
      <c r="A71" s="7" t="s">
        <v>19</v>
      </c>
      <c r="B71" s="7">
        <v>3</v>
      </c>
      <c r="C71" s="7">
        <v>2021</v>
      </c>
      <c r="D71" s="7">
        <v>1.6741298972817282</v>
      </c>
      <c r="E71" s="7">
        <v>2.3106252949836472</v>
      </c>
      <c r="F71" s="7">
        <v>6.7117460199513284</v>
      </c>
      <c r="G71" s="7">
        <v>4.4316557276858077</v>
      </c>
      <c r="H71" s="7">
        <v>3.8019474996258746E-4</v>
      </c>
      <c r="I71" s="7">
        <v>2.7546456757127449E-4</v>
      </c>
      <c r="J71" s="7">
        <v>3.5316078973241569</v>
      </c>
      <c r="K71" s="7">
        <v>0.16883665005735474</v>
      </c>
      <c r="L71" s="7">
        <v>359.99999999999994</v>
      </c>
      <c r="M71" s="7">
        <v>10.175799042187588</v>
      </c>
      <c r="N71" s="7">
        <v>161.91304347826087</v>
      </c>
      <c r="O71" s="7">
        <v>3.503180631933315</v>
      </c>
      <c r="P71" s="7">
        <v>1.3969351119115196</v>
      </c>
      <c r="Q71" s="7">
        <v>7.3546380000000008E-2</v>
      </c>
    </row>
    <row r="72" spans="1:17">
      <c r="A72" s="7" t="s">
        <v>19</v>
      </c>
      <c r="B72" s="7">
        <v>2</v>
      </c>
      <c r="C72" s="7">
        <v>2021</v>
      </c>
      <c r="D72" s="7">
        <v>0.38109231988592562</v>
      </c>
      <c r="E72" s="7">
        <v>0.52423008373741697</v>
      </c>
      <c r="F72" s="7">
        <v>1.6377124904738947</v>
      </c>
      <c r="G72" s="7">
        <v>4.3284073280870228</v>
      </c>
      <c r="H72" s="7">
        <v>3.755986578116754E-4</v>
      </c>
      <c r="I72" s="7">
        <v>2.7304378037790747E-4</v>
      </c>
      <c r="J72" s="7">
        <v>3.5059444929438586</v>
      </c>
      <c r="K72" s="7">
        <v>0.17236576994548802</v>
      </c>
      <c r="L72" s="7">
        <v>-162.5</v>
      </c>
      <c r="M72" s="7">
        <v>11.57309842807596</v>
      </c>
      <c r="N72" s="7">
        <v>799.19999999999993</v>
      </c>
      <c r="O72" s="7">
        <v>3.7045369033584579</v>
      </c>
      <c r="P72" s="7">
        <v>1.3943512092638874</v>
      </c>
      <c r="Q72" s="7">
        <v>7.4486036999999991E-2</v>
      </c>
    </row>
    <row r="73" spans="1:17">
      <c r="A73" s="7" t="s">
        <v>19</v>
      </c>
      <c r="B73" s="7">
        <v>1</v>
      </c>
      <c r="C73" s="7">
        <v>2021</v>
      </c>
      <c r="D73" s="7">
        <v>-0.51049077928231834</v>
      </c>
      <c r="E73" s="7">
        <v>-0.70076169749727968</v>
      </c>
      <c r="F73" s="7">
        <v>-2.4972425203364121</v>
      </c>
      <c r="G73" s="7">
        <v>4.507154712241511</v>
      </c>
      <c r="H73" s="7">
        <v>3.7272155724821671E-4</v>
      </c>
      <c r="I73" s="7">
        <v>2.7152014571358614E-4</v>
      </c>
      <c r="J73" s="7">
        <v>3.7717925549980453</v>
      </c>
      <c r="K73" s="7">
        <v>0.16550638658514438</v>
      </c>
      <c r="L73" s="7">
        <v>-128.57142857142858</v>
      </c>
      <c r="M73" s="7">
        <v>12.613509500379154</v>
      </c>
      <c r="N73" s="7">
        <v>-487.5</v>
      </c>
      <c r="O73" s="7">
        <v>3.5395298041349297</v>
      </c>
      <c r="P73" s="7">
        <v>1.3845514448071576</v>
      </c>
      <c r="Q73" s="7">
        <v>7.5065259000000009E-2</v>
      </c>
    </row>
    <row r="74" spans="1:17">
      <c r="A74" s="7" t="s">
        <v>19</v>
      </c>
      <c r="B74" s="7">
        <v>4</v>
      </c>
      <c r="C74" s="7">
        <v>2020</v>
      </c>
      <c r="D74" s="7">
        <v>1.8259712350436861</v>
      </c>
      <c r="E74" s="7">
        <v>2.4678947824194242</v>
      </c>
      <c r="F74" s="7">
        <v>9.0435043633010999</v>
      </c>
      <c r="G74" s="7">
        <v>4.9830455149269381</v>
      </c>
      <c r="H74" s="7">
        <v>3.5155183995019509E-4</v>
      </c>
      <c r="I74" s="7">
        <v>2.6010977127088951E-4</v>
      </c>
      <c r="J74" s="7">
        <v>4.1660840383136408</v>
      </c>
      <c r="K74" s="7">
        <v>0.15057275658739658</v>
      </c>
      <c r="L74" s="7">
        <v>-28100</v>
      </c>
      <c r="M74" s="7">
        <v>10.5454562683591</v>
      </c>
      <c r="N74" s="7">
        <v>116.67857142857143</v>
      </c>
      <c r="O74" s="7">
        <v>2.8777645763655983</v>
      </c>
      <c r="P74" s="7">
        <v>1.342191767676886</v>
      </c>
      <c r="Q74" s="7">
        <v>7.5272350000000002E-2</v>
      </c>
    </row>
    <row r="75" spans="1:17">
      <c r="A75" s="7" t="s">
        <v>19</v>
      </c>
      <c r="B75" s="7">
        <v>3</v>
      </c>
      <c r="C75" s="7">
        <v>2020</v>
      </c>
      <c r="D75" s="7">
        <v>-8.9556170156723292E-2</v>
      </c>
      <c r="E75" s="7">
        <v>-0.12505701128455621</v>
      </c>
      <c r="F75" s="7">
        <v>-0.46194187684267263</v>
      </c>
      <c r="G75" s="7">
        <v>4.2718193286360417</v>
      </c>
      <c r="H75" s="7">
        <v>3.9640865688769881E-4</v>
      </c>
      <c r="I75" s="7">
        <v>2.8387725536678521E-4</v>
      </c>
      <c r="J75" s="7">
        <v>3.6355127534537397</v>
      </c>
      <c r="K75" s="7">
        <v>0.17081735124073225</v>
      </c>
      <c r="L75" s="7">
        <v>-99.696969696969688</v>
      </c>
      <c r="M75" s="7">
        <v>6.7307088263959018</v>
      </c>
      <c r="N75" s="7">
        <v>-20090</v>
      </c>
      <c r="O75" s="7">
        <v>1.8221390435713338</v>
      </c>
      <c r="P75" s="7">
        <v>1.3562770037320935</v>
      </c>
      <c r="Q75" s="7">
        <v>7.3976486999999994E-2</v>
      </c>
    </row>
    <row r="76" spans="1:17">
      <c r="A76" s="7" t="s">
        <v>19</v>
      </c>
      <c r="B76" s="7">
        <v>2</v>
      </c>
      <c r="C76" s="7">
        <v>2020</v>
      </c>
      <c r="D76" s="7">
        <v>-2.2347773839410889</v>
      </c>
      <c r="E76" s="7">
        <v>-3.0704448881380229</v>
      </c>
      <c r="F76" s="7">
        <v>-14.192746849671655</v>
      </c>
      <c r="G76" s="7">
        <v>5.1223180950800629</v>
      </c>
      <c r="H76" s="7">
        <v>3.7393769518251168E-4</v>
      </c>
      <c r="I76" s="7">
        <v>2.7216495805716895E-4</v>
      </c>
      <c r="J76" s="7">
        <v>4.3615116568489176</v>
      </c>
      <c r="K76" s="7">
        <v>0.14041287290362045</v>
      </c>
      <c r="L76" s="7">
        <v>50.000000000000014</v>
      </c>
      <c r="M76" s="7">
        <v>10.005880771283206</v>
      </c>
      <c r="N76" s="7">
        <v>-70.090909090909079</v>
      </c>
      <c r="O76" s="7">
        <v>2.1646624005145139</v>
      </c>
      <c r="P76" s="7">
        <v>1.3814499820816055</v>
      </c>
      <c r="Q76" s="7">
        <v>7.312122900000001E-2</v>
      </c>
    </row>
    <row r="77" spans="1:17">
      <c r="A77" s="7" t="s">
        <v>19</v>
      </c>
      <c r="B77" s="7">
        <v>1</v>
      </c>
      <c r="C77" s="7">
        <v>2020</v>
      </c>
      <c r="D77" s="7">
        <v>-1.4285529991964794</v>
      </c>
      <c r="E77" s="7">
        <v>-2.0333616637286998</v>
      </c>
      <c r="F77" s="7">
        <v>-6.203656648032621</v>
      </c>
      <c r="G77" s="7">
        <v>4.2285241077330982</v>
      </c>
      <c r="H77" s="7">
        <v>4.2337152690338282E-4</v>
      </c>
      <c r="I77" s="7">
        <v>2.9744273993203245E-4</v>
      </c>
      <c r="J77" s="7">
        <v>2.591508448191298</v>
      </c>
      <c r="K77" s="7">
        <v>0.16230164005752892</v>
      </c>
      <c r="L77" s="7">
        <v>-200</v>
      </c>
      <c r="M77" s="7">
        <v>5.1359297803530195</v>
      </c>
      <c r="N77" s="7">
        <v>-81.954545454545453</v>
      </c>
      <c r="O77" s="7">
        <v>1.6833947001699823</v>
      </c>
      <c r="P77" s="7">
        <v>1.4138467430538069</v>
      </c>
      <c r="Q77" s="7">
        <v>7.1185467999999988E-2</v>
      </c>
    </row>
    <row r="78" spans="1:17">
      <c r="A78" s="7" t="s">
        <v>19</v>
      </c>
      <c r="B78" s="7">
        <v>4</v>
      </c>
      <c r="C78" s="7">
        <v>2019</v>
      </c>
      <c r="D78" s="7">
        <v>1.6019426543382835</v>
      </c>
      <c r="E78" s="7">
        <v>2.271815160710525</v>
      </c>
      <c r="F78" s="7">
        <v>6.3804064384371877</v>
      </c>
      <c r="G78" s="7">
        <v>3.9753195930080878</v>
      </c>
      <c r="H78" s="7">
        <v>4.1816260061378215E-4</v>
      </c>
      <c r="I78" s="7">
        <v>2.9486223965629964E-4</v>
      </c>
      <c r="J78" s="7">
        <v>1.269285527934106</v>
      </c>
      <c r="K78" s="7">
        <v>0.15732344878697777</v>
      </c>
      <c r="L78" s="7">
        <v>57.142857142857132</v>
      </c>
      <c r="M78" s="7">
        <v>9.2231313929239676</v>
      </c>
      <c r="N78" s="7">
        <v>158.31818181818181</v>
      </c>
      <c r="O78" s="7">
        <v>3.2839992138184426</v>
      </c>
      <c r="P78" s="7">
        <v>1.3903933954179586</v>
      </c>
      <c r="Q78" s="7">
        <v>7.1185467999999988E-2</v>
      </c>
    </row>
    <row r="79" spans="1:17">
      <c r="A79" s="7" t="s">
        <v>19</v>
      </c>
      <c r="B79" s="7">
        <v>3</v>
      </c>
      <c r="C79" s="7">
        <v>2019</v>
      </c>
      <c r="D79" s="7">
        <v>0.97796492701471371</v>
      </c>
      <c r="E79" s="7">
        <v>1.4320403550423875</v>
      </c>
      <c r="F79" s="7">
        <v>3.8331415683077177</v>
      </c>
      <c r="G79" s="7">
        <v>3.6682682770932975</v>
      </c>
      <c r="H79" s="7">
        <v>4.6430645464327804E-4</v>
      </c>
      <c r="I79" s="7">
        <v>3.1708284367044497E-4</v>
      </c>
      <c r="J79" s="7">
        <v>0.90661435718851247</v>
      </c>
      <c r="K79" s="7">
        <v>0.16630691587764754</v>
      </c>
      <c r="L79" s="7">
        <v>-12.499999999999993</v>
      </c>
      <c r="M79" s="7">
        <v>10.855894889589065</v>
      </c>
      <c r="N79" s="7">
        <v>248.21428571428569</v>
      </c>
      <c r="O79" s="7">
        <v>4.05570190794006</v>
      </c>
      <c r="P79" s="7">
        <v>1.5032096720014119</v>
      </c>
      <c r="Q79" s="7">
        <v>8.1996839000000002E-2</v>
      </c>
    </row>
    <row r="80" spans="1:17">
      <c r="A80" s="7" t="s">
        <v>19</v>
      </c>
      <c r="B80" s="7">
        <v>2</v>
      </c>
      <c r="C80" s="7">
        <v>2019</v>
      </c>
      <c r="D80" s="7">
        <v>1.1355570672113549</v>
      </c>
      <c r="E80" s="7">
        <v>1.6481904468454225</v>
      </c>
      <c r="F80" s="7">
        <v>4.981879289749144</v>
      </c>
      <c r="G80" s="7">
        <v>3.9149638559543725</v>
      </c>
      <c r="H80" s="7">
        <v>4.514377959823432E-4</v>
      </c>
      <c r="I80" s="7">
        <v>3.1102800080854098E-4</v>
      </c>
      <c r="J80" s="7">
        <v>1.0276846441230003</v>
      </c>
      <c r="K80" s="7">
        <v>0.15765306755770114</v>
      </c>
      <c r="L80" s="7">
        <v>700.00000000000011</v>
      </c>
      <c r="M80" s="7">
        <v>9.9308932233807781</v>
      </c>
      <c r="N80" s="7">
        <v>213.625</v>
      </c>
      <c r="O80" s="7">
        <v>3.2855078149118162</v>
      </c>
      <c r="P80" s="7">
        <v>1.621861331225593</v>
      </c>
      <c r="Q80" s="7">
        <v>7.1752011000000004E-2</v>
      </c>
    </row>
    <row r="81" spans="1:17">
      <c r="A81" s="7" t="s">
        <v>19</v>
      </c>
      <c r="B81" s="7">
        <v>1</v>
      </c>
      <c r="C81" s="7">
        <v>2019</v>
      </c>
      <c r="D81" s="7">
        <v>0.10202861285934255</v>
      </c>
      <c r="E81" s="7">
        <v>0.13720826908501685</v>
      </c>
      <c r="F81" s="7">
        <v>0.57853201210466976</v>
      </c>
      <c r="G81" s="7">
        <v>5.9276181444118974</v>
      </c>
      <c r="H81" s="7">
        <v>3.4480186723868608E-4</v>
      </c>
      <c r="I81" s="7">
        <v>2.5639603545961462E-4</v>
      </c>
      <c r="J81" s="7">
        <v>2.2583077758487509</v>
      </c>
      <c r="K81" s="7">
        <v>0.1192554150266214</v>
      </c>
      <c r="L81" s="7">
        <v>-94.444444444444443</v>
      </c>
      <c r="M81" s="7">
        <v>11.652357233981235</v>
      </c>
      <c r="N81" s="7">
        <v>1725</v>
      </c>
      <c r="O81" s="7">
        <v>2.7635458944069287</v>
      </c>
      <c r="P81" s="7">
        <v>1.263232305159232</v>
      </c>
      <c r="Q81" s="7">
        <v>7.968928900000001E-2</v>
      </c>
    </row>
    <row r="82" spans="1:17">
      <c r="A82" s="7" t="s">
        <v>19</v>
      </c>
      <c r="B82" s="7">
        <v>4</v>
      </c>
      <c r="C82" s="7">
        <v>2018</v>
      </c>
      <c r="D82" s="7">
        <v>2.717506420327962</v>
      </c>
      <c r="E82" s="7">
        <v>2.964685662209956</v>
      </c>
      <c r="F82" s="7">
        <v>13.106588988266186</v>
      </c>
      <c r="G82" s="7">
        <v>13.254279331330405</v>
      </c>
      <c r="H82" s="7">
        <v>9.2844793425090786E-5</v>
      </c>
      <c r="I82" s="7">
        <v>8.510390340628278E-5</v>
      </c>
      <c r="J82" s="7">
        <v>5.1269393729296668</v>
      </c>
      <c r="K82" s="7">
        <v>8.4956980152785841E-2</v>
      </c>
      <c r="L82" s="7">
        <v>111.76470588235293</v>
      </c>
      <c r="M82" s="7">
        <v>12.019097443341265</v>
      </c>
      <c r="N82" s="7">
        <v>97.194444444444457</v>
      </c>
      <c r="O82" s="7">
        <v>2.7186971297321425</v>
      </c>
      <c r="P82" s="7">
        <v>1.117728998441837</v>
      </c>
      <c r="Q82" s="7">
        <v>8.3724915999999996E-2</v>
      </c>
    </row>
    <row r="83" spans="1:17">
      <c r="A83" s="7" t="s">
        <v>19</v>
      </c>
      <c r="B83" s="7">
        <v>3</v>
      </c>
      <c r="C83" s="7">
        <v>2018</v>
      </c>
      <c r="D83" s="7">
        <v>1.2151562894027765</v>
      </c>
      <c r="E83" s="7">
        <v>1.3267888098564491</v>
      </c>
      <c r="F83" s="7">
        <v>6.2157812655539697</v>
      </c>
      <c r="G83" s="7">
        <v>13.620687649923676</v>
      </c>
      <c r="H83" s="7">
        <v>9.1866800531919607E-5</v>
      </c>
      <c r="I83" s="7">
        <v>8.4137369583144468E-5</v>
      </c>
      <c r="J83" s="7">
        <v>6.1567929054299633</v>
      </c>
      <c r="K83" s="7">
        <v>8.4137369583144467E-2</v>
      </c>
      <c r="L83" s="7">
        <v>41.666666666666679</v>
      </c>
      <c r="M83" s="7">
        <v>17.218249299863956</v>
      </c>
      <c r="N83" s="7">
        <v>289.41176470588238</v>
      </c>
      <c r="O83" s="7">
        <v>3.6753192431301094</v>
      </c>
      <c r="P83" s="7">
        <v>1.0763585286862967</v>
      </c>
      <c r="Q83" s="7">
        <v>8.4375020999999994E-2</v>
      </c>
    </row>
    <row r="84" spans="1:17">
      <c r="A84" s="7" t="s">
        <v>19</v>
      </c>
      <c r="B84" s="7">
        <v>2</v>
      </c>
      <c r="C84" s="7">
        <v>2018</v>
      </c>
      <c r="D84" s="7">
        <v>0.89332211673276452</v>
      </c>
      <c r="E84" s="7">
        <v>0.97447821170866877</v>
      </c>
      <c r="F84" s="7">
        <v>4.5575505720356126</v>
      </c>
      <c r="G84" s="7">
        <v>13.684661460307833</v>
      </c>
      <c r="H84" s="7">
        <v>9.0847515645000066E-5</v>
      </c>
      <c r="I84" s="7">
        <v>8.3281590086661599E-5</v>
      </c>
      <c r="J84" s="7">
        <v>5.9051633937372054</v>
      </c>
      <c r="K84" s="7">
        <v>8.3281590086661597E-2</v>
      </c>
      <c r="L84" s="7">
        <v>-500</v>
      </c>
      <c r="M84" s="7">
        <v>13.978352777832184</v>
      </c>
      <c r="N84" s="7">
        <v>326.5</v>
      </c>
      <c r="O84" s="7">
        <v>2.9887984789800752</v>
      </c>
      <c r="P84" s="7">
        <v>1.1000765635441001</v>
      </c>
      <c r="Q84" s="7">
        <v>8.3792696999999999E-2</v>
      </c>
    </row>
    <row r="85" spans="1:17">
      <c r="A85" s="7" t="s">
        <v>19</v>
      </c>
      <c r="B85" s="7">
        <v>1</v>
      </c>
      <c r="C85" s="7">
        <v>2018</v>
      </c>
      <c r="D85" s="7">
        <v>-0.18760786836919849</v>
      </c>
      <c r="E85" s="7">
        <v>-0.20931133275282859</v>
      </c>
      <c r="F85" s="7">
        <v>-1.0247720487371903</v>
      </c>
      <c r="G85" s="7">
        <v>9.7332392227319886</v>
      </c>
      <c r="H85" s="7">
        <v>1.1568525655288225E-4</v>
      </c>
      <c r="I85" s="7">
        <v>1.0368986761581257E-4</v>
      </c>
      <c r="J85" s="7">
        <v>4.1957821339578851</v>
      </c>
      <c r="K85" s="7">
        <v>0.10368986761581257</v>
      </c>
      <c r="L85" s="7">
        <v>-133.33333333333331</v>
      </c>
      <c r="M85" s="7">
        <v>15.645724255179895</v>
      </c>
      <c r="N85" s="7">
        <v>-1391.6666666666667</v>
      </c>
      <c r="O85" s="7">
        <v>3.1956642453026269</v>
      </c>
      <c r="P85" s="7">
        <v>1.1189366325047865</v>
      </c>
      <c r="Q85" s="7">
        <v>8.3596509999999999E-2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opLeftCell="A19" workbookViewId="0">
      <selection activeCell="C31" sqref="C31:AD31"/>
    </sheetView>
  </sheetViews>
  <sheetFormatPr defaultRowHeight="14.4"/>
  <cols>
    <col min="6" max="6" width="12.88671875" customWidth="1"/>
    <col min="7" max="7" width="9.44140625" customWidth="1"/>
    <col min="8" max="8" width="11.6640625" customWidth="1"/>
    <col min="9" max="9" width="10.44140625" customWidth="1"/>
    <col min="10" max="10" width="10.5546875" bestFit="1" customWidth="1"/>
  </cols>
  <sheetData>
    <row r="1" spans="1:30" ht="43.2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>
      <c r="A2">
        <v>4</v>
      </c>
      <c r="B2">
        <v>2024</v>
      </c>
      <c r="C2">
        <v>12211000</v>
      </c>
      <c r="D2">
        <v>107221000</v>
      </c>
      <c r="E2">
        <v>35147000</v>
      </c>
      <c r="F2">
        <v>325084000</v>
      </c>
      <c r="G2">
        <v>89122000</v>
      </c>
      <c r="H2">
        <v>125172000</v>
      </c>
      <c r="I2">
        <v>163711000</v>
      </c>
      <c r="J2">
        <v>450256000</v>
      </c>
      <c r="K2">
        <v>2.14</v>
      </c>
      <c r="L2">
        <v>23466000</v>
      </c>
      <c r="M2">
        <v>11870000</v>
      </c>
      <c r="O2">
        <f>(E2/J2)*100</f>
        <v>7.8060036956753498</v>
      </c>
      <c r="P2">
        <f>(E2/F2)*100</f>
        <v>10.811667138339629</v>
      </c>
      <c r="Q2">
        <f>(E2/D2)*100</f>
        <v>32.77995914979342</v>
      </c>
      <c r="R2">
        <f>I2/G2</f>
        <v>1.8369313974102914</v>
      </c>
      <c r="S2">
        <f>H2/F2</f>
        <v>0.38504509603671666</v>
      </c>
      <c r="T2">
        <f>H2/J2</f>
        <v>0.27800184783767456</v>
      </c>
      <c r="U2">
        <f>L2/G2</f>
        <v>0.26330199052983549</v>
      </c>
      <c r="V2">
        <f>M2/(M2+F2)</f>
        <v>3.5227360411213403E-2</v>
      </c>
      <c r="X2" s="5">
        <v>189.08</v>
      </c>
      <c r="Z2">
        <f>((K2-K3)/K3)*100</f>
        <v>0.94339622641509513</v>
      </c>
      <c r="AA2">
        <f>X2*C2/D2</f>
        <v>21.533616362466308</v>
      </c>
      <c r="AB2">
        <f>X2/K2</f>
        <v>88.355140186915889</v>
      </c>
      <c r="AC2">
        <f>X2*C2/F2</f>
        <v>7.1023362577057005</v>
      </c>
      <c r="AD2">
        <f>0.5*(J2+J3)/F2</f>
        <v>1.3542991965153621</v>
      </c>
    </row>
    <row r="3" spans="1:30">
      <c r="A3">
        <v>3</v>
      </c>
      <c r="B3">
        <v>2024</v>
      </c>
      <c r="C3">
        <v>12264000</v>
      </c>
      <c r="D3">
        <v>88268000</v>
      </c>
      <c r="E3">
        <v>26301000</v>
      </c>
      <c r="F3">
        <v>314119000</v>
      </c>
      <c r="G3">
        <v>80803000</v>
      </c>
      <c r="H3">
        <v>116147000</v>
      </c>
      <c r="I3">
        <v>157541000</v>
      </c>
      <c r="J3">
        <v>430266000</v>
      </c>
      <c r="K3">
        <v>2.12</v>
      </c>
      <c r="L3">
        <v>19959000</v>
      </c>
      <c r="M3">
        <v>13253000</v>
      </c>
      <c r="O3">
        <f t="shared" ref="O3:O29" si="0">(E3/J3)*100</f>
        <v>6.112730264534032</v>
      </c>
      <c r="P3">
        <f t="shared" ref="P3:P29" si="1">(E3/F3)*100</f>
        <v>8.372941464858858</v>
      </c>
      <c r="Q3">
        <f t="shared" ref="Q3:Q29" si="2">(E3/D3)*100</f>
        <v>29.796755336022112</v>
      </c>
      <c r="R3">
        <f t="shared" ref="R3:R29" si="3">I3/G3</f>
        <v>1.9496924619135427</v>
      </c>
      <c r="S3">
        <f t="shared" ref="S3:S29" si="4">H3/F3</f>
        <v>0.36975477446445454</v>
      </c>
      <c r="T3">
        <f t="shared" ref="T3:T29" si="5">H3/J3</f>
        <v>0.26994231475412883</v>
      </c>
      <c r="U3">
        <f t="shared" ref="U3:U29" si="6">L3/G3</f>
        <v>0.24700815563778572</v>
      </c>
      <c r="V3">
        <f t="shared" ref="V3:V29" si="7">M3/(M3+F3)</f>
        <v>4.0482997935070805E-2</v>
      </c>
      <c r="X3" s="5">
        <v>165.47</v>
      </c>
      <c r="Z3">
        <f t="shared" ref="Z3:Z29" si="8">((K3-K4)/K4)*100</f>
        <v>12.169312169312182</v>
      </c>
      <c r="AA3">
        <f t="shared" ref="AA3:AA29" si="9">X3*C3/D3</f>
        <v>22.990484433769883</v>
      </c>
      <c r="AB3">
        <f t="shared" ref="AB3:AB29" si="10">X3/K3</f>
        <v>78.051886792452819</v>
      </c>
      <c r="AC3">
        <f t="shared" ref="AC3:AC29" si="11">X3*C3/F3</f>
        <v>6.4603671856844063</v>
      </c>
      <c r="AD3">
        <f t="shared" ref="AD3:AD29" si="12">0.5*(J3+J4)/F3</f>
        <v>1.3450889630999716</v>
      </c>
    </row>
    <row r="4" spans="1:30">
      <c r="A4">
        <v>2</v>
      </c>
      <c r="B4">
        <v>2024</v>
      </c>
      <c r="C4">
        <v>12322000</v>
      </c>
      <c r="D4">
        <v>84742000</v>
      </c>
      <c r="E4">
        <v>23619000</v>
      </c>
      <c r="F4">
        <v>300753000</v>
      </c>
      <c r="G4">
        <v>77913000</v>
      </c>
      <c r="H4">
        <v>114017000</v>
      </c>
      <c r="I4">
        <v>161995000</v>
      </c>
      <c r="J4">
        <v>414770000</v>
      </c>
      <c r="K4">
        <v>1.89</v>
      </c>
      <c r="L4">
        <v>27225000</v>
      </c>
      <c r="M4">
        <v>13238000</v>
      </c>
      <c r="O4">
        <f t="shared" si="0"/>
        <v>5.6944812787810113</v>
      </c>
      <c r="P4">
        <f t="shared" si="1"/>
        <v>7.8532882465012817</v>
      </c>
      <c r="Q4">
        <f t="shared" si="2"/>
        <v>27.871657501593074</v>
      </c>
      <c r="R4">
        <f t="shared" si="3"/>
        <v>2.0791780575770411</v>
      </c>
      <c r="S4">
        <f t="shared" si="4"/>
        <v>0.37910511283345472</v>
      </c>
      <c r="T4">
        <f t="shared" si="5"/>
        <v>0.27489210887962001</v>
      </c>
      <c r="U4">
        <f t="shared" si="6"/>
        <v>0.34942820838627703</v>
      </c>
      <c r="V4">
        <f t="shared" si="7"/>
        <v>4.2160444089161794E-2</v>
      </c>
      <c r="X4" s="5">
        <v>181.49</v>
      </c>
      <c r="Z4">
        <f t="shared" si="8"/>
        <v>0</v>
      </c>
      <c r="AA4">
        <f t="shared" si="9"/>
        <v>26.389745108682824</v>
      </c>
      <c r="AB4">
        <f t="shared" si="10"/>
        <v>96.026455026455039</v>
      </c>
      <c r="AC4">
        <f t="shared" si="11"/>
        <v>7.4357355703849999</v>
      </c>
      <c r="AD4">
        <f t="shared" si="12"/>
        <v>1.3667694087839524</v>
      </c>
    </row>
    <row r="5" spans="1:30">
      <c r="A5">
        <v>1</v>
      </c>
      <c r="B5">
        <v>2024</v>
      </c>
      <c r="C5">
        <v>12381000</v>
      </c>
      <c r="D5">
        <v>69787000</v>
      </c>
      <c r="E5">
        <v>15051000</v>
      </c>
      <c r="F5">
        <v>292844000</v>
      </c>
      <c r="G5">
        <v>76997000</v>
      </c>
      <c r="H5">
        <v>114506000</v>
      </c>
      <c r="I5">
        <v>165471000</v>
      </c>
      <c r="J5">
        <v>407350000</v>
      </c>
      <c r="K5">
        <v>1.89</v>
      </c>
      <c r="L5">
        <v>24493000</v>
      </c>
      <c r="M5">
        <v>13253000</v>
      </c>
      <c r="O5">
        <f t="shared" si="0"/>
        <v>3.6948570025776362</v>
      </c>
      <c r="P5">
        <f t="shared" si="1"/>
        <v>5.1395965087213664</v>
      </c>
      <c r="Q5">
        <f t="shared" si="2"/>
        <v>21.56705403585195</v>
      </c>
      <c r="R5">
        <f t="shared" si="3"/>
        <v>2.1490577554969672</v>
      </c>
      <c r="S5">
        <f t="shared" si="4"/>
        <v>0.39101364549043177</v>
      </c>
      <c r="T5">
        <f t="shared" si="5"/>
        <v>0.28109979133423346</v>
      </c>
      <c r="U5">
        <f t="shared" si="6"/>
        <v>0.31810330272608023</v>
      </c>
      <c r="V5">
        <f t="shared" si="7"/>
        <v>4.3296732735048041E-2</v>
      </c>
      <c r="X5" s="5">
        <v>150.21</v>
      </c>
      <c r="Z5">
        <f t="shared" si="8"/>
        <v>15.24390243902439</v>
      </c>
      <c r="AA5">
        <f t="shared" si="9"/>
        <v>26.648946222075743</v>
      </c>
      <c r="AB5">
        <f t="shared" si="10"/>
        <v>79.476190476190482</v>
      </c>
      <c r="AC5">
        <f t="shared" si="11"/>
        <v>6.350650892625425</v>
      </c>
      <c r="AD5">
        <f t="shared" si="12"/>
        <v>1.3825483875373918</v>
      </c>
    </row>
    <row r="6" spans="1:30">
      <c r="A6">
        <v>4</v>
      </c>
      <c r="B6">
        <v>2023</v>
      </c>
      <c r="C6">
        <v>12460000</v>
      </c>
      <c r="D6">
        <v>86310000</v>
      </c>
      <c r="E6">
        <v>20687000</v>
      </c>
      <c r="F6">
        <v>283379000</v>
      </c>
      <c r="G6">
        <v>81814000</v>
      </c>
      <c r="H6">
        <v>119013000</v>
      </c>
      <c r="I6">
        <v>171530000</v>
      </c>
      <c r="J6">
        <v>402392000</v>
      </c>
      <c r="K6">
        <v>1.64</v>
      </c>
      <c r="L6">
        <v>24048000</v>
      </c>
      <c r="M6">
        <v>14701000</v>
      </c>
      <c r="O6">
        <f t="shared" si="0"/>
        <v>5.1410067794588361</v>
      </c>
      <c r="P6">
        <f t="shared" si="1"/>
        <v>7.3001175104718419</v>
      </c>
      <c r="Q6">
        <f t="shared" si="2"/>
        <v>23.968253968253968</v>
      </c>
      <c r="R6">
        <f t="shared" si="3"/>
        <v>2.0965849365634242</v>
      </c>
      <c r="S6">
        <f t="shared" si="4"/>
        <v>0.41997819175027085</v>
      </c>
      <c r="T6">
        <f t="shared" si="5"/>
        <v>0.29576383228294795</v>
      </c>
      <c r="U6">
        <f t="shared" si="6"/>
        <v>0.29393502334563765</v>
      </c>
      <c r="V6">
        <f t="shared" si="7"/>
        <v>4.9318974771873324E-2</v>
      </c>
      <c r="X6" s="5">
        <v>139.03</v>
      </c>
      <c r="Z6">
        <f t="shared" si="8"/>
        <v>5.8064516129032162</v>
      </c>
      <c r="AA6">
        <f t="shared" si="9"/>
        <v>20.070835360908355</v>
      </c>
      <c r="AB6">
        <f t="shared" si="10"/>
        <v>84.774390243902445</v>
      </c>
      <c r="AC6">
        <f t="shared" si="11"/>
        <v>6.1130634238952073</v>
      </c>
      <c r="AD6">
        <f t="shared" si="12"/>
        <v>1.4099545132137525</v>
      </c>
    </row>
    <row r="7" spans="1:30">
      <c r="A7">
        <v>3</v>
      </c>
      <c r="B7">
        <v>2023</v>
      </c>
      <c r="C7">
        <v>12541000</v>
      </c>
      <c r="D7">
        <v>76693000</v>
      </c>
      <c r="E7">
        <v>19689000</v>
      </c>
      <c r="F7">
        <v>273202000</v>
      </c>
      <c r="G7">
        <v>86295000</v>
      </c>
      <c r="H7">
        <v>123509000</v>
      </c>
      <c r="I7">
        <v>12398000</v>
      </c>
      <c r="J7">
        <v>396711000</v>
      </c>
      <c r="K7">
        <v>1.55</v>
      </c>
      <c r="L7">
        <v>30702000</v>
      </c>
      <c r="M7">
        <v>14701000</v>
      </c>
      <c r="O7">
        <f t="shared" si="0"/>
        <v>4.9630587505766162</v>
      </c>
      <c r="P7">
        <f t="shared" si="1"/>
        <v>7.2067554410289825</v>
      </c>
      <c r="Q7">
        <f t="shared" si="2"/>
        <v>25.672486406842864</v>
      </c>
      <c r="R7">
        <f t="shared" si="3"/>
        <v>0.1436699692913842</v>
      </c>
      <c r="S7">
        <f t="shared" si="4"/>
        <v>0.45207941376710276</v>
      </c>
      <c r="T7">
        <f t="shared" si="5"/>
        <v>0.31133243091318363</v>
      </c>
      <c r="U7">
        <f t="shared" si="6"/>
        <v>0.35577959325569269</v>
      </c>
      <c r="V7">
        <f t="shared" si="7"/>
        <v>5.1062336967659244E-2</v>
      </c>
      <c r="X7" s="5">
        <v>130.24</v>
      </c>
      <c r="Z7">
        <f t="shared" si="8"/>
        <v>7.6388888888888964</v>
      </c>
      <c r="AA7">
        <f t="shared" si="9"/>
        <v>21.297117598737824</v>
      </c>
      <c r="AB7">
        <f t="shared" si="10"/>
        <v>84.025806451612908</v>
      </c>
      <c r="AC7">
        <f t="shared" si="11"/>
        <v>5.9785061602770115</v>
      </c>
      <c r="AD7">
        <f t="shared" si="12"/>
        <v>1.4270667857482742</v>
      </c>
    </row>
    <row r="8" spans="1:30">
      <c r="A8">
        <v>2</v>
      </c>
      <c r="B8">
        <v>2023</v>
      </c>
      <c r="C8">
        <v>12629000</v>
      </c>
      <c r="D8">
        <v>74604000</v>
      </c>
      <c r="E8">
        <v>18368000</v>
      </c>
      <c r="F8">
        <v>267141000</v>
      </c>
      <c r="G8">
        <v>77709000</v>
      </c>
      <c r="H8">
        <v>115903000</v>
      </c>
      <c r="I8">
        <v>168788000</v>
      </c>
      <c r="J8">
        <v>383044000</v>
      </c>
      <c r="K8">
        <v>1.44</v>
      </c>
      <c r="L8">
        <v>25929000</v>
      </c>
      <c r="M8">
        <v>14701000</v>
      </c>
      <c r="O8">
        <f t="shared" si="0"/>
        <v>4.7952715614916306</v>
      </c>
      <c r="P8">
        <f t="shared" si="1"/>
        <v>6.8757697246023639</v>
      </c>
      <c r="Q8">
        <f t="shared" si="2"/>
        <v>24.620663771379551</v>
      </c>
      <c r="R8">
        <f t="shared" si="3"/>
        <v>2.1720521432523903</v>
      </c>
      <c r="S8">
        <f t="shared" si="4"/>
        <v>0.43386451349661787</v>
      </c>
      <c r="T8">
        <f t="shared" si="5"/>
        <v>0.30258403734296846</v>
      </c>
      <c r="U8">
        <f t="shared" si="6"/>
        <v>0.33366791491333048</v>
      </c>
      <c r="V8">
        <f t="shared" si="7"/>
        <v>5.2160430312018793E-2</v>
      </c>
      <c r="X8" s="5">
        <v>119.13</v>
      </c>
      <c r="Z8">
        <f t="shared" si="8"/>
        <v>23.07692307692308</v>
      </c>
      <c r="AA8">
        <f t="shared" si="9"/>
        <v>20.166382097474667</v>
      </c>
      <c r="AB8">
        <f t="shared" si="10"/>
        <v>82.729166666666671</v>
      </c>
      <c r="AC8">
        <f t="shared" si="11"/>
        <v>5.6318302694082902</v>
      </c>
      <c r="AD8">
        <f t="shared" si="12"/>
        <v>1.4084977596100936</v>
      </c>
    </row>
    <row r="9" spans="1:30">
      <c r="A9">
        <v>1</v>
      </c>
      <c r="B9">
        <v>2023</v>
      </c>
      <c r="C9">
        <v>12722000</v>
      </c>
      <c r="D9">
        <v>69787000</v>
      </c>
      <c r="E9">
        <v>15051000</v>
      </c>
      <c r="F9">
        <v>260894000</v>
      </c>
      <c r="G9">
        <v>68854000</v>
      </c>
      <c r="H9">
        <v>108597000</v>
      </c>
      <c r="I9">
        <v>161985000</v>
      </c>
      <c r="J9">
        <v>369491000</v>
      </c>
      <c r="K9">
        <v>1.17</v>
      </c>
      <c r="L9">
        <v>25924000</v>
      </c>
      <c r="M9">
        <v>14701000</v>
      </c>
      <c r="O9">
        <f t="shared" si="0"/>
        <v>4.073441572325172</v>
      </c>
      <c r="P9">
        <f t="shared" si="1"/>
        <v>5.7690096360974188</v>
      </c>
      <c r="Q9">
        <f t="shared" si="2"/>
        <v>21.56705403585195</v>
      </c>
      <c r="R9">
        <f t="shared" si="3"/>
        <v>2.3525866325848899</v>
      </c>
      <c r="S9">
        <f t="shared" si="4"/>
        <v>0.41624951129577531</v>
      </c>
      <c r="T9">
        <f t="shared" si="5"/>
        <v>0.29390972987163422</v>
      </c>
      <c r="U9">
        <f t="shared" si="6"/>
        <v>0.3765068115142185</v>
      </c>
      <c r="V9">
        <f t="shared" si="7"/>
        <v>5.3342767466753753E-2</v>
      </c>
      <c r="X9" s="5">
        <v>103.24</v>
      </c>
      <c r="Z9">
        <f t="shared" si="8"/>
        <v>2.6315789473684239</v>
      </c>
      <c r="AA9">
        <f t="shared" si="9"/>
        <v>18.820400361098773</v>
      </c>
      <c r="AB9">
        <f t="shared" si="10"/>
        <v>88.239316239316238</v>
      </c>
      <c r="AC9">
        <f t="shared" si="11"/>
        <v>5.0343023603455812</v>
      </c>
      <c r="AD9">
        <f t="shared" si="12"/>
        <v>1.4081485200886183</v>
      </c>
    </row>
    <row r="10" spans="1:30">
      <c r="A10">
        <v>4</v>
      </c>
      <c r="B10">
        <v>2022</v>
      </c>
      <c r="C10">
        <v>12849000</v>
      </c>
      <c r="D10">
        <v>76048000</v>
      </c>
      <c r="E10">
        <v>13624000</v>
      </c>
      <c r="F10">
        <v>256144000</v>
      </c>
      <c r="G10">
        <v>69300000</v>
      </c>
      <c r="H10">
        <v>109120000</v>
      </c>
      <c r="I10">
        <v>164795000</v>
      </c>
      <c r="J10">
        <v>365264000</v>
      </c>
      <c r="K10">
        <v>1.1399999999999999</v>
      </c>
      <c r="L10">
        <v>21879000</v>
      </c>
      <c r="M10">
        <v>14817000</v>
      </c>
      <c r="O10">
        <f t="shared" si="0"/>
        <v>3.7299049454641029</v>
      </c>
      <c r="P10">
        <f t="shared" si="1"/>
        <v>5.3188831282403646</v>
      </c>
      <c r="Q10">
        <f t="shared" si="2"/>
        <v>17.915001051967177</v>
      </c>
      <c r="R10">
        <f t="shared" si="3"/>
        <v>2.3779942279942281</v>
      </c>
      <c r="S10">
        <f t="shared" si="4"/>
        <v>0.42601036916734336</v>
      </c>
      <c r="T10">
        <f t="shared" si="5"/>
        <v>0.29874282710587413</v>
      </c>
      <c r="U10">
        <f t="shared" si="6"/>
        <v>0.31571428571428573</v>
      </c>
      <c r="V10">
        <f t="shared" si="7"/>
        <v>5.4683146283044423E-2</v>
      </c>
      <c r="X10" s="5">
        <v>87.81</v>
      </c>
      <c r="Z10">
        <f t="shared" si="8"/>
        <v>7.5471698113207406</v>
      </c>
      <c r="AA10">
        <f t="shared" si="9"/>
        <v>14.836296681043551</v>
      </c>
      <c r="AB10">
        <f t="shared" si="10"/>
        <v>77.026315789473699</v>
      </c>
      <c r="AC10">
        <f t="shared" si="11"/>
        <v>4.4048296661253046</v>
      </c>
      <c r="AD10">
        <f t="shared" si="12"/>
        <v>1.4123286120307328</v>
      </c>
    </row>
    <row r="11" spans="1:30">
      <c r="A11">
        <v>3</v>
      </c>
      <c r="B11">
        <v>2022</v>
      </c>
      <c r="C11">
        <v>13242000</v>
      </c>
      <c r="D11">
        <v>69092000</v>
      </c>
      <c r="E11">
        <v>13910000</v>
      </c>
      <c r="F11">
        <v>253626000</v>
      </c>
      <c r="G11">
        <v>65979000</v>
      </c>
      <c r="H11">
        <v>104629000</v>
      </c>
      <c r="I11">
        <v>166109000</v>
      </c>
      <c r="J11">
        <v>358255000</v>
      </c>
      <c r="K11">
        <v>1.06</v>
      </c>
      <c r="L11">
        <v>21984000</v>
      </c>
      <c r="M11">
        <v>21984000</v>
      </c>
      <c r="O11">
        <f t="shared" si="0"/>
        <v>3.8827092434160027</v>
      </c>
      <c r="P11">
        <f t="shared" si="1"/>
        <v>5.4844534866299197</v>
      </c>
      <c r="Q11">
        <f t="shared" si="2"/>
        <v>20.13257685404967</v>
      </c>
      <c r="R11">
        <f t="shared" si="3"/>
        <v>2.5176040861486229</v>
      </c>
      <c r="S11">
        <f t="shared" si="4"/>
        <v>0.41253262678116598</v>
      </c>
      <c r="T11">
        <f t="shared" si="5"/>
        <v>0.29205175084785978</v>
      </c>
      <c r="U11">
        <f t="shared" si="6"/>
        <v>0.33319692629473013</v>
      </c>
      <c r="V11">
        <f t="shared" si="7"/>
        <v>7.9764885163818439E-2</v>
      </c>
      <c r="X11" s="5">
        <v>95.19</v>
      </c>
      <c r="Z11">
        <f t="shared" si="8"/>
        <v>-6.1946902654867122</v>
      </c>
      <c r="AA11">
        <f t="shared" si="9"/>
        <v>18.243877438777282</v>
      </c>
      <c r="AB11">
        <f t="shared" si="10"/>
        <v>89.801886792452819</v>
      </c>
      <c r="AC11">
        <f t="shared" si="11"/>
        <v>4.9699399115232668</v>
      </c>
      <c r="AD11">
        <f t="shared" si="12"/>
        <v>1.4064804081600466</v>
      </c>
    </row>
    <row r="12" spans="1:30">
      <c r="A12">
        <v>2</v>
      </c>
      <c r="B12">
        <v>2022</v>
      </c>
      <c r="C12">
        <v>13078000</v>
      </c>
      <c r="D12">
        <v>69685000</v>
      </c>
      <c r="E12">
        <v>16002000</v>
      </c>
      <c r="F12">
        <v>255419000</v>
      </c>
      <c r="G12">
        <v>61354000</v>
      </c>
      <c r="H12">
        <v>99766000</v>
      </c>
      <c r="I12">
        <v>172371000</v>
      </c>
      <c r="J12">
        <v>355185000</v>
      </c>
      <c r="K12">
        <v>1.1299999999999999</v>
      </c>
      <c r="L12">
        <v>17936000</v>
      </c>
      <c r="M12">
        <v>14817000</v>
      </c>
      <c r="O12">
        <f t="shared" si="0"/>
        <v>4.5052578233878124</v>
      </c>
      <c r="P12">
        <f t="shared" si="1"/>
        <v>6.2649998629702566</v>
      </c>
      <c r="Q12">
        <f t="shared" si="2"/>
        <v>22.963335007533903</v>
      </c>
      <c r="R12">
        <f t="shared" si="3"/>
        <v>2.8094500766046222</v>
      </c>
      <c r="S12">
        <f t="shared" si="4"/>
        <v>0.39059741052936547</v>
      </c>
      <c r="T12">
        <f t="shared" si="5"/>
        <v>0.28088460942888915</v>
      </c>
      <c r="U12">
        <f t="shared" si="6"/>
        <v>0.29233627799328488</v>
      </c>
      <c r="V12">
        <f t="shared" si="7"/>
        <v>5.4829852425287526E-2</v>
      </c>
      <c r="X12" s="5">
        <v>108.44</v>
      </c>
      <c r="Z12">
        <f t="shared" si="8"/>
        <v>-8.1300813008130142</v>
      </c>
      <c r="AA12">
        <f t="shared" si="9"/>
        <v>20.351271005237855</v>
      </c>
      <c r="AB12">
        <f t="shared" si="10"/>
        <v>95.964601769911511</v>
      </c>
      <c r="AC12">
        <f t="shared" si="11"/>
        <v>5.5523603177523988</v>
      </c>
      <c r="AD12">
        <f t="shared" si="12"/>
        <v>1.394338322521034</v>
      </c>
    </row>
    <row r="13" spans="1:30">
      <c r="A13">
        <v>1</v>
      </c>
      <c r="B13">
        <v>2022</v>
      </c>
      <c r="C13">
        <v>13175260</v>
      </c>
      <c r="D13">
        <v>68011000</v>
      </c>
      <c r="E13">
        <v>16436000</v>
      </c>
      <c r="F13">
        <v>254004000</v>
      </c>
      <c r="G13">
        <v>61948000</v>
      </c>
      <c r="H13">
        <v>103092000</v>
      </c>
      <c r="I13">
        <v>177853000</v>
      </c>
      <c r="J13">
        <v>357096000</v>
      </c>
      <c r="K13">
        <v>1.23</v>
      </c>
      <c r="L13">
        <v>20886000</v>
      </c>
      <c r="M13">
        <v>14817000</v>
      </c>
      <c r="O13">
        <f t="shared" si="0"/>
        <v>4.6026838721240226</v>
      </c>
      <c r="P13">
        <f t="shared" si="1"/>
        <v>6.4707642399332297</v>
      </c>
      <c r="Q13">
        <f t="shared" si="2"/>
        <v>24.166678919586538</v>
      </c>
      <c r="R13">
        <f t="shared" si="3"/>
        <v>2.871004713630787</v>
      </c>
      <c r="S13">
        <f t="shared" si="4"/>
        <v>0.40586762413190342</v>
      </c>
      <c r="T13">
        <f t="shared" si="5"/>
        <v>0.28869547684656227</v>
      </c>
      <c r="U13">
        <f t="shared" si="6"/>
        <v>0.33715374184800156</v>
      </c>
      <c r="V13">
        <f t="shared" si="7"/>
        <v>5.5118461727320413E-2</v>
      </c>
      <c r="X13">
        <v>138.41</v>
      </c>
      <c r="Z13">
        <f t="shared" si="8"/>
        <v>-20.129870129870135</v>
      </c>
      <c r="AA13">
        <f t="shared" si="9"/>
        <v>26.813129296731411</v>
      </c>
      <c r="AB13">
        <f t="shared" si="10"/>
        <v>112.52845528455285</v>
      </c>
      <c r="AC13">
        <f t="shared" si="11"/>
        <v>7.1793662170674475</v>
      </c>
      <c r="AD13">
        <f t="shared" si="12"/>
        <v>1.4101431473520103</v>
      </c>
    </row>
    <row r="14" spans="1:30">
      <c r="A14">
        <v>4</v>
      </c>
      <c r="B14">
        <v>2021</v>
      </c>
      <c r="C14">
        <v>13242420</v>
      </c>
      <c r="D14">
        <v>69325000</v>
      </c>
      <c r="E14">
        <v>20642000</v>
      </c>
      <c r="F14">
        <v>251635000</v>
      </c>
      <c r="G14">
        <v>64254000</v>
      </c>
      <c r="H14">
        <v>107633000</v>
      </c>
      <c r="I14">
        <v>188143000</v>
      </c>
      <c r="J14">
        <v>359268000</v>
      </c>
      <c r="K14">
        <v>1.54</v>
      </c>
      <c r="L14">
        <v>20945000</v>
      </c>
      <c r="M14">
        <v>13932000</v>
      </c>
      <c r="O14">
        <f t="shared" si="0"/>
        <v>5.7455715510426755</v>
      </c>
      <c r="P14">
        <f t="shared" si="1"/>
        <v>8.2031513899099888</v>
      </c>
      <c r="Q14">
        <f t="shared" si="2"/>
        <v>29.775694194013703</v>
      </c>
      <c r="R14">
        <f t="shared" si="3"/>
        <v>2.9281134248451459</v>
      </c>
      <c r="S14">
        <f t="shared" si="4"/>
        <v>0.42773461561388521</v>
      </c>
      <c r="T14">
        <f t="shared" si="5"/>
        <v>0.2995897213222441</v>
      </c>
      <c r="U14">
        <f t="shared" si="6"/>
        <v>0.32597192392691504</v>
      </c>
      <c r="V14">
        <f t="shared" si="7"/>
        <v>5.2461337440269311E-2</v>
      </c>
      <c r="X14" s="5">
        <v>144.16</v>
      </c>
      <c r="Z14">
        <f t="shared" si="8"/>
        <v>10.000000000000009</v>
      </c>
      <c r="AA14">
        <f t="shared" si="9"/>
        <v>27.537356901550666</v>
      </c>
      <c r="AB14">
        <f t="shared" si="10"/>
        <v>93.610389610389603</v>
      </c>
      <c r="AC14">
        <f t="shared" si="11"/>
        <v>7.5864934019512393</v>
      </c>
      <c r="AD14">
        <f t="shared" si="12"/>
        <v>1.4041588014385915</v>
      </c>
    </row>
    <row r="15" spans="1:30">
      <c r="A15">
        <v>3</v>
      </c>
      <c r="B15">
        <v>2021</v>
      </c>
      <c r="C15">
        <v>13293640</v>
      </c>
      <c r="D15">
        <v>65118000</v>
      </c>
      <c r="E15">
        <v>18936000</v>
      </c>
      <c r="F15">
        <v>244567000</v>
      </c>
      <c r="G15">
        <v>61782000</v>
      </c>
      <c r="H15">
        <v>102836000</v>
      </c>
      <c r="I15">
        <v>184110000</v>
      </c>
      <c r="J15">
        <v>347403000</v>
      </c>
      <c r="K15">
        <v>1.4</v>
      </c>
      <c r="L15">
        <v>23719000</v>
      </c>
      <c r="M15">
        <v>13932000</v>
      </c>
      <c r="O15">
        <f t="shared" si="0"/>
        <v>5.4507301318641463</v>
      </c>
      <c r="P15">
        <f t="shared" si="1"/>
        <v>7.7426635645855741</v>
      </c>
      <c r="Q15">
        <f t="shared" si="2"/>
        <v>29.079517184188703</v>
      </c>
      <c r="R15">
        <f t="shared" si="3"/>
        <v>2.9799941730601147</v>
      </c>
      <c r="S15">
        <f t="shared" si="4"/>
        <v>0.42048191293183462</v>
      </c>
      <c r="T15">
        <f t="shared" si="5"/>
        <v>0.29601356349830027</v>
      </c>
      <c r="U15">
        <f t="shared" si="6"/>
        <v>0.38391440872746108</v>
      </c>
      <c r="V15">
        <f t="shared" si="7"/>
        <v>5.3895759751488401E-2</v>
      </c>
      <c r="X15">
        <v>133.04</v>
      </c>
      <c r="Z15">
        <f t="shared" si="8"/>
        <v>2.9411764705882213</v>
      </c>
      <c r="AA15">
        <f t="shared" si="9"/>
        <v>27.159708000859975</v>
      </c>
      <c r="AB15">
        <f t="shared" si="10"/>
        <v>95.028571428571425</v>
      </c>
      <c r="AC15">
        <f t="shared" si="11"/>
        <v>7.2314983853095463</v>
      </c>
      <c r="AD15">
        <f t="shared" si="12"/>
        <v>1.3959160475452534</v>
      </c>
    </row>
    <row r="16" spans="1:30">
      <c r="A16">
        <v>2</v>
      </c>
      <c r="B16">
        <v>2021</v>
      </c>
      <c r="C16">
        <v>13352740</v>
      </c>
      <c r="D16">
        <v>61880000</v>
      </c>
      <c r="E16">
        <v>18525000</v>
      </c>
      <c r="F16">
        <v>237565000</v>
      </c>
      <c r="G16">
        <v>55741000</v>
      </c>
      <c r="H16">
        <v>97822000</v>
      </c>
      <c r="I16">
        <v>175697000</v>
      </c>
      <c r="J16">
        <v>335387000</v>
      </c>
      <c r="K16">
        <v>1.36</v>
      </c>
      <c r="L16">
        <v>23630000</v>
      </c>
      <c r="M16">
        <v>13932000</v>
      </c>
      <c r="O16">
        <f t="shared" si="0"/>
        <v>5.5234699019341829</v>
      </c>
      <c r="P16">
        <f t="shared" si="1"/>
        <v>7.7978658472418072</v>
      </c>
      <c r="Q16">
        <f t="shared" si="2"/>
        <v>29.936974789915965</v>
      </c>
      <c r="R16">
        <f t="shared" si="3"/>
        <v>3.152024542078542</v>
      </c>
      <c r="S16">
        <f t="shared" si="4"/>
        <v>0.41176941047713256</v>
      </c>
      <c r="T16">
        <f t="shared" si="5"/>
        <v>0.2916690271238897</v>
      </c>
      <c r="U16">
        <f t="shared" si="6"/>
        <v>0.42392493855510305</v>
      </c>
      <c r="V16">
        <f t="shared" si="7"/>
        <v>5.539628703324493E-2</v>
      </c>
      <c r="X16" s="5">
        <v>121.51</v>
      </c>
      <c r="Z16">
        <f t="shared" si="8"/>
        <v>3.0303030303030329</v>
      </c>
      <c r="AA16">
        <f t="shared" si="9"/>
        <v>26.219965051712993</v>
      </c>
      <c r="AB16">
        <f t="shared" si="10"/>
        <v>89.345588235294116</v>
      </c>
      <c r="AC16">
        <f t="shared" si="11"/>
        <v>6.829673720455455</v>
      </c>
      <c r="AD16">
        <f t="shared" si="12"/>
        <v>1.3943173447267063</v>
      </c>
    </row>
    <row r="17" spans="1:30">
      <c r="A17">
        <v>1</v>
      </c>
      <c r="B17">
        <v>2021</v>
      </c>
      <c r="C17">
        <v>13421880</v>
      </c>
      <c r="D17">
        <v>55314000</v>
      </c>
      <c r="E17">
        <v>17930000</v>
      </c>
      <c r="F17">
        <v>230013000</v>
      </c>
      <c r="G17">
        <v>55453000</v>
      </c>
      <c r="H17">
        <v>97082000</v>
      </c>
      <c r="I17">
        <v>172137000</v>
      </c>
      <c r="J17">
        <v>327095000</v>
      </c>
      <c r="K17">
        <v>1.32</v>
      </c>
      <c r="L17">
        <v>26622000</v>
      </c>
      <c r="M17">
        <v>13932000</v>
      </c>
      <c r="O17">
        <f t="shared" si="0"/>
        <v>5.4815879178831839</v>
      </c>
      <c r="P17">
        <f t="shared" si="1"/>
        <v>7.7952115749979347</v>
      </c>
      <c r="Q17">
        <f t="shared" si="2"/>
        <v>32.414940159814876</v>
      </c>
      <c r="R17">
        <f t="shared" si="3"/>
        <v>3.1041963464555571</v>
      </c>
      <c r="S17">
        <f t="shared" si="4"/>
        <v>0.42207179594196848</v>
      </c>
      <c r="T17">
        <f t="shared" si="5"/>
        <v>0.29680062367202187</v>
      </c>
      <c r="U17">
        <f t="shared" si="6"/>
        <v>0.48008223179990261</v>
      </c>
      <c r="V17">
        <f t="shared" si="7"/>
        <v>5.7111234089651353E-2</v>
      </c>
      <c r="X17">
        <v>102.64</v>
      </c>
      <c r="Z17">
        <f t="shared" si="8"/>
        <v>18.918918918918916</v>
      </c>
      <c r="AA17">
        <f t="shared" si="9"/>
        <v>24.905480767979174</v>
      </c>
      <c r="AB17">
        <f t="shared" si="10"/>
        <v>77.757575757575751</v>
      </c>
      <c r="AC17">
        <f t="shared" si="11"/>
        <v>5.9893213131431704</v>
      </c>
      <c r="AD17">
        <f t="shared" si="12"/>
        <v>1.4058140192076101</v>
      </c>
    </row>
    <row r="18" spans="1:30">
      <c r="A18">
        <v>4</v>
      </c>
      <c r="B18">
        <v>2020</v>
      </c>
      <c r="C18">
        <v>13504440</v>
      </c>
      <c r="D18">
        <v>61071000</v>
      </c>
      <c r="E18">
        <v>15406000</v>
      </c>
      <c r="F18">
        <v>222544000</v>
      </c>
      <c r="G18">
        <v>56834000</v>
      </c>
      <c r="H18">
        <v>97072000</v>
      </c>
      <c r="I18">
        <v>174296000</v>
      </c>
      <c r="J18">
        <v>319616000</v>
      </c>
      <c r="K18">
        <v>1.1100000000000001</v>
      </c>
      <c r="L18">
        <v>26465000</v>
      </c>
      <c r="M18">
        <v>4554000</v>
      </c>
      <c r="O18">
        <f t="shared" si="0"/>
        <v>4.8201591910292354</v>
      </c>
      <c r="P18">
        <f t="shared" si="1"/>
        <v>6.9226759652023864</v>
      </c>
      <c r="Q18">
        <f t="shared" si="2"/>
        <v>25.226375857608357</v>
      </c>
      <c r="R18">
        <f t="shared" si="3"/>
        <v>3.0667558151810534</v>
      </c>
      <c r="S18">
        <f t="shared" si="4"/>
        <v>0.43619239341433602</v>
      </c>
      <c r="T18">
        <f t="shared" si="5"/>
        <v>0.30371445734881858</v>
      </c>
      <c r="U18">
        <f t="shared" si="6"/>
        <v>0.46565436182566772</v>
      </c>
      <c r="V18">
        <f t="shared" si="7"/>
        <v>2.0053016759284538E-2</v>
      </c>
      <c r="X18">
        <v>87.22</v>
      </c>
      <c r="Z18">
        <f t="shared" si="8"/>
        <v>35.365853658536608</v>
      </c>
      <c r="AA18">
        <f t="shared" si="9"/>
        <v>19.286686918504689</v>
      </c>
      <c r="AB18">
        <f t="shared" si="10"/>
        <v>78.576576576576571</v>
      </c>
      <c r="AC18">
        <f t="shared" si="11"/>
        <v>5.2926938349270252</v>
      </c>
      <c r="AD18">
        <f t="shared" si="12"/>
        <v>1.3904194226759652</v>
      </c>
    </row>
    <row r="19" spans="1:30">
      <c r="A19">
        <v>3</v>
      </c>
      <c r="B19">
        <v>2020</v>
      </c>
      <c r="C19">
        <v>13554480</v>
      </c>
      <c r="D19">
        <v>46173000</v>
      </c>
      <c r="E19">
        <v>11247000</v>
      </c>
      <c r="F19">
        <v>212920000</v>
      </c>
      <c r="G19">
        <v>48200000</v>
      </c>
      <c r="H19">
        <v>86323000</v>
      </c>
      <c r="I19">
        <v>164369000</v>
      </c>
      <c r="J19">
        <v>299243000</v>
      </c>
      <c r="K19">
        <v>0.82</v>
      </c>
      <c r="L19">
        <v>20129000</v>
      </c>
      <c r="M19">
        <v>4554000</v>
      </c>
      <c r="O19">
        <f t="shared" si="0"/>
        <v>3.758483907727165</v>
      </c>
      <c r="P19">
        <f t="shared" si="1"/>
        <v>5.2822656396768739</v>
      </c>
      <c r="Q19">
        <f t="shared" si="2"/>
        <v>24.358391267623936</v>
      </c>
      <c r="R19">
        <f t="shared" si="3"/>
        <v>3.4101452282157676</v>
      </c>
      <c r="S19">
        <f t="shared" si="4"/>
        <v>0.40542457260943077</v>
      </c>
      <c r="T19">
        <f t="shared" si="5"/>
        <v>0.28847124243507782</v>
      </c>
      <c r="U19">
        <f t="shared" si="6"/>
        <v>0.41761410788381742</v>
      </c>
      <c r="V19">
        <f t="shared" si="7"/>
        <v>2.0940434258807948E-2</v>
      </c>
      <c r="X19" s="5">
        <v>72.930000000000007</v>
      </c>
      <c r="Z19">
        <f t="shared" si="8"/>
        <v>60.784313725490179</v>
      </c>
      <c r="AA19">
        <f t="shared" si="9"/>
        <v>21.409226742901698</v>
      </c>
      <c r="AB19">
        <f t="shared" si="10"/>
        <v>88.939024390243915</v>
      </c>
      <c r="AC19">
        <f t="shared" si="11"/>
        <v>4.6427213338343041</v>
      </c>
      <c r="AD19">
        <f t="shared" si="12"/>
        <v>1.3566950028179598</v>
      </c>
    </row>
    <row r="20" spans="1:30">
      <c r="A20">
        <v>2</v>
      </c>
      <c r="B20">
        <v>2020</v>
      </c>
      <c r="C20">
        <v>13624300</v>
      </c>
      <c r="D20">
        <v>38944000</v>
      </c>
      <c r="E20">
        <v>6959000</v>
      </c>
      <c r="F20">
        <v>207322000</v>
      </c>
      <c r="G20">
        <v>43658000</v>
      </c>
      <c r="H20">
        <v>71170000</v>
      </c>
      <c r="I20">
        <v>149069000</v>
      </c>
      <c r="J20">
        <v>278492000</v>
      </c>
      <c r="K20">
        <v>0.51</v>
      </c>
      <c r="L20">
        <v>17742000</v>
      </c>
      <c r="M20">
        <v>4554000</v>
      </c>
      <c r="O20">
        <f t="shared" si="0"/>
        <v>2.4988150467517918</v>
      </c>
      <c r="P20">
        <f t="shared" si="1"/>
        <v>3.3566143486943014</v>
      </c>
      <c r="Q20">
        <f t="shared" si="2"/>
        <v>17.869248151191456</v>
      </c>
      <c r="R20">
        <f t="shared" si="3"/>
        <v>3.4144715745109715</v>
      </c>
      <c r="S20">
        <f t="shared" si="4"/>
        <v>0.34328243022930516</v>
      </c>
      <c r="T20">
        <f t="shared" si="5"/>
        <v>0.25555491719690332</v>
      </c>
      <c r="U20">
        <f t="shared" si="6"/>
        <v>0.40638600027486371</v>
      </c>
      <c r="V20">
        <f t="shared" si="7"/>
        <v>2.1493703864524535E-2</v>
      </c>
      <c r="X20" s="5">
        <v>70.569999999999993</v>
      </c>
      <c r="Z20">
        <f t="shared" si="8"/>
        <v>4.0816326530612281</v>
      </c>
      <c r="AA20">
        <f t="shared" si="9"/>
        <v>24.688446256162692</v>
      </c>
      <c r="AB20">
        <f t="shared" si="10"/>
        <v>138.37254901960782</v>
      </c>
      <c r="AC20">
        <f t="shared" si="11"/>
        <v>4.6375534241421548</v>
      </c>
      <c r="AD20">
        <f t="shared" si="12"/>
        <v>1.3310092513095571</v>
      </c>
    </row>
    <row r="21" spans="1:30">
      <c r="A21">
        <v>1</v>
      </c>
      <c r="B21">
        <v>2020</v>
      </c>
      <c r="C21">
        <v>13679440</v>
      </c>
      <c r="D21">
        <v>36339000</v>
      </c>
      <c r="E21">
        <v>6657000</v>
      </c>
      <c r="F21">
        <v>203659000</v>
      </c>
      <c r="G21">
        <v>40189000</v>
      </c>
      <c r="H21">
        <v>69744000</v>
      </c>
      <c r="I21">
        <v>147018000</v>
      </c>
      <c r="J21">
        <v>273403000</v>
      </c>
      <c r="K21">
        <v>0.49</v>
      </c>
      <c r="L21">
        <v>19644000</v>
      </c>
      <c r="M21">
        <v>4554000</v>
      </c>
      <c r="O21">
        <f t="shared" si="0"/>
        <v>2.4348672106743527</v>
      </c>
      <c r="P21">
        <f t="shared" si="1"/>
        <v>3.2686991490678046</v>
      </c>
      <c r="Q21">
        <f t="shared" si="2"/>
        <v>18.319161231734501</v>
      </c>
      <c r="R21">
        <f t="shared" si="3"/>
        <v>3.6581651695737638</v>
      </c>
      <c r="S21">
        <f t="shared" si="4"/>
        <v>0.34245478962383197</v>
      </c>
      <c r="T21">
        <f t="shared" si="5"/>
        <v>0.25509595724992046</v>
      </c>
      <c r="U21">
        <f t="shared" si="6"/>
        <v>0.48879046505262636</v>
      </c>
      <c r="V21">
        <f t="shared" si="7"/>
        <v>2.1871833170839478E-2</v>
      </c>
      <c r="X21" s="5">
        <v>57.82</v>
      </c>
      <c r="Z21">
        <f t="shared" si="8"/>
        <v>-36.363636363636367</v>
      </c>
      <c r="AA21">
        <f t="shared" si="9"/>
        <v>21.765739860755662</v>
      </c>
      <c r="AB21">
        <f t="shared" si="10"/>
        <v>118</v>
      </c>
      <c r="AC21">
        <f t="shared" si="11"/>
        <v>3.8836742829926494</v>
      </c>
      <c r="AD21">
        <f t="shared" si="12"/>
        <v>1.3486072307140857</v>
      </c>
    </row>
    <row r="22" spans="1:30">
      <c r="A22">
        <v>4</v>
      </c>
      <c r="B22">
        <v>2019</v>
      </c>
      <c r="C22">
        <v>13766700</v>
      </c>
      <c r="D22">
        <v>46075000</v>
      </c>
      <c r="E22">
        <v>10671000</v>
      </c>
      <c r="F22">
        <v>201442000</v>
      </c>
      <c r="G22">
        <v>45221000</v>
      </c>
      <c r="H22">
        <v>74467000</v>
      </c>
      <c r="I22">
        <v>152578000</v>
      </c>
      <c r="J22">
        <v>275909000</v>
      </c>
      <c r="K22">
        <v>0.77</v>
      </c>
      <c r="L22">
        <v>18498000</v>
      </c>
      <c r="M22">
        <v>4012000</v>
      </c>
      <c r="O22">
        <f t="shared" si="0"/>
        <v>3.8675795280327931</v>
      </c>
      <c r="P22">
        <f t="shared" si="1"/>
        <v>5.297306420706704</v>
      </c>
      <c r="Q22">
        <f t="shared" si="2"/>
        <v>23.160065111231688</v>
      </c>
      <c r="R22">
        <f t="shared" si="3"/>
        <v>3.3740518785520002</v>
      </c>
      <c r="S22">
        <f t="shared" si="4"/>
        <v>0.36966968159569502</v>
      </c>
      <c r="T22">
        <f t="shared" si="5"/>
        <v>0.26989695877988756</v>
      </c>
      <c r="U22">
        <f t="shared" si="6"/>
        <v>0.40905773866124145</v>
      </c>
      <c r="V22">
        <f t="shared" si="7"/>
        <v>1.9527485471200368E-2</v>
      </c>
      <c r="X22" s="5">
        <v>66.650000000000006</v>
      </c>
      <c r="Z22">
        <f t="shared" si="8"/>
        <v>50.980392156862742</v>
      </c>
      <c r="AA22">
        <f t="shared" si="9"/>
        <v>19.914282257189367</v>
      </c>
      <c r="AB22">
        <f t="shared" si="10"/>
        <v>86.558441558441558</v>
      </c>
      <c r="AC22">
        <f t="shared" si="11"/>
        <v>4.5549118604858974</v>
      </c>
      <c r="AD22">
        <f t="shared" si="12"/>
        <v>1.2626488021365951</v>
      </c>
    </row>
    <row r="23" spans="1:30">
      <c r="A23">
        <v>3</v>
      </c>
      <c r="B23">
        <v>2019</v>
      </c>
      <c r="C23">
        <v>13818120</v>
      </c>
      <c r="D23">
        <v>40499000</v>
      </c>
      <c r="E23">
        <v>7068000</v>
      </c>
      <c r="F23">
        <v>194969000</v>
      </c>
      <c r="G23">
        <v>34620000</v>
      </c>
      <c r="H23">
        <v>55164000</v>
      </c>
      <c r="I23">
        <v>135676000</v>
      </c>
      <c r="J23">
        <v>232792000</v>
      </c>
      <c r="K23">
        <v>0.51</v>
      </c>
      <c r="L23">
        <v>16032000</v>
      </c>
      <c r="M23">
        <v>4012000</v>
      </c>
      <c r="O23">
        <f t="shared" si="0"/>
        <v>3.0361868105433176</v>
      </c>
      <c r="P23">
        <f t="shared" si="1"/>
        <v>3.6251916971415969</v>
      </c>
      <c r="Q23">
        <f t="shared" si="2"/>
        <v>17.452282772414137</v>
      </c>
      <c r="R23">
        <f t="shared" si="3"/>
        <v>3.919006354708261</v>
      </c>
      <c r="S23">
        <f t="shared" si="4"/>
        <v>0.28293728746621255</v>
      </c>
      <c r="T23">
        <f t="shared" si="5"/>
        <v>0.2369669060792467</v>
      </c>
      <c r="U23">
        <f t="shared" si="6"/>
        <v>0.46308492201039864</v>
      </c>
      <c r="V23">
        <f t="shared" si="7"/>
        <v>2.0162729104788901E-2</v>
      </c>
      <c r="X23" s="5">
        <v>60.77</v>
      </c>
      <c r="Z23">
        <f t="shared" si="8"/>
        <v>-28.169014084507037</v>
      </c>
      <c r="AA23">
        <f t="shared" si="9"/>
        <v>20.734515726314232</v>
      </c>
      <c r="AB23">
        <f t="shared" si="10"/>
        <v>119.15686274509804</v>
      </c>
      <c r="AC23">
        <f t="shared" si="11"/>
        <v>4.3069777882637759</v>
      </c>
      <c r="AD23">
        <f t="shared" si="12"/>
        <v>1.2563356225861548</v>
      </c>
    </row>
    <row r="24" spans="1:30">
      <c r="A24">
        <v>2</v>
      </c>
      <c r="B24">
        <v>2019</v>
      </c>
      <c r="C24">
        <v>13881000</v>
      </c>
      <c r="D24">
        <v>38944000</v>
      </c>
      <c r="E24">
        <v>9947000</v>
      </c>
      <c r="F24">
        <v>192192000</v>
      </c>
      <c r="G24">
        <v>37000000</v>
      </c>
      <c r="H24">
        <v>64909000</v>
      </c>
      <c r="I24">
        <v>147437000</v>
      </c>
      <c r="J24">
        <v>257101000</v>
      </c>
      <c r="K24">
        <v>0.71</v>
      </c>
      <c r="L24">
        <v>16587000</v>
      </c>
      <c r="M24">
        <v>4012000</v>
      </c>
      <c r="O24">
        <f t="shared" si="0"/>
        <v>3.8689075499511865</v>
      </c>
      <c r="P24">
        <f t="shared" si="1"/>
        <v>5.1755536130536131</v>
      </c>
      <c r="Q24">
        <f t="shared" si="2"/>
        <v>25.541803615447822</v>
      </c>
      <c r="R24">
        <f t="shared" si="3"/>
        <v>3.9847837837837838</v>
      </c>
      <c r="S24">
        <f t="shared" si="4"/>
        <v>0.33772997835497837</v>
      </c>
      <c r="T24">
        <f t="shared" si="5"/>
        <v>0.25246498457804523</v>
      </c>
      <c r="U24">
        <f t="shared" si="6"/>
        <v>0.44829729729729728</v>
      </c>
      <c r="V24">
        <f t="shared" si="7"/>
        <v>2.0448105033536522E-2</v>
      </c>
      <c r="X24" s="5">
        <v>53.88</v>
      </c>
      <c r="Z24">
        <f t="shared" si="8"/>
        <v>47.916666666666664</v>
      </c>
      <c r="AA24">
        <f t="shared" si="9"/>
        <v>19.204711380443715</v>
      </c>
      <c r="AB24">
        <f t="shared" si="10"/>
        <v>75.887323943661983</v>
      </c>
      <c r="AC24">
        <f t="shared" si="11"/>
        <v>3.8914641608391607</v>
      </c>
      <c r="AD24">
        <f t="shared" si="12"/>
        <v>1.2744885323010322</v>
      </c>
    </row>
    <row r="25" spans="1:30">
      <c r="A25">
        <v>1</v>
      </c>
      <c r="B25">
        <v>2019</v>
      </c>
      <c r="C25">
        <v>13895640</v>
      </c>
      <c r="D25">
        <v>36339000</v>
      </c>
      <c r="E25">
        <v>6657000</v>
      </c>
      <c r="F25">
        <v>183472000</v>
      </c>
      <c r="G25">
        <v>34620000</v>
      </c>
      <c r="H25">
        <v>55164000</v>
      </c>
      <c r="I25">
        <v>135676000</v>
      </c>
      <c r="J25">
        <v>232792000</v>
      </c>
      <c r="K25">
        <v>0.48</v>
      </c>
      <c r="L25">
        <v>19148000</v>
      </c>
      <c r="M25">
        <v>4012000</v>
      </c>
      <c r="O25">
        <f t="shared" si="0"/>
        <v>2.8596343516959348</v>
      </c>
      <c r="P25">
        <f t="shared" si="1"/>
        <v>3.628346559693032</v>
      </c>
      <c r="Q25">
        <f t="shared" si="2"/>
        <v>18.319161231734501</v>
      </c>
      <c r="R25">
        <f t="shared" si="3"/>
        <v>3.919006354708261</v>
      </c>
      <c r="S25">
        <f t="shared" si="4"/>
        <v>0.30066713176942533</v>
      </c>
      <c r="T25">
        <f t="shared" si="5"/>
        <v>0.2369669060792467</v>
      </c>
      <c r="U25">
        <f t="shared" si="6"/>
        <v>0.55309069901790875</v>
      </c>
      <c r="V25">
        <f t="shared" si="7"/>
        <v>2.1399159394935034E-2</v>
      </c>
      <c r="X25" s="5">
        <v>58.56</v>
      </c>
      <c r="Z25">
        <f t="shared" si="8"/>
        <v>-25.000000000000007</v>
      </c>
      <c r="AA25">
        <f t="shared" si="9"/>
        <v>22.392709716833153</v>
      </c>
      <c r="AB25">
        <f t="shared" si="10"/>
        <v>122.00000000000001</v>
      </c>
      <c r="AC25">
        <f t="shared" si="11"/>
        <v>4.4351654661201705</v>
      </c>
      <c r="AD25">
        <f t="shared" si="12"/>
        <v>1.2688148600331386</v>
      </c>
    </row>
    <row r="26" spans="1:30">
      <c r="A26">
        <v>4</v>
      </c>
      <c r="B26">
        <v>2018</v>
      </c>
      <c r="C26">
        <v>13911120</v>
      </c>
      <c r="D26">
        <v>39276000</v>
      </c>
      <c r="E26">
        <v>8948000</v>
      </c>
      <c r="F26">
        <v>177628000</v>
      </c>
      <c r="G26">
        <v>34620000</v>
      </c>
      <c r="H26">
        <v>55164000</v>
      </c>
      <c r="I26">
        <v>135676000</v>
      </c>
      <c r="J26">
        <v>232792000</v>
      </c>
      <c r="K26">
        <v>0.64</v>
      </c>
      <c r="L26">
        <v>16701000</v>
      </c>
      <c r="M26">
        <v>3969000</v>
      </c>
      <c r="O26">
        <f t="shared" si="0"/>
        <v>3.8437747001615175</v>
      </c>
      <c r="P26">
        <f t="shared" si="1"/>
        <v>5.0374940887697885</v>
      </c>
      <c r="Q26">
        <f t="shared" si="2"/>
        <v>22.782360729198491</v>
      </c>
      <c r="R26">
        <f t="shared" si="3"/>
        <v>3.919006354708261</v>
      </c>
      <c r="S26">
        <f t="shared" si="4"/>
        <v>0.31055914608057289</v>
      </c>
      <c r="T26">
        <f t="shared" si="5"/>
        <v>0.2369669060792467</v>
      </c>
      <c r="U26">
        <f t="shared" si="6"/>
        <v>0.48240901213171578</v>
      </c>
      <c r="V26">
        <f t="shared" si="7"/>
        <v>2.1856087930968021E-2</v>
      </c>
      <c r="X26" s="5">
        <v>52</v>
      </c>
      <c r="Z26">
        <f t="shared" si="8"/>
        <v>-1.5384615384615397</v>
      </c>
      <c r="AA26">
        <f t="shared" si="9"/>
        <v>18.417818515123741</v>
      </c>
      <c r="AB26">
        <f t="shared" si="10"/>
        <v>81.25</v>
      </c>
      <c r="AC26">
        <f t="shared" si="11"/>
        <v>4.0724336253293396</v>
      </c>
      <c r="AD26">
        <f t="shared" si="12"/>
        <v>1.2788805818902425</v>
      </c>
    </row>
    <row r="27" spans="1:30">
      <c r="A27">
        <v>3</v>
      </c>
      <c r="B27">
        <v>2018</v>
      </c>
      <c r="C27">
        <v>13919140</v>
      </c>
      <c r="D27">
        <v>33740000</v>
      </c>
      <c r="E27">
        <v>9192000</v>
      </c>
      <c r="F27">
        <v>169840000</v>
      </c>
      <c r="G27">
        <v>31301000</v>
      </c>
      <c r="H27">
        <v>51698000</v>
      </c>
      <c r="I27">
        <v>129702000</v>
      </c>
      <c r="J27">
        <v>221538000</v>
      </c>
      <c r="K27">
        <v>0.65</v>
      </c>
      <c r="L27">
        <v>13443000</v>
      </c>
      <c r="M27">
        <v>3969000</v>
      </c>
      <c r="O27">
        <f t="shared" si="0"/>
        <v>4.1491753107818976</v>
      </c>
      <c r="P27">
        <f t="shared" si="1"/>
        <v>5.4121526142251533</v>
      </c>
      <c r="Q27">
        <f t="shared" si="2"/>
        <v>27.243627741553052</v>
      </c>
      <c r="R27">
        <f t="shared" si="3"/>
        <v>4.1437014791859683</v>
      </c>
      <c r="S27">
        <f t="shared" si="4"/>
        <v>0.30439236928874236</v>
      </c>
      <c r="T27">
        <f t="shared" si="5"/>
        <v>0.23335951394343182</v>
      </c>
      <c r="U27">
        <f t="shared" si="6"/>
        <v>0.42947509664227979</v>
      </c>
      <c r="V27">
        <f t="shared" si="7"/>
        <v>2.2835411284801134E-2</v>
      </c>
      <c r="X27" s="5">
        <v>60.07</v>
      </c>
      <c r="Z27">
        <f t="shared" si="8"/>
        <v>182.60869565217394</v>
      </c>
      <c r="AA27">
        <f t="shared" si="9"/>
        <v>24.781349727326614</v>
      </c>
      <c r="AB27">
        <f t="shared" si="10"/>
        <v>92.41538461538461</v>
      </c>
      <c r="AC27">
        <f t="shared" si="11"/>
        <v>4.9230024717381058</v>
      </c>
      <c r="AD27">
        <f t="shared" si="12"/>
        <v>1.27516486104569</v>
      </c>
    </row>
    <row r="28" spans="1:30">
      <c r="A28">
        <v>2</v>
      </c>
      <c r="B28">
        <v>2018</v>
      </c>
      <c r="C28">
        <v>13918920</v>
      </c>
      <c r="D28">
        <v>32657000</v>
      </c>
      <c r="E28">
        <v>3195000</v>
      </c>
      <c r="F28">
        <v>162000000</v>
      </c>
      <c r="G28">
        <v>29903000</v>
      </c>
      <c r="H28">
        <v>49610000</v>
      </c>
      <c r="I28">
        <v>124157000</v>
      </c>
      <c r="J28">
        <v>211610000</v>
      </c>
      <c r="K28">
        <v>0.23</v>
      </c>
      <c r="L28">
        <v>14148000</v>
      </c>
      <c r="M28">
        <v>3969000</v>
      </c>
      <c r="O28">
        <f t="shared" si="0"/>
        <v>1.5098530315202494</v>
      </c>
      <c r="P28">
        <f t="shared" si="1"/>
        <v>1.9722222222222221</v>
      </c>
      <c r="Q28">
        <f t="shared" si="2"/>
        <v>9.7835073644241675</v>
      </c>
      <c r="R28">
        <f t="shared" si="3"/>
        <v>4.1519914389860553</v>
      </c>
      <c r="S28">
        <f t="shared" si="4"/>
        <v>0.30623456790123454</v>
      </c>
      <c r="T28">
        <f t="shared" si="5"/>
        <v>0.23444071641226785</v>
      </c>
      <c r="U28">
        <f t="shared" si="6"/>
        <v>0.47312978630906599</v>
      </c>
      <c r="V28">
        <f t="shared" si="7"/>
        <v>2.3914104441190825E-2</v>
      </c>
      <c r="X28" s="5">
        <v>56.19</v>
      </c>
      <c r="Z28">
        <f t="shared" si="8"/>
        <v>-65.671641791044777</v>
      </c>
      <c r="AA28">
        <f t="shared" si="9"/>
        <v>23.949049661634565</v>
      </c>
      <c r="AB28">
        <f t="shared" si="10"/>
        <v>244.30434782608694</v>
      </c>
      <c r="AC28">
        <f t="shared" si="11"/>
        <v>4.8278031777777777</v>
      </c>
      <c r="AD28">
        <f t="shared" si="12"/>
        <v>1.2918055555555557</v>
      </c>
    </row>
    <row r="29" spans="1:30">
      <c r="A29">
        <v>1</v>
      </c>
      <c r="B29">
        <v>2018</v>
      </c>
      <c r="C29">
        <v>13898900</v>
      </c>
      <c r="D29">
        <v>31146000</v>
      </c>
      <c r="E29">
        <v>9401000</v>
      </c>
      <c r="F29">
        <v>160825000</v>
      </c>
      <c r="G29">
        <v>25394000</v>
      </c>
      <c r="H29">
        <v>46110000</v>
      </c>
      <c r="I29">
        <v>123761000</v>
      </c>
      <c r="J29">
        <v>206935000</v>
      </c>
      <c r="K29">
        <v>0.67</v>
      </c>
      <c r="L29">
        <v>12658000</v>
      </c>
      <c r="M29">
        <v>5302000</v>
      </c>
      <c r="O29">
        <f t="shared" si="0"/>
        <v>4.5429724309565804</v>
      </c>
      <c r="P29">
        <f t="shared" si="1"/>
        <v>5.8454842219804135</v>
      </c>
      <c r="Q29">
        <f t="shared" si="2"/>
        <v>30.183651191164195</v>
      </c>
      <c r="R29">
        <f t="shared" si="3"/>
        <v>4.8736315665117749</v>
      </c>
      <c r="S29">
        <f t="shared" si="4"/>
        <v>0.28670915591481422</v>
      </c>
      <c r="T29">
        <f t="shared" si="5"/>
        <v>0.22282359194916279</v>
      </c>
      <c r="U29">
        <f t="shared" si="6"/>
        <v>0.49846420414271086</v>
      </c>
      <c r="V29">
        <f t="shared" si="7"/>
        <v>3.1915341876997717E-2</v>
      </c>
      <c r="X29">
        <v>51.61</v>
      </c>
      <c r="Z29">
        <f t="shared" si="8"/>
        <v>-404.54545454545456</v>
      </c>
      <c r="AA29">
        <f t="shared" si="9"/>
        <v>23.030958357413471</v>
      </c>
      <c r="AB29">
        <f t="shared" si="10"/>
        <v>77.02985074626865</v>
      </c>
      <c r="AC29">
        <f t="shared" si="11"/>
        <v>4.4602656863049903</v>
      </c>
      <c r="AD29">
        <f t="shared" si="12"/>
        <v>1.2567386911238925</v>
      </c>
    </row>
    <row r="30" spans="1:30">
      <c r="J30">
        <v>197295000</v>
      </c>
      <c r="K30">
        <v>-0.22</v>
      </c>
    </row>
    <row r="31" spans="1:30">
      <c r="B31" s="4"/>
      <c r="C31">
        <f>AVERAGE(C2:C29)</f>
        <v>13234183.571428571</v>
      </c>
      <c r="O31">
        <f>AVERAGE(O2:O29)</f>
        <v>4.3711848343700863</v>
      </c>
      <c r="P31">
        <f t="shared" ref="P31:AD31" si="13">AVERAGE(P2:P29)</f>
        <v>6.0439694751987378</v>
      </c>
      <c r="Q31">
        <f t="shared" si="13"/>
        <v>24.088151379713771</v>
      </c>
      <c r="R31">
        <f t="shared" si="13"/>
        <v>2.9769589979833384</v>
      </c>
      <c r="S31">
        <f t="shared" si="13"/>
        <v>0.3782289117485001</v>
      </c>
      <c r="T31">
        <f t="shared" si="13"/>
        <v>0.27423916968547457</v>
      </c>
      <c r="U31">
        <f t="shared" si="13"/>
        <v>0.39162426522921923</v>
      </c>
      <c r="V31">
        <f t="shared" si="13"/>
        <v>3.9168943614099956E-2</v>
      </c>
      <c r="Z31">
        <f t="shared" si="13"/>
        <v>-3.7163312112327378</v>
      </c>
      <c r="AA31">
        <f t="shared" si="13"/>
        <v>22.270003850346821</v>
      </c>
      <c r="AB31">
        <f t="shared" si="13"/>
        <v>97.686860649039431</v>
      </c>
      <c r="AC31">
        <f t="shared" si="13"/>
        <v>5.4921050773717779</v>
      </c>
      <c r="AD31">
        <f t="shared" si="13"/>
        <v>1.3541956661346166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7AA6-6859-4BD1-8FEA-FC584A40037C}">
  <dimension ref="A1:AD31"/>
  <sheetViews>
    <sheetView workbookViewId="0">
      <selection activeCell="P31" sqref="P31"/>
    </sheetView>
  </sheetViews>
  <sheetFormatPr defaultRowHeight="14.4"/>
  <cols>
    <col min="10" max="10" width="10.88671875" customWidth="1"/>
  </cols>
  <sheetData>
    <row r="1" spans="1:30" ht="57.6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>
      <c r="A2">
        <v>4</v>
      </c>
      <c r="B2">
        <v>2024</v>
      </c>
      <c r="C2">
        <v>427757.1</v>
      </c>
      <c r="D2">
        <v>10246513</v>
      </c>
      <c r="E2">
        <v>1868607</v>
      </c>
      <c r="F2">
        <v>24743567</v>
      </c>
      <c r="G2">
        <v>10755400</v>
      </c>
      <c r="H2">
        <v>28886807</v>
      </c>
      <c r="I2">
        <v>13100379</v>
      </c>
      <c r="J2">
        <v>53630374</v>
      </c>
      <c r="K2">
        <v>4.25</v>
      </c>
      <c r="L2">
        <v>7804733</v>
      </c>
      <c r="M2">
        <v>15582804</v>
      </c>
      <c r="O2">
        <f>(E2/J2)*100</f>
        <v>3.4842326477156398</v>
      </c>
      <c r="P2">
        <f>(E2/F2)*100</f>
        <v>7.5518901539135399</v>
      </c>
      <c r="Q2">
        <f>(E2/D2)*100</f>
        <v>18.236516168964016</v>
      </c>
      <c r="R2">
        <f>I2/G2</f>
        <v>1.2180280603231866</v>
      </c>
      <c r="S2">
        <f>H2/F2</f>
        <v>1.1674471590939173</v>
      </c>
      <c r="T2">
        <f>H2/J2</f>
        <v>0.53862773733407121</v>
      </c>
      <c r="U2">
        <f>L2/G2</f>
        <v>0.72565715826468569</v>
      </c>
      <c r="V2">
        <f>M2/(M2+F2)</f>
        <v>0.38641721567259302</v>
      </c>
      <c r="X2" s="5">
        <v>891.32</v>
      </c>
      <c r="Z2">
        <f>((K2-K3)/K3)*100</f>
        <v>-21.296296296296301</v>
      </c>
      <c r="AA2">
        <f>X2*C2/D2</f>
        <v>37.20958128604336</v>
      </c>
      <c r="AB2">
        <f>X2/K2</f>
        <v>209.7223529411765</v>
      </c>
      <c r="AC2">
        <f>X2*C2/F2</f>
        <v>15.408791237415365</v>
      </c>
      <c r="AD2">
        <f>0.5*(J2+J3)/F2</f>
        <v>2.1401970459635025</v>
      </c>
    </row>
    <row r="3" spans="1:30">
      <c r="A3">
        <v>3</v>
      </c>
      <c r="B3">
        <v>2024</v>
      </c>
      <c r="C3">
        <v>427458.114</v>
      </c>
      <c r="D3">
        <v>9824703</v>
      </c>
      <c r="E3">
        <v>2363509</v>
      </c>
      <c r="F3">
        <v>22720736</v>
      </c>
      <c r="G3">
        <v>10707126</v>
      </c>
      <c r="H3">
        <v>29561108</v>
      </c>
      <c r="I3">
        <v>12129099</v>
      </c>
      <c r="J3">
        <v>52281844</v>
      </c>
      <c r="K3">
        <v>5.4</v>
      </c>
      <c r="L3">
        <v>7457025</v>
      </c>
      <c r="M3">
        <v>15981328</v>
      </c>
      <c r="O3">
        <f t="shared" ref="O3:O29" si="0">(E3/J3)*100</f>
        <v>4.520707035505481</v>
      </c>
      <c r="P3">
        <f t="shared" ref="P3:P29" si="1">(E3/F3)*100</f>
        <v>10.402431505739955</v>
      </c>
      <c r="Q3">
        <f t="shared" ref="Q3:Q29" si="2">(E3/D3)*100</f>
        <v>24.056798459963623</v>
      </c>
      <c r="R3">
        <f t="shared" ref="R3:R29" si="3">I3/G3</f>
        <v>1.1328062264327514</v>
      </c>
      <c r="S3">
        <f t="shared" ref="S3:S29" si="4">H3/F3</f>
        <v>1.3010629585238789</v>
      </c>
      <c r="T3">
        <f t="shared" ref="T3:T29" si="5">H3/J3</f>
        <v>0.56541823582198059</v>
      </c>
      <c r="U3">
        <f t="shared" ref="U3:U29" si="6">L3/G3</f>
        <v>0.69645439868737891</v>
      </c>
      <c r="V3">
        <f t="shared" ref="V3:V29" si="7">M3/(M3+F3)</f>
        <v>0.41293218883623367</v>
      </c>
      <c r="X3" s="5">
        <v>709.27</v>
      </c>
      <c r="Z3">
        <f t="shared" ref="Z3:Z29" si="8">((K3-K4)/K4)*100</f>
        <v>10.655737704918042</v>
      </c>
      <c r="AA3">
        <f t="shared" ref="AA3:AA29" si="9">X3*C3/D3</f>
        <v>30.859275493292778</v>
      </c>
      <c r="AB3">
        <f t="shared" ref="AB3:AB29" si="10">X3/K3</f>
        <v>131.34629629629629</v>
      </c>
      <c r="AC3">
        <f t="shared" ref="AC3:AC29" si="11">X3*C3/F3</f>
        <v>13.343899445721302</v>
      </c>
      <c r="AD3">
        <f t="shared" ref="AD3:AD29" si="12">0.5*(J3+J4)/F3</f>
        <v>2.2310179344542358</v>
      </c>
    </row>
    <row r="4" spans="1:30">
      <c r="A4">
        <v>2</v>
      </c>
      <c r="B4">
        <v>2024</v>
      </c>
      <c r="C4">
        <v>429164.61499999999</v>
      </c>
      <c r="D4">
        <v>9559310</v>
      </c>
      <c r="E4">
        <v>2147306</v>
      </c>
      <c r="F4">
        <v>22112693</v>
      </c>
      <c r="G4">
        <v>10139999</v>
      </c>
      <c r="H4">
        <v>26986202</v>
      </c>
      <c r="I4">
        <v>9615553</v>
      </c>
      <c r="J4">
        <v>49098895</v>
      </c>
      <c r="K4">
        <v>4.88</v>
      </c>
      <c r="L4">
        <v>6624939</v>
      </c>
      <c r="M4">
        <v>13980065</v>
      </c>
      <c r="O4">
        <f t="shared" si="0"/>
        <v>4.3734304000120572</v>
      </c>
      <c r="P4">
        <f t="shared" si="1"/>
        <v>9.7107394382041115</v>
      </c>
      <c r="Q4">
        <f t="shared" si="2"/>
        <v>22.46298111474573</v>
      </c>
      <c r="R4">
        <f t="shared" si="3"/>
        <v>0.94827948207884438</v>
      </c>
      <c r="S4">
        <f t="shared" si="4"/>
        <v>1.2203941871756643</v>
      </c>
      <c r="T4">
        <f t="shared" si="5"/>
        <v>0.54962951813885019</v>
      </c>
      <c r="U4">
        <f t="shared" si="6"/>
        <v>0.65334710585277178</v>
      </c>
      <c r="V4">
        <f t="shared" si="7"/>
        <v>0.38733712175722346</v>
      </c>
      <c r="X4" s="5">
        <v>674.88</v>
      </c>
      <c r="Z4">
        <f t="shared" si="8"/>
        <v>-7.5757575757575815</v>
      </c>
      <c r="AA4">
        <f t="shared" si="9"/>
        <v>30.298694714492989</v>
      </c>
      <c r="AB4">
        <f t="shared" si="10"/>
        <v>138.29508196721312</v>
      </c>
      <c r="AC4">
        <f t="shared" si="11"/>
        <v>13.098115881733625</v>
      </c>
      <c r="AD4">
        <f t="shared" si="12"/>
        <v>2.214262550472708</v>
      </c>
    </row>
    <row r="5" spans="1:30">
      <c r="A5">
        <v>1</v>
      </c>
      <c r="B5">
        <v>2024</v>
      </c>
      <c r="C5">
        <v>430964.99099999998</v>
      </c>
      <c r="D5">
        <v>9370440</v>
      </c>
      <c r="E5">
        <v>2332209</v>
      </c>
      <c r="F5">
        <v>21365410</v>
      </c>
      <c r="G5">
        <v>9289217</v>
      </c>
      <c r="H5">
        <v>27462311</v>
      </c>
      <c r="I5">
        <v>9921313</v>
      </c>
      <c r="J5">
        <v>48827721</v>
      </c>
      <c r="K5">
        <v>5.28</v>
      </c>
      <c r="L5">
        <v>7024766</v>
      </c>
      <c r="M5">
        <v>14015974</v>
      </c>
      <c r="O5">
        <f t="shared" si="0"/>
        <v>4.7764035515808736</v>
      </c>
      <c r="P5">
        <f t="shared" si="1"/>
        <v>10.915816733683089</v>
      </c>
      <c r="Q5">
        <f t="shared" si="2"/>
        <v>24.889002010577947</v>
      </c>
      <c r="R5">
        <f t="shared" si="3"/>
        <v>1.0680462088462355</v>
      </c>
      <c r="S5">
        <f t="shared" si="4"/>
        <v>1.2853631641049716</v>
      </c>
      <c r="T5">
        <f t="shared" si="5"/>
        <v>0.56243278280385034</v>
      </c>
      <c r="U5">
        <f t="shared" si="6"/>
        <v>0.75622800070231966</v>
      </c>
      <c r="V5">
        <f t="shared" si="7"/>
        <v>0.39613978921796839</v>
      </c>
      <c r="X5" s="5">
        <v>607.33000000000004</v>
      </c>
      <c r="Z5">
        <f t="shared" si="8"/>
        <v>153.84615384615387</v>
      </c>
      <c r="AA5">
        <f t="shared" si="9"/>
        <v>27.93230285707288</v>
      </c>
      <c r="AB5">
        <f t="shared" si="10"/>
        <v>115.02462121212122</v>
      </c>
      <c r="AC5">
        <f t="shared" si="11"/>
        <v>12.250547402742564</v>
      </c>
      <c r="AD5">
        <f t="shared" si="12"/>
        <v>2.2831228841384275</v>
      </c>
    </row>
    <row r="6" spans="1:30">
      <c r="A6">
        <v>4</v>
      </c>
      <c r="B6">
        <v>2023</v>
      </c>
      <c r="C6">
        <v>432759.58399999997</v>
      </c>
      <c r="D6">
        <v>8832825</v>
      </c>
      <c r="E6">
        <v>937838</v>
      </c>
      <c r="F6">
        <v>20588313</v>
      </c>
      <c r="G6">
        <v>8860655</v>
      </c>
      <c r="H6">
        <v>28143679</v>
      </c>
      <c r="I6">
        <v>9918133</v>
      </c>
      <c r="J6">
        <v>48731992</v>
      </c>
      <c r="K6">
        <v>2.08</v>
      </c>
      <c r="L6">
        <v>7116913</v>
      </c>
      <c r="M6">
        <v>14543261</v>
      </c>
      <c r="O6">
        <f t="shared" si="0"/>
        <v>1.9244811498778873</v>
      </c>
      <c r="P6">
        <f t="shared" si="1"/>
        <v>4.5551959502461425</v>
      </c>
      <c r="Q6">
        <f t="shared" si="2"/>
        <v>10.617644977682678</v>
      </c>
      <c r="R6">
        <f t="shared" si="3"/>
        <v>1.1193453531369859</v>
      </c>
      <c r="S6">
        <f t="shared" si="4"/>
        <v>1.3669735349370296</v>
      </c>
      <c r="T6">
        <f t="shared" si="5"/>
        <v>0.57751956866446175</v>
      </c>
      <c r="U6">
        <f t="shared" si="6"/>
        <v>0.80320393921216882</v>
      </c>
      <c r="V6">
        <f t="shared" si="7"/>
        <v>0.41396553994421087</v>
      </c>
      <c r="X6" s="5">
        <v>486.88</v>
      </c>
      <c r="Z6">
        <f t="shared" si="8"/>
        <v>-44.23592493297587</v>
      </c>
      <c r="AA6">
        <f t="shared" si="9"/>
        <v>23.854427802873939</v>
      </c>
      <c r="AB6">
        <f t="shared" si="10"/>
        <v>234.07692307692307</v>
      </c>
      <c r="AC6">
        <f t="shared" si="11"/>
        <v>10.234057849126346</v>
      </c>
      <c r="AD6">
        <f t="shared" si="12"/>
        <v>2.3856684615198924</v>
      </c>
    </row>
    <row r="7" spans="1:30">
      <c r="A7">
        <v>3</v>
      </c>
      <c r="B7">
        <v>2023</v>
      </c>
      <c r="C7">
        <v>437679.66899999999</v>
      </c>
      <c r="D7">
        <v>8541668</v>
      </c>
      <c r="E7">
        <v>1677422</v>
      </c>
      <c r="F7">
        <v>22107627</v>
      </c>
      <c r="G7">
        <v>8338718.0000000009</v>
      </c>
      <c r="H7">
        <v>27394159</v>
      </c>
      <c r="I7">
        <v>10779474</v>
      </c>
      <c r="J7">
        <v>49501786</v>
      </c>
      <c r="K7">
        <v>3.73</v>
      </c>
      <c r="L7">
        <v>7353245</v>
      </c>
      <c r="M7">
        <v>14300368</v>
      </c>
      <c r="O7">
        <f t="shared" si="0"/>
        <v>3.3886090493785415</v>
      </c>
      <c r="P7">
        <f t="shared" si="1"/>
        <v>7.5875262415093223</v>
      </c>
      <c r="Q7">
        <f t="shared" si="2"/>
        <v>19.638108154051409</v>
      </c>
      <c r="R7">
        <f t="shared" si="3"/>
        <v>1.2927015879419352</v>
      </c>
      <c r="S7">
        <f t="shared" si="4"/>
        <v>1.2391270668715371</v>
      </c>
      <c r="T7">
        <f t="shared" si="5"/>
        <v>0.55339738651045844</v>
      </c>
      <c r="U7">
        <f t="shared" si="6"/>
        <v>0.88181960344503785</v>
      </c>
      <c r="V7">
        <f t="shared" si="7"/>
        <v>0.39278098121030836</v>
      </c>
      <c r="X7" s="5">
        <v>377.6</v>
      </c>
      <c r="Z7">
        <f t="shared" si="8"/>
        <v>13.373860182370819</v>
      </c>
      <c r="AA7">
        <f t="shared" si="9"/>
        <v>19.348427381443532</v>
      </c>
      <c r="AB7">
        <f t="shared" si="10"/>
        <v>101.23324396782843</v>
      </c>
      <c r="AC7">
        <f t="shared" si="11"/>
        <v>7.4756030131320745</v>
      </c>
      <c r="AD7">
        <f t="shared" si="12"/>
        <v>2.2688834717538882</v>
      </c>
    </row>
    <row r="8" spans="1:30">
      <c r="A8">
        <v>2</v>
      </c>
      <c r="B8">
        <v>2023</v>
      </c>
      <c r="C8">
        <v>443146.75099999999</v>
      </c>
      <c r="D8">
        <v>8187301</v>
      </c>
      <c r="E8">
        <v>1487610</v>
      </c>
      <c r="F8">
        <v>22832215</v>
      </c>
      <c r="G8">
        <v>8675805</v>
      </c>
      <c r="H8">
        <v>27985258</v>
      </c>
      <c r="I8">
        <v>11506336</v>
      </c>
      <c r="J8">
        <v>50817473</v>
      </c>
      <c r="K8">
        <v>3.29</v>
      </c>
      <c r="L8">
        <v>7662788</v>
      </c>
      <c r="M8">
        <v>14469538</v>
      </c>
      <c r="O8">
        <f t="shared" si="0"/>
        <v>2.9273592569233027</v>
      </c>
      <c r="P8">
        <f t="shared" si="1"/>
        <v>6.5153994038686127</v>
      </c>
      <c r="Q8">
        <f t="shared" si="2"/>
        <v>18.169724064132978</v>
      </c>
      <c r="R8">
        <f t="shared" si="3"/>
        <v>1.3262557192099178</v>
      </c>
      <c r="S8">
        <f t="shared" si="4"/>
        <v>1.2256917692830065</v>
      </c>
      <c r="T8">
        <f t="shared" si="5"/>
        <v>0.55070148804919916</v>
      </c>
      <c r="U8">
        <f t="shared" si="6"/>
        <v>0.88323654116246275</v>
      </c>
      <c r="V8">
        <f t="shared" si="7"/>
        <v>0.38790504028054662</v>
      </c>
      <c r="X8" s="5">
        <v>440.49</v>
      </c>
      <c r="Z8">
        <f t="shared" si="8"/>
        <v>14.236111111111116</v>
      </c>
      <c r="AA8">
        <f t="shared" si="9"/>
        <v>23.842010004028189</v>
      </c>
      <c r="AB8">
        <f t="shared" si="10"/>
        <v>133.88753799392097</v>
      </c>
      <c r="AC8">
        <f t="shared" si="11"/>
        <v>8.5493988361615383</v>
      </c>
      <c r="AD8">
        <f t="shared" si="12"/>
        <v>2.1966291487707172</v>
      </c>
    </row>
    <row r="9" spans="1:30">
      <c r="A9">
        <v>1</v>
      </c>
      <c r="B9">
        <v>2023</v>
      </c>
      <c r="C9">
        <v>444536.87800000003</v>
      </c>
      <c r="D9">
        <v>8161503</v>
      </c>
      <c r="E9">
        <v>1305120</v>
      </c>
      <c r="F9">
        <v>21828196</v>
      </c>
      <c r="G9">
        <v>8316070</v>
      </c>
      <c r="H9">
        <v>27662149</v>
      </c>
      <c r="I9">
        <v>10482623</v>
      </c>
      <c r="J9">
        <v>49490345</v>
      </c>
      <c r="K9">
        <v>2.88</v>
      </c>
      <c r="L9">
        <v>6714594</v>
      </c>
      <c r="M9">
        <v>14437128</v>
      </c>
      <c r="O9">
        <f t="shared" si="0"/>
        <v>2.6371204322782558</v>
      </c>
      <c r="P9">
        <f t="shared" si="1"/>
        <v>5.9790557130786262</v>
      </c>
      <c r="Q9">
        <f t="shared" si="2"/>
        <v>15.991172214235538</v>
      </c>
      <c r="R9">
        <f t="shared" si="3"/>
        <v>1.2605260657979069</v>
      </c>
      <c r="S9">
        <f t="shared" si="4"/>
        <v>1.2672668414742108</v>
      </c>
      <c r="T9">
        <f t="shared" si="5"/>
        <v>0.55894031451993309</v>
      </c>
      <c r="U9">
        <f t="shared" si="6"/>
        <v>0.80742393943292923</v>
      </c>
      <c r="V9">
        <f t="shared" si="7"/>
        <v>0.39809731191151082</v>
      </c>
      <c r="X9" s="5">
        <v>345.48</v>
      </c>
      <c r="Z9">
        <f t="shared" si="8"/>
        <v>2300</v>
      </c>
      <c r="AA9">
        <f t="shared" si="9"/>
        <v>18.817440931093206</v>
      </c>
      <c r="AB9">
        <f t="shared" si="10"/>
        <v>119.95833333333334</v>
      </c>
      <c r="AC9">
        <f t="shared" si="11"/>
        <v>7.0357898843972269</v>
      </c>
      <c r="AD9">
        <f t="shared" si="12"/>
        <v>2.2467526175777421</v>
      </c>
    </row>
    <row r="10" spans="1:30">
      <c r="A10">
        <v>4</v>
      </c>
      <c r="B10">
        <v>2022</v>
      </c>
      <c r="C10">
        <v>445346.77600000001</v>
      </c>
      <c r="D10">
        <v>7852053</v>
      </c>
      <c r="E10">
        <v>55284</v>
      </c>
      <c r="F10">
        <v>20777401</v>
      </c>
      <c r="G10">
        <v>7930974</v>
      </c>
      <c r="H10">
        <v>27817367</v>
      </c>
      <c r="I10">
        <v>5147176</v>
      </c>
      <c r="J10">
        <v>48594768</v>
      </c>
      <c r="K10">
        <v>0.12</v>
      </c>
      <c r="L10">
        <v>5147176</v>
      </c>
      <c r="M10">
        <v>14353076</v>
      </c>
      <c r="O10">
        <f t="shared" si="0"/>
        <v>0.11376533374950983</v>
      </c>
      <c r="P10">
        <f t="shared" si="1"/>
        <v>0.26607755224053287</v>
      </c>
      <c r="Q10">
        <f t="shared" si="2"/>
        <v>0.70407064241670303</v>
      </c>
      <c r="R10">
        <f t="shared" si="3"/>
        <v>0.64899670582705227</v>
      </c>
      <c r="S10">
        <f t="shared" si="4"/>
        <v>1.3388280372506649</v>
      </c>
      <c r="T10">
        <f t="shared" si="5"/>
        <v>0.57243543173207456</v>
      </c>
      <c r="U10">
        <f t="shared" si="6"/>
        <v>0.64899670582705227</v>
      </c>
      <c r="V10">
        <f t="shared" si="7"/>
        <v>0.40856479119255912</v>
      </c>
      <c r="X10" s="5">
        <v>294.88</v>
      </c>
      <c r="Z10">
        <f t="shared" si="8"/>
        <v>-96.129032258064512</v>
      </c>
      <c r="AA10">
        <f t="shared" si="9"/>
        <v>16.724779787767606</v>
      </c>
      <c r="AB10">
        <f t="shared" si="10"/>
        <v>2457.3333333333335</v>
      </c>
      <c r="AC10">
        <f t="shared" si="11"/>
        <v>6.3205141637724562</v>
      </c>
      <c r="AD10">
        <f t="shared" si="12"/>
        <v>2.3139793807704825</v>
      </c>
    </row>
    <row r="11" spans="1:30">
      <c r="A11">
        <v>3</v>
      </c>
      <c r="B11">
        <v>2022</v>
      </c>
      <c r="C11">
        <v>445020.49400000001</v>
      </c>
      <c r="D11">
        <v>7925589</v>
      </c>
      <c r="E11">
        <v>1398242</v>
      </c>
      <c r="F11">
        <v>20528141</v>
      </c>
      <c r="G11">
        <v>7765924</v>
      </c>
      <c r="H11">
        <v>27034046</v>
      </c>
      <c r="I11">
        <v>8816903</v>
      </c>
      <c r="J11">
        <v>47562187</v>
      </c>
      <c r="K11">
        <v>3.1</v>
      </c>
      <c r="L11">
        <v>6113733</v>
      </c>
      <c r="M11">
        <v>13888117</v>
      </c>
      <c r="O11">
        <f t="shared" si="0"/>
        <v>2.9398185579649647</v>
      </c>
      <c r="P11">
        <f t="shared" si="1"/>
        <v>6.8113425370568139</v>
      </c>
      <c r="Q11">
        <f t="shared" si="2"/>
        <v>17.642120983058799</v>
      </c>
      <c r="R11">
        <f t="shared" si="3"/>
        <v>1.1353321253208246</v>
      </c>
      <c r="S11">
        <f t="shared" si="4"/>
        <v>1.3169261649167354</v>
      </c>
      <c r="T11">
        <f t="shared" si="5"/>
        <v>0.56839366953416171</v>
      </c>
      <c r="U11">
        <f t="shared" si="6"/>
        <v>0.7872512015312022</v>
      </c>
      <c r="V11">
        <f t="shared" si="7"/>
        <v>0.40353361483982364</v>
      </c>
      <c r="X11" s="5">
        <v>235.44</v>
      </c>
      <c r="Z11">
        <f t="shared" si="8"/>
        <v>-3.1250000000000027</v>
      </c>
      <c r="AA11">
        <f t="shared" si="9"/>
        <v>13.219916539623744</v>
      </c>
      <c r="AB11">
        <f t="shared" si="10"/>
        <v>75.948387096774184</v>
      </c>
      <c r="AC11">
        <f t="shared" si="11"/>
        <v>5.1039996806023495</v>
      </c>
      <c r="AD11">
        <f t="shared" si="12"/>
        <v>2.2874239318601717</v>
      </c>
    </row>
    <row r="12" spans="1:30">
      <c r="A12">
        <v>2</v>
      </c>
      <c r="B12">
        <v>2022</v>
      </c>
      <c r="C12">
        <v>444705.59100000001</v>
      </c>
      <c r="D12">
        <v>7970141</v>
      </c>
      <c r="E12">
        <v>1440951</v>
      </c>
      <c r="F12">
        <v>19075974</v>
      </c>
      <c r="G12">
        <v>7500022</v>
      </c>
      <c r="H12">
        <v>27274961</v>
      </c>
      <c r="I12">
        <v>7840778</v>
      </c>
      <c r="J12">
        <v>46350935</v>
      </c>
      <c r="K12">
        <v>3.2</v>
      </c>
      <c r="L12">
        <v>5819449</v>
      </c>
      <c r="M12">
        <v>14233303</v>
      </c>
      <c r="O12">
        <f t="shared" si="0"/>
        <v>3.1087851841607943</v>
      </c>
      <c r="P12">
        <f t="shared" si="1"/>
        <v>7.5537479763811799</v>
      </c>
      <c r="Q12">
        <f t="shared" si="2"/>
        <v>18.079366475448801</v>
      </c>
      <c r="R12">
        <f t="shared" si="3"/>
        <v>1.0454340000602664</v>
      </c>
      <c r="S12">
        <f t="shared" si="4"/>
        <v>1.4298069917688083</v>
      </c>
      <c r="T12">
        <f t="shared" si="5"/>
        <v>0.58844467754533969</v>
      </c>
      <c r="U12">
        <f t="shared" si="6"/>
        <v>0.77592425728884529</v>
      </c>
      <c r="V12">
        <f t="shared" si="7"/>
        <v>0.4273074735305723</v>
      </c>
      <c r="X12" s="5">
        <v>174.87</v>
      </c>
      <c r="Z12">
        <f t="shared" si="8"/>
        <v>-9.3484419263455987</v>
      </c>
      <c r="AA12">
        <f t="shared" si="9"/>
        <v>9.7571255888910873</v>
      </c>
      <c r="AB12">
        <f t="shared" si="10"/>
        <v>54.646875000000001</v>
      </c>
      <c r="AC12">
        <f t="shared" si="11"/>
        <v>4.0766288892074396</v>
      </c>
      <c r="AD12">
        <f t="shared" si="12"/>
        <v>2.4030709781843904</v>
      </c>
    </row>
    <row r="13" spans="1:30">
      <c r="A13">
        <v>1</v>
      </c>
      <c r="B13">
        <v>2022</v>
      </c>
      <c r="C13">
        <v>444273.85</v>
      </c>
      <c r="D13">
        <v>7867767</v>
      </c>
      <c r="E13">
        <v>1597447</v>
      </c>
      <c r="F13">
        <v>17544039</v>
      </c>
      <c r="G13">
        <v>7739656</v>
      </c>
      <c r="H13">
        <v>27786865</v>
      </c>
      <c r="I13">
        <v>8098015</v>
      </c>
      <c r="J13">
        <v>45330904</v>
      </c>
      <c r="K13">
        <v>3.53</v>
      </c>
      <c r="L13">
        <v>6008946</v>
      </c>
      <c r="M13">
        <v>14534561</v>
      </c>
      <c r="O13">
        <f t="shared" si="0"/>
        <v>3.523968990338247</v>
      </c>
      <c r="P13">
        <f t="shared" si="1"/>
        <v>9.1053548159577176</v>
      </c>
      <c r="Q13">
        <f t="shared" si="2"/>
        <v>20.303689725432896</v>
      </c>
      <c r="R13">
        <f t="shared" si="3"/>
        <v>1.046301670255112</v>
      </c>
      <c r="S13">
        <f t="shared" si="4"/>
        <v>1.5838351134536353</v>
      </c>
      <c r="T13">
        <f t="shared" si="5"/>
        <v>0.61297839990131231</v>
      </c>
      <c r="U13">
        <f t="shared" si="6"/>
        <v>0.77638411836391696</v>
      </c>
      <c r="V13">
        <f t="shared" si="7"/>
        <v>0.45309212372111002</v>
      </c>
      <c r="X13" s="5">
        <v>374.59</v>
      </c>
      <c r="Z13">
        <f t="shared" si="8"/>
        <v>165.41353383458645</v>
      </c>
      <c r="AA13">
        <f t="shared" si="9"/>
        <v>21.152194958429753</v>
      </c>
      <c r="AB13">
        <f t="shared" si="10"/>
        <v>106.11614730878186</v>
      </c>
      <c r="AC13">
        <f t="shared" si="11"/>
        <v>9.4858738897867241</v>
      </c>
      <c r="AD13">
        <f t="shared" si="12"/>
        <v>2.5625674623728321</v>
      </c>
    </row>
    <row r="14" spans="1:30">
      <c r="A14">
        <v>4</v>
      </c>
      <c r="B14">
        <v>2021</v>
      </c>
      <c r="C14">
        <v>443963.10700000002</v>
      </c>
      <c r="D14">
        <v>7709318</v>
      </c>
      <c r="E14">
        <v>607429</v>
      </c>
      <c r="F14">
        <v>15849248</v>
      </c>
      <c r="G14">
        <v>8488966</v>
      </c>
      <c r="H14">
        <v>28735415</v>
      </c>
      <c r="I14">
        <v>8069825</v>
      </c>
      <c r="J14">
        <v>44584663</v>
      </c>
      <c r="K14">
        <v>1.33</v>
      </c>
      <c r="L14">
        <v>6027804</v>
      </c>
      <c r="M14">
        <v>15392895</v>
      </c>
      <c r="O14">
        <f t="shared" si="0"/>
        <v>1.3624169369632781</v>
      </c>
      <c r="P14">
        <f t="shared" si="1"/>
        <v>3.8325414555946127</v>
      </c>
      <c r="Q14">
        <f t="shared" si="2"/>
        <v>7.8791535126712899</v>
      </c>
      <c r="R14">
        <f t="shared" si="3"/>
        <v>0.95062519981821103</v>
      </c>
      <c r="S14">
        <f t="shared" si="4"/>
        <v>1.8130459565021635</v>
      </c>
      <c r="T14">
        <f t="shared" si="5"/>
        <v>0.64451345073528987</v>
      </c>
      <c r="U14">
        <f t="shared" si="6"/>
        <v>0.71007517287735633</v>
      </c>
      <c r="V14">
        <f t="shared" si="7"/>
        <v>0.4926965157287706</v>
      </c>
      <c r="X14" s="5">
        <v>602.44000000000005</v>
      </c>
      <c r="Z14">
        <f t="shared" si="8"/>
        <v>-58.307210031347957</v>
      </c>
      <c r="AA14">
        <f t="shared" si="9"/>
        <v>34.693228918703319</v>
      </c>
      <c r="AB14">
        <f t="shared" si="10"/>
        <v>452.96240601503763</v>
      </c>
      <c r="AC14">
        <f t="shared" si="11"/>
        <v>16.875320152797158</v>
      </c>
      <c r="AD14">
        <f t="shared" si="12"/>
        <v>2.7548474224139845</v>
      </c>
    </row>
    <row r="15" spans="1:30">
      <c r="A15">
        <v>3</v>
      </c>
      <c r="B15">
        <v>2021</v>
      </c>
      <c r="C15">
        <v>442952.19400000002</v>
      </c>
      <c r="D15">
        <v>7483467</v>
      </c>
      <c r="E15">
        <v>1449071</v>
      </c>
      <c r="F15">
        <v>15314617</v>
      </c>
      <c r="G15">
        <v>8049246</v>
      </c>
      <c r="H15">
        <v>27425240</v>
      </c>
      <c r="I15">
        <v>9415787</v>
      </c>
      <c r="J15">
        <v>42739857</v>
      </c>
      <c r="K15">
        <v>3.19</v>
      </c>
      <c r="L15">
        <v>7526681</v>
      </c>
      <c r="M15">
        <v>15493164</v>
      </c>
      <c r="O15">
        <f t="shared" si="0"/>
        <v>3.3904441935779053</v>
      </c>
      <c r="P15">
        <f t="shared" si="1"/>
        <v>9.4620126641103717</v>
      </c>
      <c r="Q15">
        <f t="shared" si="2"/>
        <v>19.363631856731644</v>
      </c>
      <c r="R15">
        <f t="shared" si="3"/>
        <v>1.1697725476398659</v>
      </c>
      <c r="S15">
        <f t="shared" si="4"/>
        <v>1.7907884996405721</v>
      </c>
      <c r="T15">
        <f t="shared" si="5"/>
        <v>0.64167832849791706</v>
      </c>
      <c r="U15">
        <f t="shared" si="6"/>
        <v>0.93507901236960578</v>
      </c>
      <c r="V15">
        <f t="shared" si="7"/>
        <v>0.5028977581994627</v>
      </c>
      <c r="X15" s="5">
        <v>610.34</v>
      </c>
      <c r="Z15">
        <f t="shared" si="8"/>
        <v>7.4074074074073986</v>
      </c>
      <c r="AA15">
        <f t="shared" si="9"/>
        <v>36.126496193002524</v>
      </c>
      <c r="AB15">
        <f t="shared" si="10"/>
        <v>191.32915360501568</v>
      </c>
      <c r="AC15">
        <f t="shared" si="11"/>
        <v>17.653163777191427</v>
      </c>
      <c r="AD15">
        <f t="shared" si="12"/>
        <v>2.7330368758160914</v>
      </c>
    </row>
    <row r="16" spans="1:30">
      <c r="A16">
        <v>2</v>
      </c>
      <c r="B16">
        <v>2021</v>
      </c>
      <c r="C16">
        <v>442595.88799999998</v>
      </c>
      <c r="D16">
        <v>7341777</v>
      </c>
      <c r="E16">
        <v>1353013</v>
      </c>
      <c r="F16">
        <v>13863871</v>
      </c>
      <c r="G16">
        <v>7832888</v>
      </c>
      <c r="H16">
        <v>27107098</v>
      </c>
      <c r="I16">
        <v>9604276</v>
      </c>
      <c r="J16">
        <v>40970969</v>
      </c>
      <c r="K16">
        <v>2.97</v>
      </c>
      <c r="L16">
        <v>7777530</v>
      </c>
      <c r="M16">
        <v>15626017</v>
      </c>
      <c r="O16">
        <f t="shared" si="0"/>
        <v>3.302370026932973</v>
      </c>
      <c r="P16">
        <f t="shared" si="1"/>
        <v>9.7592728610934127</v>
      </c>
      <c r="Q16">
        <f t="shared" si="2"/>
        <v>18.4289580029467</v>
      </c>
      <c r="R16">
        <f t="shared" si="3"/>
        <v>1.2261474950235469</v>
      </c>
      <c r="S16">
        <f t="shared" si="4"/>
        <v>1.9552329937288078</v>
      </c>
      <c r="T16">
        <f t="shared" si="5"/>
        <v>0.66161720509954258</v>
      </c>
      <c r="U16">
        <f t="shared" si="6"/>
        <v>0.99293261948849521</v>
      </c>
      <c r="V16">
        <f t="shared" si="7"/>
        <v>0.52987712262589803</v>
      </c>
      <c r="X16" s="5">
        <v>528.21</v>
      </c>
      <c r="Z16">
        <f t="shared" si="8"/>
        <v>-20.799999999999994</v>
      </c>
      <c r="AA16">
        <f t="shared" si="9"/>
        <v>31.842914052072135</v>
      </c>
      <c r="AB16">
        <f t="shared" si="10"/>
        <v>177.84848484848484</v>
      </c>
      <c r="AC16">
        <f t="shared" si="11"/>
        <v>16.862792073042225</v>
      </c>
      <c r="AD16">
        <f t="shared" si="12"/>
        <v>2.9246515277010294</v>
      </c>
    </row>
    <row r="17" spans="1:30">
      <c r="A17">
        <v>1</v>
      </c>
      <c r="B17">
        <v>2021</v>
      </c>
      <c r="C17">
        <v>443383.73200000002</v>
      </c>
      <c r="D17">
        <v>7163282</v>
      </c>
      <c r="E17">
        <v>1706715</v>
      </c>
      <c r="F17">
        <v>12884080</v>
      </c>
      <c r="G17">
        <v>7961770</v>
      </c>
      <c r="H17">
        <v>27238934</v>
      </c>
      <c r="I17">
        <v>10107508</v>
      </c>
      <c r="J17">
        <v>40123014</v>
      </c>
      <c r="K17">
        <v>3.75</v>
      </c>
      <c r="L17">
        <v>8403705</v>
      </c>
      <c r="M17">
        <v>15559340</v>
      </c>
      <c r="O17">
        <f t="shared" si="0"/>
        <v>4.2537058656660243</v>
      </c>
      <c r="P17">
        <f t="shared" si="1"/>
        <v>13.246696698561324</v>
      </c>
      <c r="Q17">
        <f t="shared" si="2"/>
        <v>23.825880371595034</v>
      </c>
      <c r="R17">
        <f t="shared" si="3"/>
        <v>1.2695051477246893</v>
      </c>
      <c r="S17">
        <f t="shared" si="4"/>
        <v>2.114154367250126</v>
      </c>
      <c r="T17">
        <f t="shared" si="5"/>
        <v>0.67888553935653984</v>
      </c>
      <c r="U17">
        <f t="shared" si="6"/>
        <v>1.055507129696035</v>
      </c>
      <c r="V17">
        <f t="shared" si="7"/>
        <v>0.54702774842125168</v>
      </c>
      <c r="X17" s="5">
        <v>521.66</v>
      </c>
      <c r="Z17">
        <f t="shared" si="8"/>
        <v>215.1260504201681</v>
      </c>
      <c r="AA17">
        <f t="shared" si="9"/>
        <v>32.289048181422984</v>
      </c>
      <c r="AB17">
        <f t="shared" si="10"/>
        <v>139.10933333333332</v>
      </c>
      <c r="AC17">
        <f t="shared" si="11"/>
        <v>17.952042958062975</v>
      </c>
      <c r="AD17">
        <f t="shared" si="12"/>
        <v>3.0814529636574748</v>
      </c>
    </row>
    <row r="18" spans="1:30">
      <c r="A18">
        <v>4</v>
      </c>
      <c r="B18">
        <v>2020</v>
      </c>
      <c r="C18">
        <v>442895.261</v>
      </c>
      <c r="D18">
        <v>6644442</v>
      </c>
      <c r="E18">
        <v>542156</v>
      </c>
      <c r="F18">
        <v>11065240</v>
      </c>
      <c r="G18">
        <v>7805785</v>
      </c>
      <c r="H18">
        <v>28215119</v>
      </c>
      <c r="I18">
        <v>9761580</v>
      </c>
      <c r="J18">
        <v>39280359</v>
      </c>
      <c r="K18">
        <v>1.19</v>
      </c>
      <c r="L18">
        <v>8205549.9999999991</v>
      </c>
      <c r="M18">
        <v>16308973</v>
      </c>
      <c r="O18">
        <f t="shared" si="0"/>
        <v>1.3802216013351609</v>
      </c>
      <c r="P18">
        <f t="shared" si="1"/>
        <v>4.8996316392595194</v>
      </c>
      <c r="Q18">
        <f t="shared" si="2"/>
        <v>8.159541463376458</v>
      </c>
      <c r="R18">
        <f t="shared" si="3"/>
        <v>1.2505571188547981</v>
      </c>
      <c r="S18">
        <f t="shared" si="4"/>
        <v>2.5498876662413106</v>
      </c>
      <c r="T18">
        <f t="shared" si="5"/>
        <v>0.71830094526376398</v>
      </c>
      <c r="U18">
        <f t="shared" si="6"/>
        <v>1.0512139394051974</v>
      </c>
      <c r="V18">
        <f t="shared" si="7"/>
        <v>0.59577869873373168</v>
      </c>
      <c r="X18" s="5">
        <v>540.73</v>
      </c>
      <c r="Z18">
        <f t="shared" si="8"/>
        <v>-31.609195402298852</v>
      </c>
      <c r="AA18">
        <f t="shared" si="9"/>
        <v>36.043170288871508</v>
      </c>
      <c r="AB18">
        <f t="shared" si="10"/>
        <v>454.39495798319331</v>
      </c>
      <c r="AC18">
        <f t="shared" si="11"/>
        <v>21.643159523022547</v>
      </c>
      <c r="AD18">
        <f t="shared" si="12"/>
        <v>3.5201632318865204</v>
      </c>
    </row>
    <row r="19" spans="1:30">
      <c r="A19">
        <v>3</v>
      </c>
      <c r="B19">
        <v>2020</v>
      </c>
      <c r="C19">
        <v>441795.00799999997</v>
      </c>
      <c r="D19">
        <v>6435637</v>
      </c>
      <c r="E19">
        <v>789976</v>
      </c>
      <c r="F19">
        <v>10333323</v>
      </c>
      <c r="G19">
        <v>7939795</v>
      </c>
      <c r="H19">
        <v>28289220</v>
      </c>
      <c r="I19">
        <v>9826480</v>
      </c>
      <c r="J19">
        <v>38622543</v>
      </c>
      <c r="K19">
        <v>1.74</v>
      </c>
      <c r="L19">
        <v>8392391</v>
      </c>
      <c r="M19">
        <v>16047133</v>
      </c>
      <c r="O19">
        <f t="shared" si="0"/>
        <v>2.0453754171495127</v>
      </c>
      <c r="P19">
        <f t="shared" si="1"/>
        <v>7.6449366771947416</v>
      </c>
      <c r="Q19">
        <f t="shared" si="2"/>
        <v>12.275024212832388</v>
      </c>
      <c r="R19">
        <f t="shared" si="3"/>
        <v>1.2376238933121069</v>
      </c>
      <c r="S19">
        <f t="shared" si="4"/>
        <v>2.7376691892820926</v>
      </c>
      <c r="T19">
        <f t="shared" si="5"/>
        <v>0.73245358287257267</v>
      </c>
      <c r="U19">
        <f t="shared" si="6"/>
        <v>1.0570034868658447</v>
      </c>
      <c r="V19">
        <f t="shared" si="7"/>
        <v>0.60829627054210134</v>
      </c>
      <c r="X19" s="5">
        <v>500.03</v>
      </c>
      <c r="Z19">
        <f t="shared" si="8"/>
        <v>9.4339622641509369</v>
      </c>
      <c r="AA19">
        <f t="shared" si="9"/>
        <v>34.326168155574962</v>
      </c>
      <c r="AB19">
        <f t="shared" si="10"/>
        <v>287.37356321839081</v>
      </c>
      <c r="AC19">
        <f t="shared" si="11"/>
        <v>21.378481815601813</v>
      </c>
      <c r="AD19">
        <f t="shared" si="12"/>
        <v>3.6676403128016033</v>
      </c>
    </row>
    <row r="20" spans="1:30">
      <c r="A20">
        <v>2</v>
      </c>
      <c r="B20">
        <v>2020</v>
      </c>
      <c r="C20">
        <v>441015.44300000003</v>
      </c>
      <c r="D20">
        <v>6148286</v>
      </c>
      <c r="E20">
        <v>720196</v>
      </c>
      <c r="F20">
        <v>9334753</v>
      </c>
      <c r="G20">
        <v>7626418</v>
      </c>
      <c r="H20">
        <v>27840528</v>
      </c>
      <c r="I20">
        <v>8564139</v>
      </c>
      <c r="J20">
        <v>37175281</v>
      </c>
      <c r="K20">
        <v>1.59</v>
      </c>
      <c r="L20">
        <v>7153248</v>
      </c>
      <c r="M20">
        <v>15794159</v>
      </c>
      <c r="O20">
        <f t="shared" si="0"/>
        <v>1.9372980664221475</v>
      </c>
      <c r="P20">
        <f t="shared" si="1"/>
        <v>7.7152121754051768</v>
      </c>
      <c r="Q20">
        <f t="shared" si="2"/>
        <v>11.713768682849171</v>
      </c>
      <c r="R20">
        <f t="shared" si="3"/>
        <v>1.1229569373197221</v>
      </c>
      <c r="S20">
        <f t="shared" si="4"/>
        <v>2.9824600608071794</v>
      </c>
      <c r="T20">
        <f t="shared" si="5"/>
        <v>0.74889892560596916</v>
      </c>
      <c r="U20">
        <f t="shared" si="6"/>
        <v>0.93795645609773814</v>
      </c>
      <c r="V20">
        <f t="shared" si="7"/>
        <v>0.62852538144110659</v>
      </c>
      <c r="X20" s="5">
        <v>455.04</v>
      </c>
      <c r="Z20">
        <f t="shared" si="8"/>
        <v>1.2738853503184724</v>
      </c>
      <c r="AA20">
        <f t="shared" si="9"/>
        <v>32.639936916194209</v>
      </c>
      <c r="AB20">
        <f t="shared" si="10"/>
        <v>286.18867924528303</v>
      </c>
      <c r="AC20">
        <f t="shared" si="11"/>
        <v>21.498122894384032</v>
      </c>
      <c r="AD20">
        <f t="shared" si="12"/>
        <v>3.8691538490627444</v>
      </c>
    </row>
    <row r="21" spans="1:30">
      <c r="A21">
        <v>1</v>
      </c>
      <c r="B21">
        <v>2020</v>
      </c>
      <c r="C21">
        <v>439780.61800000002</v>
      </c>
      <c r="D21">
        <v>5767691</v>
      </c>
      <c r="E21">
        <v>709067</v>
      </c>
      <c r="F21">
        <v>8409294</v>
      </c>
      <c r="G21">
        <v>7853725</v>
      </c>
      <c r="H21">
        <v>26650616</v>
      </c>
      <c r="I21">
        <v>6447781</v>
      </c>
      <c r="J21">
        <v>35059910</v>
      </c>
      <c r="K21">
        <v>1.57</v>
      </c>
      <c r="L21">
        <v>5151884</v>
      </c>
      <c r="M21">
        <v>14669501</v>
      </c>
      <c r="O21">
        <f t="shared" si="0"/>
        <v>2.0224438682244195</v>
      </c>
      <c r="P21">
        <f t="shared" si="1"/>
        <v>8.4319444652547517</v>
      </c>
      <c r="Q21">
        <f t="shared" si="2"/>
        <v>12.293775793467438</v>
      </c>
      <c r="R21">
        <f t="shared" si="3"/>
        <v>0.82098380068056875</v>
      </c>
      <c r="S21">
        <f t="shared" si="4"/>
        <v>3.169185903120999</v>
      </c>
      <c r="T21">
        <f t="shared" si="5"/>
        <v>0.76014502033804421</v>
      </c>
      <c r="U21">
        <f t="shared" si="6"/>
        <v>0.65597967843284555</v>
      </c>
      <c r="V21">
        <f t="shared" si="7"/>
        <v>0.63562681673804888</v>
      </c>
      <c r="X21" s="5">
        <v>375.5</v>
      </c>
      <c r="Z21">
        <f t="shared" si="8"/>
        <v>20.76923076923077</v>
      </c>
      <c r="AA21">
        <f t="shared" si="9"/>
        <v>28.63149604564461</v>
      </c>
      <c r="AB21">
        <f t="shared" si="10"/>
        <v>239.17197452229297</v>
      </c>
      <c r="AC21">
        <f t="shared" si="11"/>
        <v>19.637513215615961</v>
      </c>
      <c r="AD21">
        <f t="shared" si="12"/>
        <v>4.1047216329932095</v>
      </c>
    </row>
    <row r="22" spans="1:30">
      <c r="A22">
        <v>4</v>
      </c>
      <c r="B22">
        <v>2019</v>
      </c>
      <c r="C22">
        <v>438806.64899999998</v>
      </c>
      <c r="D22">
        <v>5467434</v>
      </c>
      <c r="E22">
        <v>586970</v>
      </c>
      <c r="F22">
        <v>7582157</v>
      </c>
      <c r="G22">
        <v>6855696</v>
      </c>
      <c r="H22">
        <v>26393555</v>
      </c>
      <c r="I22">
        <v>6178504</v>
      </c>
      <c r="J22">
        <v>33975712</v>
      </c>
      <c r="K22">
        <v>1.3</v>
      </c>
      <c r="L22">
        <v>5018437</v>
      </c>
      <c r="M22">
        <v>14759260</v>
      </c>
      <c r="O22">
        <f t="shared" si="0"/>
        <v>1.7276164808555003</v>
      </c>
      <c r="P22">
        <f t="shared" si="1"/>
        <v>7.7414645990580251</v>
      </c>
      <c r="Q22">
        <f t="shared" si="2"/>
        <v>10.735749164964771</v>
      </c>
      <c r="R22">
        <f t="shared" si="3"/>
        <v>0.9012219911734709</v>
      </c>
      <c r="S22">
        <f t="shared" si="4"/>
        <v>3.4810087683491648</v>
      </c>
      <c r="T22">
        <f t="shared" si="5"/>
        <v>0.7768359644677939</v>
      </c>
      <c r="U22">
        <f t="shared" si="6"/>
        <v>0.73200984991166473</v>
      </c>
      <c r="V22">
        <f t="shared" si="7"/>
        <v>0.6606232720153784</v>
      </c>
      <c r="X22" s="5">
        <v>323.57</v>
      </c>
      <c r="Z22">
        <f t="shared" si="8"/>
        <v>-11.56462585034013</v>
      </c>
      <c r="AA22">
        <f t="shared" si="9"/>
        <v>25.969159832003456</v>
      </c>
      <c r="AB22">
        <f t="shared" si="10"/>
        <v>248.89999999999998</v>
      </c>
      <c r="AC22">
        <f t="shared" si="11"/>
        <v>18.726157664228001</v>
      </c>
      <c r="AD22">
        <f t="shared" si="12"/>
        <v>4.2809337105522873</v>
      </c>
    </row>
    <row r="23" spans="1:30">
      <c r="A23">
        <v>3</v>
      </c>
      <c r="B23">
        <v>2019</v>
      </c>
      <c r="C23">
        <v>438251.28899999999</v>
      </c>
      <c r="D23">
        <v>5244905</v>
      </c>
      <c r="E23">
        <v>665244</v>
      </c>
      <c r="F23">
        <v>6861505</v>
      </c>
      <c r="G23">
        <v>7257900</v>
      </c>
      <c r="H23">
        <v>24080206</v>
      </c>
      <c r="I23">
        <v>5327758</v>
      </c>
      <c r="J23">
        <v>30941711</v>
      </c>
      <c r="K23">
        <v>1.47</v>
      </c>
      <c r="L23">
        <v>4435018</v>
      </c>
      <c r="M23">
        <v>12425746</v>
      </c>
      <c r="O23">
        <f t="shared" si="0"/>
        <v>2.1499909943570992</v>
      </c>
      <c r="P23">
        <f t="shared" si="1"/>
        <v>9.6953073706132979</v>
      </c>
      <c r="Q23">
        <f t="shared" si="2"/>
        <v>12.683623440272035</v>
      </c>
      <c r="R23">
        <f t="shared" si="3"/>
        <v>0.7340632965458328</v>
      </c>
      <c r="S23">
        <f t="shared" si="4"/>
        <v>3.5094641773196988</v>
      </c>
      <c r="T23">
        <f t="shared" si="5"/>
        <v>0.77824416367924842</v>
      </c>
      <c r="U23">
        <f t="shared" si="6"/>
        <v>0.61106077515534796</v>
      </c>
      <c r="V23">
        <f t="shared" si="7"/>
        <v>0.64424660621671792</v>
      </c>
      <c r="X23" s="5">
        <v>267.62</v>
      </c>
      <c r="Z23">
        <f t="shared" si="8"/>
        <v>145</v>
      </c>
      <c r="AA23">
        <f t="shared" si="9"/>
        <v>22.361665266040092</v>
      </c>
      <c r="AB23">
        <f t="shared" si="10"/>
        <v>182.0544217687075</v>
      </c>
      <c r="AC23">
        <f t="shared" si="11"/>
        <v>17.093161042975265</v>
      </c>
      <c r="AD23">
        <f t="shared" si="12"/>
        <v>4.4533269304620484</v>
      </c>
    </row>
    <row r="24" spans="1:30">
      <c r="A24">
        <v>2</v>
      </c>
      <c r="B24">
        <v>2019</v>
      </c>
      <c r="C24">
        <v>437834.88199999998</v>
      </c>
      <c r="D24">
        <v>4923116</v>
      </c>
      <c r="E24">
        <v>270650</v>
      </c>
      <c r="F24">
        <v>6105548</v>
      </c>
      <c r="G24">
        <v>6933984</v>
      </c>
      <c r="H24">
        <v>24065791</v>
      </c>
      <c r="I24">
        <v>5877157</v>
      </c>
      <c r="J24">
        <v>30171339</v>
      </c>
      <c r="K24">
        <v>0.6</v>
      </c>
      <c r="L24">
        <v>5004247</v>
      </c>
      <c r="M24">
        <v>12594135</v>
      </c>
      <c r="O24">
        <f t="shared" si="0"/>
        <v>0.89704338279451235</v>
      </c>
      <c r="P24">
        <f t="shared" si="1"/>
        <v>4.4328535292818927</v>
      </c>
      <c r="Q24">
        <f t="shared" si="2"/>
        <v>5.4975344883199986</v>
      </c>
      <c r="R24">
        <f t="shared" si="3"/>
        <v>0.84758733218882532</v>
      </c>
      <c r="S24">
        <f t="shared" si="4"/>
        <v>3.9416266975544212</v>
      </c>
      <c r="T24">
        <f t="shared" si="5"/>
        <v>0.79763748635749976</v>
      </c>
      <c r="U24">
        <f t="shared" si="6"/>
        <v>0.72169866558676798</v>
      </c>
      <c r="V24">
        <f t="shared" si="7"/>
        <v>0.67349457207376184</v>
      </c>
      <c r="X24" s="5">
        <v>367.32</v>
      </c>
      <c r="Z24">
        <f t="shared" si="8"/>
        <v>-21.052631578947373</v>
      </c>
      <c r="AA24">
        <f t="shared" si="9"/>
        <v>32.667422188760128</v>
      </c>
      <c r="AB24">
        <f t="shared" si="10"/>
        <v>612.20000000000005</v>
      </c>
      <c r="AC24">
        <f t="shared" si="11"/>
        <v>26.340880270901156</v>
      </c>
      <c r="AD24">
        <f t="shared" si="12"/>
        <v>4.6998214574678636</v>
      </c>
    </row>
    <row r="25" spans="1:30">
      <c r="A25">
        <v>1</v>
      </c>
      <c r="B25">
        <v>2019</v>
      </c>
      <c r="C25">
        <v>437191.891</v>
      </c>
      <c r="D25">
        <v>4520992</v>
      </c>
      <c r="E25">
        <v>344052</v>
      </c>
      <c r="F25">
        <v>5703058</v>
      </c>
      <c r="G25">
        <v>6857807</v>
      </c>
      <c r="H25">
        <v>21515574</v>
      </c>
      <c r="I25">
        <v>4168907</v>
      </c>
      <c r="J25">
        <v>27218632</v>
      </c>
      <c r="K25">
        <v>0.76</v>
      </c>
      <c r="L25">
        <v>3348557</v>
      </c>
      <c r="M25">
        <v>10305023</v>
      </c>
      <c r="O25">
        <f t="shared" si="0"/>
        <v>1.2640311974532739</v>
      </c>
      <c r="P25">
        <f t="shared" si="1"/>
        <v>6.0327634753144714</v>
      </c>
      <c r="Q25">
        <f t="shared" si="2"/>
        <v>7.6100997303246727</v>
      </c>
      <c r="R25">
        <f t="shared" si="3"/>
        <v>0.60790672586732175</v>
      </c>
      <c r="S25">
        <f t="shared" si="4"/>
        <v>3.7726381180061646</v>
      </c>
      <c r="T25">
        <f t="shared" si="5"/>
        <v>0.79047227649060392</v>
      </c>
      <c r="U25">
        <f t="shared" si="6"/>
        <v>0.48828393683286803</v>
      </c>
      <c r="V25">
        <f t="shared" si="7"/>
        <v>0.64373880916769477</v>
      </c>
      <c r="X25" s="5">
        <v>356.56</v>
      </c>
      <c r="Z25">
        <f t="shared" si="8"/>
        <v>153.33333333333334</v>
      </c>
      <c r="AA25">
        <f t="shared" si="9"/>
        <v>34.480295619846267</v>
      </c>
      <c r="AB25">
        <f t="shared" si="10"/>
        <v>469.15789473684208</v>
      </c>
      <c r="AC25">
        <f t="shared" si="11"/>
        <v>27.333606050466258</v>
      </c>
      <c r="AD25">
        <f t="shared" si="12"/>
        <v>4.6635534830611931</v>
      </c>
    </row>
    <row r="26" spans="1:30">
      <c r="A26">
        <v>4</v>
      </c>
      <c r="B26">
        <v>2018</v>
      </c>
      <c r="C26">
        <v>436598.59700000001</v>
      </c>
      <c r="D26">
        <v>4186841.0000000005</v>
      </c>
      <c r="E26">
        <v>133934</v>
      </c>
      <c r="F26">
        <v>5238765</v>
      </c>
      <c r="G26">
        <v>6487320</v>
      </c>
      <c r="H26">
        <v>20735635</v>
      </c>
      <c r="I26">
        <v>9694135</v>
      </c>
      <c r="J26">
        <v>25974400</v>
      </c>
      <c r="K26">
        <v>0.3</v>
      </c>
      <c r="L26">
        <v>3794483</v>
      </c>
      <c r="M26">
        <v>10360058</v>
      </c>
      <c r="O26">
        <f t="shared" si="0"/>
        <v>0.51563847480596281</v>
      </c>
      <c r="P26">
        <f t="shared" si="1"/>
        <v>2.5565949226582982</v>
      </c>
      <c r="Q26">
        <f t="shared" si="2"/>
        <v>3.1989273058136187</v>
      </c>
      <c r="R26">
        <f t="shared" si="3"/>
        <v>1.4943204589876868</v>
      </c>
      <c r="S26">
        <f t="shared" si="4"/>
        <v>3.9581151282792795</v>
      </c>
      <c r="T26">
        <f t="shared" si="5"/>
        <v>0.79831045182949367</v>
      </c>
      <c r="U26">
        <f t="shared" si="6"/>
        <v>0.5849076352022099</v>
      </c>
      <c r="V26">
        <f t="shared" si="7"/>
        <v>0.66415639179956076</v>
      </c>
      <c r="X26" s="5">
        <v>267.66000000000003</v>
      </c>
      <c r="Z26">
        <f t="shared" si="8"/>
        <v>-66.292134831460686</v>
      </c>
      <c r="AA26">
        <f t="shared" si="9"/>
        <v>27.911253489927134</v>
      </c>
      <c r="AB26">
        <f t="shared" si="10"/>
        <v>892.20000000000016</v>
      </c>
      <c r="AC26">
        <f t="shared" si="11"/>
        <v>22.306780409699616</v>
      </c>
      <c r="AD26">
        <f t="shared" si="12"/>
        <v>4.7091851800949271</v>
      </c>
    </row>
    <row r="27" spans="1:30">
      <c r="A27">
        <v>3</v>
      </c>
      <c r="B27">
        <v>2018</v>
      </c>
      <c r="C27">
        <v>436084.995</v>
      </c>
      <c r="D27">
        <v>3999374</v>
      </c>
      <c r="E27">
        <v>402835</v>
      </c>
      <c r="F27">
        <v>5009653</v>
      </c>
      <c r="G27">
        <v>6298240</v>
      </c>
      <c r="H27">
        <v>18356576</v>
      </c>
      <c r="I27">
        <v>8729981</v>
      </c>
      <c r="J27">
        <v>23366229</v>
      </c>
      <c r="K27">
        <v>0.89</v>
      </c>
      <c r="L27">
        <v>3067534</v>
      </c>
      <c r="M27">
        <v>8336585.9999999991</v>
      </c>
      <c r="O27">
        <f t="shared" si="0"/>
        <v>1.7240051871442328</v>
      </c>
      <c r="P27">
        <f t="shared" si="1"/>
        <v>8.0411757061816456</v>
      </c>
      <c r="Q27">
        <f t="shared" si="2"/>
        <v>10.072451338634496</v>
      </c>
      <c r="R27">
        <f t="shared" si="3"/>
        <v>1.3860984973579922</v>
      </c>
      <c r="S27">
        <f t="shared" si="4"/>
        <v>3.6642410162939427</v>
      </c>
      <c r="T27">
        <f t="shared" si="5"/>
        <v>0.78560284588497353</v>
      </c>
      <c r="U27">
        <f t="shared" si="6"/>
        <v>0.48704622243674422</v>
      </c>
      <c r="V27">
        <f t="shared" si="7"/>
        <v>0.62463934596106052</v>
      </c>
      <c r="X27" s="5">
        <v>374.13</v>
      </c>
      <c r="Z27">
        <f t="shared" si="8"/>
        <v>4.7058823529411802</v>
      </c>
      <c r="AA27">
        <f t="shared" si="9"/>
        <v>40.794504134734581</v>
      </c>
      <c r="AB27">
        <f t="shared" si="10"/>
        <v>420.37078651685391</v>
      </c>
      <c r="AC27">
        <f t="shared" si="11"/>
        <v>32.567620787178271</v>
      </c>
      <c r="AD27">
        <f t="shared" si="12"/>
        <v>4.5941072166076173</v>
      </c>
    </row>
    <row r="28" spans="1:30">
      <c r="A28">
        <v>2</v>
      </c>
      <c r="B28">
        <v>2018</v>
      </c>
      <c r="C28">
        <v>435457.505</v>
      </c>
      <c r="D28">
        <v>3907270</v>
      </c>
      <c r="E28">
        <v>384349</v>
      </c>
      <c r="F28">
        <v>4496600</v>
      </c>
      <c r="G28">
        <v>6079641</v>
      </c>
      <c r="H28">
        <v>18166937</v>
      </c>
      <c r="I28">
        <v>9346889</v>
      </c>
      <c r="J28">
        <v>22663537</v>
      </c>
      <c r="K28">
        <v>0.85</v>
      </c>
      <c r="L28">
        <v>3906357</v>
      </c>
      <c r="M28">
        <v>8342066.9999999991</v>
      </c>
      <c r="O28">
        <f t="shared" si="0"/>
        <v>1.6958915106675538</v>
      </c>
      <c r="P28">
        <f t="shared" si="1"/>
        <v>8.5475470355379635</v>
      </c>
      <c r="Q28">
        <f t="shared" si="2"/>
        <v>9.836765823708113</v>
      </c>
      <c r="R28">
        <f t="shared" si="3"/>
        <v>1.5374080476133376</v>
      </c>
      <c r="S28">
        <f t="shared" si="4"/>
        <v>4.0401496686385272</v>
      </c>
      <c r="T28">
        <f t="shared" si="5"/>
        <v>0.80159319350726232</v>
      </c>
      <c r="U28">
        <f t="shared" si="6"/>
        <v>0.64253086654294223</v>
      </c>
      <c r="V28">
        <f t="shared" si="7"/>
        <v>0.64976114732160273</v>
      </c>
      <c r="X28" s="5">
        <v>391.43</v>
      </c>
      <c r="Z28">
        <f t="shared" si="8"/>
        <v>32.812499999999993</v>
      </c>
      <c r="AA28">
        <f t="shared" si="9"/>
        <v>43.62409845804104</v>
      </c>
      <c r="AB28">
        <f t="shared" si="10"/>
        <v>460.50588235294117</v>
      </c>
      <c r="AC28">
        <f t="shared" si="11"/>
        <v>37.906669746508477</v>
      </c>
      <c r="AD28">
        <f t="shared" si="12"/>
        <v>4.7609676199795397</v>
      </c>
    </row>
    <row r="29" spans="1:30">
      <c r="A29">
        <v>1</v>
      </c>
      <c r="B29">
        <v>2018</v>
      </c>
      <c r="C29">
        <v>434657.30300000001</v>
      </c>
      <c r="D29">
        <v>3700856</v>
      </c>
      <c r="E29">
        <v>290124</v>
      </c>
      <c r="F29">
        <v>4020730</v>
      </c>
      <c r="G29">
        <v>6005587</v>
      </c>
      <c r="H29">
        <v>16132067</v>
      </c>
      <c r="I29">
        <v>7817576</v>
      </c>
      <c r="J29">
        <v>20152797</v>
      </c>
      <c r="K29">
        <v>0.64</v>
      </c>
      <c r="L29">
        <v>2593666</v>
      </c>
      <c r="M29">
        <v>6542373</v>
      </c>
      <c r="O29">
        <f t="shared" si="0"/>
        <v>1.4396215076249714</v>
      </c>
      <c r="P29">
        <f t="shared" si="1"/>
        <v>7.2157046108542486</v>
      </c>
      <c r="Q29">
        <f t="shared" si="2"/>
        <v>7.8393755390644762</v>
      </c>
      <c r="R29">
        <f t="shared" si="3"/>
        <v>1.3017172176508307</v>
      </c>
      <c r="S29">
        <f t="shared" si="4"/>
        <v>4.0122234022180052</v>
      </c>
      <c r="T29">
        <f t="shared" si="5"/>
        <v>0.8004877437112079</v>
      </c>
      <c r="U29">
        <f t="shared" si="6"/>
        <v>0.43187551857961592</v>
      </c>
      <c r="V29">
        <f t="shared" si="7"/>
        <v>0.61936090181076531</v>
      </c>
      <c r="X29">
        <v>295.35000000000002</v>
      </c>
      <c r="Z29">
        <f t="shared" si="8"/>
        <v>120.68965517241381</v>
      </c>
      <c r="AA29">
        <f t="shared" si="9"/>
        <v>34.688200362578279</v>
      </c>
      <c r="AB29">
        <f t="shared" si="10"/>
        <v>461.484375</v>
      </c>
      <c r="AC29">
        <f t="shared" si="11"/>
        <v>31.92853895711724</v>
      </c>
      <c r="AD29">
        <f t="shared" si="12"/>
        <v>4.8704512613381148</v>
      </c>
    </row>
    <row r="30" spans="1:30">
      <c r="J30" s="6">
        <v>19012742</v>
      </c>
      <c r="K30">
        <v>0.28999999999999998</v>
      </c>
    </row>
    <row r="31" spans="1:30">
      <c r="B31" s="4"/>
      <c r="C31">
        <f>AVERAGE(C2:C29)</f>
        <v>438788.52767857147</v>
      </c>
      <c r="O31">
        <f t="shared" ref="O31:V31" si="13">AVERAGE(O2:O29)</f>
        <v>2.4580998679092887</v>
      </c>
      <c r="P31">
        <f t="shared" si="13"/>
        <v>7.3646513538519089</v>
      </c>
      <c r="Q31">
        <f t="shared" si="13"/>
        <v>14.007337704224406</v>
      </c>
      <c r="R31">
        <f t="shared" si="13"/>
        <v>1.1107338897496368</v>
      </c>
      <c r="S31">
        <f t="shared" si="13"/>
        <v>2.3298076643602323</v>
      </c>
      <c r="T31">
        <f t="shared" si="13"/>
        <v>0.6683784405090506</v>
      </c>
      <c r="U31">
        <f t="shared" si="13"/>
        <v>0.76039599768757338</v>
      </c>
      <c r="V31">
        <f t="shared" si="13"/>
        <v>0.52102930538969905</v>
      </c>
      <c r="Z31">
        <f>AVERAGE(Z2:Z29)</f>
        <v>106.31218046661675</v>
      </c>
      <c r="AA31">
        <f>AVERAGE(AA2:AA29)</f>
        <v>28.646615551731088</v>
      </c>
      <c r="AB31">
        <f>AVERAGE(AB2:AB29)</f>
        <v>351.88718023835997</v>
      </c>
      <c r="AC31">
        <f>AVERAGE(AC2:AC29)</f>
        <v>17.145972554021125</v>
      </c>
      <c r="AD31">
        <f>AVERAGE(AD2:AD29)</f>
        <v>3.2579139479905441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09A2-CE3E-452F-8FA9-F6CEC2FD843B}">
  <dimension ref="A1:AD31"/>
  <sheetViews>
    <sheetView topLeftCell="R1" workbookViewId="0">
      <selection activeCell="C31" sqref="C31"/>
    </sheetView>
  </sheetViews>
  <sheetFormatPr defaultRowHeight="14.4"/>
  <sheetData>
    <row r="1" spans="1:30" ht="57.6">
      <c r="A1" t="s">
        <v>1</v>
      </c>
      <c r="B1" t="s">
        <v>2</v>
      </c>
      <c r="C1" s="1" t="s">
        <v>16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  <c r="L1" s="3" t="s">
        <v>28</v>
      </c>
      <c r="M1" s="3" t="s">
        <v>29</v>
      </c>
      <c r="N1" s="3"/>
      <c r="O1" s="3" t="s">
        <v>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X1" t="s">
        <v>30</v>
      </c>
      <c r="Y1" t="s">
        <v>31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>
      <c r="A2">
        <v>4</v>
      </c>
      <c r="B2">
        <v>2024</v>
      </c>
      <c r="C2">
        <v>65792</v>
      </c>
      <c r="D2">
        <v>361952</v>
      </c>
      <c r="E2">
        <v>42220</v>
      </c>
      <c r="F2">
        <v>743969</v>
      </c>
      <c r="G2">
        <v>154974</v>
      </c>
      <c r="H2">
        <v>239.59800000000001</v>
      </c>
      <c r="I2">
        <v>5166879</v>
      </c>
      <c r="J2">
        <v>983567</v>
      </c>
      <c r="K2">
        <v>0.6</v>
      </c>
      <c r="L2">
        <v>217325</v>
      </c>
      <c r="M2">
        <v>217128</v>
      </c>
      <c r="O2">
        <f>(E2/J2)*100</f>
        <v>4.2925392982887791</v>
      </c>
      <c r="P2">
        <f>(E2/F2)*100</f>
        <v>5.6749676397806894</v>
      </c>
      <c r="Q2">
        <f>(E2/D2)*100</f>
        <v>11.66453010343913</v>
      </c>
      <c r="R2">
        <f>I2/G2</f>
        <v>33.34029579155213</v>
      </c>
      <c r="S2">
        <f>H2/F2</f>
        <v>3.2205374148654045E-4</v>
      </c>
      <c r="T2">
        <f>H2/J2</f>
        <v>2.4360109682411063E-4</v>
      </c>
      <c r="U2">
        <f>L2/G2</f>
        <v>1.4023320040781033</v>
      </c>
      <c r="V2">
        <f>M2/(M2+F2)</f>
        <v>0.22591684294093103</v>
      </c>
      <c r="X2" s="5">
        <v>38.700000000000003</v>
      </c>
      <c r="Z2">
        <f>((K2-K3)/K3)*100</f>
        <v>7.1428571428571281</v>
      </c>
      <c r="AA2">
        <f>X2*C2/D2</f>
        <v>7.0344973919193716</v>
      </c>
      <c r="AB2">
        <f>X2/K2</f>
        <v>64.500000000000014</v>
      </c>
      <c r="AC2">
        <f>X2*C2/F2</f>
        <v>3.4223877607803557</v>
      </c>
      <c r="AD2">
        <f>0.5*(J2+J3)/F2</f>
        <v>1.3197962549514832</v>
      </c>
    </row>
    <row r="3" spans="1:30">
      <c r="A3">
        <v>3</v>
      </c>
      <c r="B3">
        <v>2024</v>
      </c>
      <c r="C3">
        <v>66638</v>
      </c>
      <c r="D3">
        <v>360344</v>
      </c>
      <c r="E3">
        <v>38440</v>
      </c>
      <c r="F3">
        <v>739540</v>
      </c>
      <c r="G3">
        <v>170369</v>
      </c>
      <c r="H3">
        <v>240.66800000000001</v>
      </c>
      <c r="I3">
        <v>590228</v>
      </c>
      <c r="J3">
        <v>980208</v>
      </c>
      <c r="K3">
        <v>0.56000000000000005</v>
      </c>
      <c r="L3">
        <v>261588.00000000003</v>
      </c>
      <c r="M3">
        <v>214763</v>
      </c>
      <c r="O3">
        <f t="shared" ref="O3:O29" si="0">(E3/J3)*100</f>
        <v>3.9216166364689942</v>
      </c>
      <c r="P3">
        <f t="shared" ref="P3:P29" si="1">(E3/F3)*100</f>
        <v>5.197825675419856</v>
      </c>
      <c r="Q3">
        <f t="shared" ref="Q3:Q29" si="2">(E3/D3)*100</f>
        <v>10.667584308327598</v>
      </c>
      <c r="R3">
        <f t="shared" ref="R3:R29" si="3">I3/G3</f>
        <v>3.4644096050337798</v>
      </c>
      <c r="S3">
        <f t="shared" ref="S3:S29" si="4">H3/F3</f>
        <v>3.254293209292263E-4</v>
      </c>
      <c r="T3">
        <f t="shared" ref="T3:T29" si="5">H3/J3</f>
        <v>2.4552747988182102E-4</v>
      </c>
      <c r="U3">
        <f t="shared" ref="U3:U29" si="6">L3/G3</f>
        <v>1.5354201762057653</v>
      </c>
      <c r="V3">
        <f t="shared" ref="V3:V29" si="7">M3/(M3+F3)</f>
        <v>0.22504697145455899</v>
      </c>
      <c r="X3" s="5">
        <v>35.08</v>
      </c>
      <c r="Z3">
        <f t="shared" ref="Z3:Z29" si="8">((K3-K4)/K4)*100</f>
        <v>3.7037037037037068</v>
      </c>
      <c r="AA3">
        <f t="shared" ref="AA3:AA29" si="9">X3*C3/D3</f>
        <v>6.4873039095974958</v>
      </c>
      <c r="AB3">
        <f t="shared" ref="AB3:AB29" si="10">X3/K3</f>
        <v>62.642857142857132</v>
      </c>
      <c r="AC3">
        <f t="shared" ref="AC3:AC29" si="11">X3*C3/F3</f>
        <v>3.1609663304216133</v>
      </c>
      <c r="AD3">
        <f t="shared" ref="AD3:AD29" si="12">0.5*(J3+J4)/F3</f>
        <v>1.3151323795873111</v>
      </c>
    </row>
    <row r="4" spans="1:30">
      <c r="A4">
        <v>2</v>
      </c>
      <c r="B4">
        <v>2024</v>
      </c>
      <c r="C4">
        <v>67622</v>
      </c>
      <c r="D4">
        <v>357016</v>
      </c>
      <c r="E4">
        <v>38036</v>
      </c>
      <c r="F4">
        <v>735347</v>
      </c>
      <c r="G4">
        <v>158073</v>
      </c>
      <c r="H4">
        <v>229.631</v>
      </c>
      <c r="I4">
        <v>583679</v>
      </c>
      <c r="J4">
        <v>964978</v>
      </c>
      <c r="K4">
        <v>0.54</v>
      </c>
      <c r="L4">
        <v>252435</v>
      </c>
      <c r="M4">
        <v>197096</v>
      </c>
      <c r="O4">
        <f t="shared" si="0"/>
        <v>3.9416442654651198</v>
      </c>
      <c r="P4">
        <f t="shared" si="1"/>
        <v>5.1725239920744901</v>
      </c>
      <c r="Q4">
        <f t="shared" si="2"/>
        <v>10.653864252582517</v>
      </c>
      <c r="R4">
        <f t="shared" si="3"/>
        <v>3.692464873824119</v>
      </c>
      <c r="S4">
        <f t="shared" si="4"/>
        <v>3.1227570113157461E-4</v>
      </c>
      <c r="T4">
        <f t="shared" si="5"/>
        <v>2.3796501060127797E-4</v>
      </c>
      <c r="U4">
        <f t="shared" si="6"/>
        <v>1.5969520411455467</v>
      </c>
      <c r="V4">
        <f t="shared" si="7"/>
        <v>0.21137592324678292</v>
      </c>
      <c r="X4" s="5">
        <v>36.950000000000003</v>
      </c>
      <c r="Z4">
        <f t="shared" si="8"/>
        <v>170</v>
      </c>
      <c r="AA4">
        <f t="shared" si="9"/>
        <v>6.9986580433369943</v>
      </c>
      <c r="AB4">
        <f t="shared" si="10"/>
        <v>68.425925925925924</v>
      </c>
      <c r="AC4">
        <f t="shared" si="11"/>
        <v>3.3978963672932649</v>
      </c>
      <c r="AD4">
        <f t="shared" si="12"/>
        <v>1.3316536274711124</v>
      </c>
    </row>
    <row r="5" spans="1:30">
      <c r="A5">
        <v>1</v>
      </c>
      <c r="B5">
        <v>2024</v>
      </c>
      <c r="C5">
        <v>68330</v>
      </c>
      <c r="D5">
        <v>332752</v>
      </c>
      <c r="E5">
        <v>14154</v>
      </c>
      <c r="F5">
        <v>721973</v>
      </c>
      <c r="G5">
        <v>191296</v>
      </c>
      <c r="H5">
        <v>271.50400000000002</v>
      </c>
      <c r="I5">
        <v>606900</v>
      </c>
      <c r="J5">
        <v>993477</v>
      </c>
      <c r="K5">
        <v>0.2</v>
      </c>
      <c r="L5">
        <v>296045</v>
      </c>
      <c r="M5">
        <v>233496</v>
      </c>
      <c r="O5">
        <f t="shared" si="0"/>
        <v>1.4246932742277878</v>
      </c>
      <c r="P5">
        <f t="shared" si="1"/>
        <v>1.9604611252775381</v>
      </c>
      <c r="Q5">
        <f t="shared" si="2"/>
        <v>4.2536183103332208</v>
      </c>
      <c r="R5">
        <f t="shared" si="3"/>
        <v>3.1725702576112411</v>
      </c>
      <c r="S5">
        <f t="shared" si="4"/>
        <v>3.7605838445482038E-4</v>
      </c>
      <c r="T5">
        <f t="shared" si="5"/>
        <v>2.7328664881018887E-4</v>
      </c>
      <c r="U5">
        <f t="shared" si="6"/>
        <v>1.5475754851120775</v>
      </c>
      <c r="V5">
        <f t="shared" si="7"/>
        <v>0.24437841520761008</v>
      </c>
      <c r="X5" s="5">
        <v>39.4</v>
      </c>
      <c r="Z5">
        <f t="shared" si="8"/>
        <v>-45.945945945945944</v>
      </c>
      <c r="AA5">
        <f t="shared" si="9"/>
        <v>8.0907162090686153</v>
      </c>
      <c r="AB5">
        <f t="shared" si="10"/>
        <v>196.99999999999997</v>
      </c>
      <c r="AC5">
        <f t="shared" si="11"/>
        <v>3.7289510826582157</v>
      </c>
      <c r="AD5">
        <f t="shared" si="12"/>
        <v>1.3907722310945145</v>
      </c>
    </row>
    <row r="6" spans="1:30">
      <c r="A6">
        <v>4</v>
      </c>
      <c r="B6">
        <v>2023</v>
      </c>
      <c r="C6">
        <v>68864</v>
      </c>
      <c r="D6">
        <v>342376</v>
      </c>
      <c r="E6">
        <v>27406</v>
      </c>
      <c r="F6">
        <v>749534</v>
      </c>
      <c r="G6">
        <v>175864</v>
      </c>
      <c r="H6">
        <v>265.18900000000002</v>
      </c>
      <c r="I6">
        <v>624216</v>
      </c>
      <c r="J6">
        <v>1014723</v>
      </c>
      <c r="K6">
        <v>0.37</v>
      </c>
      <c r="L6">
        <v>313911</v>
      </c>
      <c r="M6">
        <v>217124</v>
      </c>
      <c r="O6">
        <f t="shared" si="0"/>
        <v>2.7008355974980365</v>
      </c>
      <c r="P6">
        <f t="shared" si="1"/>
        <v>3.6564051797516859</v>
      </c>
      <c r="Q6">
        <f t="shared" si="2"/>
        <v>8.0046498586349504</v>
      </c>
      <c r="R6">
        <f t="shared" si="3"/>
        <v>3.549424555338216</v>
      </c>
      <c r="S6">
        <f t="shared" si="4"/>
        <v>3.5380516427540313E-4</v>
      </c>
      <c r="T6">
        <f t="shared" si="5"/>
        <v>2.6134127244578078E-4</v>
      </c>
      <c r="U6">
        <f t="shared" si="6"/>
        <v>1.7849645180366647</v>
      </c>
      <c r="V6">
        <f t="shared" si="7"/>
        <v>0.22461304825491538</v>
      </c>
      <c r="X6" s="5">
        <v>47.34</v>
      </c>
      <c r="Z6">
        <f t="shared" si="8"/>
        <v>-53.164556962025323</v>
      </c>
      <c r="AA6">
        <f t="shared" si="9"/>
        <v>9.5217590017991931</v>
      </c>
      <c r="AB6">
        <f t="shared" si="10"/>
        <v>127.94594594594595</v>
      </c>
      <c r="AC6">
        <f t="shared" si="11"/>
        <v>4.3493981060232096</v>
      </c>
      <c r="AD6">
        <f t="shared" si="12"/>
        <v>1.3622070513145501</v>
      </c>
    </row>
    <row r="7" spans="1:30">
      <c r="A7">
        <v>3</v>
      </c>
      <c r="B7">
        <v>2023</v>
      </c>
      <c r="C7">
        <v>68962</v>
      </c>
      <c r="D7">
        <v>345122</v>
      </c>
      <c r="E7">
        <v>58216</v>
      </c>
      <c r="F7">
        <v>739574</v>
      </c>
      <c r="G7">
        <v>189686</v>
      </c>
      <c r="H7">
        <v>287.74400000000003</v>
      </c>
      <c r="I7">
        <v>625939</v>
      </c>
      <c r="J7">
        <v>1027318</v>
      </c>
      <c r="K7">
        <v>0.79</v>
      </c>
      <c r="L7">
        <v>305103</v>
      </c>
      <c r="M7">
        <v>230217</v>
      </c>
      <c r="O7">
        <f t="shared" si="0"/>
        <v>5.666794507640283</v>
      </c>
      <c r="P7">
        <f t="shared" si="1"/>
        <v>7.8715584917804033</v>
      </c>
      <c r="Q7">
        <f t="shared" si="2"/>
        <v>16.868237898482274</v>
      </c>
      <c r="R7">
        <f t="shared" si="3"/>
        <v>3.2998692576152169</v>
      </c>
      <c r="S7">
        <f t="shared" si="4"/>
        <v>3.8906721977787216E-4</v>
      </c>
      <c r="T7">
        <f t="shared" si="5"/>
        <v>2.8009243486437505E-4</v>
      </c>
      <c r="U7">
        <f t="shared" si="6"/>
        <v>1.6084634606665753</v>
      </c>
      <c r="V7">
        <f t="shared" si="7"/>
        <v>0.23738826200696853</v>
      </c>
      <c r="X7" s="5">
        <v>41.59</v>
      </c>
      <c r="Z7">
        <f t="shared" si="8"/>
        <v>276.1904761904762</v>
      </c>
      <c r="AA7">
        <f t="shared" si="9"/>
        <v>8.3104802939250462</v>
      </c>
      <c r="AB7">
        <f t="shared" si="10"/>
        <v>52.64556962025317</v>
      </c>
      <c r="AC7">
        <f t="shared" si="11"/>
        <v>3.8780833020089944</v>
      </c>
      <c r="AD7">
        <f t="shared" si="12"/>
        <v>1.3931033270504372</v>
      </c>
    </row>
    <row r="8" spans="1:30">
      <c r="A8">
        <v>2</v>
      </c>
      <c r="B8">
        <v>2023</v>
      </c>
      <c r="C8">
        <v>69287</v>
      </c>
      <c r="D8">
        <v>337126</v>
      </c>
      <c r="E8">
        <v>14729</v>
      </c>
      <c r="F8">
        <v>708602</v>
      </c>
      <c r="G8">
        <v>215531</v>
      </c>
      <c r="H8">
        <v>324.68599999999998</v>
      </c>
      <c r="I8">
        <v>587510</v>
      </c>
      <c r="J8">
        <v>1033288</v>
      </c>
      <c r="K8">
        <v>0.21</v>
      </c>
      <c r="L8">
        <v>270256</v>
      </c>
      <c r="M8">
        <v>256909</v>
      </c>
      <c r="O8">
        <f t="shared" si="0"/>
        <v>1.4254496326290444</v>
      </c>
      <c r="P8">
        <f t="shared" si="1"/>
        <v>2.0785998346039105</v>
      </c>
      <c r="Q8">
        <f t="shared" si="2"/>
        <v>4.3689896359224738</v>
      </c>
      <c r="R8">
        <f t="shared" si="3"/>
        <v>2.7258723803072411</v>
      </c>
      <c r="S8">
        <f t="shared" si="4"/>
        <v>4.5820644028664889E-4</v>
      </c>
      <c r="T8">
        <f t="shared" si="5"/>
        <v>3.1422604346513267E-4</v>
      </c>
      <c r="U8">
        <f t="shared" si="6"/>
        <v>1.2539077905266527</v>
      </c>
      <c r="V8">
        <f t="shared" si="7"/>
        <v>0.26608604148476817</v>
      </c>
      <c r="X8" s="5">
        <v>36.409999999999997</v>
      </c>
      <c r="Z8">
        <f t="shared" si="8"/>
        <v>-1149.9999999999998</v>
      </c>
      <c r="AA8">
        <f t="shared" si="9"/>
        <v>7.4830765648451916</v>
      </c>
      <c r="AB8">
        <f t="shared" si="10"/>
        <v>173.38095238095238</v>
      </c>
      <c r="AC8">
        <f t="shared" si="11"/>
        <v>3.5601644787906328</v>
      </c>
      <c r="AD8">
        <f t="shared" si="12"/>
        <v>1.4500170758761617</v>
      </c>
    </row>
    <row r="9" spans="1:30">
      <c r="A9">
        <v>1</v>
      </c>
      <c r="B9">
        <v>2023</v>
      </c>
      <c r="C9">
        <v>69649</v>
      </c>
      <c r="D9">
        <v>312438</v>
      </c>
      <c r="E9">
        <v>-1178</v>
      </c>
      <c r="F9">
        <v>704128</v>
      </c>
      <c r="G9">
        <v>199297</v>
      </c>
      <c r="H9">
        <v>317.55399999999997</v>
      </c>
      <c r="I9">
        <v>591594</v>
      </c>
      <c r="J9">
        <v>1021682</v>
      </c>
      <c r="K9">
        <v>-0.02</v>
      </c>
      <c r="L9">
        <v>289298</v>
      </c>
      <c r="M9">
        <v>240370</v>
      </c>
      <c r="O9">
        <f t="shared" si="0"/>
        <v>-0.11530006401208988</v>
      </c>
      <c r="P9">
        <f t="shared" si="1"/>
        <v>-0.16729912743137612</v>
      </c>
      <c r="Q9">
        <f t="shared" si="2"/>
        <v>-0.3770348037050551</v>
      </c>
      <c r="R9">
        <f t="shared" si="3"/>
        <v>2.9684039398485678</v>
      </c>
      <c r="S9">
        <f t="shared" si="4"/>
        <v>4.5098902472277765E-4</v>
      </c>
      <c r="T9">
        <f t="shared" si="5"/>
        <v>3.1081491109758222E-4</v>
      </c>
      <c r="U9">
        <f t="shared" si="6"/>
        <v>1.4515923471000567</v>
      </c>
      <c r="V9">
        <f t="shared" si="7"/>
        <v>0.2544949804022878</v>
      </c>
      <c r="X9" s="5">
        <v>30.7</v>
      </c>
      <c r="Z9">
        <f t="shared" si="8"/>
        <v>-107.40740740740742</v>
      </c>
      <c r="AA9">
        <f t="shared" si="9"/>
        <v>6.843675545228173</v>
      </c>
      <c r="AB9">
        <f t="shared" si="10"/>
        <v>-1535</v>
      </c>
      <c r="AC9">
        <f t="shared" si="11"/>
        <v>3.0366982991728775</v>
      </c>
      <c r="AD9">
        <f t="shared" si="12"/>
        <v>1.4468988592983094</v>
      </c>
    </row>
    <row r="10" spans="1:30">
      <c r="A10">
        <v>4</v>
      </c>
      <c r="B10">
        <v>2022</v>
      </c>
      <c r="C10">
        <v>69797</v>
      </c>
      <c r="D10">
        <v>309103</v>
      </c>
      <c r="E10">
        <v>20145</v>
      </c>
      <c r="F10">
        <v>710324</v>
      </c>
      <c r="G10">
        <v>182824</v>
      </c>
      <c r="H10">
        <v>305.59800000000001</v>
      </c>
      <c r="I10">
        <v>63467</v>
      </c>
      <c r="J10">
        <v>1015922</v>
      </c>
      <c r="K10">
        <v>0.27</v>
      </c>
      <c r="L10">
        <v>306379</v>
      </c>
      <c r="M10">
        <v>218937</v>
      </c>
      <c r="O10">
        <f t="shared" si="0"/>
        <v>1.9829278231990253</v>
      </c>
      <c r="P10">
        <f t="shared" si="1"/>
        <v>2.8360297554355478</v>
      </c>
      <c r="Q10">
        <f t="shared" si="2"/>
        <v>6.5172450607079195</v>
      </c>
      <c r="R10">
        <f t="shared" si="3"/>
        <v>0.34714807683892707</v>
      </c>
      <c r="S10">
        <f t="shared" si="4"/>
        <v>4.3022339101593077E-4</v>
      </c>
      <c r="T10">
        <f t="shared" si="5"/>
        <v>3.0080852663885612E-4</v>
      </c>
      <c r="U10">
        <f t="shared" si="6"/>
        <v>1.6758138975189254</v>
      </c>
      <c r="V10">
        <f t="shared" si="7"/>
        <v>0.23560334502362629</v>
      </c>
      <c r="X10" s="5">
        <v>27.34</v>
      </c>
      <c r="Z10">
        <f t="shared" si="8"/>
        <v>107.69230769230771</v>
      </c>
      <c r="AA10">
        <f t="shared" si="9"/>
        <v>6.1735084421697621</v>
      </c>
      <c r="AB10">
        <f t="shared" si="10"/>
        <v>101.25925925925925</v>
      </c>
      <c r="AC10">
        <f t="shared" si="11"/>
        <v>2.6864500988281406</v>
      </c>
      <c r="AD10">
        <f t="shared" si="12"/>
        <v>1.4403680573935274</v>
      </c>
    </row>
    <row r="11" spans="1:30">
      <c r="A11">
        <v>3</v>
      </c>
      <c r="B11">
        <v>2022</v>
      </c>
      <c r="C11">
        <v>70399</v>
      </c>
      <c r="D11">
        <v>308891</v>
      </c>
      <c r="E11">
        <v>9108</v>
      </c>
      <c r="F11">
        <v>2021</v>
      </c>
      <c r="G11">
        <v>199384</v>
      </c>
      <c r="H11">
        <v>328.95600000000002</v>
      </c>
      <c r="I11">
        <v>623101</v>
      </c>
      <c r="J11">
        <v>1030334</v>
      </c>
      <c r="K11">
        <v>0.13</v>
      </c>
      <c r="L11">
        <v>330970</v>
      </c>
      <c r="M11">
        <v>233817</v>
      </c>
      <c r="O11">
        <f t="shared" si="0"/>
        <v>0.8839851931509588</v>
      </c>
      <c r="P11">
        <f t="shared" si="1"/>
        <v>450.66798614547253</v>
      </c>
      <c r="Q11">
        <f t="shared" si="2"/>
        <v>2.9486129411345749</v>
      </c>
      <c r="R11">
        <f t="shared" si="3"/>
        <v>3.1251304016370423</v>
      </c>
      <c r="S11">
        <f t="shared" si="4"/>
        <v>0.16276892627412173</v>
      </c>
      <c r="T11">
        <f t="shared" si="5"/>
        <v>3.1927122661195304E-4</v>
      </c>
      <c r="U11">
        <f t="shared" si="6"/>
        <v>1.6599626850700155</v>
      </c>
      <c r="V11">
        <f t="shared" si="7"/>
        <v>0.99143055826457149</v>
      </c>
      <c r="X11" s="5">
        <v>33.909999999999997</v>
      </c>
      <c r="Z11">
        <f t="shared" si="8"/>
        <v>18.181818181818183</v>
      </c>
      <c r="AA11">
        <f t="shared" si="9"/>
        <v>7.7283899174789807</v>
      </c>
      <c r="AB11">
        <f t="shared" si="10"/>
        <v>260.84615384615381</v>
      </c>
      <c r="AC11">
        <f t="shared" si="11"/>
        <v>1181.2123156853042</v>
      </c>
      <c r="AD11">
        <f t="shared" si="12"/>
        <v>508.04106877783278</v>
      </c>
    </row>
    <row r="12" spans="1:30">
      <c r="A12">
        <v>2</v>
      </c>
      <c r="B12">
        <v>2022</v>
      </c>
      <c r="C12">
        <v>71119</v>
      </c>
      <c r="D12">
        <v>298884</v>
      </c>
      <c r="E12">
        <v>8009</v>
      </c>
      <c r="F12">
        <v>718604</v>
      </c>
      <c r="G12">
        <v>180006</v>
      </c>
      <c r="H12">
        <v>304.56400000000002</v>
      </c>
      <c r="I12">
        <v>611186</v>
      </c>
      <c r="J12">
        <v>1023168</v>
      </c>
      <c r="K12">
        <v>0.11</v>
      </c>
      <c r="L12">
        <v>421162</v>
      </c>
      <c r="M12">
        <v>198755</v>
      </c>
      <c r="O12">
        <f t="shared" si="0"/>
        <v>0.78276490273347099</v>
      </c>
      <c r="P12">
        <f t="shared" si="1"/>
        <v>1.1145220455215945</v>
      </c>
      <c r="Q12">
        <f t="shared" si="2"/>
        <v>2.6796349085263849</v>
      </c>
      <c r="R12">
        <f t="shared" si="3"/>
        <v>3.3953645989578125</v>
      </c>
      <c r="S12">
        <f t="shared" si="4"/>
        <v>4.2382730961697962E-4</v>
      </c>
      <c r="T12">
        <f t="shared" si="5"/>
        <v>2.9766763620441613E-4</v>
      </c>
      <c r="U12">
        <f t="shared" si="6"/>
        <v>2.3397108985256048</v>
      </c>
      <c r="V12">
        <f t="shared" si="7"/>
        <v>0.21665999897531937</v>
      </c>
      <c r="X12" s="5">
        <v>27.77</v>
      </c>
      <c r="Z12">
        <f t="shared" si="8"/>
        <v>-1200</v>
      </c>
      <c r="AA12">
        <f t="shared" si="9"/>
        <v>6.6078298938718696</v>
      </c>
      <c r="AB12">
        <f t="shared" si="10"/>
        <v>252.45454545454544</v>
      </c>
      <c r="AC12">
        <f t="shared" si="11"/>
        <v>2.7483490629052993</v>
      </c>
      <c r="AD12">
        <f t="shared" si="12"/>
        <v>1.4389524689536934</v>
      </c>
    </row>
    <row r="13" spans="1:30">
      <c r="A13">
        <v>1</v>
      </c>
      <c r="B13">
        <v>2022</v>
      </c>
      <c r="C13">
        <v>71559</v>
      </c>
      <c r="D13">
        <v>276628</v>
      </c>
      <c r="E13">
        <v>-915</v>
      </c>
      <c r="F13">
        <v>724349</v>
      </c>
      <c r="G13">
        <v>195631</v>
      </c>
      <c r="H13">
        <v>320.55700000000002</v>
      </c>
      <c r="I13">
        <v>637341</v>
      </c>
      <c r="J13">
        <v>1044906</v>
      </c>
      <c r="K13">
        <v>-0.01</v>
      </c>
      <c r="L13">
        <v>465121</v>
      </c>
      <c r="M13">
        <v>203159</v>
      </c>
      <c r="O13">
        <f t="shared" si="0"/>
        <v>-8.7567685514295057E-2</v>
      </c>
      <c r="P13">
        <f t="shared" si="1"/>
        <v>-0.12632032349047215</v>
      </c>
      <c r="Q13">
        <f t="shared" si="2"/>
        <v>-0.33076911953959831</v>
      </c>
      <c r="R13">
        <f t="shared" si="3"/>
        <v>3.2578732409485203</v>
      </c>
      <c r="S13">
        <f t="shared" si="4"/>
        <v>4.4254496106158774E-4</v>
      </c>
      <c r="T13">
        <f t="shared" si="5"/>
        <v>3.0678070563285118E-4</v>
      </c>
      <c r="U13">
        <f t="shared" si="6"/>
        <v>2.3775424140345853</v>
      </c>
      <c r="V13">
        <f t="shared" si="7"/>
        <v>0.21903746382780526</v>
      </c>
      <c r="X13" s="5">
        <v>34.11</v>
      </c>
      <c r="Z13">
        <f t="shared" si="8"/>
        <v>-103.44827586206897</v>
      </c>
      <c r="AA13">
        <f t="shared" si="9"/>
        <v>8.8236819483204876</v>
      </c>
      <c r="AB13">
        <f t="shared" si="10"/>
        <v>-3411</v>
      </c>
      <c r="AC13">
        <f t="shared" si="11"/>
        <v>3.3697533785509468</v>
      </c>
      <c r="AD13">
        <f t="shared" si="12"/>
        <v>1.446425687065213</v>
      </c>
    </row>
    <row r="14" spans="1:30">
      <c r="A14">
        <v>4</v>
      </c>
      <c r="B14">
        <v>2021</v>
      </c>
      <c r="C14">
        <v>72171</v>
      </c>
      <c r="D14">
        <v>273400</v>
      </c>
      <c r="E14">
        <v>23190</v>
      </c>
      <c r="F14">
        <v>751318</v>
      </c>
      <c r="G14">
        <v>164013</v>
      </c>
      <c r="H14">
        <v>299.20999999999998</v>
      </c>
      <c r="I14">
        <v>479783</v>
      </c>
      <c r="J14">
        <v>1050528</v>
      </c>
      <c r="K14">
        <v>0.28999999999999998</v>
      </c>
      <c r="L14">
        <v>479783</v>
      </c>
      <c r="M14">
        <v>171231</v>
      </c>
      <c r="O14">
        <f t="shared" si="0"/>
        <v>2.2074613908434615</v>
      </c>
      <c r="P14">
        <f t="shared" si="1"/>
        <v>3.0865758573599993</v>
      </c>
      <c r="Q14">
        <f t="shared" si="2"/>
        <v>8.4820775420629122</v>
      </c>
      <c r="R14">
        <f t="shared" si="3"/>
        <v>2.9252742160682383</v>
      </c>
      <c r="S14">
        <f t="shared" si="4"/>
        <v>3.9824681426506482E-4</v>
      </c>
      <c r="T14">
        <f t="shared" si="5"/>
        <v>2.8481868165341616E-4</v>
      </c>
      <c r="U14">
        <f t="shared" si="6"/>
        <v>2.9252742160682383</v>
      </c>
      <c r="V14">
        <f t="shared" si="7"/>
        <v>0.18560640139439749</v>
      </c>
      <c r="X14" s="5">
        <v>36.24</v>
      </c>
      <c r="Z14">
        <f t="shared" si="8"/>
        <v>26.086956521739118</v>
      </c>
      <c r="AA14">
        <f t="shared" si="9"/>
        <v>9.5664851499634231</v>
      </c>
      <c r="AB14">
        <f t="shared" si="10"/>
        <v>124.96551724137933</v>
      </c>
      <c r="AC14">
        <f t="shared" si="11"/>
        <v>3.4811851173537702</v>
      </c>
      <c r="AD14">
        <f t="shared" si="12"/>
        <v>1.4172401033916397</v>
      </c>
    </row>
    <row r="15" spans="1:30">
      <c r="A15">
        <v>3</v>
      </c>
      <c r="B15">
        <v>2021</v>
      </c>
      <c r="C15">
        <v>73546.38</v>
      </c>
      <c r="D15">
        <v>269155</v>
      </c>
      <c r="E15">
        <v>18065</v>
      </c>
      <c r="F15">
        <v>781823</v>
      </c>
      <c r="G15">
        <v>150532</v>
      </c>
      <c r="H15">
        <v>297.245</v>
      </c>
      <c r="I15">
        <v>667106</v>
      </c>
      <c r="J15">
        <v>1079068</v>
      </c>
      <c r="K15">
        <v>0.23</v>
      </c>
      <c r="L15">
        <v>531620</v>
      </c>
      <c r="M15">
        <v>158814</v>
      </c>
      <c r="O15">
        <f t="shared" si="0"/>
        <v>1.6741298972817282</v>
      </c>
      <c r="P15">
        <f t="shared" si="1"/>
        <v>2.3106252949836472</v>
      </c>
      <c r="Q15">
        <f t="shared" si="2"/>
        <v>6.7117460199513284</v>
      </c>
      <c r="R15">
        <f t="shared" si="3"/>
        <v>4.4316557276858077</v>
      </c>
      <c r="S15">
        <f t="shared" si="4"/>
        <v>3.8019474996258746E-4</v>
      </c>
      <c r="T15">
        <f t="shared" si="5"/>
        <v>2.7546456757127449E-4</v>
      </c>
      <c r="U15">
        <f t="shared" si="6"/>
        <v>3.5316078973241569</v>
      </c>
      <c r="V15">
        <f t="shared" si="7"/>
        <v>0.16883665005735474</v>
      </c>
      <c r="X15" s="5">
        <v>37.24</v>
      </c>
      <c r="Z15">
        <f t="shared" si="8"/>
        <v>359.99999999999994</v>
      </c>
      <c r="AA15">
        <f t="shared" si="9"/>
        <v>10.175799042187588</v>
      </c>
      <c r="AB15">
        <f t="shared" si="10"/>
        <v>161.91304347826087</v>
      </c>
      <c r="AC15">
        <f t="shared" si="11"/>
        <v>3.503180631933315</v>
      </c>
      <c r="AD15">
        <f t="shared" si="12"/>
        <v>1.3969351119115196</v>
      </c>
    </row>
    <row r="16" spans="1:30">
      <c r="A16">
        <v>2</v>
      </c>
      <c r="B16">
        <v>2021</v>
      </c>
      <c r="C16">
        <v>74486.036999999997</v>
      </c>
      <c r="D16">
        <v>257188</v>
      </c>
      <c r="E16">
        <v>4212</v>
      </c>
      <c r="F16">
        <v>803464</v>
      </c>
      <c r="G16">
        <v>159223</v>
      </c>
      <c r="H16">
        <v>301.77999999999997</v>
      </c>
      <c r="I16">
        <v>689182</v>
      </c>
      <c r="J16">
        <v>1105244</v>
      </c>
      <c r="K16">
        <v>0.05</v>
      </c>
      <c r="L16">
        <v>558227</v>
      </c>
      <c r="M16">
        <v>167332</v>
      </c>
      <c r="O16">
        <f t="shared" si="0"/>
        <v>0.38109231988592562</v>
      </c>
      <c r="P16">
        <f t="shared" si="1"/>
        <v>0.52423008373741697</v>
      </c>
      <c r="Q16">
        <f t="shared" si="2"/>
        <v>1.6377124904738947</v>
      </c>
      <c r="R16">
        <f t="shared" si="3"/>
        <v>4.3284073280870228</v>
      </c>
      <c r="S16">
        <f t="shared" si="4"/>
        <v>3.755986578116754E-4</v>
      </c>
      <c r="T16">
        <f t="shared" si="5"/>
        <v>2.7304378037790747E-4</v>
      </c>
      <c r="U16">
        <f t="shared" si="6"/>
        <v>3.5059444929438586</v>
      </c>
      <c r="V16">
        <f t="shared" si="7"/>
        <v>0.17236576994548802</v>
      </c>
      <c r="X16" s="5">
        <v>39.96</v>
      </c>
      <c r="Z16">
        <f t="shared" si="8"/>
        <v>-162.5</v>
      </c>
      <c r="AA16">
        <f t="shared" si="9"/>
        <v>11.57309842807596</v>
      </c>
      <c r="AB16">
        <f t="shared" si="10"/>
        <v>799.19999999999993</v>
      </c>
      <c r="AC16">
        <f t="shared" si="11"/>
        <v>3.7045369033584579</v>
      </c>
      <c r="AD16">
        <f t="shared" si="12"/>
        <v>1.3943512092638874</v>
      </c>
    </row>
    <row r="17" spans="1:30">
      <c r="A17">
        <v>1</v>
      </c>
      <c r="B17">
        <v>2021</v>
      </c>
      <c r="C17">
        <v>75065.259000000005</v>
      </c>
      <c r="D17">
        <v>232096</v>
      </c>
      <c r="E17">
        <v>-5796</v>
      </c>
      <c r="F17">
        <v>827100</v>
      </c>
      <c r="G17">
        <v>156051</v>
      </c>
      <c r="H17">
        <v>308.27800000000002</v>
      </c>
      <c r="I17">
        <v>703346</v>
      </c>
      <c r="J17">
        <v>1135378</v>
      </c>
      <c r="K17">
        <v>-0.08</v>
      </c>
      <c r="L17">
        <v>588592</v>
      </c>
      <c r="M17">
        <v>164040</v>
      </c>
      <c r="O17">
        <f t="shared" si="0"/>
        <v>-0.51049077928231834</v>
      </c>
      <c r="P17">
        <f t="shared" si="1"/>
        <v>-0.70076169749727968</v>
      </c>
      <c r="Q17">
        <f t="shared" si="2"/>
        <v>-2.4972425203364121</v>
      </c>
      <c r="R17">
        <f t="shared" si="3"/>
        <v>4.507154712241511</v>
      </c>
      <c r="S17">
        <f t="shared" si="4"/>
        <v>3.7272155724821671E-4</v>
      </c>
      <c r="T17">
        <f t="shared" si="5"/>
        <v>2.7152014571358614E-4</v>
      </c>
      <c r="U17">
        <f t="shared" si="6"/>
        <v>3.7717925549980453</v>
      </c>
      <c r="V17">
        <f t="shared" si="7"/>
        <v>0.16550638658514438</v>
      </c>
      <c r="X17" s="5">
        <v>39</v>
      </c>
      <c r="Z17">
        <f t="shared" si="8"/>
        <v>-128.57142857142858</v>
      </c>
      <c r="AA17">
        <f t="shared" si="9"/>
        <v>12.613509500379154</v>
      </c>
      <c r="AB17">
        <f t="shared" si="10"/>
        <v>-487.5</v>
      </c>
      <c r="AC17">
        <f t="shared" si="11"/>
        <v>3.5395298041349297</v>
      </c>
      <c r="AD17">
        <f t="shared" si="12"/>
        <v>1.3845514448071576</v>
      </c>
    </row>
    <row r="18" spans="1:30">
      <c r="A18">
        <v>4</v>
      </c>
      <c r="B18">
        <v>2020</v>
      </c>
      <c r="C18">
        <v>75272.350000000006</v>
      </c>
      <c r="D18">
        <v>233195</v>
      </c>
      <c r="E18">
        <v>21089</v>
      </c>
      <c r="F18">
        <v>854534</v>
      </c>
      <c r="G18">
        <v>143030</v>
      </c>
      <c r="H18">
        <v>300.41300000000001</v>
      </c>
      <c r="I18">
        <v>712725</v>
      </c>
      <c r="J18">
        <v>1154947</v>
      </c>
      <c r="K18">
        <v>0.28000000000000003</v>
      </c>
      <c r="L18">
        <v>595875</v>
      </c>
      <c r="M18">
        <v>151478</v>
      </c>
      <c r="O18">
        <f t="shared" si="0"/>
        <v>1.8259712350436861</v>
      </c>
      <c r="P18">
        <f t="shared" si="1"/>
        <v>2.4678947824194242</v>
      </c>
      <c r="Q18">
        <f t="shared" si="2"/>
        <v>9.0435043633010999</v>
      </c>
      <c r="R18">
        <f t="shared" si="3"/>
        <v>4.9830455149269381</v>
      </c>
      <c r="S18">
        <f t="shared" si="4"/>
        <v>3.5155183995019509E-4</v>
      </c>
      <c r="T18">
        <f t="shared" si="5"/>
        <v>2.6010977127088951E-4</v>
      </c>
      <c r="U18">
        <f t="shared" si="6"/>
        <v>4.1660840383136408</v>
      </c>
      <c r="V18">
        <f t="shared" si="7"/>
        <v>0.15057275658739658</v>
      </c>
      <c r="X18" s="5">
        <v>32.67</v>
      </c>
      <c r="Z18">
        <f>((K18-K19)/K19)*100</f>
        <v>-28100</v>
      </c>
      <c r="AA18">
        <f t="shared" si="9"/>
        <v>10.5454562683591</v>
      </c>
      <c r="AB18">
        <f t="shared" si="10"/>
        <v>116.67857142857143</v>
      </c>
      <c r="AC18">
        <f t="shared" si="11"/>
        <v>2.8777645763655983</v>
      </c>
      <c r="AD18">
        <f>0.5*(J18+J19)/F18</f>
        <v>1.342191767676886</v>
      </c>
    </row>
    <row r="19" spans="1:30">
      <c r="A19">
        <v>3</v>
      </c>
      <c r="B19">
        <v>2020</v>
      </c>
      <c r="C19">
        <v>73976.486999999994</v>
      </c>
      <c r="D19">
        <v>220807</v>
      </c>
      <c r="E19">
        <v>-1020</v>
      </c>
      <c r="F19">
        <v>815628</v>
      </c>
      <c r="G19">
        <v>162505</v>
      </c>
      <c r="H19">
        <v>323.322</v>
      </c>
      <c r="I19">
        <v>694192</v>
      </c>
      <c r="J19">
        <v>1138950</v>
      </c>
      <c r="K19">
        <v>-1E-3</v>
      </c>
      <c r="L19">
        <v>590789</v>
      </c>
      <c r="M19">
        <v>168025</v>
      </c>
      <c r="O19">
        <f t="shared" si="0"/>
        <v>-8.9556170156723292E-2</v>
      </c>
      <c r="P19">
        <f t="shared" si="1"/>
        <v>-0.12505701128455621</v>
      </c>
      <c r="Q19">
        <f t="shared" si="2"/>
        <v>-0.46194187684267263</v>
      </c>
      <c r="R19">
        <f t="shared" si="3"/>
        <v>4.2718193286360417</v>
      </c>
      <c r="S19">
        <f t="shared" si="4"/>
        <v>3.9640865688769881E-4</v>
      </c>
      <c r="T19">
        <f t="shared" si="5"/>
        <v>2.8387725536678521E-4</v>
      </c>
      <c r="U19">
        <f t="shared" si="6"/>
        <v>3.6355127534537397</v>
      </c>
      <c r="V19">
        <f t="shared" si="7"/>
        <v>0.17081735124073225</v>
      </c>
      <c r="X19" s="5">
        <v>20.09</v>
      </c>
      <c r="Z19">
        <f t="shared" si="8"/>
        <v>-99.696969696969688</v>
      </c>
      <c r="AA19">
        <f t="shared" si="9"/>
        <v>6.7307088263959018</v>
      </c>
      <c r="AB19">
        <f t="shared" si="10"/>
        <v>-20090</v>
      </c>
      <c r="AC19">
        <f t="shared" si="11"/>
        <v>1.8221390435713338</v>
      </c>
      <c r="AD19">
        <f t="shared" si="12"/>
        <v>1.3562770037320935</v>
      </c>
    </row>
    <row r="20" spans="1:30">
      <c r="A20">
        <v>2</v>
      </c>
      <c r="B20">
        <v>2020</v>
      </c>
      <c r="C20">
        <v>73121.229000000007</v>
      </c>
      <c r="D20">
        <v>169030</v>
      </c>
      <c r="E20">
        <v>-23990</v>
      </c>
      <c r="F20">
        <v>781320</v>
      </c>
      <c r="G20">
        <v>120530</v>
      </c>
      <c r="H20">
        <v>292.16500000000002</v>
      </c>
      <c r="I20">
        <v>617393</v>
      </c>
      <c r="J20">
        <v>1073485</v>
      </c>
      <c r="K20">
        <v>-0.33</v>
      </c>
      <c r="L20">
        <v>525693</v>
      </c>
      <c r="M20">
        <v>127628</v>
      </c>
      <c r="O20">
        <f t="shared" si="0"/>
        <v>-2.2347773839410889</v>
      </c>
      <c r="P20">
        <f t="shared" si="1"/>
        <v>-3.0704448881380229</v>
      </c>
      <c r="Q20">
        <f t="shared" si="2"/>
        <v>-14.192746849671655</v>
      </c>
      <c r="R20">
        <f t="shared" si="3"/>
        <v>5.1223180950800629</v>
      </c>
      <c r="S20">
        <f t="shared" si="4"/>
        <v>3.7393769518251168E-4</v>
      </c>
      <c r="T20">
        <f t="shared" si="5"/>
        <v>2.7216495805716895E-4</v>
      </c>
      <c r="U20">
        <f t="shared" si="6"/>
        <v>4.3615116568489176</v>
      </c>
      <c r="V20">
        <f t="shared" si="7"/>
        <v>0.14041287290362045</v>
      </c>
      <c r="X20" s="5">
        <v>23.13</v>
      </c>
      <c r="Z20">
        <f t="shared" si="8"/>
        <v>50.000000000000014</v>
      </c>
      <c r="AA20">
        <f t="shared" si="9"/>
        <v>10.005880771283206</v>
      </c>
      <c r="AB20">
        <f t="shared" si="10"/>
        <v>-70.090909090909079</v>
      </c>
      <c r="AC20">
        <f t="shared" si="11"/>
        <v>2.1646624005145139</v>
      </c>
      <c r="AD20">
        <f t="shared" si="12"/>
        <v>1.3814499820816055</v>
      </c>
    </row>
    <row r="21" spans="1:30">
      <c r="A21">
        <v>1</v>
      </c>
      <c r="B21">
        <v>2020</v>
      </c>
      <c r="C21">
        <v>71185.467999999993</v>
      </c>
      <c r="D21">
        <v>249901</v>
      </c>
      <c r="E21">
        <v>-15503</v>
      </c>
      <c r="F21">
        <v>762432</v>
      </c>
      <c r="G21">
        <v>140681</v>
      </c>
      <c r="H21">
        <v>322.79199999999997</v>
      </c>
      <c r="I21">
        <v>594873</v>
      </c>
      <c r="J21">
        <v>1085224</v>
      </c>
      <c r="K21">
        <v>-0.22</v>
      </c>
      <c r="L21">
        <v>364576</v>
      </c>
      <c r="M21">
        <v>147719</v>
      </c>
      <c r="O21">
        <f t="shared" si="0"/>
        <v>-1.4285529991964794</v>
      </c>
      <c r="P21">
        <f t="shared" si="1"/>
        <v>-2.0333616637286998</v>
      </c>
      <c r="Q21">
        <f t="shared" si="2"/>
        <v>-6.203656648032621</v>
      </c>
      <c r="R21">
        <f t="shared" si="3"/>
        <v>4.2285241077330982</v>
      </c>
      <c r="S21">
        <f t="shared" si="4"/>
        <v>4.2337152690338282E-4</v>
      </c>
      <c r="T21">
        <f t="shared" si="5"/>
        <v>2.9744273993203245E-4</v>
      </c>
      <c r="U21">
        <f t="shared" si="6"/>
        <v>2.591508448191298</v>
      </c>
      <c r="V21">
        <f t="shared" si="7"/>
        <v>0.16230164005752892</v>
      </c>
      <c r="X21" s="5">
        <v>18.03</v>
      </c>
      <c r="Z21">
        <f t="shared" si="8"/>
        <v>-200</v>
      </c>
      <c r="AA21">
        <f t="shared" si="9"/>
        <v>5.1359297803530195</v>
      </c>
      <c r="AB21">
        <f t="shared" si="10"/>
        <v>-81.954545454545453</v>
      </c>
      <c r="AC21">
        <f t="shared" si="11"/>
        <v>1.6833947001699823</v>
      </c>
      <c r="AD21">
        <f t="shared" si="12"/>
        <v>1.4138467430538069</v>
      </c>
    </row>
    <row r="22" spans="1:30">
      <c r="A22">
        <v>4</v>
      </c>
      <c r="B22">
        <v>2019</v>
      </c>
      <c r="C22">
        <v>71185.467999999993</v>
      </c>
      <c r="D22">
        <v>268823</v>
      </c>
      <c r="E22">
        <v>17152</v>
      </c>
      <c r="F22">
        <v>754991</v>
      </c>
      <c r="G22">
        <v>134155</v>
      </c>
      <c r="H22">
        <v>315.709</v>
      </c>
      <c r="I22">
        <v>533309</v>
      </c>
      <c r="J22">
        <v>1070700</v>
      </c>
      <c r="K22">
        <v>0.22</v>
      </c>
      <c r="L22">
        <v>170281</v>
      </c>
      <c r="M22">
        <v>140953</v>
      </c>
      <c r="O22">
        <f t="shared" si="0"/>
        <v>1.6019426543382835</v>
      </c>
      <c r="P22">
        <f t="shared" si="1"/>
        <v>2.271815160710525</v>
      </c>
      <c r="Q22">
        <f t="shared" si="2"/>
        <v>6.3804064384371877</v>
      </c>
      <c r="R22">
        <f t="shared" si="3"/>
        <v>3.9753195930080878</v>
      </c>
      <c r="S22">
        <f t="shared" si="4"/>
        <v>4.1816260061378215E-4</v>
      </c>
      <c r="T22">
        <f t="shared" si="5"/>
        <v>2.9486223965629964E-4</v>
      </c>
      <c r="U22">
        <f t="shared" si="6"/>
        <v>1.269285527934106</v>
      </c>
      <c r="V22">
        <f t="shared" si="7"/>
        <v>0.15732344878697777</v>
      </c>
      <c r="X22" s="5">
        <v>34.83</v>
      </c>
      <c r="Z22">
        <f t="shared" si="8"/>
        <v>57.142857142857132</v>
      </c>
      <c r="AA22">
        <f t="shared" si="9"/>
        <v>9.2231313929239676</v>
      </c>
      <c r="AB22">
        <f t="shared" si="10"/>
        <v>158.31818181818181</v>
      </c>
      <c r="AC22">
        <f t="shared" si="11"/>
        <v>3.2839992138184426</v>
      </c>
      <c r="AD22">
        <f t="shared" si="12"/>
        <v>1.3903933954179586</v>
      </c>
    </row>
    <row r="23" spans="1:30">
      <c r="A23">
        <v>3</v>
      </c>
      <c r="B23">
        <v>2019</v>
      </c>
      <c r="C23">
        <v>81996.839000000007</v>
      </c>
      <c r="D23">
        <v>262474</v>
      </c>
      <c r="E23">
        <v>10061</v>
      </c>
      <c r="F23">
        <v>702564</v>
      </c>
      <c r="G23">
        <v>136113</v>
      </c>
      <c r="H23">
        <v>326.20499999999998</v>
      </c>
      <c r="I23">
        <v>499299</v>
      </c>
      <c r="J23">
        <v>1028769</v>
      </c>
      <c r="K23">
        <v>0.14000000000000001</v>
      </c>
      <c r="L23">
        <v>123402</v>
      </c>
      <c r="M23">
        <v>140149</v>
      </c>
      <c r="O23">
        <f t="shared" si="0"/>
        <v>0.97796492701471371</v>
      </c>
      <c r="P23">
        <f t="shared" si="1"/>
        <v>1.4320403550423875</v>
      </c>
      <c r="Q23">
        <f t="shared" si="2"/>
        <v>3.8331415683077177</v>
      </c>
      <c r="R23">
        <f t="shared" si="3"/>
        <v>3.6682682770932975</v>
      </c>
      <c r="S23">
        <f t="shared" si="4"/>
        <v>4.6430645464327804E-4</v>
      </c>
      <c r="T23">
        <f t="shared" si="5"/>
        <v>3.1708284367044497E-4</v>
      </c>
      <c r="U23">
        <f t="shared" si="6"/>
        <v>0.90661435718851247</v>
      </c>
      <c r="V23">
        <f t="shared" si="7"/>
        <v>0.16630691587764754</v>
      </c>
      <c r="X23" s="5">
        <v>34.75</v>
      </c>
      <c r="Z23">
        <f t="shared" si="8"/>
        <v>-12.499999999999993</v>
      </c>
      <c r="AA23">
        <f t="shared" si="9"/>
        <v>10.855894889589065</v>
      </c>
      <c r="AB23">
        <f t="shared" si="10"/>
        <v>248.21428571428569</v>
      </c>
      <c r="AC23">
        <f t="shared" si="11"/>
        <v>4.05570190794006</v>
      </c>
      <c r="AD23">
        <f t="shared" si="12"/>
        <v>1.5032096720014119</v>
      </c>
    </row>
    <row r="24" spans="1:30">
      <c r="A24">
        <v>2</v>
      </c>
      <c r="B24">
        <v>2019</v>
      </c>
      <c r="C24">
        <v>71752.010999999999</v>
      </c>
      <c r="D24">
        <v>246955</v>
      </c>
      <c r="E24">
        <v>12303</v>
      </c>
      <c r="F24">
        <v>746455</v>
      </c>
      <c r="G24">
        <v>135707</v>
      </c>
      <c r="H24">
        <v>336.97800000000001</v>
      </c>
      <c r="I24">
        <v>531288</v>
      </c>
      <c r="J24">
        <v>1083433</v>
      </c>
      <c r="K24">
        <v>0.16</v>
      </c>
      <c r="L24">
        <v>139464</v>
      </c>
      <c r="M24">
        <v>139706</v>
      </c>
      <c r="O24">
        <f t="shared" si="0"/>
        <v>1.1355570672113549</v>
      </c>
      <c r="P24">
        <f t="shared" si="1"/>
        <v>1.6481904468454225</v>
      </c>
      <c r="Q24">
        <f t="shared" si="2"/>
        <v>4.981879289749144</v>
      </c>
      <c r="R24">
        <f t="shared" si="3"/>
        <v>3.9149638559543725</v>
      </c>
      <c r="S24">
        <f t="shared" si="4"/>
        <v>4.514377959823432E-4</v>
      </c>
      <c r="T24">
        <f t="shared" si="5"/>
        <v>3.1102800080854098E-4</v>
      </c>
      <c r="U24">
        <f t="shared" si="6"/>
        <v>1.0276846441230003</v>
      </c>
      <c r="V24">
        <f t="shared" si="7"/>
        <v>0.15765306755770114</v>
      </c>
      <c r="X24" s="5">
        <v>34.18</v>
      </c>
      <c r="Z24">
        <f t="shared" si="8"/>
        <v>700.00000000000011</v>
      </c>
      <c r="AA24">
        <f t="shared" si="9"/>
        <v>9.9308932233807781</v>
      </c>
      <c r="AB24">
        <f t="shared" si="10"/>
        <v>213.625</v>
      </c>
      <c r="AC24">
        <f t="shared" si="11"/>
        <v>3.2855078149118162</v>
      </c>
      <c r="AD24">
        <f t="shared" si="12"/>
        <v>1.621861331225593</v>
      </c>
    </row>
    <row r="25" spans="1:30">
      <c r="A25">
        <v>1</v>
      </c>
      <c r="B25">
        <v>2019</v>
      </c>
      <c r="C25">
        <v>79689.289000000004</v>
      </c>
      <c r="D25">
        <v>235942</v>
      </c>
      <c r="E25">
        <v>1365</v>
      </c>
      <c r="F25">
        <v>994838</v>
      </c>
      <c r="G25">
        <v>130751</v>
      </c>
      <c r="H25">
        <v>343.02199999999999</v>
      </c>
      <c r="I25">
        <v>775042</v>
      </c>
      <c r="J25">
        <v>1337860</v>
      </c>
      <c r="K25">
        <v>0.02</v>
      </c>
      <c r="L25">
        <v>295276</v>
      </c>
      <c r="M25">
        <v>134704</v>
      </c>
      <c r="O25">
        <f t="shared" si="0"/>
        <v>0.10202861285934255</v>
      </c>
      <c r="P25">
        <f t="shared" si="1"/>
        <v>0.13720826908501685</v>
      </c>
      <c r="Q25">
        <f t="shared" si="2"/>
        <v>0.57853201210466976</v>
      </c>
      <c r="R25">
        <f t="shared" si="3"/>
        <v>5.9276181444118974</v>
      </c>
      <c r="S25">
        <f t="shared" si="4"/>
        <v>3.4480186723868608E-4</v>
      </c>
      <c r="T25">
        <f t="shared" si="5"/>
        <v>2.5639603545961462E-4</v>
      </c>
      <c r="U25">
        <f t="shared" si="6"/>
        <v>2.2583077758487509</v>
      </c>
      <c r="V25">
        <f t="shared" si="7"/>
        <v>0.1192554150266214</v>
      </c>
      <c r="X25" s="5">
        <v>34.5</v>
      </c>
      <c r="Z25">
        <f t="shared" si="8"/>
        <v>-94.444444444444443</v>
      </c>
      <c r="AA25">
        <f t="shared" si="9"/>
        <v>11.652357233981235</v>
      </c>
      <c r="AB25">
        <f t="shared" si="10"/>
        <v>1725</v>
      </c>
      <c r="AC25">
        <f t="shared" si="11"/>
        <v>2.7635458944069287</v>
      </c>
      <c r="AD25">
        <f t="shared" si="12"/>
        <v>1.263232305159232</v>
      </c>
    </row>
    <row r="26" spans="1:30">
      <c r="A26">
        <v>4</v>
      </c>
      <c r="B26">
        <v>2018</v>
      </c>
      <c r="C26">
        <v>83724.915999999997</v>
      </c>
      <c r="D26">
        <v>243740</v>
      </c>
      <c r="E26">
        <v>31946</v>
      </c>
      <c r="F26">
        <v>1077551</v>
      </c>
      <c r="G26">
        <v>64905</v>
      </c>
      <c r="H26">
        <v>100.045</v>
      </c>
      <c r="I26">
        <v>860269</v>
      </c>
      <c r="J26">
        <v>1175563</v>
      </c>
      <c r="K26">
        <v>0.36</v>
      </c>
      <c r="L26">
        <v>332764</v>
      </c>
      <c r="M26">
        <v>100045</v>
      </c>
      <c r="O26">
        <f t="shared" si="0"/>
        <v>2.717506420327962</v>
      </c>
      <c r="P26">
        <f t="shared" si="1"/>
        <v>2.964685662209956</v>
      </c>
      <c r="Q26">
        <f t="shared" si="2"/>
        <v>13.106588988266186</v>
      </c>
      <c r="R26">
        <f t="shared" si="3"/>
        <v>13.254279331330405</v>
      </c>
      <c r="S26">
        <f t="shared" si="4"/>
        <v>9.2844793425090786E-5</v>
      </c>
      <c r="T26">
        <f t="shared" si="5"/>
        <v>8.510390340628278E-5</v>
      </c>
      <c r="U26">
        <f t="shared" si="6"/>
        <v>5.1269393729296668</v>
      </c>
      <c r="V26">
        <f t="shared" si="7"/>
        <v>8.4956980152785841E-2</v>
      </c>
      <c r="X26" s="5">
        <v>34.99</v>
      </c>
      <c r="Z26">
        <f t="shared" si="8"/>
        <v>111.76470588235293</v>
      </c>
      <c r="AA26">
        <f t="shared" si="9"/>
        <v>12.019097443341265</v>
      </c>
      <c r="AB26">
        <f t="shared" si="10"/>
        <v>97.194444444444457</v>
      </c>
      <c r="AC26">
        <f t="shared" si="11"/>
        <v>2.7186971297321425</v>
      </c>
      <c r="AD26">
        <f t="shared" si="12"/>
        <v>1.117728998441837</v>
      </c>
    </row>
    <row r="27" spans="1:30">
      <c r="A27">
        <v>3</v>
      </c>
      <c r="B27">
        <v>2018</v>
      </c>
      <c r="C27">
        <v>84375.020999999993</v>
      </c>
      <c r="D27">
        <v>241096</v>
      </c>
      <c r="E27">
        <v>14986</v>
      </c>
      <c r="F27">
        <v>1129494</v>
      </c>
      <c r="G27">
        <v>68785</v>
      </c>
      <c r="H27">
        <v>103.76300000000001</v>
      </c>
      <c r="I27">
        <v>936899</v>
      </c>
      <c r="J27">
        <v>1233257</v>
      </c>
      <c r="K27">
        <v>0.17</v>
      </c>
      <c r="L27">
        <v>423495</v>
      </c>
      <c r="M27">
        <v>103763</v>
      </c>
      <c r="O27">
        <f t="shared" si="0"/>
        <v>1.2151562894027765</v>
      </c>
      <c r="P27">
        <f t="shared" si="1"/>
        <v>1.3267888098564491</v>
      </c>
      <c r="Q27">
        <f t="shared" si="2"/>
        <v>6.2157812655539697</v>
      </c>
      <c r="R27">
        <f t="shared" si="3"/>
        <v>13.620687649923676</v>
      </c>
      <c r="S27">
        <f t="shared" si="4"/>
        <v>9.1866800531919607E-5</v>
      </c>
      <c r="T27">
        <f t="shared" si="5"/>
        <v>8.4137369583144468E-5</v>
      </c>
      <c r="U27">
        <f t="shared" si="6"/>
        <v>6.1567929054299633</v>
      </c>
      <c r="V27">
        <f t="shared" si="7"/>
        <v>8.4137369583144467E-2</v>
      </c>
      <c r="X27" s="5">
        <v>49.2</v>
      </c>
      <c r="Z27">
        <f t="shared" si="8"/>
        <v>41.666666666666679</v>
      </c>
      <c r="AA27">
        <f t="shared" si="9"/>
        <v>17.218249299863956</v>
      </c>
      <c r="AB27">
        <f t="shared" si="10"/>
        <v>289.41176470588238</v>
      </c>
      <c r="AC27">
        <f t="shared" si="11"/>
        <v>3.6753192431301094</v>
      </c>
      <c r="AD27">
        <f t="shared" si="12"/>
        <v>1.0763585286862967</v>
      </c>
    </row>
    <row r="28" spans="1:30">
      <c r="A28">
        <v>2</v>
      </c>
      <c r="B28">
        <v>2018</v>
      </c>
      <c r="C28">
        <v>83792.697</v>
      </c>
      <c r="D28">
        <v>234863</v>
      </c>
      <c r="E28">
        <v>10704</v>
      </c>
      <c r="F28">
        <v>1098434</v>
      </c>
      <c r="G28">
        <v>65945</v>
      </c>
      <c r="H28">
        <v>99.79</v>
      </c>
      <c r="I28">
        <v>902435</v>
      </c>
      <c r="J28">
        <v>1198224</v>
      </c>
      <c r="K28">
        <v>0.12</v>
      </c>
      <c r="L28">
        <v>389416</v>
      </c>
      <c r="M28">
        <v>99790</v>
      </c>
      <c r="O28">
        <f t="shared" si="0"/>
        <v>0.89332211673276452</v>
      </c>
      <c r="P28">
        <f t="shared" si="1"/>
        <v>0.97447821170866877</v>
      </c>
      <c r="Q28">
        <f t="shared" si="2"/>
        <v>4.5575505720356126</v>
      </c>
      <c r="R28">
        <f t="shared" si="3"/>
        <v>13.684661460307833</v>
      </c>
      <c r="S28">
        <f t="shared" si="4"/>
        <v>9.0847515645000066E-5</v>
      </c>
      <c r="T28">
        <f t="shared" si="5"/>
        <v>8.3281590086661599E-5</v>
      </c>
      <c r="U28">
        <f t="shared" si="6"/>
        <v>5.9051633937372054</v>
      </c>
      <c r="V28">
        <f t="shared" si="7"/>
        <v>8.3281590086661597E-2</v>
      </c>
      <c r="X28" s="5">
        <v>39.18</v>
      </c>
      <c r="Z28">
        <f t="shared" si="8"/>
        <v>-500</v>
      </c>
      <c r="AA28">
        <f t="shared" si="9"/>
        <v>13.978352777832184</v>
      </c>
      <c r="AB28">
        <f t="shared" si="10"/>
        <v>326.5</v>
      </c>
      <c r="AC28">
        <f t="shared" si="11"/>
        <v>2.9887984789800752</v>
      </c>
      <c r="AD28">
        <f t="shared" si="12"/>
        <v>1.1000765635441001</v>
      </c>
    </row>
    <row r="29" spans="1:30">
      <c r="A29">
        <v>1</v>
      </c>
      <c r="B29">
        <v>2018</v>
      </c>
      <c r="C29">
        <v>83596.509999999995</v>
      </c>
      <c r="D29">
        <v>223074</v>
      </c>
      <c r="E29">
        <v>-2286</v>
      </c>
      <c r="F29">
        <v>1092153</v>
      </c>
      <c r="G29">
        <v>93507</v>
      </c>
      <c r="H29">
        <v>126.346</v>
      </c>
      <c r="I29">
        <v>910126</v>
      </c>
      <c r="J29">
        <v>1218499</v>
      </c>
      <c r="K29">
        <v>-0.03</v>
      </c>
      <c r="L29">
        <v>392335</v>
      </c>
      <c r="M29">
        <v>126346</v>
      </c>
      <c r="O29">
        <f t="shared" si="0"/>
        <v>-0.18760786836919849</v>
      </c>
      <c r="P29">
        <f t="shared" si="1"/>
        <v>-0.20931133275282859</v>
      </c>
      <c r="Q29">
        <f t="shared" si="2"/>
        <v>-1.0247720487371903</v>
      </c>
      <c r="R29">
        <f t="shared" si="3"/>
        <v>9.7332392227319886</v>
      </c>
      <c r="S29">
        <f t="shared" si="4"/>
        <v>1.1568525655288225E-4</v>
      </c>
      <c r="T29">
        <f t="shared" si="5"/>
        <v>1.0368986761581257E-4</v>
      </c>
      <c r="U29">
        <f t="shared" si="6"/>
        <v>4.1957821339578851</v>
      </c>
      <c r="V29">
        <f t="shared" si="7"/>
        <v>0.10368986761581257</v>
      </c>
      <c r="X29" s="5">
        <v>41.75</v>
      </c>
      <c r="Z29">
        <f t="shared" si="8"/>
        <v>-133.33333333333331</v>
      </c>
      <c r="AA29">
        <f t="shared" si="9"/>
        <v>15.645724255179895</v>
      </c>
      <c r="AB29">
        <f t="shared" si="10"/>
        <v>-1391.6666666666667</v>
      </c>
      <c r="AC29">
        <f t="shared" si="11"/>
        <v>3.1956642453026269</v>
      </c>
      <c r="AD29">
        <f t="shared" si="12"/>
        <v>1.1189366325047865</v>
      </c>
    </row>
    <row r="30" spans="1:30">
      <c r="J30">
        <v>1225601</v>
      </c>
      <c r="K30">
        <v>0.09</v>
      </c>
    </row>
    <row r="31" spans="1:30">
      <c r="B31" s="4"/>
      <c r="C31">
        <f>AVERAGE(C12:C29)</f>
        <v>76200.83116666667</v>
      </c>
      <c r="O31">
        <f>AVERAGE(O2:O29)</f>
        <v>1.3250546825632608</v>
      </c>
      <c r="P31">
        <f t="shared" ref="P31:AD31" si="13">AVERAGE(P2:P29)</f>
        <v>17.819387741955495</v>
      </c>
      <c r="Q31">
        <f t="shared" si="13"/>
        <v>4.2524187129096278</v>
      </c>
      <c r="R31">
        <f t="shared" si="13"/>
        <v>6.0327165551690385</v>
      </c>
      <c r="S31">
        <f t="shared" si="13"/>
        <v>6.1498354112759068E-3</v>
      </c>
      <c r="T31">
        <f t="shared" si="13"/>
        <v>2.5519309797529316E-4</v>
      </c>
      <c r="U31">
        <f t="shared" si="13"/>
        <v>2.6989301388325559</v>
      </c>
      <c r="V31">
        <f t="shared" si="13"/>
        <v>0.20803772623389855</v>
      </c>
      <c r="Z31">
        <f t="shared" si="13"/>
        <v>-1077.1942861821015</v>
      </c>
      <c r="AA31">
        <f t="shared" si="13"/>
        <v>9.5347909087375324</v>
      </c>
      <c r="AB31">
        <f t="shared" si="13"/>
        <v>-765.89607510018652</v>
      </c>
      <c r="AC31">
        <f t="shared" si="13"/>
        <v>45.260537180655781</v>
      </c>
      <c r="AD31">
        <f t="shared" si="13"/>
        <v>19.451965592528175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GOOGL</vt:lpstr>
      <vt:lpstr>NFLX</vt:lpstr>
      <vt:lpstr>YELP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Revanuru, Mounika</cp:lastModifiedBy>
  <cp:revision/>
  <dcterms:created xsi:type="dcterms:W3CDTF">2025-03-24T05:14:15Z</dcterms:created>
  <dcterms:modified xsi:type="dcterms:W3CDTF">2025-05-26T00:43:38Z</dcterms:modified>
  <cp:category/>
  <cp:contentStatus/>
</cp:coreProperties>
</file>