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AC09C9D3-86FE-4A1E-91D6-A1B36AF334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ted" sheetId="6" r:id="rId1"/>
    <sheet name="COST" sheetId="1" r:id="rId2"/>
    <sheet name="HSY" sheetId="2" r:id="rId3"/>
    <sheet name="KDP" sheetId="3" r:id="rId4"/>
    <sheet name="ELF" sheetId="4" r:id="rId5"/>
    <sheet name="CLX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1" i="2"/>
  <c r="C31" i="3"/>
  <c r="C31" i="4"/>
  <c r="C31" i="5"/>
  <c r="Z16" i="4"/>
  <c r="AD31" i="4"/>
  <c r="AC31" i="4"/>
  <c r="AA31" i="4"/>
  <c r="V31" i="4"/>
  <c r="U31" i="4"/>
  <c r="T31" i="4"/>
  <c r="S31" i="4"/>
  <c r="R31" i="4"/>
  <c r="Q31" i="4"/>
  <c r="P31" i="4"/>
  <c r="O31" i="4"/>
  <c r="AC31" i="3"/>
  <c r="AA31" i="3"/>
  <c r="V31" i="3"/>
  <c r="U31" i="3"/>
  <c r="T31" i="3"/>
  <c r="S31" i="3"/>
  <c r="R31" i="3"/>
  <c r="AD31" i="2"/>
  <c r="AC31" i="2"/>
  <c r="AA31" i="2"/>
  <c r="V31" i="2"/>
  <c r="U31" i="2"/>
  <c r="T31" i="2"/>
  <c r="S31" i="2"/>
  <c r="R31" i="2"/>
  <c r="Q31" i="2"/>
  <c r="P31" i="2"/>
  <c r="O31" i="2"/>
  <c r="K30" i="2"/>
  <c r="AD29" i="5"/>
  <c r="AC29" i="5"/>
  <c r="AB29" i="5"/>
  <c r="AA29" i="5"/>
  <c r="Z29" i="5"/>
  <c r="AD28" i="5"/>
  <c r="AC28" i="5"/>
  <c r="AB28" i="5"/>
  <c r="AA28" i="5"/>
  <c r="Z28" i="5"/>
  <c r="AD27" i="5"/>
  <c r="AC27" i="5"/>
  <c r="AB27" i="5"/>
  <c r="AA27" i="5"/>
  <c r="Z27" i="5"/>
  <c r="AD26" i="5"/>
  <c r="AC26" i="5"/>
  <c r="AB26" i="5"/>
  <c r="AA26" i="5"/>
  <c r="Z26" i="5"/>
  <c r="AD25" i="5"/>
  <c r="AC25" i="5"/>
  <c r="AB25" i="5"/>
  <c r="AA25" i="5"/>
  <c r="Z25" i="5"/>
  <c r="AD24" i="5"/>
  <c r="AC24" i="5"/>
  <c r="AB24" i="5"/>
  <c r="AA24" i="5"/>
  <c r="Z24" i="5"/>
  <c r="AD23" i="5"/>
  <c r="AC23" i="5"/>
  <c r="AB23" i="5"/>
  <c r="AA23" i="5"/>
  <c r="Z23" i="5"/>
  <c r="AD22" i="5"/>
  <c r="AC22" i="5"/>
  <c r="AB22" i="5"/>
  <c r="AA22" i="5"/>
  <c r="Z22" i="5"/>
  <c r="AD21" i="5"/>
  <c r="AC21" i="5"/>
  <c r="AB21" i="5"/>
  <c r="AA21" i="5"/>
  <c r="Z21" i="5"/>
  <c r="AD20" i="5"/>
  <c r="AC20" i="5"/>
  <c r="AB20" i="5"/>
  <c r="AA20" i="5"/>
  <c r="Z20" i="5"/>
  <c r="AD19" i="5"/>
  <c r="AC19" i="5"/>
  <c r="AB19" i="5"/>
  <c r="AA19" i="5"/>
  <c r="Z19" i="5"/>
  <c r="AD18" i="5"/>
  <c r="AC18" i="5"/>
  <c r="AB18" i="5"/>
  <c r="AA18" i="5"/>
  <c r="Z18" i="5"/>
  <c r="AD17" i="5"/>
  <c r="AC17" i="5"/>
  <c r="AB17" i="5"/>
  <c r="AA17" i="5"/>
  <c r="Z17" i="5"/>
  <c r="AD16" i="5"/>
  <c r="AC16" i="5"/>
  <c r="AB16" i="5"/>
  <c r="AA16" i="5"/>
  <c r="Z16" i="5"/>
  <c r="AD15" i="5"/>
  <c r="AC15" i="5"/>
  <c r="AB15" i="5"/>
  <c r="AA15" i="5"/>
  <c r="Z15" i="5"/>
  <c r="AD14" i="5"/>
  <c r="AC14" i="5"/>
  <c r="AB14" i="5"/>
  <c r="AA14" i="5"/>
  <c r="Z14" i="5"/>
  <c r="AD13" i="5"/>
  <c r="AC13" i="5"/>
  <c r="AB13" i="5"/>
  <c r="AA13" i="5"/>
  <c r="Z13" i="5"/>
  <c r="AD12" i="5"/>
  <c r="AC12" i="5"/>
  <c r="AB12" i="5"/>
  <c r="AA12" i="5"/>
  <c r="Z12" i="5"/>
  <c r="AD11" i="5"/>
  <c r="AC11" i="5"/>
  <c r="AB11" i="5"/>
  <c r="AA11" i="5"/>
  <c r="Z11" i="5"/>
  <c r="AD10" i="5"/>
  <c r="AC10" i="5"/>
  <c r="AB10" i="5"/>
  <c r="AA10" i="5"/>
  <c r="Z10" i="5"/>
  <c r="AD9" i="5"/>
  <c r="AC9" i="5"/>
  <c r="AB9" i="5"/>
  <c r="AA9" i="5"/>
  <c r="Z9" i="5"/>
  <c r="AD8" i="5"/>
  <c r="AC8" i="5"/>
  <c r="AB8" i="5"/>
  <c r="AA8" i="5"/>
  <c r="Z8" i="5"/>
  <c r="AD7" i="5"/>
  <c r="AC7" i="5"/>
  <c r="AB7" i="5"/>
  <c r="AA7" i="5"/>
  <c r="Z7" i="5"/>
  <c r="AD6" i="5"/>
  <c r="AC6" i="5"/>
  <c r="AB6" i="5"/>
  <c r="AA6" i="5"/>
  <c r="Z6" i="5"/>
  <c r="AD5" i="5"/>
  <c r="AC5" i="5"/>
  <c r="AB5" i="5"/>
  <c r="AA5" i="5"/>
  <c r="Z5" i="5"/>
  <c r="AD4" i="5"/>
  <c r="AC4" i="5"/>
  <c r="AB4" i="5"/>
  <c r="AA4" i="5"/>
  <c r="Z4" i="5"/>
  <c r="AD3" i="5"/>
  <c r="AC3" i="5"/>
  <c r="AB3" i="5"/>
  <c r="AA3" i="5"/>
  <c r="Z3" i="5"/>
  <c r="AD2" i="5"/>
  <c r="AD31" i="5" s="1"/>
  <c r="AC2" i="5"/>
  <c r="AC31" i="5" s="1"/>
  <c r="AB2" i="5"/>
  <c r="AB31" i="5" s="1"/>
  <c r="AA2" i="5"/>
  <c r="AA31" i="5" s="1"/>
  <c r="Z2" i="5"/>
  <c r="Z31" i="5" s="1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B31" i="4" s="1"/>
  <c r="AA5" i="4"/>
  <c r="Z5" i="4"/>
  <c r="AD4" i="4"/>
  <c r="AC4" i="4"/>
  <c r="AB4" i="4"/>
  <c r="AA4" i="4"/>
  <c r="Z4" i="4"/>
  <c r="Z31" i="4" s="1"/>
  <c r="AD3" i="4"/>
  <c r="AC3" i="4"/>
  <c r="AB3" i="4"/>
  <c r="AA3" i="4"/>
  <c r="Z3" i="4"/>
  <c r="AD2" i="4"/>
  <c r="AC2" i="4"/>
  <c r="AB2" i="4"/>
  <c r="AA2" i="4"/>
  <c r="Z2" i="4"/>
  <c r="AD29" i="3"/>
  <c r="AD31" i="3" s="1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B31" i="3" s="1"/>
  <c r="AA26" i="3"/>
  <c r="Z26" i="3"/>
  <c r="AD25" i="3"/>
  <c r="AC25" i="3"/>
  <c r="AB25" i="3"/>
  <c r="AA25" i="3"/>
  <c r="Z25" i="3"/>
  <c r="Z31" i="3" s="1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C3" i="3"/>
  <c r="AB3" i="3"/>
  <c r="AA3" i="3"/>
  <c r="Z3" i="3"/>
  <c r="AD2" i="3"/>
  <c r="AC2" i="3"/>
  <c r="AB2" i="3"/>
  <c r="AA2" i="3"/>
  <c r="Z2" i="3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B31" i="2" s="1"/>
  <c r="AA2" i="2"/>
  <c r="Z2" i="2"/>
  <c r="Z31" i="2" s="1"/>
  <c r="AD29" i="1"/>
  <c r="AC29" i="1"/>
  <c r="AB29" i="1"/>
  <c r="AA29" i="1"/>
  <c r="Z29" i="1"/>
  <c r="AD28" i="1"/>
  <c r="AC28" i="1"/>
  <c r="AB28" i="1"/>
  <c r="AA28" i="1"/>
  <c r="Z28" i="1"/>
  <c r="AD27" i="1"/>
  <c r="AC27" i="1"/>
  <c r="AB27" i="1"/>
  <c r="AA27" i="1"/>
  <c r="Z27" i="1"/>
  <c r="AD26" i="1"/>
  <c r="AC26" i="1"/>
  <c r="AB26" i="1"/>
  <c r="AA26" i="1"/>
  <c r="Z26" i="1"/>
  <c r="AD25" i="1"/>
  <c r="AC25" i="1"/>
  <c r="AB25" i="1"/>
  <c r="AA25" i="1"/>
  <c r="Z25" i="1"/>
  <c r="AD24" i="1"/>
  <c r="AC24" i="1"/>
  <c r="AB24" i="1"/>
  <c r="AA24" i="1"/>
  <c r="Z24" i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D15" i="1"/>
  <c r="AC15" i="1"/>
  <c r="AB15" i="1"/>
  <c r="AA15" i="1"/>
  <c r="Z15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D11" i="1"/>
  <c r="AC11" i="1"/>
  <c r="AB11" i="1"/>
  <c r="AA11" i="1"/>
  <c r="Z11" i="1"/>
  <c r="AD10" i="1"/>
  <c r="AC10" i="1"/>
  <c r="AB10" i="1"/>
  <c r="AA10" i="1"/>
  <c r="Z10" i="1"/>
  <c r="AD9" i="1"/>
  <c r="AC9" i="1"/>
  <c r="AB9" i="1"/>
  <c r="AA9" i="1"/>
  <c r="Z9" i="1"/>
  <c r="AD8" i="1"/>
  <c r="AC8" i="1"/>
  <c r="AB8" i="1"/>
  <c r="AA8" i="1"/>
  <c r="Z8" i="1"/>
  <c r="AD7" i="1"/>
  <c r="AC7" i="1"/>
  <c r="AB7" i="1"/>
  <c r="AA7" i="1"/>
  <c r="Z7" i="1"/>
  <c r="AD6" i="1"/>
  <c r="AC6" i="1"/>
  <c r="AB6" i="1"/>
  <c r="AA6" i="1"/>
  <c r="Z6" i="1"/>
  <c r="AD5" i="1"/>
  <c r="AC5" i="1"/>
  <c r="AB5" i="1"/>
  <c r="AA5" i="1"/>
  <c r="Z5" i="1"/>
  <c r="AD4" i="1"/>
  <c r="AC4" i="1"/>
  <c r="AB4" i="1"/>
  <c r="AA4" i="1"/>
  <c r="Z4" i="1"/>
  <c r="AD3" i="1"/>
  <c r="AC3" i="1"/>
  <c r="AB3" i="1"/>
  <c r="AA3" i="1"/>
  <c r="Z3" i="1"/>
  <c r="AD2" i="1"/>
  <c r="AD31" i="1" s="1"/>
  <c r="AC2" i="1"/>
  <c r="AC31" i="1" s="1"/>
  <c r="AB2" i="1"/>
  <c r="AB31" i="1" s="1"/>
  <c r="AA2" i="1"/>
  <c r="AA31" i="1" s="1"/>
  <c r="Z2" i="1"/>
  <c r="Z31" i="1" s="1"/>
  <c r="P2" i="5"/>
  <c r="P2" i="2"/>
  <c r="Q11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V6" i="5"/>
  <c r="U6" i="5"/>
  <c r="T6" i="5"/>
  <c r="S6" i="5"/>
  <c r="R6" i="5"/>
  <c r="Q6" i="5"/>
  <c r="P6" i="5"/>
  <c r="O6" i="5"/>
  <c r="V5" i="5"/>
  <c r="U5" i="5"/>
  <c r="T5" i="5"/>
  <c r="S5" i="5"/>
  <c r="R5" i="5"/>
  <c r="Q5" i="5"/>
  <c r="P5" i="5"/>
  <c r="O5" i="5"/>
  <c r="V4" i="5"/>
  <c r="U4" i="5"/>
  <c r="T4" i="5"/>
  <c r="S4" i="5"/>
  <c r="R4" i="5"/>
  <c r="Q4" i="5"/>
  <c r="P4" i="5"/>
  <c r="O4" i="5"/>
  <c r="V3" i="5"/>
  <c r="U3" i="5"/>
  <c r="T3" i="5"/>
  <c r="S3" i="5"/>
  <c r="R3" i="5"/>
  <c r="Q3" i="5"/>
  <c r="P3" i="5"/>
  <c r="O3" i="5"/>
  <c r="V2" i="5"/>
  <c r="V31" i="5" s="1"/>
  <c r="U2" i="5"/>
  <c r="U31" i="5" s="1"/>
  <c r="T2" i="5"/>
  <c r="T31" i="5" s="1"/>
  <c r="S2" i="5"/>
  <c r="S31" i="5" s="1"/>
  <c r="R2" i="5"/>
  <c r="R31" i="5" s="1"/>
  <c r="Q2" i="5"/>
  <c r="Q31" i="5" s="1"/>
  <c r="O2" i="5"/>
  <c r="O31" i="5" s="1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Q31" i="3" s="1"/>
  <c r="P26" i="3"/>
  <c r="P31" i="3" s="1"/>
  <c r="O26" i="3"/>
  <c r="O31" i="3" s="1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O2" i="2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31" i="1" s="1"/>
  <c r="U2" i="1"/>
  <c r="U31" i="1" s="1"/>
  <c r="T2" i="1"/>
  <c r="T31" i="1" s="1"/>
  <c r="S2" i="1"/>
  <c r="S31" i="1" s="1"/>
  <c r="R2" i="1"/>
  <c r="R31" i="1" s="1"/>
  <c r="Q2" i="1"/>
  <c r="Q31" i="1" s="1"/>
  <c r="P2" i="1"/>
  <c r="P31" i="1" s="1"/>
  <c r="O2" i="1"/>
  <c r="O31" i="1" s="1"/>
  <c r="K2" i="3"/>
  <c r="P3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7B459C9A-7297-48F9-9DA8-D34626F0DB31}">
      <text>
        <r>
          <rPr>
            <sz val="11"/>
            <color theme="1"/>
            <rFont val="Aptos Narrow"/>
            <family val="2"/>
            <scheme val="minor"/>
          </rPr>
          <t xml:space="preserve">Nguyen, Nam Tran:
Long-term debt, excluding current portion + Long-term operating lease liabilities + Current portion of long term debt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tc={39755649-374A-4BDF-94E2-1FA78F8F3910}</author>
  </authors>
  <commentList>
    <comment ref="M1" authorId="0" shapeId="0" xr:uid="{39755649-374A-4BDF-94E2-1FA78F8F391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debt = total lease liabilities +long-term debt + Current portion of long-term debt + Short-term debt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K30" authorId="0" shapeId="0" xr:uid="{A0CCFA48-7FED-4D94-A041-E5E42ED4FD4A}">
      <text>
        <r>
          <rPr>
            <sz val="11"/>
            <color theme="1"/>
            <rFont val="Aptos Narrow"/>
            <family val="2"/>
            <scheme val="minor"/>
          </rPr>
          <t xml:space="preserve">Nguyen, Nam Tran:
data from annual 2019 report on page 53 </t>
        </r>
      </text>
    </comment>
  </commentList>
</comments>
</file>

<file path=xl/sharedStrings.xml><?xml version="1.0" encoding="utf-8"?>
<sst xmlns="http://schemas.openxmlformats.org/spreadsheetml/2006/main" count="297" uniqueCount="34">
  <si>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</si>
  <si>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</si>
  <si>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</si>
  <si>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</si>
  <si>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</si>
  <si>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</si>
  <si>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</si>
  <si>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</si>
  <si>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</si>
  <si>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</si>
  <si>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</si>
  <si>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</si>
  <si>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</si>
  <si>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</si>
  <si>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</si>
  <si>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</si>
  <si>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</si>
  <si>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COST</t>
  </si>
  <si>
    <t>HSY</t>
  </si>
  <si>
    <t>KDP</t>
  </si>
  <si>
    <t>ELF</t>
  </si>
  <si>
    <t>CLX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</si>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</sst>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GT America"/>
      <charset val="1"/>
    </font>
    <font>
      <sz val="9"/>
      <color rgb="FF000000"/>
      <name val="Arial"/>
      <family val="2"/>
      <charset val="1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theme="1"/>
      <name val="GT America"/>
      <charset val="1"/>
    </font>
    <font>
      <sz val="10"/>
      <color theme="1"/>
      <name val="Times New Roman"/>
      <family val="2"/>
      <charset val="1"/>
    </font>
    <font>
      <sz val="10"/>
      <color theme="1"/>
      <name val="Times New Roman"/>
      <family val="1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232A31"/>
      <name val="GT America"/>
      <charset val="1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4" fontId="5" fillId="0" borderId="0" xfId="0" applyNumberFormat="1" applyFont="1"/>
    <xf numFmtId="4" fontId="2" fillId="0" borderId="0" xfId="0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3" fontId="6" fillId="0" borderId="0" xfId="0" applyNumberFormat="1" applyFont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4" fontId="10" fillId="0" borderId="0" xfId="0" applyNumberFormat="1" applyFont="1"/>
    <xf numFmtId="4" fontId="12" fillId="0" borderId="0" xfId="0" applyNumberFormat="1" applyFont="1"/>
    <xf numFmtId="4" fontId="13" fillId="0" borderId="0" xfId="0" applyNumberFormat="1" applyFont="1"/>
    <xf numFmtId="0" fontId="14" fillId="0" borderId="0" xfId="0" applyFont="1"/>
    <xf numFmtId="4" fontId="1" fillId="0" borderId="0" xfId="0" applyNumberFormat="1" applyFont="1"/>
    <xf numFmtId="4" fontId="11" fillId="0" borderId="0" xfId="0" applyNumberFormat="1" applyFont="1"/>
    <xf numFmtId="0" fontId="0" fillId="0" borderId="1" xfId="0" applyBorder="1"/>
    <xf numFmtId="0" fontId="6" fillId="0" borderId="1" xfId="0" applyFont="1" applyBorder="1"/>
    <xf numFmtId="0" fontId="15" fillId="0" borderId="1" xfId="0" applyFont="1" applyBorder="1"/>
    <xf numFmtId="0" fontId="1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Nam Tran" id="{2CE88749-2804-4300-A9B5-0B6A0B8C4511}" userId="S::nguyenn26@wit.edu::caa37bb7-db2b-4fe3-a8f4-5ebd8ed77f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5-02-25T18:57:29.89" personId="{2CE88749-2804-4300-A9B5-0B6A0B8C4511}" id="{39755649-374A-4BDF-94E2-1FA78F8F3910}">
    <text>total debt = total lease liabilities +long-term debt + Current portion of long-term debt + Short-term debt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5C14-4F46-4599-BCFB-1B8F95404FAF}">
  <dimension ref="A1:S141"/>
  <sheetViews>
    <sheetView tabSelected="1" workbookViewId="0"/>
  </sheetViews>
  <sheetFormatPr defaultRowHeight="15" customHeight="1"/>
  <cols>
    <col min="2" max="2" width="6.6640625" bestFit="1" customWidth="1"/>
    <col min="3" max="3" width="5" bestFit="1" customWidth="1"/>
    <col min="4" max="5" width="12.6640625" bestFit="1" customWidth="1"/>
    <col min="6" max="6" width="11.44140625" bestFit="1" customWidth="1"/>
    <col min="7" max="7" width="11.88671875" bestFit="1" customWidth="1"/>
    <col min="8" max="8" width="17.44140625" bestFit="1" customWidth="1"/>
    <col min="9" max="9" width="16.6640625" bestFit="1" customWidth="1"/>
    <col min="10" max="10" width="9.77734375" bestFit="1" customWidth="1"/>
    <col min="11" max="11" width="18.33203125" bestFit="1" customWidth="1"/>
    <col min="12" max="12" width="10.5546875" bestFit="1" customWidth="1"/>
    <col min="13" max="13" width="8.5546875" bestFit="1" customWidth="1"/>
    <col min="14" max="14" width="8.44140625" bestFit="1" customWidth="1"/>
    <col min="15" max="15" width="8.5546875" bestFit="1" customWidth="1"/>
    <col min="16" max="16" width="16.44140625" bestFit="1" customWidth="1"/>
    <col min="17" max="17" width="17.33203125" bestFit="1" customWidth="1"/>
  </cols>
  <sheetData>
    <row r="1" spans="1:18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7" t="s">
        <v>11</v>
      </c>
      <c r="M1" s="27" t="s">
        <v>12</v>
      </c>
      <c r="N1" s="26" t="s">
        <v>13</v>
      </c>
      <c r="O1" s="26" t="s">
        <v>14</v>
      </c>
      <c r="P1" s="26" t="s">
        <v>15</v>
      </c>
      <c r="Q1" s="26" t="s">
        <v>16</v>
      </c>
    </row>
    <row r="2" spans="1:18">
      <c r="A2" s="24" t="s">
        <v>17</v>
      </c>
      <c r="B2" s="24">
        <v>4</v>
      </c>
      <c r="C2" s="24">
        <v>2024</v>
      </c>
      <c r="D2" s="24">
        <v>2.4500585942822881</v>
      </c>
      <c r="E2" s="24">
        <v>7.353482475154391</v>
      </c>
      <c r="F2" s="24">
        <v>2.8929542565686797</v>
      </c>
      <c r="G2" s="24">
        <v>0.97999425422445086</v>
      </c>
      <c r="H2" s="24">
        <v>2.0013496380516136</v>
      </c>
      <c r="I2" s="24">
        <v>0.66681655901670622</v>
      </c>
      <c r="J2" s="24">
        <v>0.28485988142808638</v>
      </c>
      <c r="K2" s="24">
        <v>0.24729097401797809</v>
      </c>
      <c r="L2" s="24">
        <v>-23.629489603024574</v>
      </c>
      <c r="M2" s="24">
        <v>6.9344553268652147</v>
      </c>
      <c r="N2" s="25">
        <v>240.29950495049502</v>
      </c>
      <c r="O2" s="24">
        <v>17.626409268332583</v>
      </c>
      <c r="P2" s="24">
        <v>2.9286532248169808</v>
      </c>
      <c r="Q2" s="24">
        <v>0.443942</v>
      </c>
      <c r="R2" s="13"/>
    </row>
    <row r="3" spans="1:18">
      <c r="A3" s="24" t="s">
        <v>17</v>
      </c>
      <c r="B3" s="24">
        <v>3</v>
      </c>
      <c r="C3" s="24">
        <v>2024</v>
      </c>
      <c r="D3" s="24">
        <v>3.370995689593447</v>
      </c>
      <c r="E3" s="24">
        <v>9.9652865972398619</v>
      </c>
      <c r="F3" s="24">
        <v>2.9536870898528176</v>
      </c>
      <c r="G3" s="24">
        <v>0.96565531242950597</v>
      </c>
      <c r="H3" s="24">
        <v>1.9561849123698247</v>
      </c>
      <c r="I3" s="24">
        <v>0.66172616746144264</v>
      </c>
      <c r="J3" s="24">
        <v>0.27932551319648091</v>
      </c>
      <c r="K3" s="24">
        <v>0.25695951684438995</v>
      </c>
      <c r="L3" s="24">
        <v>39.94708994708995</v>
      </c>
      <c r="M3" s="24">
        <v>4.9496868948642989</v>
      </c>
      <c r="N3" s="24">
        <v>168.28166351606805</v>
      </c>
      <c r="O3" s="24">
        <v>16.6994833824401</v>
      </c>
      <c r="P3" s="24">
        <v>2.9155448310896621</v>
      </c>
      <c r="Q3" s="24">
        <v>0.44312600000000002</v>
      </c>
      <c r="R3" s="4"/>
    </row>
    <row r="4" spans="1:18">
      <c r="A4" s="24" t="s">
        <v>17</v>
      </c>
      <c r="B4" s="24">
        <v>2</v>
      </c>
      <c r="C4" s="24">
        <v>2024</v>
      </c>
      <c r="D4" s="24">
        <v>2.4752985525172653</v>
      </c>
      <c r="E4" s="24">
        <v>7.7212806026365346</v>
      </c>
      <c r="F4" s="24">
        <v>2.8727676664103221</v>
      </c>
      <c r="G4" s="24">
        <v>0.9413760923050819</v>
      </c>
      <c r="H4" s="24">
        <v>2.1193330577373573</v>
      </c>
      <c r="I4" s="24">
        <v>0.67941865088130049</v>
      </c>
      <c r="J4" s="24">
        <v>0.29422244846016798</v>
      </c>
      <c r="K4" s="24">
        <v>0.27408222466740023</v>
      </c>
      <c r="L4" s="24">
        <v>-3.5714285714285747</v>
      </c>
      <c r="M4" s="24">
        <v>6.1129768773818682</v>
      </c>
      <c r="N4" s="24">
        <v>213.43121693121694</v>
      </c>
      <c r="O4" s="24">
        <v>16.430152128060264</v>
      </c>
      <c r="P4" s="24">
        <v>3.0828625235404896</v>
      </c>
      <c r="Q4" s="24">
        <v>0.44337399999999999</v>
      </c>
      <c r="R4" s="4"/>
    </row>
    <row r="5" spans="1:18">
      <c r="A5" s="24" t="s">
        <v>17</v>
      </c>
      <c r="B5" s="24">
        <v>1</v>
      </c>
      <c r="C5" s="24">
        <v>2024</v>
      </c>
      <c r="D5" s="24">
        <v>2.6280475853022329</v>
      </c>
      <c r="E5" s="24">
        <v>8.3959537572254348</v>
      </c>
      <c r="F5" s="24">
        <v>2.9824441326443312</v>
      </c>
      <c r="G5" s="24">
        <v>0.92671817343173435</v>
      </c>
      <c r="H5" s="24">
        <v>2.1947495183044317</v>
      </c>
      <c r="I5" s="24">
        <v>0.68698641496916601</v>
      </c>
      <c r="J5" s="24">
        <v>0.2621944188191882</v>
      </c>
      <c r="K5" s="24">
        <v>0.31242340939952967</v>
      </c>
      <c r="L5" s="24">
        <v>9.4972067039106101</v>
      </c>
      <c r="M5" s="24">
        <v>5.6150592409568469</v>
      </c>
      <c r="N5" s="24">
        <v>188.73469387755102</v>
      </c>
      <c r="O5" s="24">
        <v>15.80709499807322</v>
      </c>
      <c r="P5" s="24">
        <v>3.3729768786127168</v>
      </c>
      <c r="Q5" s="24">
        <v>0.44354900000000003</v>
      </c>
      <c r="R5" s="4"/>
    </row>
    <row r="6" spans="1:18">
      <c r="A6" s="24" t="s">
        <v>17</v>
      </c>
      <c r="B6" s="24">
        <v>4</v>
      </c>
      <c r="C6" s="24">
        <v>2023</v>
      </c>
      <c r="D6" s="24">
        <v>2.1553653540957369</v>
      </c>
      <c r="E6" s="24">
        <v>6.0771790262745249</v>
      </c>
      <c r="F6" s="24">
        <v>2.7491825118081628</v>
      </c>
      <c r="G6" s="24">
        <v>1.0900783289817233</v>
      </c>
      <c r="H6" s="24">
        <v>1.8195586491758136</v>
      </c>
      <c r="I6" s="24">
        <v>0.6453345631621068</v>
      </c>
      <c r="J6" s="24">
        <v>0.46265774586597042</v>
      </c>
      <c r="K6" s="24">
        <v>0.26334028286470951</v>
      </c>
      <c r="L6" s="24">
        <v>-26.337448559670783</v>
      </c>
      <c r="M6" s="24">
        <v>4.4192121960587549</v>
      </c>
      <c r="N6" s="24">
        <v>160.77094972067036</v>
      </c>
      <c r="O6" s="24">
        <v>9.7688471228056741</v>
      </c>
      <c r="P6" s="24">
        <v>2.7291276245840823</v>
      </c>
      <c r="Q6" s="24">
        <v>0.44378699999999999</v>
      </c>
      <c r="R6" s="4"/>
    </row>
    <row r="7" spans="1:18">
      <c r="A7" s="24" t="s">
        <v>17</v>
      </c>
      <c r="B7" s="24">
        <v>3</v>
      </c>
      <c r="C7" s="24">
        <v>2023</v>
      </c>
      <c r="D7" s="24">
        <v>3.1307070180015653</v>
      </c>
      <c r="E7" s="24">
        <v>8.6200015962965928</v>
      </c>
      <c r="F7" s="24">
        <v>2.7362900467449549</v>
      </c>
      <c r="G7" s="24">
        <v>1.0683679242473871</v>
      </c>
      <c r="H7" s="24">
        <v>1.7533721765504031</v>
      </c>
      <c r="I7" s="24">
        <v>0.63680899788387391</v>
      </c>
      <c r="J7" s="24">
        <v>0.40794449572700475</v>
      </c>
      <c r="K7" s="24">
        <v>0.26174061634553059</v>
      </c>
      <c r="L7" s="24">
        <v>65.870307167235495</v>
      </c>
      <c r="M7" s="24">
        <v>2.9862822855622695</v>
      </c>
      <c r="N7" s="24">
        <v>109.5432098765432</v>
      </c>
      <c r="O7" s="24">
        <v>9.4075400007981482</v>
      </c>
      <c r="P7" s="24">
        <v>2.7086359645622156</v>
      </c>
      <c r="Q7" s="24">
        <v>0.44279299999999999</v>
      </c>
      <c r="R7" s="4"/>
    </row>
    <row r="8" spans="1:18">
      <c r="A8" s="24" t="s">
        <v>17</v>
      </c>
      <c r="B8" s="24">
        <v>2</v>
      </c>
      <c r="C8" s="24">
        <v>2023</v>
      </c>
      <c r="D8" s="24">
        <v>1.950503355704698</v>
      </c>
      <c r="E8" s="24">
        <v>5.5244399185336048</v>
      </c>
      <c r="F8" s="24">
        <v>2.4269311064718164</v>
      </c>
      <c r="G8" s="24">
        <v>1.0813990160211935</v>
      </c>
      <c r="H8" s="24">
        <v>1.8321028513238289</v>
      </c>
      <c r="I8" s="24">
        <v>0.64685702301054648</v>
      </c>
      <c r="J8" s="24">
        <v>0.39400151381354864</v>
      </c>
      <c r="K8" s="24">
        <v>0.27643374677637234</v>
      </c>
      <c r="L8" s="24">
        <v>-11.212121212121202</v>
      </c>
      <c r="M8" s="24">
        <v>4.0886172006412167</v>
      </c>
      <c r="N8" s="24">
        <v>168.90443686006824</v>
      </c>
      <c r="O8" s="24">
        <v>9.3069473684657158</v>
      </c>
      <c r="P8" s="24">
        <v>2.8343516632722334</v>
      </c>
      <c r="Q8" s="24">
        <v>0.443222</v>
      </c>
      <c r="R8" s="4"/>
    </row>
    <row r="9" spans="1:18">
      <c r="A9" s="24" t="s">
        <v>17</v>
      </c>
      <c r="B9" s="24">
        <v>1</v>
      </c>
      <c r="C9" s="24">
        <v>2023</v>
      </c>
      <c r="D9" s="24">
        <v>2.1930349449497366</v>
      </c>
      <c r="E9" s="24">
        <v>6.4315170658945338</v>
      </c>
      <c r="F9" s="24">
        <v>2.6526254840227264</v>
      </c>
      <c r="G9" s="24">
        <v>1.0557879197933324</v>
      </c>
      <c r="H9" s="24">
        <v>1.9324822321663595</v>
      </c>
      <c r="I9" s="24">
        <v>0.65894267592149358</v>
      </c>
      <c r="J9" s="24">
        <v>0.39888055111329807</v>
      </c>
      <c r="K9" s="24">
        <v>0.28619296652365889</v>
      </c>
      <c r="L9" s="24">
        <v>7.4918566775244289</v>
      </c>
      <c r="M9" s="24">
        <v>3.7513867658234719</v>
      </c>
      <c r="N9" s="24">
        <v>141.64242424242425</v>
      </c>
      <c r="O9" s="24">
        <v>9.0955576467491444</v>
      </c>
      <c r="P9" s="24">
        <v>2.9146924629288411</v>
      </c>
      <c r="Q9" s="24">
        <v>0.44355</v>
      </c>
      <c r="R9" s="4"/>
    </row>
    <row r="10" spans="1:18">
      <c r="A10" s="24" t="s">
        <v>17</v>
      </c>
      <c r="B10" s="24">
        <v>4</v>
      </c>
      <c r="C10" s="24">
        <v>2022</v>
      </c>
      <c r="D10" s="24">
        <v>2.0658215578475474</v>
      </c>
      <c r="E10" s="24">
        <v>6.3527548786735597</v>
      </c>
      <c r="F10" s="24">
        <v>2.5056487315612541</v>
      </c>
      <c r="G10" s="24">
        <v>1.0327516859709076</v>
      </c>
      <c r="H10" s="24">
        <v>2.0749382888547343</v>
      </c>
      <c r="I10" s="24">
        <v>0.67473912187438467</v>
      </c>
      <c r="J10" s="24">
        <v>0.32830314210542233</v>
      </c>
      <c r="K10" s="24">
        <v>0.29642494347412918</v>
      </c>
      <c r="L10" s="24">
        <v>-26.904761904761909</v>
      </c>
      <c r="M10" s="24">
        <v>4.2371051101273025</v>
      </c>
      <c r="N10" s="24">
        <v>169.27687296416937</v>
      </c>
      <c r="O10" s="24">
        <v>10.742643140980856</v>
      </c>
      <c r="P10" s="24">
        <v>3.0318336360672533</v>
      </c>
      <c r="Q10" s="24">
        <v>0.44384099999999999</v>
      </c>
      <c r="R10" s="4"/>
    </row>
    <row r="11" spans="1:18">
      <c r="A11" s="24" t="s">
        <v>17</v>
      </c>
      <c r="B11" s="24">
        <v>3</v>
      </c>
      <c r="C11" s="24">
        <v>2022</v>
      </c>
      <c r="D11" s="24">
        <v>2.9111990773930119</v>
      </c>
      <c r="E11" s="24">
        <v>9.049510706326906</v>
      </c>
      <c r="F11" s="24">
        <v>2.5911694941116092</v>
      </c>
      <c r="G11" s="24">
        <v>1.0218138633664604</v>
      </c>
      <c r="H11" s="24">
        <v>2.1082743920162774</v>
      </c>
      <c r="I11" s="24">
        <v>0.6782252283140604</v>
      </c>
      <c r="J11" s="24">
        <v>0.31886367897993623</v>
      </c>
      <c r="K11" s="24">
        <v>0.3045382567972777</v>
      </c>
      <c r="L11" s="24">
        <v>38.15789473684211</v>
      </c>
      <c r="M11" s="24">
        <v>3.0839909836179276</v>
      </c>
      <c r="N11" s="24">
        <v>119.58333333333333</v>
      </c>
      <c r="O11" s="24">
        <v>10.77066146691212</v>
      </c>
      <c r="P11" s="24">
        <v>3.1009107644608083</v>
      </c>
      <c r="Q11" s="24">
        <v>0.442664</v>
      </c>
      <c r="R11" s="4"/>
    </row>
    <row r="12" spans="1:18">
      <c r="A12" s="24" t="s">
        <v>17</v>
      </c>
      <c r="B12" s="24">
        <v>2</v>
      </c>
      <c r="C12" s="24">
        <v>2022</v>
      </c>
      <c r="D12" s="24">
        <v>2.118962601014847</v>
      </c>
      <c r="E12" s="24">
        <v>6.7758413461538467</v>
      </c>
      <c r="F12" s="24">
        <v>2.5724389687428699</v>
      </c>
      <c r="G12" s="24">
        <v>1.0365206468833412</v>
      </c>
      <c r="H12" s="24">
        <v>2.1704226762820511</v>
      </c>
      <c r="I12" s="24">
        <v>0.67874146463697305</v>
      </c>
      <c r="J12" s="24">
        <v>0.35148374941121058</v>
      </c>
      <c r="K12" s="24">
        <v>0.3115432354158047</v>
      </c>
      <c r="L12" s="24">
        <v>4.1095890410958944</v>
      </c>
      <c r="M12" s="24">
        <v>3.771255302304358</v>
      </c>
      <c r="N12" s="24">
        <v>147.2763157894737</v>
      </c>
      <c r="O12" s="24">
        <v>9.9335408593750021</v>
      </c>
      <c r="P12" s="24">
        <v>3.1783353365384617</v>
      </c>
      <c r="Q12" s="24">
        <v>0.44302900000000001</v>
      </c>
      <c r="R12" s="4"/>
    </row>
    <row r="13" spans="1:18">
      <c r="A13" s="24" t="s">
        <v>17</v>
      </c>
      <c r="B13" s="24">
        <v>1</v>
      </c>
      <c r="C13" s="24">
        <v>2022</v>
      </c>
      <c r="D13" s="24">
        <v>2.0593550841814894</v>
      </c>
      <c r="E13" s="24">
        <v>6.6896693789267685</v>
      </c>
      <c r="F13" s="24">
        <v>2.5026972872996303</v>
      </c>
      <c r="G13" s="24">
        <v>1.0323347598668569</v>
      </c>
      <c r="H13" s="24">
        <v>2.2196930682871563</v>
      </c>
      <c r="I13" s="24">
        <v>0.68331272392910369</v>
      </c>
      <c r="J13" s="24">
        <v>0.3746711047709621</v>
      </c>
      <c r="K13" s="24">
        <v>0.32256488975718672</v>
      </c>
      <c r="L13" s="24">
        <v>-2.0134228187919483</v>
      </c>
      <c r="M13" s="24">
        <v>4.2517343048705296</v>
      </c>
      <c r="N13" s="24">
        <v>170.49315068493149</v>
      </c>
      <c r="O13" s="24">
        <v>11.364817043979812</v>
      </c>
      <c r="P13" s="24">
        <v>3.2760067978164589</v>
      </c>
      <c r="Q13" s="24">
        <v>0.44327899999999998</v>
      </c>
      <c r="R13" s="4"/>
    </row>
    <row r="14" spans="1:18">
      <c r="A14" s="24" t="s">
        <v>17</v>
      </c>
      <c r="B14" s="24">
        <v>4</v>
      </c>
      <c r="C14" s="24">
        <v>2021</v>
      </c>
      <c r="D14" s="24">
        <v>2.0639448783301377</v>
      </c>
      <c r="E14" s="24">
        <v>7.171098954666089</v>
      </c>
      <c r="F14" s="24">
        <v>2.6289140837519609</v>
      </c>
      <c r="G14" s="24">
        <v>1.0152360386299562</v>
      </c>
      <c r="H14" s="24">
        <v>2.4453772409684231</v>
      </c>
      <c r="I14" s="24">
        <v>0.70381455673510107</v>
      </c>
      <c r="J14" s="24">
        <v>0.38243056805230641</v>
      </c>
      <c r="K14" s="24">
        <v>0.35394359297361605</v>
      </c>
      <c r="L14" s="24">
        <v>-20.744680851063826</v>
      </c>
      <c r="M14" s="24">
        <v>4.546424562476421</v>
      </c>
      <c r="N14" s="24">
        <v>173.27516778523491</v>
      </c>
      <c r="O14" s="24">
        <v>12.40164546606727</v>
      </c>
      <c r="P14" s="24">
        <v>3.3422791529003955</v>
      </c>
      <c r="Q14" s="24">
        <v>0.44343399999999999</v>
      </c>
      <c r="R14" s="4"/>
    </row>
    <row r="15" spans="1:18">
      <c r="A15" s="24" t="s">
        <v>17</v>
      </c>
      <c r="B15" s="24">
        <v>3</v>
      </c>
      <c r="C15" s="24">
        <v>2021</v>
      </c>
      <c r="D15" s="24">
        <v>2.8177093878652899</v>
      </c>
      <c r="E15" s="24">
        <v>9.5080847187428841</v>
      </c>
      <c r="F15" s="24">
        <v>2.6645392899880336</v>
      </c>
      <c r="G15" s="24">
        <v>1.0021738392038313</v>
      </c>
      <c r="H15" s="24">
        <v>2.3451377818264634</v>
      </c>
      <c r="I15" s="24">
        <v>0.69497874063575626</v>
      </c>
      <c r="J15" s="24">
        <v>0.3823919024489657</v>
      </c>
      <c r="K15" s="24">
        <v>0.36585189731739898</v>
      </c>
      <c r="L15" s="24">
        <v>36.72727272727272</v>
      </c>
      <c r="M15" s="24">
        <v>3.0689125727961706</v>
      </c>
      <c r="N15" s="24">
        <v>115.78191489361703</v>
      </c>
      <c r="O15" s="24">
        <v>10.951041647688454</v>
      </c>
      <c r="P15" s="24">
        <v>3.3176383511728536</v>
      </c>
      <c r="Q15" s="24">
        <v>0.44182500000000002</v>
      </c>
      <c r="R15" s="4"/>
    </row>
    <row r="16" spans="1:18">
      <c r="A16" s="24" t="s">
        <v>17</v>
      </c>
      <c r="B16" s="24">
        <v>2</v>
      </c>
      <c r="C16" s="24">
        <v>2021</v>
      </c>
      <c r="D16" s="24">
        <v>2.1301113943499668</v>
      </c>
      <c r="E16" s="24">
        <v>7.4020143186506484</v>
      </c>
      <c r="F16" s="24">
        <v>2.6945248139231839</v>
      </c>
      <c r="G16" s="24">
        <v>0.99764134086198275</v>
      </c>
      <c r="H16" s="24">
        <v>2.4450916150952553</v>
      </c>
      <c r="I16" s="24">
        <v>0.70363515731396442</v>
      </c>
      <c r="J16" s="24">
        <v>0.36544921735401331</v>
      </c>
      <c r="K16" s="24">
        <v>0.38292774241856981</v>
      </c>
      <c r="L16" s="24">
        <v>28.504672897196254</v>
      </c>
      <c r="M16" s="24">
        <v>3.5238863277160593</v>
      </c>
      <c r="N16" s="24">
        <v>131.22181818181818</v>
      </c>
      <c r="O16" s="24">
        <v>9.6803179990292456</v>
      </c>
      <c r="P16" s="24">
        <v>3.4034704526149739</v>
      </c>
      <c r="Q16" s="24">
        <v>0.44214100000000001</v>
      </c>
      <c r="R16" s="4"/>
    </row>
    <row r="17" spans="1:18">
      <c r="A17" s="24" t="s">
        <v>17</v>
      </c>
      <c r="B17" s="24">
        <v>1</v>
      </c>
      <c r="C17" s="24">
        <v>2021</v>
      </c>
      <c r="D17" s="24">
        <v>1.7316726756254779</v>
      </c>
      <c r="E17" s="24">
        <v>6.075900843342704</v>
      </c>
      <c r="F17" s="24">
        <v>2.1242377538028547</v>
      </c>
      <c r="G17" s="24">
        <v>0.99036289715404302</v>
      </c>
      <c r="H17" s="24">
        <v>2.4782136468182978</v>
      </c>
      <c r="I17" s="24">
        <v>0.70630758585527509</v>
      </c>
      <c r="J17" s="24">
        <v>0.32513928625207045</v>
      </c>
      <c r="K17" s="24">
        <v>0.39614197530864198</v>
      </c>
      <c r="L17" s="24">
        <v>-18.320610687022899</v>
      </c>
      <c r="M17" s="24">
        <v>3.1154559820411443</v>
      </c>
      <c r="N17" s="24">
        <v>147.23831775700933</v>
      </c>
      <c r="O17" s="24">
        <v>8.9110560222335788</v>
      </c>
      <c r="P17" s="24">
        <v>3.6779644773830822</v>
      </c>
      <c r="Q17" s="24">
        <v>0.44265399999999999</v>
      </c>
      <c r="R17" s="4"/>
    </row>
    <row r="18" spans="1:18">
      <c r="A18" s="24" t="s">
        <v>17</v>
      </c>
      <c r="B18" s="24">
        <v>4</v>
      </c>
      <c r="C18" s="24">
        <v>2020</v>
      </c>
      <c r="D18" s="24">
        <v>1.9363302721822739</v>
      </c>
      <c r="E18" s="24">
        <v>7.8465679676985198</v>
      </c>
      <c r="F18" s="24">
        <v>2.6985743380855398</v>
      </c>
      <c r="G18" s="24">
        <v>0.98252058652462726</v>
      </c>
      <c r="H18" s="24">
        <v>3.0220726783310901</v>
      </c>
      <c r="I18" s="24">
        <v>0.74576946709401004</v>
      </c>
      <c r="J18" s="24">
        <v>0.41601616310037653</v>
      </c>
      <c r="K18" s="24">
        <v>0.40699948122431062</v>
      </c>
      <c r="L18" s="24">
        <v>-16.293929712460056</v>
      </c>
      <c r="M18" s="24">
        <v>3.7183902992501383</v>
      </c>
      <c r="N18" s="24">
        <v>138.4389312977099</v>
      </c>
      <c r="O18" s="24">
        <v>10.811857876850604</v>
      </c>
      <c r="P18" s="24">
        <v>3.8954576043068641</v>
      </c>
      <c r="Q18" s="24">
        <v>0.44295499999999999</v>
      </c>
      <c r="R18" s="4"/>
    </row>
    <row r="19" spans="1:18">
      <c r="A19" s="24" t="s">
        <v>17</v>
      </c>
      <c r="B19" s="24">
        <v>3</v>
      </c>
      <c r="C19" s="24">
        <v>2020</v>
      </c>
      <c r="D19" s="24">
        <v>2.5001799985600113</v>
      </c>
      <c r="E19" s="24">
        <v>7.5968059505578651</v>
      </c>
      <c r="F19" s="24">
        <v>2.6019519322630797</v>
      </c>
      <c r="G19" s="24">
        <v>1.1318628240218966</v>
      </c>
      <c r="H19" s="24">
        <v>2.0154780135637718</v>
      </c>
      <c r="I19" s="24">
        <v>0.66331269349845201</v>
      </c>
      <c r="J19" s="24">
        <v>0.49416358074384159</v>
      </c>
      <c r="K19" s="24">
        <v>0.35735123545745318</v>
      </c>
      <c r="L19" s="24">
        <v>65.608465608465622</v>
      </c>
      <c r="M19" s="24">
        <v>2.6553990736751398</v>
      </c>
      <c r="N19" s="24">
        <v>102.63578274760384</v>
      </c>
      <c r="O19" s="24">
        <v>7.7528532460074384</v>
      </c>
      <c r="P19" s="24">
        <v>2.933931306059943</v>
      </c>
      <c r="Q19" s="24">
        <v>0.44125500000000001</v>
      </c>
      <c r="R19" s="4"/>
    </row>
    <row r="20" spans="1:18">
      <c r="A20" s="24" t="s">
        <v>17</v>
      </c>
      <c r="B20" s="24">
        <v>2</v>
      </c>
      <c r="C20" s="24">
        <v>2020</v>
      </c>
      <c r="D20" s="24">
        <v>1.6198871104925385</v>
      </c>
      <c r="E20" s="24">
        <v>4.987501487918105</v>
      </c>
      <c r="F20" s="24">
        <v>2.2486985455911555</v>
      </c>
      <c r="G20" s="24">
        <v>1.1086527064401421</v>
      </c>
      <c r="H20" s="24">
        <v>2.0550529698845375</v>
      </c>
      <c r="I20" s="24">
        <v>0.66745921286631094</v>
      </c>
      <c r="J20" s="24">
        <v>0.47526230299837569</v>
      </c>
      <c r="K20" s="24">
        <v>0.40904614518852001</v>
      </c>
      <c r="L20" s="24">
        <v>-10.000000000000009</v>
      </c>
      <c r="M20" s="24">
        <v>3.3698917750764772</v>
      </c>
      <c r="N20" s="24">
        <v>150.49206349206349</v>
      </c>
      <c r="O20" s="24">
        <v>7.4742522848470418</v>
      </c>
      <c r="P20" s="24">
        <v>2.9911320080942745</v>
      </c>
      <c r="Q20" s="24">
        <v>0.441523</v>
      </c>
      <c r="R20" s="4"/>
    </row>
    <row r="21" spans="1:18">
      <c r="A21" s="24" t="s">
        <v>17</v>
      </c>
      <c r="B21" s="24">
        <v>1</v>
      </c>
      <c r="C21" s="24">
        <v>2020</v>
      </c>
      <c r="D21" s="24">
        <v>1.9084908367840596</v>
      </c>
      <c r="E21" s="24">
        <v>5.6037077163837727</v>
      </c>
      <c r="F21" s="24">
        <v>2.3827805077805078</v>
      </c>
      <c r="G21" s="24">
        <v>1.0444150693985459</v>
      </c>
      <c r="H21" s="24">
        <v>1.9130251595040328</v>
      </c>
      <c r="I21" s="24">
        <v>0.65153130252962155</v>
      </c>
      <c r="J21" s="24">
        <v>0.34307116104868912</v>
      </c>
      <c r="K21" s="24">
        <v>0.32625005069143115</v>
      </c>
      <c r="L21" s="24">
        <v>10.526315789473696</v>
      </c>
      <c r="M21" s="24">
        <v>2.923349561834562</v>
      </c>
      <c r="N21" s="24">
        <v>123.16190476190475</v>
      </c>
      <c r="O21" s="24">
        <v>6.8749918189478754</v>
      </c>
      <c r="P21" s="24">
        <v>3.0159203081738295</v>
      </c>
      <c r="Q21" s="24">
        <v>0.44162200000000001</v>
      </c>
      <c r="R21" s="4"/>
    </row>
    <row r="22" spans="1:18">
      <c r="A22" s="24" t="s">
        <v>17</v>
      </c>
      <c r="B22" s="24">
        <v>4</v>
      </c>
      <c r="C22" s="24">
        <v>2019</v>
      </c>
      <c r="D22" s="24">
        <v>1.6410336178569345</v>
      </c>
      <c r="E22" s="24">
        <v>5.3212281697244821</v>
      </c>
      <c r="F22" s="24">
        <v>2.2786177105831533</v>
      </c>
      <c r="G22" s="24">
        <v>1.0143917761279269</v>
      </c>
      <c r="H22" s="24">
        <v>2.219721329046088</v>
      </c>
      <c r="I22" s="24">
        <v>0.68454822966693241</v>
      </c>
      <c r="J22" s="24">
        <v>0.34368932038834954</v>
      </c>
      <c r="K22" s="24">
        <v>0.36833930704898449</v>
      </c>
      <c r="L22" s="24">
        <v>-23.387096774193552</v>
      </c>
      <c r="M22" s="24">
        <v>3.2826824767818579</v>
      </c>
      <c r="N22" s="24">
        <v>144.85789473684213</v>
      </c>
      <c r="O22" s="24">
        <v>7.6660083815648452</v>
      </c>
      <c r="P22" s="24">
        <v>3.0524872328352561</v>
      </c>
      <c r="Q22" s="24">
        <v>0.441778</v>
      </c>
      <c r="R22" s="4"/>
    </row>
    <row r="23" spans="1:18">
      <c r="A23" s="24" t="s">
        <v>17</v>
      </c>
      <c r="B23" s="24">
        <v>3</v>
      </c>
      <c r="C23" s="24">
        <v>2019</v>
      </c>
      <c r="D23" s="24">
        <v>2.4162995594713657</v>
      </c>
      <c r="E23" s="24">
        <v>7.1967460473660037</v>
      </c>
      <c r="F23" s="24">
        <v>2.3095709293022866</v>
      </c>
      <c r="G23" s="24">
        <v>1.0106726341610364</v>
      </c>
      <c r="H23" s="24">
        <v>1.9560453978875549</v>
      </c>
      <c r="I23" s="24">
        <v>0.65674008810572693</v>
      </c>
      <c r="J23" s="24">
        <v>0.36080389034729093</v>
      </c>
      <c r="K23" s="24">
        <v>0.30920873742409138</v>
      </c>
      <c r="L23" s="24">
        <v>20.975609756097573</v>
      </c>
      <c r="M23" s="24">
        <v>2.4991188313192136</v>
      </c>
      <c r="N23" s="24">
        <v>108.875</v>
      </c>
      <c r="O23" s="24">
        <v>7.7873874073345144</v>
      </c>
      <c r="P23" s="24">
        <v>2.9243587220363447</v>
      </c>
      <c r="Q23" s="24">
        <v>0.43962499999999999</v>
      </c>
      <c r="R23" s="4"/>
    </row>
    <row r="24" spans="1:18">
      <c r="A24" s="24" t="s">
        <v>17</v>
      </c>
      <c r="B24" s="24">
        <v>2</v>
      </c>
      <c r="C24" s="24">
        <v>2019</v>
      </c>
      <c r="D24" s="24">
        <v>2.0707624794295119</v>
      </c>
      <c r="E24" s="24">
        <v>6.2543145105619216</v>
      </c>
      <c r="F24" s="24">
        <v>2.6079447322970637</v>
      </c>
      <c r="G24" s="24">
        <v>0.97604239663629988</v>
      </c>
      <c r="H24" s="24">
        <v>1.9972387132403699</v>
      </c>
      <c r="I24" s="24">
        <v>0.66127262753702687</v>
      </c>
      <c r="J24" s="24">
        <v>0.30715662228451296</v>
      </c>
      <c r="K24" s="24">
        <v>0.30966450629050707</v>
      </c>
      <c r="L24" s="24">
        <v>1.9900497512437831</v>
      </c>
      <c r="M24" s="24">
        <v>2.7723031888313185</v>
      </c>
      <c r="N24" s="24">
        <v>106.81951219512196</v>
      </c>
      <c r="O24" s="24">
        <v>6.6484752712964239</v>
      </c>
      <c r="P24" s="24">
        <v>2.9874016291591881</v>
      </c>
      <c r="Q24" s="24">
        <v>0.43981100000000001</v>
      </c>
      <c r="R24" s="4"/>
    </row>
    <row r="25" spans="1:18">
      <c r="A25" s="24" t="s">
        <v>17</v>
      </c>
      <c r="B25" s="24">
        <v>1</v>
      </c>
      <c r="C25" s="24">
        <v>2019</v>
      </c>
      <c r="D25" s="24">
        <v>2.0771513353115725</v>
      </c>
      <c r="E25" s="24">
        <v>6.4150671092509741</v>
      </c>
      <c r="F25" s="24">
        <v>2.5115832297434739</v>
      </c>
      <c r="G25" s="24">
        <v>0.96427616926503346</v>
      </c>
      <c r="H25" s="24">
        <v>2.0649444364266127</v>
      </c>
      <c r="I25" s="24">
        <v>0.66861375265777234</v>
      </c>
      <c r="J25" s="24">
        <v>0.2708240534521158</v>
      </c>
      <c r="K25" s="24">
        <v>0.31901719901719899</v>
      </c>
      <c r="L25" s="24">
        <v>16.184971098265883</v>
      </c>
      <c r="M25" s="24">
        <v>2.4785118858063058</v>
      </c>
      <c r="N25" s="24">
        <v>99.199004975124382</v>
      </c>
      <c r="O25" s="24">
        <v>6.3305965298022802</v>
      </c>
      <c r="P25" s="24">
        <v>3.1250180401212297</v>
      </c>
      <c r="Q25" s="24">
        <v>0.43998900000000002</v>
      </c>
      <c r="R25" s="4"/>
    </row>
    <row r="26" spans="1:18">
      <c r="A26" s="24" t="s">
        <v>17</v>
      </c>
      <c r="B26" s="24">
        <v>4</v>
      </c>
      <c r="C26" s="24">
        <v>2018</v>
      </c>
      <c r="D26" s="24">
        <v>1.7505820057515862</v>
      </c>
      <c r="E26" s="24">
        <v>5.8251689830637199</v>
      </c>
      <c r="F26" s="24">
        <v>2.1871168268271122</v>
      </c>
      <c r="G26" s="24">
        <v>1.0214034619320962</v>
      </c>
      <c r="H26" s="24">
        <v>2.3038657249183565</v>
      </c>
      <c r="I26" s="24">
        <v>0.69235860683799699</v>
      </c>
      <c r="J26" s="24">
        <v>0.30160637209095359</v>
      </c>
      <c r="K26" s="24">
        <v>0.32982134677049929</v>
      </c>
      <c r="L26" s="24">
        <v>-26.694915254237284</v>
      </c>
      <c r="M26" s="24">
        <v>2.6412157888733638</v>
      </c>
      <c r="N26" s="24">
        <v>121.53179190751445</v>
      </c>
      <c r="O26" s="24">
        <v>7.034616579327106</v>
      </c>
      <c r="P26" s="24">
        <v>3.2142477405635299</v>
      </c>
      <c r="Q26" s="24">
        <v>0.44054599999999999</v>
      </c>
      <c r="R26" s="4"/>
    </row>
    <row r="27" spans="1:18">
      <c r="A27" s="24" t="s">
        <v>17</v>
      </c>
      <c r="B27" s="24">
        <v>3</v>
      </c>
      <c r="C27" s="24">
        <v>2018</v>
      </c>
      <c r="D27" s="24">
        <v>2.5544942444281165</v>
      </c>
      <c r="E27" s="24">
        <v>8.1490741464176875</v>
      </c>
      <c r="F27" s="24">
        <v>2.348517259237576</v>
      </c>
      <c r="G27" s="24">
        <v>1.0182174043962662</v>
      </c>
      <c r="H27" s="24">
        <v>2.1663411204000314</v>
      </c>
      <c r="I27" s="24">
        <v>0.67908400685770265</v>
      </c>
      <c r="J27" s="24">
        <v>0.30387433503964667</v>
      </c>
      <c r="K27" s="24">
        <v>0.33944054500412885</v>
      </c>
      <c r="L27" s="24">
        <v>38.823529411764703</v>
      </c>
      <c r="M27" s="24">
        <v>2.0861115550201528</v>
      </c>
      <c r="N27" s="24">
        <v>89.58898305084746</v>
      </c>
      <c r="O27" s="24">
        <v>7.2385577209156962</v>
      </c>
      <c r="P27" s="24">
        <v>3.1422376748183454</v>
      </c>
      <c r="Q27" s="24">
        <v>0.438189</v>
      </c>
      <c r="R27" s="4"/>
    </row>
    <row r="28" spans="1:18">
      <c r="A28" s="24" t="s">
        <v>17</v>
      </c>
      <c r="B28" s="24">
        <v>2</v>
      </c>
      <c r="C28" s="24">
        <v>2018</v>
      </c>
      <c r="D28" s="24">
        <v>1.8937002903673779</v>
      </c>
      <c r="E28" s="24">
        <v>6.1763979247302974</v>
      </c>
      <c r="F28" s="24">
        <v>2.3176045239640306</v>
      </c>
      <c r="G28" s="24">
        <v>1.0145278450363195</v>
      </c>
      <c r="H28" s="24">
        <v>2.2365148645310056</v>
      </c>
      <c r="I28" s="24">
        <v>0.68572149981063002</v>
      </c>
      <c r="J28" s="24">
        <v>0.30276647261861833</v>
      </c>
      <c r="K28" s="24">
        <v>0.34837671049101154</v>
      </c>
      <c r="L28" s="24">
        <v>6.9182389937106832</v>
      </c>
      <c r="M28" s="24">
        <v>2.4306690979883196</v>
      </c>
      <c r="N28" s="24">
        <v>105.49411764705883</v>
      </c>
      <c r="O28" s="24">
        <v>6.4777141299514129</v>
      </c>
      <c r="P28" s="24">
        <v>3.2244091245985342</v>
      </c>
      <c r="Q28" s="24">
        <v>0.43860199999999999</v>
      </c>
      <c r="R28" s="4"/>
    </row>
    <row r="29" spans="1:18">
      <c r="A29" s="24" t="s">
        <v>17</v>
      </c>
      <c r="B29" s="24">
        <v>1</v>
      </c>
      <c r="C29" s="24">
        <v>2018</v>
      </c>
      <c r="D29" s="24">
        <v>1.8112291036870527</v>
      </c>
      <c r="E29" s="24">
        <v>5.9639271737280923</v>
      </c>
      <c r="F29" s="24">
        <v>2.1245643279284741</v>
      </c>
      <c r="G29" s="24">
        <v>0.9992597684132607</v>
      </c>
      <c r="H29" s="24">
        <v>2.2673132550621067</v>
      </c>
      <c r="I29" s="24">
        <v>0.6885771128853061</v>
      </c>
      <c r="J29" s="24">
        <v>0.25278908687146406</v>
      </c>
      <c r="K29" s="24">
        <v>0.35626266498712966</v>
      </c>
      <c r="L29" s="24">
        <v>9.6551724137931121</v>
      </c>
      <c r="M29" s="24">
        <v>2.2905183391422943</v>
      </c>
      <c r="N29" s="24">
        <v>108.30188679245282</v>
      </c>
      <c r="O29" s="24">
        <v>6.4297815722307297</v>
      </c>
      <c r="P29" s="24">
        <v>3.321465033180194</v>
      </c>
      <c r="Q29" s="24">
        <v>0.43888300000000002</v>
      </c>
      <c r="R29" s="4"/>
    </row>
    <row r="30" spans="1:18">
      <c r="A30" s="24" t="s">
        <v>18</v>
      </c>
      <c r="B30" s="24">
        <v>4</v>
      </c>
      <c r="C30" s="24">
        <v>2024</v>
      </c>
      <c r="D30" s="24">
        <v>6.1527732475076391</v>
      </c>
      <c r="E30" s="24">
        <v>16.896064907414203</v>
      </c>
      <c r="F30" s="24">
        <v>27.58718493942941</v>
      </c>
      <c r="G30" s="24">
        <v>0.95672777290720568</v>
      </c>
      <c r="H30" s="24">
        <v>1.7460893206585255</v>
      </c>
      <c r="I30" s="24">
        <v>0.63584578532201741</v>
      </c>
      <c r="J30" s="24">
        <v>0.18596435419818577</v>
      </c>
      <c r="K30" s="24">
        <v>0.53606007670773914</v>
      </c>
      <c r="L30" s="24">
        <v>77.72727272727272</v>
      </c>
      <c r="M30" s="24">
        <v>8.5943795019670723</v>
      </c>
      <c r="N30" s="24">
        <v>42.943734015345264</v>
      </c>
      <c r="O30" s="24">
        <v>5.2637191588417735</v>
      </c>
      <c r="P30" s="24">
        <v>2.7115744866961604</v>
      </c>
      <c r="Q30" s="24">
        <v>0.147797121</v>
      </c>
      <c r="R30" s="3"/>
    </row>
    <row r="31" spans="1:18">
      <c r="A31" s="24" t="s">
        <v>18</v>
      </c>
      <c r="B31" s="24">
        <v>3</v>
      </c>
      <c r="C31" s="24">
        <v>2024</v>
      </c>
      <c r="D31" s="24">
        <v>3.5360629279929898</v>
      </c>
      <c r="E31" s="24">
        <v>10.613657318282252</v>
      </c>
      <c r="F31" s="24">
        <v>14.938975609658128</v>
      </c>
      <c r="G31" s="24">
        <v>0.8466727405438933</v>
      </c>
      <c r="H31" s="24">
        <v>2.0015465036722029</v>
      </c>
      <c r="I31" s="24">
        <v>0.6668384118731584</v>
      </c>
      <c r="J31" s="24">
        <v>0.14659092913635091</v>
      </c>
      <c r="K31" s="24">
        <v>0.57306461554769006</v>
      </c>
      <c r="L31" s="24">
        <v>147.19101123595507</v>
      </c>
      <c r="M31" s="24">
        <v>9.327868879924111</v>
      </c>
      <c r="N31" s="24">
        <v>85.736363636363635</v>
      </c>
      <c r="O31" s="24">
        <v>6.6271480982523299</v>
      </c>
      <c r="P31" s="24">
        <v>2.9770830652972711</v>
      </c>
      <c r="Q31" s="24">
        <v>0.14774123800000002</v>
      </c>
      <c r="R31" s="3"/>
    </row>
    <row r="32" spans="1:18">
      <c r="A32" s="24" t="s">
        <v>18</v>
      </c>
      <c r="B32" s="24">
        <v>2</v>
      </c>
      <c r="C32" s="24">
        <v>2024</v>
      </c>
      <c r="D32" s="24">
        <v>1.4569809097758204</v>
      </c>
      <c r="E32" s="24">
        <v>4.5112230683020327</v>
      </c>
      <c r="F32" s="24">
        <v>8.7199683776175227</v>
      </c>
      <c r="G32" s="24">
        <v>0.8584518190224445</v>
      </c>
      <c r="H32" s="24">
        <v>2.0962815216269073</v>
      </c>
      <c r="I32" s="24">
        <v>0.67703195170878361</v>
      </c>
      <c r="J32" s="24">
        <v>0.12020132637401751</v>
      </c>
      <c r="K32" s="24">
        <v>0.5896508743491502</v>
      </c>
      <c r="L32" s="24">
        <v>-77.120822622107966</v>
      </c>
      <c r="M32" s="24">
        <v>12.780763928290463</v>
      </c>
      <c r="N32" s="24">
        <v>201.73033707865167</v>
      </c>
      <c r="O32" s="24">
        <v>6.6120511642932707</v>
      </c>
      <c r="P32" s="24">
        <v>3.0930494934244686</v>
      </c>
      <c r="Q32" s="24">
        <v>0.14767427399999999</v>
      </c>
      <c r="R32" s="3"/>
    </row>
    <row r="33" spans="1:18">
      <c r="A33" s="24" t="s">
        <v>18</v>
      </c>
      <c r="B33" s="24">
        <v>1</v>
      </c>
      <c r="C33" s="24">
        <v>2024</v>
      </c>
      <c r="D33" s="24">
        <v>6.436390908164924</v>
      </c>
      <c r="E33" s="24">
        <v>19.410839602978079</v>
      </c>
      <c r="F33" s="24">
        <v>24.516278384836948</v>
      </c>
      <c r="G33" s="24">
        <v>0.97086496820033075</v>
      </c>
      <c r="H33" s="24">
        <v>2.0157956345308885</v>
      </c>
      <c r="I33" s="24">
        <v>0.66841254475270451</v>
      </c>
      <c r="J33" s="24">
        <v>0.14915434948968626</v>
      </c>
      <c r="K33" s="24">
        <v>0.58100141417442142</v>
      </c>
      <c r="L33" s="24">
        <v>128.82352941176472</v>
      </c>
      <c r="M33" s="24">
        <v>8.5635503840597575</v>
      </c>
      <c r="N33" s="24">
        <v>48.508997429305907</v>
      </c>
      <c r="O33" s="24">
        <v>6.7802176304138424</v>
      </c>
      <c r="P33" s="24">
        <v>2.9565479480863921</v>
      </c>
      <c r="Q33" s="24">
        <v>0.147615686</v>
      </c>
      <c r="R33" s="3"/>
    </row>
    <row r="34" spans="1:18">
      <c r="A34" s="24" t="s">
        <v>18</v>
      </c>
      <c r="B34" s="24">
        <v>4</v>
      </c>
      <c r="C34" s="24">
        <v>2023</v>
      </c>
      <c r="D34" s="24">
        <v>2.9324013283775834</v>
      </c>
      <c r="E34" s="24">
        <v>8.5151177603982937</v>
      </c>
      <c r="F34" s="24">
        <v>13.136146739823818</v>
      </c>
      <c r="G34" s="24">
        <v>0.96800607109806303</v>
      </c>
      <c r="H34" s="24">
        <v>1.9038036772099927</v>
      </c>
      <c r="I34" s="24">
        <v>0.65562410164009044</v>
      </c>
      <c r="J34" s="24">
        <v>0.13359540372935083</v>
      </c>
      <c r="K34" s="24">
        <v>0.55564008707927348</v>
      </c>
      <c r="L34" s="24">
        <v>-32.539682539682538</v>
      </c>
      <c r="M34" s="24">
        <v>10.093417858260345</v>
      </c>
      <c r="N34" s="24">
        <v>105.64117647058823</v>
      </c>
      <c r="O34" s="24">
        <v>6.5427589513320781</v>
      </c>
      <c r="P34" s="24">
        <v>2.9077960306273156</v>
      </c>
      <c r="Q34" s="24">
        <v>0.14933644200000001</v>
      </c>
      <c r="R34" s="3"/>
    </row>
    <row r="35" spans="1:18">
      <c r="A35" s="24" t="s">
        <v>18</v>
      </c>
      <c r="B35" s="24">
        <v>3</v>
      </c>
      <c r="C35" s="24">
        <v>2023</v>
      </c>
      <c r="D35" s="24">
        <v>4.3447662054357901</v>
      </c>
      <c r="E35" s="24">
        <v>13.07016261555988</v>
      </c>
      <c r="F35" s="24">
        <v>17.114825905193655</v>
      </c>
      <c r="G35" s="24">
        <v>1.0864777759199205</v>
      </c>
      <c r="H35" s="24">
        <v>2.0082545291407485</v>
      </c>
      <c r="I35" s="24">
        <v>0.66758131989395486</v>
      </c>
      <c r="J35" s="24">
        <v>0.16048210151143699</v>
      </c>
      <c r="K35" s="24">
        <v>0.56872001595706811</v>
      </c>
      <c r="L35" s="24">
        <v>27.272727272727277</v>
      </c>
      <c r="M35" s="24">
        <v>9.4759176805709071</v>
      </c>
      <c r="N35" s="24">
        <v>76.015873015873012</v>
      </c>
      <c r="O35" s="24">
        <v>7.2365202954905188</v>
      </c>
      <c r="P35" s="24">
        <v>2.9565871651661944</v>
      </c>
      <c r="Q35" s="24">
        <v>0.14988467000000003</v>
      </c>
      <c r="R35" s="3"/>
    </row>
    <row r="36" spans="1:18">
      <c r="A36" s="24" t="s">
        <v>18</v>
      </c>
      <c r="B36" s="24">
        <v>2</v>
      </c>
      <c r="C36" s="24">
        <v>2023</v>
      </c>
      <c r="D36" s="24">
        <v>3.5310987398916991</v>
      </c>
      <c r="E36" s="24">
        <v>11.015065829270174</v>
      </c>
      <c r="F36" s="24">
        <v>16.342861043738051</v>
      </c>
      <c r="G36" s="24">
        <v>1.0568029208486835</v>
      </c>
      <c r="H36" s="24">
        <v>2.119444297841417</v>
      </c>
      <c r="I36" s="24">
        <v>0.67943008288624462</v>
      </c>
      <c r="J36" s="24">
        <v>0.16366532321224392</v>
      </c>
      <c r="K36" s="24">
        <v>0.58824611053811393</v>
      </c>
      <c r="L36" s="24">
        <v>-30.526315789473685</v>
      </c>
      <c r="M36" s="24">
        <v>14.307378136819954</v>
      </c>
      <c r="N36" s="24">
        <v>120.08080808080808</v>
      </c>
      <c r="O36" s="24">
        <v>9.6431531541239863</v>
      </c>
      <c r="P36" s="24">
        <v>3.0633980055673065</v>
      </c>
      <c r="Q36" s="24">
        <v>0.14985438099999998</v>
      </c>
      <c r="R36" s="3"/>
    </row>
    <row r="37" spans="1:18">
      <c r="A37" s="24" t="s">
        <v>18</v>
      </c>
      <c r="B37" s="24">
        <v>1</v>
      </c>
      <c r="C37" s="24">
        <v>2023</v>
      </c>
      <c r="D37" s="24">
        <v>5.2844714826543049</v>
      </c>
      <c r="E37" s="24">
        <v>16.97868790599026</v>
      </c>
      <c r="F37" s="24">
        <v>19.653978057406345</v>
      </c>
      <c r="G37" s="24">
        <v>0.83078661574450496</v>
      </c>
      <c r="H37" s="24">
        <v>2.2129396405526891</v>
      </c>
      <c r="I37" s="24">
        <v>0.68875854766198463</v>
      </c>
      <c r="J37" s="24">
        <v>0.14029173376307541</v>
      </c>
      <c r="K37" s="24">
        <v>0.59232335601527175</v>
      </c>
      <c r="L37" s="24">
        <v>48.437500000000014</v>
      </c>
      <c r="M37" s="24">
        <v>11.896228726013469</v>
      </c>
      <c r="N37" s="24">
        <v>84.670175438596488</v>
      </c>
      <c r="O37" s="24">
        <v>10.27691972624058</v>
      </c>
      <c r="P37" s="24">
        <v>3.189417253528763</v>
      </c>
      <c r="Q37" s="24">
        <v>0.14728498400000001</v>
      </c>
      <c r="R37" s="3"/>
    </row>
    <row r="38" spans="1:18">
      <c r="A38" s="24" t="s">
        <v>18</v>
      </c>
      <c r="B38" s="24">
        <v>4</v>
      </c>
      <c r="C38" s="24">
        <v>2022</v>
      </c>
      <c r="D38" s="24">
        <v>3.6195316024923234</v>
      </c>
      <c r="E38" s="24">
        <v>12.010629347570452</v>
      </c>
      <c r="F38" s="24">
        <v>14.941383790452045</v>
      </c>
      <c r="G38" s="24">
        <v>0.80450786177135003</v>
      </c>
      <c r="H38" s="24">
        <v>2.3182827687704726</v>
      </c>
      <c r="I38" s="24">
        <v>0.69863930542286745</v>
      </c>
      <c r="J38" s="24">
        <v>0.14242157417180765</v>
      </c>
      <c r="K38" s="24">
        <v>0.60801494501055831</v>
      </c>
      <c r="L38" s="24">
        <v>-1.0309278350515474</v>
      </c>
      <c r="M38" s="24">
        <v>12.113995774863534</v>
      </c>
      <c r="N38" s="24">
        <v>113.90104166666667</v>
      </c>
      <c r="O38" s="24">
        <v>9.7378338720471671</v>
      </c>
      <c r="P38" s="24">
        <v>3.3007177658488569</v>
      </c>
      <c r="Q38" s="24">
        <v>0.14692217900000001</v>
      </c>
      <c r="R38" s="3"/>
    </row>
    <row r="39" spans="1:18">
      <c r="A39" s="24" t="s">
        <v>18</v>
      </c>
      <c r="B39" s="24">
        <v>3</v>
      </c>
      <c r="C39" s="24">
        <v>2022</v>
      </c>
      <c r="D39" s="24">
        <v>3.6877174335568466</v>
      </c>
      <c r="E39" s="24">
        <v>12.957399743114028</v>
      </c>
      <c r="F39" s="24">
        <v>14.643130352293291</v>
      </c>
      <c r="G39" s="24">
        <v>0.79464170306797999</v>
      </c>
      <c r="H39" s="24">
        <v>2.5136639334691284</v>
      </c>
      <c r="I39" s="24">
        <v>0.71539679976944326</v>
      </c>
      <c r="J39" s="24">
        <v>9.6718304297863378E-2</v>
      </c>
      <c r="K39" s="24">
        <v>0.62840722329651488</v>
      </c>
      <c r="L39" s="24">
        <v>26.797385620915026</v>
      </c>
      <c r="M39" s="24">
        <v>11.164261646894436</v>
      </c>
      <c r="N39" s="24">
        <v>106.82474226804125</v>
      </c>
      <c r="O39" s="24">
        <v>9.8790215968317394</v>
      </c>
      <c r="P39" s="24">
        <v>3.4740877628864641</v>
      </c>
      <c r="Q39" s="24">
        <v>0.14696879900000001</v>
      </c>
      <c r="R39" s="3"/>
    </row>
    <row r="40" spans="1:18">
      <c r="A40" s="24" t="s">
        <v>18</v>
      </c>
      <c r="B40" s="24">
        <v>2</v>
      </c>
      <c r="C40" s="24">
        <v>2022</v>
      </c>
      <c r="D40" s="24">
        <v>2.9800713465851043</v>
      </c>
      <c r="E40" s="24">
        <v>10.912322684612032</v>
      </c>
      <c r="F40" s="24">
        <v>13.300109332364487</v>
      </c>
      <c r="G40" s="24">
        <v>0.73569561121024207</v>
      </c>
      <c r="H40" s="24">
        <v>2.6617655805846998</v>
      </c>
      <c r="I40" s="24">
        <v>0.72690769575688596</v>
      </c>
      <c r="J40" s="24">
        <v>0.10291768027604509</v>
      </c>
      <c r="K40" s="24">
        <v>0.64885284652093234</v>
      </c>
      <c r="L40" s="24">
        <v>-40.466926070038909</v>
      </c>
      <c r="M40" s="24">
        <v>12.463525279075709</v>
      </c>
      <c r="N40" s="24">
        <v>131.59477124183007</v>
      </c>
      <c r="O40" s="24">
        <v>10.225931699834703</v>
      </c>
      <c r="P40" s="24">
        <v>3.6714777262132832</v>
      </c>
      <c r="Q40" s="24">
        <v>0.14686965199999999</v>
      </c>
      <c r="R40" s="3"/>
    </row>
    <row r="41" spans="1:18">
      <c r="A41" s="24" t="s">
        <v>18</v>
      </c>
      <c r="B41" s="24">
        <v>1</v>
      </c>
      <c r="C41" s="24">
        <v>2022</v>
      </c>
      <c r="D41" s="24">
        <v>5.0115152177858544</v>
      </c>
      <c r="E41" s="24">
        <v>18.297685958973766</v>
      </c>
      <c r="F41" s="24">
        <v>20.008768965513362</v>
      </c>
      <c r="G41" s="24">
        <v>0.95782762721304693</v>
      </c>
      <c r="H41" s="24">
        <v>2.6511284838635878</v>
      </c>
      <c r="I41" s="24">
        <v>0.72611207619245166</v>
      </c>
      <c r="J41" s="24">
        <v>0.13176259930769629</v>
      </c>
      <c r="K41" s="24">
        <v>0.6457057106467442</v>
      </c>
      <c r="L41" s="24">
        <v>58.64197530864196</v>
      </c>
      <c r="M41" s="24">
        <v>11.051895922716085</v>
      </c>
      <c r="N41" s="24">
        <v>78.536964980544752</v>
      </c>
      <c r="O41" s="24">
        <v>10.106774744296873</v>
      </c>
      <c r="P41" s="24">
        <v>3.6112023841821901</v>
      </c>
      <c r="Q41" s="24">
        <v>0.145990869</v>
      </c>
      <c r="R41" s="3"/>
    </row>
    <row r="42" spans="1:18">
      <c r="A42" s="24" t="s">
        <v>18</v>
      </c>
      <c r="B42" s="24">
        <v>4</v>
      </c>
      <c r="C42" s="24">
        <v>2021</v>
      </c>
      <c r="D42" s="24">
        <v>3.2227099072235337</v>
      </c>
      <c r="E42" s="24">
        <v>12.170044635392998</v>
      </c>
      <c r="F42" s="24">
        <v>14.425517426384102</v>
      </c>
      <c r="G42" s="24">
        <v>0.90089210620567894</v>
      </c>
      <c r="H42" s="24">
        <v>2.7763388532472275</v>
      </c>
      <c r="I42" s="24">
        <v>0.73519325493258847</v>
      </c>
      <c r="J42" s="24">
        <v>0.13205963310663363</v>
      </c>
      <c r="K42" s="24">
        <v>0.66099562859616634</v>
      </c>
      <c r="L42" s="24">
        <v>-24.299065420560748</v>
      </c>
      <c r="M42" s="24">
        <v>11.235157531726545</v>
      </c>
      <c r="N42" s="24">
        <v>110.77777777777777</v>
      </c>
      <c r="O42" s="24">
        <v>9.4785070514491192</v>
      </c>
      <c r="P42" s="24">
        <v>3.5998848844256317</v>
      </c>
      <c r="Q42" s="24">
        <v>0.145628076</v>
      </c>
      <c r="R42" s="3"/>
    </row>
    <row r="43" spans="1:18">
      <c r="A43" s="24" t="s">
        <v>18</v>
      </c>
      <c r="B43" s="24">
        <v>3</v>
      </c>
      <c r="C43" s="24">
        <v>2021</v>
      </c>
      <c r="D43" s="24">
        <v>4.7136176933957099</v>
      </c>
      <c r="E43" s="24">
        <v>17.597913850208876</v>
      </c>
      <c r="F43" s="24">
        <v>18.854125217864439</v>
      </c>
      <c r="G43" s="24">
        <v>1.4382120068502671</v>
      </c>
      <c r="H43" s="24">
        <v>2.729923814239958</v>
      </c>
      <c r="I43" s="24">
        <v>0.7312126483828103</v>
      </c>
      <c r="J43" s="24">
        <v>0.35432350989643296</v>
      </c>
      <c r="K43" s="24">
        <v>0.65023845485349763</v>
      </c>
      <c r="L43" s="24">
        <v>47.586206896551737</v>
      </c>
      <c r="M43" s="24">
        <v>9.6234998854582869</v>
      </c>
      <c r="N43" s="24">
        <v>72.99065420560747</v>
      </c>
      <c r="O43" s="24">
        <v>8.9823059921828694</v>
      </c>
      <c r="P43" s="24">
        <v>3.6235987586886651</v>
      </c>
      <c r="Q43" s="24">
        <v>0.14538995099999999</v>
      </c>
      <c r="R43" s="3"/>
    </row>
    <row r="44" spans="1:18">
      <c r="A44" s="24" t="s">
        <v>18</v>
      </c>
      <c r="B44" s="24">
        <v>2</v>
      </c>
      <c r="C44" s="24">
        <v>2021</v>
      </c>
      <c r="D44" s="24">
        <v>3.390754675077722</v>
      </c>
      <c r="E44" s="24">
        <v>13.299050042626009</v>
      </c>
      <c r="F44" s="24">
        <v>15.141583836913435</v>
      </c>
      <c r="G44" s="24">
        <v>1.3983479541928743</v>
      </c>
      <c r="H44" s="24">
        <v>2.9182459187417136</v>
      </c>
      <c r="I44" s="24">
        <v>0.74404231582589686</v>
      </c>
      <c r="J44" s="24">
        <v>0.26855731750810646</v>
      </c>
      <c r="K44" s="24">
        <v>0.66553689985845055</v>
      </c>
      <c r="L44" s="24">
        <v>-23.684210526315788</v>
      </c>
      <c r="M44" s="24">
        <v>11.691535116219685</v>
      </c>
      <c r="N44" s="24">
        <v>110.30344827586207</v>
      </c>
      <c r="O44" s="24">
        <v>10.268827373703614</v>
      </c>
      <c r="P44" s="24">
        <v>3.9562038172242633</v>
      </c>
      <c r="Q44" s="24">
        <v>0.14542576699999998</v>
      </c>
      <c r="R44" s="3"/>
    </row>
    <row r="45" spans="1:18">
      <c r="A45" s="24" t="s">
        <v>18</v>
      </c>
      <c r="B45" s="24">
        <v>1</v>
      </c>
      <c r="C45" s="24">
        <v>2021</v>
      </c>
      <c r="D45" s="24">
        <v>4.3792143682851146</v>
      </c>
      <c r="E45" s="24">
        <v>17.544328575341954</v>
      </c>
      <c r="F45" s="24">
        <v>17.239022835011944</v>
      </c>
      <c r="G45" s="24">
        <v>1.6116152531905206</v>
      </c>
      <c r="H45" s="24">
        <v>3.0023492970282724</v>
      </c>
      <c r="I45" s="24">
        <v>0.74941204638836711</v>
      </c>
      <c r="J45" s="24">
        <v>0.63801509270654422</v>
      </c>
      <c r="K45" s="24">
        <v>0.67693438557153052</v>
      </c>
      <c r="L45" s="24">
        <v>36.690647482014391</v>
      </c>
      <c r="M45" s="24">
        <v>9.2167068429075929</v>
      </c>
      <c r="N45" s="24">
        <v>76.0842105263158</v>
      </c>
      <c r="O45" s="24">
        <v>9.3799361357166742</v>
      </c>
      <c r="P45" s="24">
        <v>4.0270437332723406</v>
      </c>
      <c r="Q45" s="24">
        <v>0.14638267600000002</v>
      </c>
      <c r="R45" s="3"/>
    </row>
    <row r="46" spans="1:18">
      <c r="A46" s="24" t="s">
        <v>18</v>
      </c>
      <c r="B46" s="24">
        <v>4</v>
      </c>
      <c r="C46" s="24">
        <v>2020</v>
      </c>
      <c r="D46" s="24">
        <v>3.1908885882316227</v>
      </c>
      <c r="E46" s="24">
        <v>13.041230746095511</v>
      </c>
      <c r="F46" s="24">
        <v>13.334300425947857</v>
      </c>
      <c r="G46" s="24">
        <v>1.5741577221031375</v>
      </c>
      <c r="H46" s="24">
        <v>3.0854413270603738</v>
      </c>
      <c r="I46" s="24">
        <v>0.7549363792311411</v>
      </c>
      <c r="J46" s="24">
        <v>0.60472579549569316</v>
      </c>
      <c r="K46" s="24">
        <v>0.68331437393007877</v>
      </c>
      <c r="L46" s="24">
        <v>-35.046728971962629</v>
      </c>
      <c r="M46" s="24">
        <v>9.2877290011275644</v>
      </c>
      <c r="N46" s="24">
        <v>99.633093525179873</v>
      </c>
      <c r="O46" s="24">
        <v>9.0835974248193665</v>
      </c>
      <c r="P46" s="24">
        <v>4.1145887040179883</v>
      </c>
      <c r="Q46" s="24">
        <v>0.146551766</v>
      </c>
      <c r="R46" s="3"/>
    </row>
    <row r="47" spans="1:18">
      <c r="A47" s="24" t="s">
        <v>18</v>
      </c>
      <c r="B47" s="24">
        <v>3</v>
      </c>
      <c r="C47" s="24">
        <v>2020</v>
      </c>
      <c r="D47" s="24">
        <v>4.8328617701458469</v>
      </c>
      <c r="E47" s="24">
        <v>21.651239632616825</v>
      </c>
      <c r="F47" s="24">
        <v>20.149434933952122</v>
      </c>
      <c r="G47" s="24">
        <v>1.4393259470790905</v>
      </c>
      <c r="H47" s="24">
        <v>3.4785715737898224</v>
      </c>
      <c r="I47" s="24">
        <v>0.77646619126412719</v>
      </c>
      <c r="J47" s="24">
        <v>0.54119593769480467</v>
      </c>
      <c r="K47" s="24">
        <v>0.71370964836182116</v>
      </c>
      <c r="L47" s="24">
        <v>65.891472868217065</v>
      </c>
      <c r="M47" s="24">
        <v>8.6145389906069347</v>
      </c>
      <c r="N47" s="24">
        <v>60.570093457943926</v>
      </c>
      <c r="O47" s="24">
        <v>9.256609360090307</v>
      </c>
      <c r="P47" s="24">
        <v>4.3967543204892507</v>
      </c>
      <c r="Q47" s="24">
        <v>0.147529729</v>
      </c>
      <c r="R47" s="3"/>
    </row>
    <row r="48" spans="1:18">
      <c r="A48" s="24" t="s">
        <v>18</v>
      </c>
      <c r="B48" s="24">
        <v>2</v>
      </c>
      <c r="C48" s="24">
        <v>2020</v>
      </c>
      <c r="D48" s="24">
        <v>3.0176058523156195</v>
      </c>
      <c r="E48" s="24">
        <v>15.334183011567598</v>
      </c>
      <c r="F48" s="24">
        <v>15.749805690643104</v>
      </c>
      <c r="G48" s="24">
        <v>1.3106918943226937</v>
      </c>
      <c r="H48" s="24">
        <v>4.0801560214529502</v>
      </c>
      <c r="I48" s="24">
        <v>0.80293176880758776</v>
      </c>
      <c r="J48" s="24">
        <v>0.52615203596864391</v>
      </c>
      <c r="K48" s="24">
        <v>0.75117074709436338</v>
      </c>
      <c r="L48" s="24">
        <v>0</v>
      </c>
      <c r="M48" s="24">
        <v>10.064512341194931</v>
      </c>
      <c r="N48" s="24">
        <v>90.364341085271306</v>
      </c>
      <c r="O48" s="24">
        <v>9.7989192497626316</v>
      </c>
      <c r="P48" s="24">
        <v>5.0657114914704282</v>
      </c>
      <c r="Q48" s="24">
        <v>0.147408714</v>
      </c>
      <c r="R48" s="18"/>
    </row>
    <row r="49" spans="1:19">
      <c r="A49" s="24" t="s">
        <v>18</v>
      </c>
      <c r="B49" s="24">
        <v>1</v>
      </c>
      <c r="C49" s="24">
        <v>2020</v>
      </c>
      <c r="D49" s="24">
        <v>3.0618118144964628</v>
      </c>
      <c r="E49" s="24">
        <v>16.223789529993159</v>
      </c>
      <c r="F49" s="24">
        <v>13.308532741836446</v>
      </c>
      <c r="G49" s="24">
        <v>0.98684803195797566</v>
      </c>
      <c r="H49" s="24">
        <v>4.2967740545741435</v>
      </c>
      <c r="I49" s="24">
        <v>0.81090262790918533</v>
      </c>
      <c r="J49" s="24">
        <v>0.37845560649046134</v>
      </c>
      <c r="K49" s="24">
        <v>0.75995696196640894</v>
      </c>
      <c r="L49" s="24">
        <v>31.632653061224499</v>
      </c>
      <c r="M49" s="24">
        <v>8.5703464455752343</v>
      </c>
      <c r="N49" s="24">
        <v>91.829457364341081</v>
      </c>
      <c r="O49" s="24">
        <v>10.447695446925049</v>
      </c>
      <c r="P49" s="24">
        <v>5.0848260952555329</v>
      </c>
      <c r="Q49" s="24">
        <v>0.14739585099999999</v>
      </c>
      <c r="R49" s="19"/>
    </row>
    <row r="50" spans="1:19">
      <c r="A50" s="24" t="s">
        <v>18</v>
      </c>
      <c r="B50" s="24">
        <v>4</v>
      </c>
      <c r="C50" s="24">
        <v>2019</v>
      </c>
      <c r="D50" s="24">
        <v>2.5451713338234816</v>
      </c>
      <c r="E50" s="24">
        <v>11.91262530027794</v>
      </c>
      <c r="F50" s="24">
        <v>10.018108189785433</v>
      </c>
      <c r="G50" s="24">
        <v>1.0539174519226222</v>
      </c>
      <c r="H50" s="24">
        <v>3.677161972422152</v>
      </c>
      <c r="I50" s="24">
        <v>0.78563767483027547</v>
      </c>
      <c r="J50" s="24">
        <v>0.24555143312426916</v>
      </c>
      <c r="K50" s="24">
        <v>0.72034090578363774</v>
      </c>
      <c r="L50" s="24">
        <v>-36.363636363636367</v>
      </c>
      <c r="M50" s="24">
        <v>9.3675210011580532</v>
      </c>
      <c r="N50" s="24">
        <v>133.44897959183675</v>
      </c>
      <c r="O50" s="24">
        <v>11.139006044380762</v>
      </c>
      <c r="P50" s="24">
        <v>4.7735869831453375</v>
      </c>
      <c r="Q50" s="24">
        <v>0.14813583399999999</v>
      </c>
      <c r="R50" s="23"/>
    </row>
    <row r="51" spans="1:19">
      <c r="A51" s="24" t="s">
        <v>18</v>
      </c>
      <c r="B51" s="24">
        <v>3</v>
      </c>
      <c r="C51" s="24">
        <v>2019</v>
      </c>
      <c r="D51" s="24">
        <v>3.8433011273283189</v>
      </c>
      <c r="E51" s="24">
        <v>18.55544439133406</v>
      </c>
      <c r="F51" s="24">
        <v>15.240987958332514</v>
      </c>
      <c r="G51" s="24">
        <v>0.79636390338703333</v>
      </c>
      <c r="H51" s="24">
        <v>3.8231886157696779</v>
      </c>
      <c r="I51" s="24">
        <v>0.79187891203720118</v>
      </c>
      <c r="J51" s="24">
        <v>0.10147486532540854</v>
      </c>
      <c r="K51" s="24">
        <v>0.72994083277750132</v>
      </c>
      <c r="L51" s="24">
        <v>4.0540540540540579</v>
      </c>
      <c r="M51" s="24">
        <v>9.5324729216527935</v>
      </c>
      <c r="N51" s="24">
        <v>89.084415584415581</v>
      </c>
      <c r="O51" s="24">
        <v>11.605499045940991</v>
      </c>
      <c r="P51" s="24">
        <v>4.6367135495749965</v>
      </c>
      <c r="Q51" s="24">
        <v>0.14830760200000001</v>
      </c>
      <c r="R51" s="19"/>
    </row>
    <row r="52" spans="1:19">
      <c r="A52" s="24" t="s">
        <v>18</v>
      </c>
      <c r="B52" s="24">
        <v>2</v>
      </c>
      <c r="C52" s="24">
        <v>2019</v>
      </c>
      <c r="D52" s="24">
        <v>4.0140834227233766</v>
      </c>
      <c r="E52" s="24">
        <v>18.675676966426284</v>
      </c>
      <c r="F52" s="24">
        <v>17.702410060564151</v>
      </c>
      <c r="G52" s="24">
        <v>0.87690974425605472</v>
      </c>
      <c r="H52" s="24">
        <v>3.6471888581116576</v>
      </c>
      <c r="I52" s="24">
        <v>0.78391376983047545</v>
      </c>
      <c r="J52" s="24">
        <v>0.15328761884656578</v>
      </c>
      <c r="K52" s="24">
        <v>0.72203618879343479</v>
      </c>
      <c r="L52" s="24">
        <v>2.0689655172413812</v>
      </c>
      <c r="M52" s="24">
        <v>9.9517062966573988</v>
      </c>
      <c r="N52" s="24">
        <v>79.770270270270274</v>
      </c>
      <c r="O52" s="24">
        <v>10.49884458812503</v>
      </c>
      <c r="P52" s="24">
        <v>4.6715865132050238</v>
      </c>
      <c r="Q52" s="24">
        <v>0.148965141</v>
      </c>
      <c r="R52" s="19"/>
    </row>
    <row r="53" spans="1:19">
      <c r="A53" s="24" t="s">
        <v>18</v>
      </c>
      <c r="B53" s="24">
        <v>1</v>
      </c>
      <c r="C53" s="24">
        <v>2019</v>
      </c>
      <c r="D53" s="24">
        <v>3.8735323344587305</v>
      </c>
      <c r="E53" s="24">
        <v>21.513397896570176</v>
      </c>
      <c r="F53" s="24">
        <v>15.093469437953511</v>
      </c>
      <c r="G53" s="24">
        <v>0.92441950892028768</v>
      </c>
      <c r="H53" s="24">
        <v>4.5478530638556851</v>
      </c>
      <c r="I53" s="24">
        <v>0.81885046610980561</v>
      </c>
      <c r="J53" s="24">
        <v>0.19429902196869717</v>
      </c>
      <c r="K53" s="24">
        <v>0.76550806114366154</v>
      </c>
      <c r="L53" s="24">
        <v>-9.3750000000000089</v>
      </c>
      <c r="M53" s="24">
        <v>7.3920612879769187</v>
      </c>
      <c r="N53" s="24">
        <v>69.372413793103448</v>
      </c>
      <c r="O53" s="24">
        <v>10.536235980588618</v>
      </c>
      <c r="P53" s="24">
        <v>5.4993952939662991</v>
      </c>
      <c r="Q53" s="24">
        <v>0.14818573300000001</v>
      </c>
      <c r="R53" s="19"/>
    </row>
    <row r="54" spans="1:19">
      <c r="A54" s="24" t="s">
        <v>18</v>
      </c>
      <c r="B54" s="24">
        <v>4</v>
      </c>
      <c r="C54" s="24">
        <v>2018</v>
      </c>
      <c r="D54" s="24">
        <v>4.3721942822425488</v>
      </c>
      <c r="E54" s="24">
        <v>24.078497427292504</v>
      </c>
      <c r="F54" s="24">
        <v>16.942032353707578</v>
      </c>
      <c r="G54" s="24">
        <v>0.92583001662968878</v>
      </c>
      <c r="H54" s="24">
        <v>4.5010792002121942</v>
      </c>
      <c r="I54" s="24">
        <v>0.81730983432471938</v>
      </c>
      <c r="J54" s="24">
        <v>0.2431184429120396</v>
      </c>
      <c r="K54" s="24">
        <v>0.76116029921194495</v>
      </c>
      <c r="L54" s="24">
        <v>28.000000000000007</v>
      </c>
      <c r="M54" s="24">
        <v>6.940318620213672</v>
      </c>
      <c r="N54" s="24">
        <v>58.3</v>
      </c>
      <c r="O54" s="24">
        <v>9.8637778840526451</v>
      </c>
      <c r="P54" s="24">
        <v>5.5547921994450649</v>
      </c>
      <c r="Q54" s="24">
        <v>0.147906017</v>
      </c>
      <c r="R54" s="19"/>
    </row>
    <row r="55" spans="1:19">
      <c r="A55" s="24" t="s">
        <v>18</v>
      </c>
      <c r="B55" s="24">
        <v>3</v>
      </c>
      <c r="C55" s="24">
        <v>2018</v>
      </c>
      <c r="D55" s="24">
        <v>3.3653220972592672</v>
      </c>
      <c r="E55" s="24">
        <v>21.354973916958592</v>
      </c>
      <c r="F55" s="24">
        <v>12.68099094390104</v>
      </c>
      <c r="G55" s="24">
        <v>1.0127662998681324</v>
      </c>
      <c r="H55" s="24">
        <v>5.3339592939358749</v>
      </c>
      <c r="I55" s="24">
        <v>0.84057658639933264</v>
      </c>
      <c r="J55" s="24">
        <v>0.29860056415301289</v>
      </c>
      <c r="K55" s="24">
        <v>0.79214330222473128</v>
      </c>
      <c r="L55" s="24">
        <v>15.740740740740733</v>
      </c>
      <c r="M55" s="24">
        <v>6.3259487841996016</v>
      </c>
      <c r="N55" s="24">
        <v>70.544000000000011</v>
      </c>
      <c r="O55" s="24">
        <v>10.652990123896473</v>
      </c>
      <c r="P55" s="24">
        <v>6.1712759393053052</v>
      </c>
      <c r="Q55" s="24">
        <v>0.14918801100000001</v>
      </c>
      <c r="R55" s="19"/>
    </row>
    <row r="56" spans="1:19">
      <c r="A56" s="24" t="s">
        <v>18</v>
      </c>
      <c r="B56" s="24">
        <v>2</v>
      </c>
      <c r="C56" s="24">
        <v>2018</v>
      </c>
      <c r="D56" s="24">
        <v>3.0632680197141293</v>
      </c>
      <c r="E56" s="24">
        <v>21.60639043606135</v>
      </c>
      <c r="F56" s="24">
        <v>12.951190758243106</v>
      </c>
      <c r="G56" s="24">
        <v>0.94067750432831643</v>
      </c>
      <c r="H56" s="24">
        <v>6.0401659517079009</v>
      </c>
      <c r="I56" s="24">
        <v>0.85635068237736767</v>
      </c>
      <c r="J56" s="24">
        <v>0.18588075920639777</v>
      </c>
      <c r="K56" s="24">
        <v>0.81420080584523591</v>
      </c>
      <c r="L56" s="24">
        <v>-34.54545454545454</v>
      </c>
      <c r="M56" s="24">
        <v>6.7800885002982962</v>
      </c>
      <c r="N56" s="24">
        <v>73.953703703703709</v>
      </c>
      <c r="O56" s="24">
        <v>11.311179185223212</v>
      </c>
      <c r="P56" s="24">
        <v>7.0186843298309247</v>
      </c>
      <c r="Q56" s="24">
        <v>0.148692935</v>
      </c>
      <c r="R56" s="19"/>
    </row>
    <row r="57" spans="1:19">
      <c r="A57" s="24" t="s">
        <v>18</v>
      </c>
      <c r="B57" s="24">
        <v>1</v>
      </c>
      <c r="C57" s="24">
        <v>2018</v>
      </c>
      <c r="D57" s="24">
        <v>4.7758440911641094</v>
      </c>
      <c r="E57" s="24">
        <v>36.024371276210545</v>
      </c>
      <c r="F57" s="24">
        <v>17.759142051127839</v>
      </c>
      <c r="G57" s="24">
        <v>0.61273558517093607</v>
      </c>
      <c r="H57" s="24">
        <v>6.5250080236347481</v>
      </c>
      <c r="I57" s="24">
        <v>0.86503719316964689</v>
      </c>
      <c r="J57" s="24">
        <v>0.12857457832356003</v>
      </c>
      <c r="K57" s="24">
        <v>0.82583373360620571</v>
      </c>
      <c r="L57" s="24">
        <v>94.117647058823522</v>
      </c>
      <c r="M57" s="24">
        <v>6.3568339984553424</v>
      </c>
      <c r="N57" s="24">
        <v>51.109090909090909</v>
      </c>
      <c r="O57" s="24">
        <v>12.894820450352215</v>
      </c>
      <c r="P57" s="24">
        <v>6.6279975476480466</v>
      </c>
      <c r="Q57" s="24">
        <v>0.14864717199999999</v>
      </c>
      <c r="R57" s="19"/>
    </row>
    <row r="58" spans="1:19">
      <c r="A58" s="24" t="s">
        <v>19</v>
      </c>
      <c r="B58" s="24">
        <v>4</v>
      </c>
      <c r="C58" s="24">
        <v>2024</v>
      </c>
      <c r="D58" s="24">
        <v>-0.26951151038742277</v>
      </c>
      <c r="E58" s="24">
        <v>-0.5939858928350451</v>
      </c>
      <c r="F58" s="24">
        <v>-3.5380835380835385</v>
      </c>
      <c r="G58" s="24">
        <v>0.65513850188493694</v>
      </c>
      <c r="H58" s="24">
        <v>1.1172297157942499</v>
      </c>
      <c r="I58" s="24">
        <v>0.50692494853078796</v>
      </c>
      <c r="J58" s="24">
        <v>8.3592853630552369E-2</v>
      </c>
      <c r="K58" s="24">
        <v>0.39083347991054601</v>
      </c>
      <c r="L58" s="24">
        <v>-124.44444444444444</v>
      </c>
      <c r="M58" s="24">
        <v>10.629983877398033</v>
      </c>
      <c r="N58" s="24">
        <v>-289.90909090909065</v>
      </c>
      <c r="O58" s="24">
        <v>1.7845990339896052</v>
      </c>
      <c r="P58" s="24">
        <v>2.1892505053004991</v>
      </c>
      <c r="Q58" s="24">
        <v>1.3566646089999999</v>
      </c>
      <c r="S58" s="3"/>
    </row>
    <row r="59" spans="1:19">
      <c r="A59" s="24" t="s">
        <v>19</v>
      </c>
      <c r="B59" s="24">
        <v>3</v>
      </c>
      <c r="C59" s="24">
        <v>2024</v>
      </c>
      <c r="D59" s="24">
        <v>1.1684813536173602</v>
      </c>
      <c r="E59" s="24">
        <v>2.4670591533501538</v>
      </c>
      <c r="F59" s="24">
        <v>15.831405808275509</v>
      </c>
      <c r="G59" s="24">
        <v>0.53279646707364592</v>
      </c>
      <c r="H59" s="24">
        <v>1.1113380591933999</v>
      </c>
      <c r="I59" s="24">
        <v>0.52636670586896317</v>
      </c>
      <c r="J59" s="24">
        <v>7.1697623067930899E-2</v>
      </c>
      <c r="K59" s="24">
        <v>0.37348823204697146</v>
      </c>
      <c r="L59" s="24">
        <v>18.421052631578949</v>
      </c>
      <c r="M59" s="24">
        <v>12.971792435078386</v>
      </c>
      <c r="N59" s="24">
        <v>82.688888888888883</v>
      </c>
      <c r="O59" s="24">
        <v>2.0214363556766393</v>
      </c>
      <c r="P59" s="24">
        <v>2.1038487724778725</v>
      </c>
      <c r="Q59" s="24">
        <v>1.3564430090000001</v>
      </c>
      <c r="S59" s="10"/>
    </row>
    <row r="60" spans="1:19">
      <c r="A60" s="24" t="s">
        <v>19</v>
      </c>
      <c r="B60" s="24">
        <v>2</v>
      </c>
      <c r="C60" s="24">
        <v>2024</v>
      </c>
      <c r="D60" s="24">
        <v>0.98387589790615915</v>
      </c>
      <c r="E60" s="24">
        <v>2.0835019014483374</v>
      </c>
      <c r="F60" s="24">
        <v>13.131055583885773</v>
      </c>
      <c r="G60" s="24">
        <v>0.50858969236915696</v>
      </c>
      <c r="H60" s="24">
        <v>1.1176470588235294</v>
      </c>
      <c r="I60" s="24">
        <v>0.52777777777777779</v>
      </c>
      <c r="J60" s="24">
        <v>5.8330003995205756E-2</v>
      </c>
      <c r="K60" s="24">
        <v>0.37459200971586165</v>
      </c>
      <c r="L60" s="24">
        <v>15.151515151515147</v>
      </c>
      <c r="M60" s="24">
        <v>11.390210995079043</v>
      </c>
      <c r="N60" s="24">
        <v>86.71052631578948</v>
      </c>
      <c r="O60" s="24">
        <v>1.8072824469091353</v>
      </c>
      <c r="P60" s="24">
        <v>2.1164738247431023</v>
      </c>
      <c r="Q60" s="24">
        <v>1.355763506</v>
      </c>
      <c r="S60" s="3"/>
    </row>
    <row r="61" spans="1:19">
      <c r="A61" s="24" t="s">
        <v>19</v>
      </c>
      <c r="B61" s="24">
        <v>1</v>
      </c>
      <c r="C61" s="24">
        <v>2024</v>
      </c>
      <c r="D61" s="24">
        <v>0.86830126611329994</v>
      </c>
      <c r="E61" s="24">
        <v>1.8415608648034723</v>
      </c>
      <c r="F61" s="24">
        <v>13.091118800461359</v>
      </c>
      <c r="G61" s="24">
        <v>0.50928041119360368</v>
      </c>
      <c r="H61" s="24">
        <v>1.12087778363688</v>
      </c>
      <c r="I61" s="24">
        <v>0.52849711203763916</v>
      </c>
      <c r="J61" s="24">
        <v>4.52598515134209E-2</v>
      </c>
      <c r="K61" s="24">
        <v>0.37571537097999491</v>
      </c>
      <c r="L61" s="24">
        <v>-32.653061224489797</v>
      </c>
      <c r="M61" s="24">
        <v>11.753758114377163</v>
      </c>
      <c r="N61" s="24">
        <v>91.121212121212125</v>
      </c>
      <c r="O61" s="24">
        <v>1.6534309471731636</v>
      </c>
      <c r="P61" s="24">
        <v>2.1177138684947066</v>
      </c>
      <c r="Q61" s="24">
        <v>1.3555714380000001</v>
      </c>
      <c r="S61" s="3"/>
    </row>
    <row r="62" spans="1:19">
      <c r="A62" s="24" t="s">
        <v>19</v>
      </c>
      <c r="B62" s="24">
        <v>4</v>
      </c>
      <c r="C62" s="24">
        <v>2023</v>
      </c>
      <c r="D62" s="24">
        <v>1.3293688854786112</v>
      </c>
      <c r="E62" s="24">
        <v>2.6990185387131951</v>
      </c>
      <c r="F62" s="24">
        <v>17.92086889061288</v>
      </c>
      <c r="G62" s="24">
        <v>0.37853297442799461</v>
      </c>
      <c r="H62" s="24">
        <v>1.0303006698862751</v>
      </c>
      <c r="I62" s="24">
        <v>0.50746211394590446</v>
      </c>
      <c r="J62" s="24">
        <v>2.9946164199192462E-2</v>
      </c>
      <c r="K62" s="24">
        <v>0.33938816991277948</v>
      </c>
      <c r="L62" s="24">
        <v>32.432432432432435</v>
      </c>
      <c r="M62" s="24">
        <v>11.58884819392035</v>
      </c>
      <c r="N62" s="24">
        <v>65.775510204081627</v>
      </c>
      <c r="O62" s="24">
        <v>1.7453682803353325</v>
      </c>
      <c r="P62" s="24">
        <v>2.023153918055772</v>
      </c>
      <c r="Q62" s="24">
        <v>1.3904460430000001</v>
      </c>
      <c r="S62" s="3"/>
    </row>
    <row r="63" spans="1:19">
      <c r="A63" s="24" t="s">
        <v>19</v>
      </c>
      <c r="B63" s="24">
        <v>3</v>
      </c>
      <c r="C63" s="24">
        <v>2023</v>
      </c>
      <c r="D63" s="24">
        <v>1.0007147962830594</v>
      </c>
      <c r="E63" s="24">
        <v>2.0422646270304368</v>
      </c>
      <c r="F63" s="24">
        <v>13.613666228646517</v>
      </c>
      <c r="G63" s="24">
        <v>0.3864306784660767</v>
      </c>
      <c r="H63" s="24">
        <v>1.0408058665825579</v>
      </c>
      <c r="I63" s="24">
        <v>0.50999748855360005</v>
      </c>
      <c r="J63" s="24">
        <v>2.9498525073746312E-2</v>
      </c>
      <c r="K63" s="24">
        <v>0.33431315941420398</v>
      </c>
      <c r="L63" s="24">
        <v>2.7777777777777803</v>
      </c>
      <c r="M63" s="24">
        <v>11.219650898157688</v>
      </c>
      <c r="N63" s="24">
        <v>82.513513513513516</v>
      </c>
      <c r="O63" s="24">
        <v>1.6831245729179154</v>
      </c>
      <c r="P63" s="24">
        <v>2.0415549597855227</v>
      </c>
      <c r="Q63" s="24">
        <v>1.3983220330000001</v>
      </c>
      <c r="S63" s="3"/>
    </row>
    <row r="64" spans="1:19">
      <c r="A64" s="24" t="s">
        <v>19</v>
      </c>
      <c r="B64" s="24">
        <v>2</v>
      </c>
      <c r="C64" s="24">
        <v>2023</v>
      </c>
      <c r="D64" s="24">
        <v>0.97102372541070636</v>
      </c>
      <c r="E64" s="24">
        <v>1.9906601234763337</v>
      </c>
      <c r="F64" s="24">
        <v>13.275270519926103</v>
      </c>
      <c r="G64" s="24">
        <v>0.39421378091872794</v>
      </c>
      <c r="H64" s="24">
        <v>1.0501028969447523</v>
      </c>
      <c r="I64" s="24">
        <v>0.51222949363911896</v>
      </c>
      <c r="J64" s="24">
        <v>3.0697879858657243E-2</v>
      </c>
      <c r="K64" s="24">
        <v>0.33218806987869015</v>
      </c>
      <c r="L64" s="24">
        <v>9.0909090909090811</v>
      </c>
      <c r="M64" s="24">
        <v>11.074996912789654</v>
      </c>
      <c r="N64" s="24">
        <v>83.444444444444443</v>
      </c>
      <c r="O64" s="24">
        <v>1.6607235753743865</v>
      </c>
      <c r="P64" s="24">
        <v>2.0472732309640653</v>
      </c>
      <c r="Q64" s="24">
        <v>1.396909564</v>
      </c>
      <c r="S64" s="3"/>
    </row>
    <row r="65" spans="1:19">
      <c r="A65" s="24" t="s">
        <v>19</v>
      </c>
      <c r="B65" s="24">
        <v>1</v>
      </c>
      <c r="C65" s="24">
        <v>2023</v>
      </c>
      <c r="D65" s="24">
        <v>0.90398761130468452</v>
      </c>
      <c r="E65" s="24">
        <v>1.8603354180775207</v>
      </c>
      <c r="F65" s="24">
        <v>13.92782582761706</v>
      </c>
      <c r="G65" s="24">
        <v>0.39290018626054563</v>
      </c>
      <c r="H65" s="24">
        <v>1.0579611998565908</v>
      </c>
      <c r="I65" s="24">
        <v>0.5140921409214092</v>
      </c>
      <c r="J65" s="24">
        <v>2.2351265476060041E-2</v>
      </c>
      <c r="K65" s="24">
        <v>0.32775427132986984</v>
      </c>
      <c r="L65" s="24">
        <v>3.1250000000000027</v>
      </c>
      <c r="M65" s="24">
        <v>14.095819054237996</v>
      </c>
      <c r="N65" s="24">
        <v>102.03030303030303</v>
      </c>
      <c r="O65" s="24">
        <v>1.8827742217607457</v>
      </c>
      <c r="P65" s="24">
        <v>2.0614468390232243</v>
      </c>
      <c r="Q65" s="24">
        <v>1.403720858</v>
      </c>
      <c r="S65" s="3"/>
    </row>
    <row r="66" spans="1:19">
      <c r="A66" s="24" t="s">
        <v>19</v>
      </c>
      <c r="B66" s="24">
        <v>4</v>
      </c>
      <c r="C66" s="24">
        <v>2022</v>
      </c>
      <c r="D66" s="24">
        <v>0.87389316511372184</v>
      </c>
      <c r="E66" s="24">
        <v>1.8029133168829103</v>
      </c>
      <c r="F66" s="24">
        <v>11.911648698396004</v>
      </c>
      <c r="G66" s="24">
        <v>0.47102526002971767</v>
      </c>
      <c r="H66" s="24">
        <v>1.0631218657963861</v>
      </c>
      <c r="I66" s="24">
        <v>0.51530759881937616</v>
      </c>
      <c r="J66" s="24">
        <v>6.6245666171371967E-2</v>
      </c>
      <c r="K66" s="24">
        <v>0.32262151888496482</v>
      </c>
      <c r="L66" s="24">
        <v>146.15384615384613</v>
      </c>
      <c r="M66" s="24">
        <v>12.461863781080725</v>
      </c>
      <c r="N66" s="24">
        <v>105.15625</v>
      </c>
      <c r="O66" s="24">
        <v>1.8861923091399346</v>
      </c>
      <c r="P66" s="24">
        <v>2.0551818833081272</v>
      </c>
      <c r="Q66" s="24">
        <v>1.408394293</v>
      </c>
      <c r="S66" s="3"/>
    </row>
    <row r="67" spans="1:19">
      <c r="A67" s="24" t="s">
        <v>19</v>
      </c>
      <c r="B67" s="24">
        <v>3</v>
      </c>
      <c r="C67" s="24">
        <v>2022</v>
      </c>
      <c r="D67" s="24">
        <v>0.34992223950233281</v>
      </c>
      <c r="E67" s="24">
        <v>0.71707433670623855</v>
      </c>
      <c r="F67" s="24">
        <v>4.9696300386526779</v>
      </c>
      <c r="G67" s="24">
        <v>0.59795382275680908</v>
      </c>
      <c r="H67" s="24">
        <v>1.0492789419169788</v>
      </c>
      <c r="I67" s="24">
        <v>0.51203343701399684</v>
      </c>
      <c r="J67" s="24">
        <v>0.12788607769943316</v>
      </c>
      <c r="K67" s="24">
        <v>0.31533153315331536</v>
      </c>
      <c r="L67" s="24">
        <v>-13.333333333333327</v>
      </c>
      <c r="M67" s="24">
        <v>13.216260126062947</v>
      </c>
      <c r="N67" s="24">
        <v>259.99999999999994</v>
      </c>
      <c r="O67" s="24">
        <v>1.9069912427934026</v>
      </c>
      <c r="P67" s="24">
        <v>2.0490000796749261</v>
      </c>
      <c r="Q67" s="24">
        <v>1.416251307</v>
      </c>
      <c r="S67" s="3"/>
    </row>
    <row r="68" spans="1:19">
      <c r="A68" s="24" t="s">
        <v>19</v>
      </c>
      <c r="B68" s="24">
        <v>2</v>
      </c>
      <c r="C68" s="24">
        <v>2022</v>
      </c>
      <c r="D68" s="24">
        <v>0.42389359881776467</v>
      </c>
      <c r="E68" s="24">
        <v>0.85857193493757633</v>
      </c>
      <c r="F68" s="24">
        <v>6.1339335959482275</v>
      </c>
      <c r="G68" s="24">
        <v>0.55775772814672386</v>
      </c>
      <c r="H68" s="24">
        <v>1.0254420857784254</v>
      </c>
      <c r="I68" s="24">
        <v>0.50628062534028151</v>
      </c>
      <c r="J68" s="24">
        <v>8.1644727111374063E-2</v>
      </c>
      <c r="K68" s="24">
        <v>0.31275374871433986</v>
      </c>
      <c r="L68" s="24">
        <v>-63.414634146341463</v>
      </c>
      <c r="M68" s="24">
        <v>13.232352796637594</v>
      </c>
      <c r="N68" s="24">
        <v>221.4</v>
      </c>
      <c r="O68" s="24">
        <v>1.8521437453920684</v>
      </c>
      <c r="P68" s="24">
        <v>2.021818754676854</v>
      </c>
      <c r="Q68" s="24">
        <v>1.4160729250000001</v>
      </c>
      <c r="S68" s="3"/>
    </row>
    <row r="69" spans="1:19">
      <c r="A69" s="24" t="s">
        <v>19</v>
      </c>
      <c r="B69" s="24">
        <v>1</v>
      </c>
      <c r="C69" s="24">
        <v>2022</v>
      </c>
      <c r="D69" s="24">
        <v>1.1415970650222464</v>
      </c>
      <c r="E69" s="24">
        <v>2.2931284543922228</v>
      </c>
      <c r="F69" s="24">
        <v>19.005847953216374</v>
      </c>
      <c r="G69" s="24">
        <v>0.54125310173697272</v>
      </c>
      <c r="H69" s="24">
        <v>1.0087021284935911</v>
      </c>
      <c r="I69" s="24">
        <v>0.50216610725158062</v>
      </c>
      <c r="J69" s="24">
        <v>9.1811414392059559E-2</v>
      </c>
      <c r="K69" s="24">
        <v>0.31227928292222673</v>
      </c>
      <c r="L69" s="24">
        <v>-30.508474576271187</v>
      </c>
      <c r="M69" s="24">
        <v>16.304481486621185</v>
      </c>
      <c r="N69" s="24">
        <v>86.292682926829286</v>
      </c>
      <c r="O69" s="24">
        <v>1.9671982288354044</v>
      </c>
      <c r="P69" s="24">
        <v>1.9960409235231862</v>
      </c>
      <c r="Q69" s="24">
        <v>1.4184622390000001</v>
      </c>
      <c r="S69" s="3"/>
    </row>
    <row r="70" spans="1:19">
      <c r="A70" s="24" t="s">
        <v>19</v>
      </c>
      <c r="B70" s="24">
        <v>4</v>
      </c>
      <c r="C70" s="24">
        <v>2021</v>
      </c>
      <c r="D70" s="24">
        <v>1.6660737578560416</v>
      </c>
      <c r="E70" s="24">
        <v>3.3757808745795295</v>
      </c>
      <c r="F70" s="24">
        <v>24.859923326452375</v>
      </c>
      <c r="G70" s="24">
        <v>0.47139552814186586</v>
      </c>
      <c r="H70" s="24">
        <v>1.0261893320518982</v>
      </c>
      <c r="I70" s="24">
        <v>0.50646270603581167</v>
      </c>
      <c r="J70" s="24">
        <v>8.7432536622976093E-2</v>
      </c>
      <c r="K70" s="24">
        <v>0.32240733705974928</v>
      </c>
      <c r="L70" s="24">
        <v>59.459459459459453</v>
      </c>
      <c r="M70" s="24">
        <v>14.248104111409614</v>
      </c>
      <c r="N70" s="24">
        <v>57.745762711864408</v>
      </c>
      <c r="O70" s="24">
        <v>1.9347797950420471</v>
      </c>
      <c r="P70" s="24">
        <v>2.0208233221207754</v>
      </c>
      <c r="Q70" s="24">
        <v>1.418119197</v>
      </c>
      <c r="S70" s="3"/>
    </row>
    <row r="71" spans="1:19">
      <c r="A71" s="24" t="s">
        <v>19</v>
      </c>
      <c r="B71" s="24">
        <v>3</v>
      </c>
      <c r="C71" s="24">
        <v>2021</v>
      </c>
      <c r="D71" s="24">
        <v>1.0530498708523743</v>
      </c>
      <c r="E71" s="24">
        <v>2.1716861298914156</v>
      </c>
      <c r="F71" s="24">
        <v>16.307692307692307</v>
      </c>
      <c r="G71" s="24">
        <v>0.41250919793966151</v>
      </c>
      <c r="H71" s="24">
        <v>1.062282319196886</v>
      </c>
      <c r="I71" s="24">
        <v>0.51510033777071329</v>
      </c>
      <c r="J71" s="24">
        <v>2.9433406916850625E-2</v>
      </c>
      <c r="K71" s="24">
        <v>0.34271478588742255</v>
      </c>
      <c r="L71" s="24">
        <v>19.35483870967742</v>
      </c>
      <c r="M71" s="24">
        <v>13.773402700335383</v>
      </c>
      <c r="N71" s="24">
        <v>85.324324324324323</v>
      </c>
      <c r="O71" s="24">
        <v>1.8341962211059208</v>
      </c>
      <c r="P71" s="24">
        <v>2.0625691456668713</v>
      </c>
      <c r="Q71" s="24">
        <v>1.4179144369999999</v>
      </c>
      <c r="S71" s="3"/>
    </row>
    <row r="72" spans="1:19">
      <c r="A72" s="24" t="s">
        <v>19</v>
      </c>
      <c r="B72" s="24">
        <v>2</v>
      </c>
      <c r="C72" s="24">
        <v>2021</v>
      </c>
      <c r="D72" s="24">
        <v>0.88987764182424911</v>
      </c>
      <c r="E72" s="24">
        <v>1.84803234056596</v>
      </c>
      <c r="F72" s="24">
        <v>14.267515923566879</v>
      </c>
      <c r="G72" s="24">
        <v>0.37819864102934797</v>
      </c>
      <c r="H72" s="24">
        <v>1.0766850919891098</v>
      </c>
      <c r="I72" s="24">
        <v>0.51845304306372164</v>
      </c>
      <c r="J72" s="24">
        <v>2.4143414775191559E-2</v>
      </c>
      <c r="K72" s="24">
        <v>0.34983639972107494</v>
      </c>
      <c r="L72" s="24">
        <v>34.782608695652165</v>
      </c>
      <c r="M72" s="24">
        <v>14.625824898726114</v>
      </c>
      <c r="N72" s="24">
        <v>104.51612903225806</v>
      </c>
      <c r="O72" s="24">
        <v>1.8944431227621481</v>
      </c>
      <c r="P72" s="24">
        <v>2.0779432390066828</v>
      </c>
      <c r="Q72" s="24">
        <v>1.4174410549999998</v>
      </c>
      <c r="S72" s="3"/>
    </row>
    <row r="73" spans="1:19">
      <c r="A73" s="24" t="s">
        <v>19</v>
      </c>
      <c r="B73" s="24">
        <v>1</v>
      </c>
      <c r="C73" s="24">
        <v>2021</v>
      </c>
      <c r="D73" s="24">
        <v>0.64480288871694147</v>
      </c>
      <c r="E73" s="24">
        <v>1.3502285002077274</v>
      </c>
      <c r="F73" s="24">
        <v>11.199172984148863</v>
      </c>
      <c r="G73" s="24">
        <v>0.36885813148788926</v>
      </c>
      <c r="H73" s="24">
        <v>1.0939759036144578</v>
      </c>
      <c r="I73" s="24">
        <v>0.52242922048290774</v>
      </c>
      <c r="J73" s="24">
        <v>4.6366782006920418E-2</v>
      </c>
      <c r="K73" s="24">
        <v>0.35873185027307847</v>
      </c>
      <c r="L73" s="24">
        <v>-23.333333333333329</v>
      </c>
      <c r="M73" s="24">
        <v>15.350288305296345</v>
      </c>
      <c r="N73" s="24">
        <v>136.65217391304347</v>
      </c>
      <c r="O73" s="24">
        <v>1.8507077965089322</v>
      </c>
      <c r="P73" s="24">
        <v>2.0810552555047779</v>
      </c>
      <c r="Q73" s="24">
        <v>1.417325379</v>
      </c>
      <c r="S73" s="3"/>
    </row>
    <row r="74" spans="1:19">
      <c r="A74" s="24" t="s">
        <v>19</v>
      </c>
      <c r="B74" s="24">
        <v>4</v>
      </c>
      <c r="C74" s="24">
        <v>2020</v>
      </c>
      <c r="D74" s="24">
        <v>0.85980031740292095</v>
      </c>
      <c r="E74" s="24">
        <v>1.796130765034202</v>
      </c>
      <c r="F74" s="24">
        <v>13.713553348285807</v>
      </c>
      <c r="G74" s="24">
        <v>0.31037171822199117</v>
      </c>
      <c r="H74" s="24">
        <v>1.0889672248101054</v>
      </c>
      <c r="I74" s="24">
        <v>0.52128407561421486</v>
      </c>
      <c r="J74" s="24">
        <v>3.1193137509747854E-2</v>
      </c>
      <c r="K74" s="24">
        <v>0.36144384596832541</v>
      </c>
      <c r="L74" s="24">
        <v>-3.2258064516129057</v>
      </c>
      <c r="M74" s="24">
        <v>13.076116502403076</v>
      </c>
      <c r="N74" s="24">
        <v>96.666666666666671</v>
      </c>
      <c r="O74" s="24">
        <v>1.7126425617524865</v>
      </c>
      <c r="P74" s="24">
        <v>2.080658021738218</v>
      </c>
      <c r="Q74" s="24">
        <v>1.4072606759999999</v>
      </c>
      <c r="S74" s="3"/>
    </row>
    <row r="75" spans="1:19">
      <c r="A75" s="24" t="s">
        <v>19</v>
      </c>
      <c r="B75" s="24">
        <v>3</v>
      </c>
      <c r="C75" s="24">
        <v>2020</v>
      </c>
      <c r="D75" s="24">
        <v>0.89710617443956164</v>
      </c>
      <c r="E75" s="24">
        <v>1.9016140109890107</v>
      </c>
      <c r="F75" s="24">
        <v>14.668874172185431</v>
      </c>
      <c r="G75" s="24">
        <v>0.32964933824532677</v>
      </c>
      <c r="H75" s="24">
        <v>1.1196771978021978</v>
      </c>
      <c r="I75" s="24">
        <v>0.52821935562260791</v>
      </c>
      <c r="J75" s="24">
        <v>2.6060854141083369E-2</v>
      </c>
      <c r="K75" s="24">
        <v>0.37351082425709292</v>
      </c>
      <c r="L75" s="24">
        <v>47.61904761904762</v>
      </c>
      <c r="M75" s="24">
        <v>11.588870669463576</v>
      </c>
      <c r="N75" s="24">
        <v>80.225806451612911</v>
      </c>
      <c r="O75" s="24">
        <v>1.5023347107563529</v>
      </c>
      <c r="P75" s="24">
        <v>2.1121007898351647</v>
      </c>
      <c r="Q75" s="24">
        <v>1.407253294</v>
      </c>
      <c r="S75" s="22"/>
    </row>
    <row r="76" spans="1:19">
      <c r="A76" s="24" t="s">
        <v>19</v>
      </c>
      <c r="B76" s="24">
        <v>2</v>
      </c>
      <c r="C76" s="24">
        <v>2020</v>
      </c>
      <c r="D76" s="24">
        <v>0.6078407375678212</v>
      </c>
      <c r="E76" s="24">
        <v>1.3000043624307465</v>
      </c>
      <c r="F76" s="24">
        <v>10.405027932960893</v>
      </c>
      <c r="G76" s="24">
        <v>0.30693340641271583</v>
      </c>
      <c r="H76" s="24">
        <v>1.1387252977358984</v>
      </c>
      <c r="I76" s="24">
        <v>0.53243177089707505</v>
      </c>
      <c r="J76" s="24">
        <v>2.0416552480131543E-2</v>
      </c>
      <c r="K76" s="24">
        <v>0.38092794641892624</v>
      </c>
      <c r="L76" s="24">
        <v>90.909090909090907</v>
      </c>
      <c r="M76" s="24">
        <v>12.509480076829611</v>
      </c>
      <c r="N76" s="24">
        <v>121.23809523809524</v>
      </c>
      <c r="O76" s="24">
        <v>1.5629346481717057</v>
      </c>
      <c r="P76" s="24">
        <v>2.1347336736029314</v>
      </c>
      <c r="Q76" s="24">
        <v>1.4071936740000002</v>
      </c>
      <c r="S76" s="22"/>
    </row>
    <row r="77" spans="1:19">
      <c r="A77" s="24" t="s">
        <v>19</v>
      </c>
      <c r="B77" s="24">
        <v>1</v>
      </c>
      <c r="C77" s="24">
        <v>2020</v>
      </c>
      <c r="D77" s="24">
        <v>0.31939070081690318</v>
      </c>
      <c r="E77" s="24">
        <v>0.68904593639575973</v>
      </c>
      <c r="F77" s="24">
        <v>5.9701492537313428</v>
      </c>
      <c r="G77" s="24">
        <v>0.33202099737532809</v>
      </c>
      <c r="H77" s="24">
        <v>1.1573763250883393</v>
      </c>
      <c r="I77" s="24">
        <v>0.53647400855803284</v>
      </c>
      <c r="J77" s="24">
        <v>2.8725575969670458E-2</v>
      </c>
      <c r="K77" s="24">
        <v>0.38857081127795184</v>
      </c>
      <c r="L77" s="24">
        <v>-62.068965517241381</v>
      </c>
      <c r="M77" s="24">
        <v>11.642199977275162</v>
      </c>
      <c r="N77" s="24">
        <v>196.54545454545456</v>
      </c>
      <c r="O77" s="24">
        <v>1.343686772995583</v>
      </c>
      <c r="P77" s="24">
        <v>2.1722835689045938</v>
      </c>
      <c r="Q77" s="24">
        <v>1.4070799509999998</v>
      </c>
      <c r="S77" s="22"/>
    </row>
    <row r="78" spans="1:19">
      <c r="A78" s="24" t="s">
        <v>19</v>
      </c>
      <c r="B78" s="24">
        <v>4</v>
      </c>
      <c r="C78" s="24">
        <v>2019</v>
      </c>
      <c r="D78" s="24">
        <v>0.81990387333898784</v>
      </c>
      <c r="E78" s="24">
        <v>1.7457109687405943</v>
      </c>
      <c r="F78" s="24">
        <v>13.83776414451261</v>
      </c>
      <c r="G78" s="24">
        <v>0.35109669447018843</v>
      </c>
      <c r="H78" s="24">
        <v>1.1291654125639592</v>
      </c>
      <c r="I78" s="24">
        <v>0.53033240437820595</v>
      </c>
      <c r="J78" s="24">
        <v>1.1584800741427247E-2</v>
      </c>
      <c r="K78" s="24">
        <v>0.38272686254213445</v>
      </c>
      <c r="L78" s="24">
        <v>38.095238095238095</v>
      </c>
      <c r="M78" s="24">
        <v>12.299168924079751</v>
      </c>
      <c r="N78" s="24">
        <v>88.448275862068968</v>
      </c>
      <c r="O78" s="24">
        <v>1.5516086177602439</v>
      </c>
      <c r="P78" s="24">
        <v>2.1266285419443607</v>
      </c>
      <c r="Q78" s="24">
        <v>1.4068523049999999</v>
      </c>
      <c r="S78" s="22"/>
    </row>
    <row r="79" spans="1:19">
      <c r="A79" s="24" t="s">
        <v>19</v>
      </c>
      <c r="B79" s="24">
        <v>3</v>
      </c>
      <c r="C79" s="24">
        <v>2019</v>
      </c>
      <c r="D79" s="24">
        <v>0.61538461538461542</v>
      </c>
      <c r="E79" s="24">
        <v>1.3266998341625207</v>
      </c>
      <c r="F79" s="24">
        <v>10.592334494773519</v>
      </c>
      <c r="G79" s="24">
        <v>0.346412213740458</v>
      </c>
      <c r="H79" s="24">
        <v>1.1558872305140961</v>
      </c>
      <c r="I79" s="24">
        <v>0.5361538461538462</v>
      </c>
      <c r="J79" s="24">
        <v>1.1297709923664122E-2</v>
      </c>
      <c r="K79" s="24">
        <v>0.39416212786209087</v>
      </c>
      <c r="L79" s="24">
        <v>-4.5454545454545494</v>
      </c>
      <c r="M79" s="24">
        <v>11.798387136320557</v>
      </c>
      <c r="N79" s="24">
        <v>114.61904761904762</v>
      </c>
      <c r="O79" s="24">
        <v>1.4777590591446277</v>
      </c>
      <c r="P79" s="24">
        <v>2.1590948764947195</v>
      </c>
      <c r="Q79" s="24">
        <v>1.4067873319999999</v>
      </c>
      <c r="S79" s="22"/>
    </row>
    <row r="80" spans="1:19">
      <c r="A80" s="24" t="s">
        <v>19</v>
      </c>
      <c r="B80" s="24">
        <v>2</v>
      </c>
      <c r="C80" s="24">
        <v>2019</v>
      </c>
      <c r="D80" s="24">
        <v>0.63374169980018979</v>
      </c>
      <c r="E80" s="24">
        <v>1.3721977013503475</v>
      </c>
      <c r="F80" s="24">
        <v>11.16642958748222</v>
      </c>
      <c r="G80" s="24">
        <v>0.33174010455563852</v>
      </c>
      <c r="H80" s="24">
        <v>1.1652318314906263</v>
      </c>
      <c r="I80" s="24">
        <v>0.53815569055644141</v>
      </c>
      <c r="J80" s="24">
        <v>1.5832710978342046E-2</v>
      </c>
      <c r="K80" s="24">
        <v>0.39547724090560854</v>
      </c>
      <c r="L80" s="24">
        <v>37.5</v>
      </c>
      <c r="M80" s="24">
        <v>12.676362592844949</v>
      </c>
      <c r="N80" s="24">
        <v>115.18181818181819</v>
      </c>
      <c r="O80" s="24">
        <v>1.5577473063444478</v>
      </c>
      <c r="P80" s="24">
        <v>2.1596381593322556</v>
      </c>
      <c r="Q80" s="24">
        <v>1.4067060619999998</v>
      </c>
      <c r="S80" s="22"/>
    </row>
    <row r="81" spans="1:19">
      <c r="A81" s="24" t="s">
        <v>19</v>
      </c>
      <c r="B81" s="24">
        <v>1</v>
      </c>
      <c r="C81" s="24">
        <v>2019</v>
      </c>
      <c r="D81" s="24">
        <v>0.46661662372441215</v>
      </c>
      <c r="E81" s="24">
        <v>1.014377701331922</v>
      </c>
      <c r="F81" s="24">
        <v>9.1853035143769972</v>
      </c>
      <c r="G81" s="24">
        <v>0.32481971153846156</v>
      </c>
      <c r="H81" s="24">
        <v>1.1738996207109464</v>
      </c>
      <c r="I81" s="24">
        <v>0.53999715972489903</v>
      </c>
      <c r="J81" s="24">
        <v>1.2770432692307692E-2</v>
      </c>
      <c r="K81" s="24">
        <v>0.40234066107860195</v>
      </c>
      <c r="L81" s="24">
        <v>-33.333333333333329</v>
      </c>
      <c r="M81" s="24">
        <v>13.701737786441694</v>
      </c>
      <c r="N81" s="24">
        <v>152.4375</v>
      </c>
      <c r="O81" s="24">
        <v>1.513149484751257</v>
      </c>
      <c r="P81" s="24">
        <v>2.165674340654494</v>
      </c>
      <c r="Q81" s="24">
        <v>1.406689275</v>
      </c>
      <c r="S81" s="22"/>
    </row>
    <row r="82" spans="1:19">
      <c r="A82" s="24" t="s">
        <v>19</v>
      </c>
      <c r="B82" s="24">
        <v>4</v>
      </c>
      <c r="C82" s="24">
        <v>2018</v>
      </c>
      <c r="D82" s="24">
        <v>0.54376712048734621</v>
      </c>
      <c r="E82" s="24">
        <v>1.1804908356632493</v>
      </c>
      <c r="F82" s="24">
        <v>9.4560966939210811</v>
      </c>
      <c r="G82" s="24">
        <v>0.37863907400911961</v>
      </c>
      <c r="H82" s="24">
        <v>1.1709492743975503</v>
      </c>
      <c r="I82" s="24">
        <v>0.53937201030295601</v>
      </c>
      <c r="J82" s="24">
        <v>1.4556296036478429E-2</v>
      </c>
      <c r="K82" s="24">
        <v>0.41000733137829914</v>
      </c>
      <c r="L82" s="24">
        <v>118.18181818181819</v>
      </c>
      <c r="M82" s="24">
        <v>11.110613443320299</v>
      </c>
      <c r="N82" s="24">
        <v>92.625</v>
      </c>
      <c r="O82" s="24">
        <v>1.3870392586899214</v>
      </c>
      <c r="P82" s="24">
        <v>2.174055829228243</v>
      </c>
      <c r="Q82" s="24">
        <v>1.405944922</v>
      </c>
      <c r="S82" s="22"/>
    </row>
    <row r="83" spans="1:19">
      <c r="A83" s="24" t="s">
        <v>19</v>
      </c>
      <c r="B83" s="24">
        <v>3</v>
      </c>
      <c r="C83" s="24">
        <v>2018</v>
      </c>
      <c r="D83" s="24">
        <v>0.3037221248318317</v>
      </c>
      <c r="E83" s="24">
        <v>0.66837123760821782</v>
      </c>
      <c r="F83" s="24">
        <v>5.4538799414348462</v>
      </c>
      <c r="G83" s="24">
        <v>0.39969834087481149</v>
      </c>
      <c r="H83" s="24">
        <v>1.2006010855425471</v>
      </c>
      <c r="I83" s="24">
        <v>0.54557870275999842</v>
      </c>
      <c r="J83" s="24">
        <v>1.5753309870956928E-2</v>
      </c>
      <c r="K83" s="24">
        <v>0.41881745659314873</v>
      </c>
      <c r="L83" s="24">
        <v>9.9999999999999947</v>
      </c>
      <c r="M83" s="24">
        <v>10.143617772419473</v>
      </c>
      <c r="N83" s="24">
        <v>181.36363636363635</v>
      </c>
      <c r="O83" s="24">
        <v>1.2430971046628987</v>
      </c>
      <c r="P83" s="24">
        <v>1.3301036199703944</v>
      </c>
      <c r="Q83" s="24">
        <v>1.3890909150000001</v>
      </c>
      <c r="S83" s="22"/>
    </row>
    <row r="84" spans="1:19">
      <c r="A84" s="24" t="s">
        <v>19</v>
      </c>
      <c r="B84" s="24">
        <v>2</v>
      </c>
      <c r="C84" s="24">
        <v>2018</v>
      </c>
      <c r="D84" s="24">
        <v>0.81007222330665618</v>
      </c>
      <c r="E84" s="24">
        <v>3.0492285084496693</v>
      </c>
      <c r="F84" s="24">
        <v>8.74604847207587</v>
      </c>
      <c r="G84" s="24">
        <v>0.92791612057667106</v>
      </c>
      <c r="H84" s="24">
        <v>2.7641440117560618</v>
      </c>
      <c r="I84" s="24">
        <v>0.73433535038063635</v>
      </c>
      <c r="J84" s="24">
        <v>4.1939711664482307E-2</v>
      </c>
      <c r="K84" s="24">
        <v>0.61726659167604048</v>
      </c>
      <c r="L84" s="24">
        <v>-9.0909090909090864</v>
      </c>
      <c r="M84" s="24">
        <v>3.2144222329188623</v>
      </c>
      <c r="N84" s="24">
        <v>169.20000000000002</v>
      </c>
      <c r="O84" s="24">
        <v>1.1206784346216019</v>
      </c>
      <c r="P84" s="24">
        <v>3.7518368846436445</v>
      </c>
      <c r="Q84" s="24">
        <v>0.18028881199999999</v>
      </c>
      <c r="S84" s="22"/>
    </row>
    <row r="85" spans="1:19">
      <c r="A85" s="24" t="s">
        <v>19</v>
      </c>
      <c r="B85" s="24">
        <v>1</v>
      </c>
      <c r="C85" s="24">
        <v>2018</v>
      </c>
      <c r="D85" s="24">
        <v>0.86452500245603692</v>
      </c>
      <c r="E85" s="24">
        <v>3.5398230088495577</v>
      </c>
      <c r="F85" s="24">
        <v>9.2827004219409286</v>
      </c>
      <c r="G85" s="24">
        <v>0.76724137931034486</v>
      </c>
      <c r="H85" s="24">
        <v>3.0945293644408687</v>
      </c>
      <c r="I85" s="24">
        <v>0.75577168680616957</v>
      </c>
      <c r="J85" s="24">
        <v>8.0049261083743849E-3</v>
      </c>
      <c r="K85" s="24">
        <v>0.64505996573386637</v>
      </c>
      <c r="L85" s="24">
        <v>-85.714285714285722</v>
      </c>
      <c r="M85" s="24">
        <v>3.1208221570886079</v>
      </c>
      <c r="N85" s="24">
        <v>149.18181818181819</v>
      </c>
      <c r="O85" s="24">
        <v>1.1900802111504425</v>
      </c>
      <c r="P85" s="24">
        <v>4.0629525341914725</v>
      </c>
      <c r="Q85" s="24">
        <v>0.18028881199999999</v>
      </c>
      <c r="S85" s="3"/>
    </row>
    <row r="86" spans="1:19">
      <c r="A86" s="24" t="s">
        <v>20</v>
      </c>
      <c r="B86" s="24">
        <v>4</v>
      </c>
      <c r="C86" s="24">
        <v>2024</v>
      </c>
      <c r="D86" s="24">
        <v>1.3646850100487495</v>
      </c>
      <c r="E86" s="24">
        <v>2.2493213984599687</v>
      </c>
      <c r="F86" s="24">
        <v>4.8578745919171453</v>
      </c>
      <c r="G86" s="24">
        <v>1.9022241729526688</v>
      </c>
      <c r="H86" s="24">
        <v>0.64823485412184467</v>
      </c>
      <c r="I86" s="24">
        <v>0.39329034481995268</v>
      </c>
      <c r="J86" s="24">
        <v>0.25125294736089987</v>
      </c>
      <c r="K86" s="24">
        <v>0.28786869241790958</v>
      </c>
      <c r="L86" s="24">
        <v>-9.0909090909090988</v>
      </c>
      <c r="M86" s="24">
        <v>19.928080281155015</v>
      </c>
      <c r="N86" s="24">
        <v>418.5</v>
      </c>
      <c r="O86" s="24">
        <v>9.2272158448084198</v>
      </c>
      <c r="P86" s="24">
        <v>1.6301090584020839</v>
      </c>
      <c r="Q86" s="24">
        <v>5.6398610000000002E-2</v>
      </c>
      <c r="R86" s="9"/>
    </row>
    <row r="87" spans="1:19">
      <c r="A87" s="24" t="s">
        <v>20</v>
      </c>
      <c r="B87" s="24">
        <v>3</v>
      </c>
      <c r="C87" s="24">
        <v>2024</v>
      </c>
      <c r="D87" s="24">
        <v>1.5375723010634472</v>
      </c>
      <c r="E87" s="24">
        <v>2.6137324016243069</v>
      </c>
      <c r="F87" s="24">
        <v>6.3173627833596289</v>
      </c>
      <c r="G87" s="24">
        <v>1.7820660861957498</v>
      </c>
      <c r="H87" s="24">
        <v>0.69990861556009043</v>
      </c>
      <c r="I87" s="24">
        <v>0.41173308326899838</v>
      </c>
      <c r="J87" s="24">
        <v>0.31125420959353095</v>
      </c>
      <c r="K87" s="24">
        <v>0.29278660707257126</v>
      </c>
      <c r="L87" s="24">
        <v>-59.259259259259252</v>
      </c>
      <c r="M87" s="24">
        <v>20.399479502449555</v>
      </c>
      <c r="N87" s="24">
        <v>330.39393939393938</v>
      </c>
      <c r="O87" s="24">
        <v>8.4400377784648786</v>
      </c>
      <c r="P87" s="24">
        <v>1.6777956424051286</v>
      </c>
      <c r="Q87" s="24">
        <v>5.6331039999999999E-2</v>
      </c>
      <c r="R87" s="9"/>
    </row>
    <row r="88" spans="1:19">
      <c r="A88" s="24" t="s">
        <v>20</v>
      </c>
      <c r="B88" s="24">
        <v>2</v>
      </c>
      <c r="C88" s="24">
        <v>2024</v>
      </c>
      <c r="D88" s="24">
        <v>3.9470233194337472</v>
      </c>
      <c r="E88" s="24">
        <v>6.7589078866953773</v>
      </c>
      <c r="F88" s="24">
        <v>14.655892405316864</v>
      </c>
      <c r="G88" s="24">
        <v>1.7693500775504079</v>
      </c>
      <c r="H88" s="24">
        <v>0.71240637302974741</v>
      </c>
      <c r="I88" s="24">
        <v>0.41602646676051103</v>
      </c>
      <c r="J88" s="24">
        <v>0.36368306065609313</v>
      </c>
      <c r="K88" s="24">
        <v>0.30190332275325465</v>
      </c>
      <c r="L88" s="24">
        <v>224.00000000000003</v>
      </c>
      <c r="M88" s="24">
        <v>36.618822200649042</v>
      </c>
      <c r="N88" s="24">
        <v>260.14814814814815</v>
      </c>
      <c r="O88" s="24">
        <v>16.887627128299151</v>
      </c>
      <c r="P88" s="24">
        <v>1.6586925624298241</v>
      </c>
      <c r="Q88" s="24">
        <v>5.638746E-2</v>
      </c>
      <c r="R88" s="9"/>
    </row>
    <row r="89" spans="1:19">
      <c r="A89" s="24" t="s">
        <v>20</v>
      </c>
      <c r="B89" s="24">
        <v>1</v>
      </c>
      <c r="C89" s="24">
        <v>2024</v>
      </c>
      <c r="D89" s="24">
        <v>1.2864324634026036</v>
      </c>
      <c r="E89" s="24">
        <v>2.260758327471474</v>
      </c>
      <c r="F89" s="24">
        <v>4.5235300162233028</v>
      </c>
      <c r="G89" s="24">
        <v>1.5949618039884326</v>
      </c>
      <c r="H89" s="24">
        <v>0.75738594274260318</v>
      </c>
      <c r="I89" s="24">
        <v>0.43097302892989753</v>
      </c>
      <c r="J89" s="24">
        <v>0.36167694699363123</v>
      </c>
      <c r="K89" s="24">
        <v>0.31141171036881693</v>
      </c>
      <c r="L89" s="24">
        <v>-45.652173913043484</v>
      </c>
      <c r="M89" s="24">
        <v>33.929012526506888</v>
      </c>
      <c r="N89" s="24">
        <v>784.12</v>
      </c>
      <c r="O89" s="24">
        <v>16.95695559377004</v>
      </c>
      <c r="P89" s="24">
        <v>1.7410741520016435</v>
      </c>
      <c r="Q89" s="24">
        <v>5.5583660000000007E-2</v>
      </c>
      <c r="R89" s="9"/>
    </row>
    <row r="90" spans="1:19">
      <c r="A90" s="24" t="s">
        <v>20</v>
      </c>
      <c r="B90" s="24">
        <v>4</v>
      </c>
      <c r="C90" s="24">
        <v>2023</v>
      </c>
      <c r="D90" s="24">
        <v>2.4260929509042808</v>
      </c>
      <c r="E90" s="24">
        <v>4.3775560707494332</v>
      </c>
      <c r="F90" s="24">
        <v>9.9238585237485371</v>
      </c>
      <c r="G90" s="24">
        <v>1.5016224388408228</v>
      </c>
      <c r="H90" s="24">
        <v>0.80436453150642107</v>
      </c>
      <c r="I90" s="24">
        <v>0.44578826365805152</v>
      </c>
      <c r="J90" s="24">
        <v>0.23999881164194772</v>
      </c>
      <c r="K90" s="24">
        <v>0.32335629484296907</v>
      </c>
      <c r="L90" s="24">
        <v>-20.689655172413783</v>
      </c>
      <c r="M90" s="24">
        <v>29.519866828816394</v>
      </c>
      <c r="N90" s="24">
        <v>313.78260869565219</v>
      </c>
      <c r="O90" s="24">
        <v>13.021635882349111</v>
      </c>
      <c r="P90" s="24">
        <v>1.5102145145744874</v>
      </c>
      <c r="Q90" s="24">
        <v>5.541223E-2</v>
      </c>
      <c r="R90" s="9"/>
    </row>
    <row r="91" spans="1:19">
      <c r="A91" s="24" t="s">
        <v>20</v>
      </c>
      <c r="B91" s="24">
        <v>3</v>
      </c>
      <c r="C91" s="24">
        <v>2023</v>
      </c>
      <c r="D91" s="24">
        <v>4.454330759261838</v>
      </c>
      <c r="E91" s="24">
        <v>6.4425244177310299</v>
      </c>
      <c r="F91" s="24">
        <v>15.438477636457284</v>
      </c>
      <c r="G91" s="24">
        <v>2.8578010251294539</v>
      </c>
      <c r="H91" s="24">
        <v>0.44635070135623939</v>
      </c>
      <c r="I91" s="24">
        <v>0.30860475328542203</v>
      </c>
      <c r="J91" s="24">
        <v>1.1010165976465338</v>
      </c>
      <c r="K91" s="24">
        <v>0.13658417513483873</v>
      </c>
      <c r="L91" s="24">
        <v>-37.634408602150543</v>
      </c>
      <c r="M91" s="24">
        <v>27.83708155558752</v>
      </c>
      <c r="N91" s="24">
        <v>189.36206896551724</v>
      </c>
      <c r="O91" s="24">
        <v>11.616500140968345</v>
      </c>
      <c r="P91" s="24">
        <v>1.3601286142501956</v>
      </c>
      <c r="Q91" s="24">
        <v>5.462156E-2</v>
      </c>
      <c r="R91" s="9"/>
    </row>
    <row r="92" spans="1:19">
      <c r="A92" s="24" t="s">
        <v>20</v>
      </c>
      <c r="B92" s="24">
        <v>2</v>
      </c>
      <c r="C92" s="24">
        <v>2023</v>
      </c>
      <c r="D92" s="24">
        <v>8.0526721397942786</v>
      </c>
      <c r="E92" s="24">
        <v>11.2310314563008</v>
      </c>
      <c r="F92" s="24">
        <v>24.48795640175835</v>
      </c>
      <c r="G92" s="24">
        <v>3.376409461738298</v>
      </c>
      <c r="H92" s="24">
        <v>0.39469622770308371</v>
      </c>
      <c r="I92" s="24">
        <v>0.28299798899801026</v>
      </c>
      <c r="J92" s="24">
        <v>1.299384713549975</v>
      </c>
      <c r="K92" s="24">
        <v>0.14446927212182328</v>
      </c>
      <c r="L92" s="24">
        <v>220.68965517241384</v>
      </c>
      <c r="M92" s="24">
        <v>28.733238867703005</v>
      </c>
      <c r="N92" s="24">
        <v>122.82795698924731</v>
      </c>
      <c r="O92" s="24">
        <v>13.178066159142849</v>
      </c>
      <c r="P92" s="24">
        <v>1.3286799716770334</v>
      </c>
      <c r="Q92" s="24">
        <v>5.441758E-2</v>
      </c>
      <c r="R92" s="9"/>
    </row>
    <row r="93" spans="1:19">
      <c r="A93" s="24" t="s">
        <v>20</v>
      </c>
      <c r="B93" s="24">
        <v>1</v>
      </c>
      <c r="C93" s="24">
        <v>2023</v>
      </c>
      <c r="D93" s="24">
        <v>2.7276649972045046</v>
      </c>
      <c r="E93" s="24">
        <v>3.9526345625606725</v>
      </c>
      <c r="F93" s="24">
        <v>8.6711465277518318</v>
      </c>
      <c r="G93" s="24">
        <v>2.8091890790546046</v>
      </c>
      <c r="H93" s="24">
        <v>0.44909091351452618</v>
      </c>
      <c r="I93" s="24">
        <v>0.30991217274651989</v>
      </c>
      <c r="J93" s="24">
        <v>1.1185633844558049</v>
      </c>
      <c r="K93" s="24">
        <v>0.16660516156241889</v>
      </c>
      <c r="L93" s="24">
        <v>-14.705882352941188</v>
      </c>
      <c r="M93" s="24">
        <v>23.634019695020736</v>
      </c>
      <c r="N93" s="24">
        <v>283.9655172413793</v>
      </c>
      <c r="O93" s="24">
        <v>10.773274652873239</v>
      </c>
      <c r="P93" s="24">
        <v>1.4008252700009975</v>
      </c>
      <c r="Q93" s="24">
        <v>5.3770480000000002E-2</v>
      </c>
      <c r="R93" s="9"/>
    </row>
    <row r="94" spans="1:19">
      <c r="A94" s="24" t="s">
        <v>20</v>
      </c>
      <c r="B94" s="24">
        <v>4</v>
      </c>
      <c r="C94" s="24">
        <v>2022</v>
      </c>
      <c r="D94" s="24">
        <v>3.4366146512569138</v>
      </c>
      <c r="E94" s="24">
        <v>4.9584224404625958</v>
      </c>
      <c r="F94" s="24">
        <v>13.037662842831505</v>
      </c>
      <c r="G94" s="24">
        <v>3.0031872236882688</v>
      </c>
      <c r="H94" s="24">
        <v>0.44282177189959099</v>
      </c>
      <c r="I94" s="24">
        <v>0.30691370238791205</v>
      </c>
      <c r="J94" s="24">
        <v>0.99410534973782516</v>
      </c>
      <c r="K94" s="24">
        <v>0.18025309130519884</v>
      </c>
      <c r="L94" s="24">
        <v>61.904761904761919</v>
      </c>
      <c r="M94" s="24">
        <v>20.063533018964492</v>
      </c>
      <c r="N94" s="24">
        <v>162.64705882352939</v>
      </c>
      <c r="O94" s="24">
        <v>7.6304682484479773</v>
      </c>
      <c r="P94" s="24">
        <v>1.4249345970973568</v>
      </c>
      <c r="Q94" s="24">
        <v>5.3165459999999998E-2</v>
      </c>
      <c r="R94" s="9"/>
    </row>
    <row r="95" spans="1:19">
      <c r="A95" s="24" t="s">
        <v>20</v>
      </c>
      <c r="B95" s="24">
        <v>3</v>
      </c>
      <c r="C95" s="24">
        <v>2022</v>
      </c>
      <c r="D95" s="24">
        <v>2.1599546981320361</v>
      </c>
      <c r="E95" s="24">
        <v>3.2804796055580452</v>
      </c>
      <c r="F95" s="24">
        <v>9.5709813729576858</v>
      </c>
      <c r="G95" s="24">
        <v>3.4385667426474678</v>
      </c>
      <c r="H95" s="24">
        <v>0.51877241147467501</v>
      </c>
      <c r="I95" s="24">
        <v>0.34157350209631809</v>
      </c>
      <c r="J95" s="24">
        <v>1.1858147551009062</v>
      </c>
      <c r="K95" s="24">
        <v>0.2387987452632836</v>
      </c>
      <c r="L95" s="24">
        <v>-22.222222222222229</v>
      </c>
      <c r="M95" s="24">
        <v>16.264644126229065</v>
      </c>
      <c r="N95" s="24">
        <v>179.14285714285714</v>
      </c>
      <c r="O95" s="24">
        <v>5.5747505160242046</v>
      </c>
      <c r="P95" s="24">
        <v>1.4791545271178843</v>
      </c>
      <c r="Q95" s="24">
        <v>5.2896410000000005E-2</v>
      </c>
      <c r="R95" s="9"/>
    </row>
    <row r="96" spans="1:19">
      <c r="A96" s="24" t="s">
        <v>20</v>
      </c>
      <c r="B96" s="24">
        <v>2</v>
      </c>
      <c r="C96" s="24">
        <v>2022</v>
      </c>
      <c r="D96" s="24">
        <v>2.8157639187556072</v>
      </c>
      <c r="E96" s="24">
        <v>4.3391942995780459</v>
      </c>
      <c r="F96" s="24">
        <v>11.80169819169501</v>
      </c>
      <c r="G96" s="24">
        <v>3.5093630531976934</v>
      </c>
      <c r="H96" s="24">
        <v>0.54103626041763508</v>
      </c>
      <c r="I96" s="24">
        <v>0.35108600252599459</v>
      </c>
      <c r="J96" s="24">
        <v>1.1703492516037064</v>
      </c>
      <c r="K96" s="24">
        <v>0.25581213691580129</v>
      </c>
      <c r="L96" s="24">
        <v>800.00000000000023</v>
      </c>
      <c r="M96" s="24">
        <v>13.118833663673216</v>
      </c>
      <c r="N96" s="24">
        <v>113.62962962962962</v>
      </c>
      <c r="O96" s="24">
        <v>4.8234726329963502</v>
      </c>
      <c r="P96" s="24">
        <v>1.5122087635590451</v>
      </c>
      <c r="Q96" s="24">
        <v>5.2424449999999997E-2</v>
      </c>
      <c r="R96" s="9"/>
    </row>
    <row r="97" spans="1:18">
      <c r="A97" s="24" t="s">
        <v>20</v>
      </c>
      <c r="B97" s="24">
        <v>1</v>
      </c>
      <c r="C97" s="24">
        <v>2022</v>
      </c>
      <c r="D97" s="24">
        <v>0.31457730191334166</v>
      </c>
      <c r="E97" s="24">
        <v>0.49803315313239166</v>
      </c>
      <c r="F97" s="24">
        <v>1.4800019023160698</v>
      </c>
      <c r="G97" s="24">
        <v>2.9689004414230125</v>
      </c>
      <c r="H97" s="24">
        <v>0.58318209897288664</v>
      </c>
      <c r="I97" s="24">
        <v>0.36836072069740738</v>
      </c>
      <c r="J97" s="24">
        <v>0.66679483827306707</v>
      </c>
      <c r="K97" s="24">
        <v>0.27245651212071814</v>
      </c>
      <c r="L97" s="24">
        <v>-75</v>
      </c>
      <c r="M97" s="24">
        <v>12.835462222856327</v>
      </c>
      <c r="N97" s="24">
        <v>861</v>
      </c>
      <c r="O97" s="24">
        <v>4.319241558242032</v>
      </c>
      <c r="P97" s="24">
        <v>1.5772895601880748</v>
      </c>
      <c r="Q97" s="24">
        <v>5.224376E-2</v>
      </c>
      <c r="R97" s="9"/>
    </row>
    <row r="98" spans="1:18">
      <c r="A98" s="24" t="s">
        <v>20</v>
      </c>
      <c r="B98" s="24">
        <v>4</v>
      </c>
      <c r="C98" s="24">
        <v>2021</v>
      </c>
      <c r="D98" s="24">
        <v>1.2657093390365617</v>
      </c>
      <c r="E98" s="24">
        <v>2.0342556339780273</v>
      </c>
      <c r="F98" s="24">
        <v>6.3331906479952709</v>
      </c>
      <c r="G98" s="24">
        <v>2.9613840321213187</v>
      </c>
      <c r="H98" s="24">
        <v>0.60720599211701387</v>
      </c>
      <c r="I98" s="24">
        <v>0.37780222018535492</v>
      </c>
      <c r="J98" s="24">
        <v>0.52611456816982072</v>
      </c>
      <c r="K98" s="24">
        <v>0.2806153208485625</v>
      </c>
      <c r="L98" s="24">
        <v>9.0909090909090864</v>
      </c>
      <c r="M98" s="24">
        <v>17.641286846450193</v>
      </c>
      <c r="N98" s="24">
        <v>276.75</v>
      </c>
      <c r="O98" s="24">
        <v>5.6664782654811638</v>
      </c>
      <c r="P98" s="24">
        <v>1.6105811410687862</v>
      </c>
      <c r="Q98" s="24">
        <v>5.2120680000000003E-2</v>
      </c>
      <c r="R98" s="9"/>
    </row>
    <row r="99" spans="1:18">
      <c r="A99" s="24" t="s">
        <v>20</v>
      </c>
      <c r="B99" s="24">
        <v>3</v>
      </c>
      <c r="C99" s="24">
        <v>2021</v>
      </c>
      <c r="D99" s="24">
        <v>1.161026506454204</v>
      </c>
      <c r="E99" s="24">
        <v>1.9463231018759373</v>
      </c>
      <c r="F99" s="24">
        <v>6.2315606118338689</v>
      </c>
      <c r="G99" s="24">
        <v>2.5457609031424639</v>
      </c>
      <c r="H99" s="24">
        <v>0.67638128075132697</v>
      </c>
      <c r="I99" s="24">
        <v>0.40347699447477953</v>
      </c>
      <c r="J99" s="24">
        <v>0.58544188267011144</v>
      </c>
      <c r="K99" s="24">
        <v>0.31504970141884275</v>
      </c>
      <c r="L99" s="24">
        <v>-26.666666666666668</v>
      </c>
      <c r="M99" s="24">
        <v>16.456825790648306</v>
      </c>
      <c r="N99" s="24">
        <v>264.09090909090912</v>
      </c>
      <c r="O99" s="24">
        <v>5.140012625257997</v>
      </c>
      <c r="P99" s="24">
        <v>1.6855280472503595</v>
      </c>
      <c r="Q99" s="24">
        <v>5.2035860000000003E-2</v>
      </c>
      <c r="R99" s="9"/>
    </row>
    <row r="100" spans="1:18">
      <c r="A100" s="24" t="s">
        <v>20</v>
      </c>
      <c r="B100" s="24">
        <v>2</v>
      </c>
      <c r="C100" s="24">
        <v>2021</v>
      </c>
      <c r="D100" s="24">
        <v>1.6605402975970722</v>
      </c>
      <c r="E100" s="24">
        <v>2.9282929142105005</v>
      </c>
      <c r="F100" s="24">
        <v>8.5278267231341527</v>
      </c>
      <c r="G100" s="24">
        <v>2.2021885582751848</v>
      </c>
      <c r="H100" s="24">
        <v>0.76345790490478449</v>
      </c>
      <c r="I100" s="24">
        <v>0.43293231030995682</v>
      </c>
      <c r="J100" s="24">
        <v>0.76409125420297186</v>
      </c>
      <c r="K100" s="24">
        <v>0.34781143848766799</v>
      </c>
      <c r="L100" s="24">
        <v>32508.695652173912</v>
      </c>
      <c r="M100" s="24">
        <v>14.493616313744887</v>
      </c>
      <c r="N100" s="24">
        <v>180.93333333333334</v>
      </c>
      <c r="O100" s="24">
        <v>4.9768311822858804</v>
      </c>
      <c r="P100" s="24">
        <v>1.743999051736949</v>
      </c>
      <c r="Q100" s="24">
        <v>5.1826160000000003E-2</v>
      </c>
      <c r="R100" s="9"/>
    </row>
    <row r="101" spans="1:18">
      <c r="A101" s="24" t="s">
        <v>20</v>
      </c>
      <c r="B101" s="24">
        <v>1</v>
      </c>
      <c r="C101" s="24">
        <v>2021</v>
      </c>
      <c r="D101" s="24">
        <v>-4.9241577125646039E-3</v>
      </c>
      <c r="E101" s="24">
        <v>-8.9005585100465062E-3</v>
      </c>
      <c r="F101" s="24">
        <v>-2.5898069514734921E-2</v>
      </c>
      <c r="G101" s="24">
        <v>2.3202192797043542</v>
      </c>
      <c r="H101" s="24">
        <v>0.80752913078629018</v>
      </c>
      <c r="I101" s="24">
        <v>0.44675857059908536</v>
      </c>
      <c r="J101" s="24">
        <v>0.78777051997109004</v>
      </c>
      <c r="K101" s="24">
        <v>0.35883754440529009</v>
      </c>
      <c r="L101" s="24">
        <v>-99.424999999999997</v>
      </c>
      <c r="M101" s="24">
        <v>14.936517021506189</v>
      </c>
      <c r="N101" s="24">
        <v>58326.086956521736</v>
      </c>
      <c r="O101" s="24">
        <v>5.1333302511440921</v>
      </c>
      <c r="P101" s="24">
        <v>1.7954985425335439</v>
      </c>
      <c r="Q101" s="24">
        <v>5.1590830000000004E-2</v>
      </c>
      <c r="R101" s="9"/>
    </row>
    <row r="102" spans="1:18">
      <c r="A102" s="24" t="s">
        <v>20</v>
      </c>
      <c r="B102" s="24">
        <v>4</v>
      </c>
      <c r="C102" s="24">
        <v>2020</v>
      </c>
      <c r="D102" s="24">
        <v>0.89352366891589807</v>
      </c>
      <c r="E102" s="24">
        <v>1.6239484206468584</v>
      </c>
      <c r="F102" s="24">
        <v>4.851968112734582</v>
      </c>
      <c r="G102" s="24">
        <v>2.4038542291541694</v>
      </c>
      <c r="H102" s="24">
        <v>0.8174654764514252</v>
      </c>
      <c r="I102" s="24">
        <v>0.44978322121832792</v>
      </c>
      <c r="J102" s="24">
        <v>0.53147870425914812</v>
      </c>
      <c r="K102" s="24">
        <v>0.36418204536716647</v>
      </c>
      <c r="L102" s="24">
        <v>700.00000000000011</v>
      </c>
      <c r="M102" s="24">
        <v>14.574657189313701</v>
      </c>
      <c r="N102" s="24">
        <v>314.875</v>
      </c>
      <c r="O102" s="24">
        <v>4.8781218206967445</v>
      </c>
      <c r="P102" s="24">
        <v>1.8033291509512399</v>
      </c>
      <c r="Q102" s="24">
        <v>5.1241000000000002E-2</v>
      </c>
      <c r="R102" s="8"/>
    </row>
    <row r="103" spans="1:18">
      <c r="A103" s="24" t="s">
        <v>20</v>
      </c>
      <c r="B103" s="24">
        <v>3</v>
      </c>
      <c r="C103" s="24">
        <v>2020</v>
      </c>
      <c r="D103" s="24">
        <v>9.441853391463044E-2</v>
      </c>
      <c r="E103" s="24">
        <v>0.17553298017301974</v>
      </c>
      <c r="F103" s="24">
        <v>0.61782999308914988</v>
      </c>
      <c r="G103" s="24">
        <v>2.4867681518016616</v>
      </c>
      <c r="H103" s="24">
        <v>0.85909453255999335</v>
      </c>
      <c r="I103" s="24">
        <v>0.46210373787556186</v>
      </c>
      <c r="J103" s="24">
        <v>0.67250561226997885</v>
      </c>
      <c r="K103" s="24">
        <v>0.3789072408343252</v>
      </c>
      <c r="L103" s="24">
        <v>-66.666666666666657</v>
      </c>
      <c r="M103" s="24">
        <v>12.942135993089151</v>
      </c>
      <c r="N103" s="24">
        <v>1837</v>
      </c>
      <c r="O103" s="24">
        <v>3.6770175065677608</v>
      </c>
      <c r="P103" s="24">
        <v>1.836797524474481</v>
      </c>
      <c r="Q103" s="24">
        <v>5.0972429999999999E-2</v>
      </c>
      <c r="R103" s="9"/>
    </row>
    <row r="104" spans="1:18">
      <c r="A104" s="24" t="s">
        <v>20</v>
      </c>
      <c r="B104" s="24">
        <v>2</v>
      </c>
      <c r="C104" s="24">
        <v>2020</v>
      </c>
      <c r="D104" s="24">
        <v>0.32722456434983599</v>
      </c>
      <c r="E104" s="24">
        <v>0.60794184344693381</v>
      </c>
      <c r="F104" s="24">
        <v>2.3432051699288672</v>
      </c>
      <c r="G104" s="24">
        <v>2.5425905540703466</v>
      </c>
      <c r="H104" s="24">
        <v>0.85787349019733983</v>
      </c>
      <c r="I104" s="24">
        <v>0.46175021858254628</v>
      </c>
      <c r="J104" s="24">
        <v>0.94745854519403816</v>
      </c>
      <c r="K104" s="24">
        <v>0.37697772522770767</v>
      </c>
      <c r="L104" s="24">
        <v>-547.76119402985069</v>
      </c>
      <c r="M104" s="24">
        <v>14.986205913803524</v>
      </c>
      <c r="N104" s="24">
        <v>635.66666666666674</v>
      </c>
      <c r="O104" s="24">
        <v>3.8881536138765136</v>
      </c>
      <c r="P104" s="24">
        <v>1.8398523569808771</v>
      </c>
      <c r="Q104" s="24">
        <v>5.0708699999999995E-2</v>
      </c>
      <c r="R104" s="9"/>
    </row>
    <row r="105" spans="1:18">
      <c r="A105" s="24" t="s">
        <v>20</v>
      </c>
      <c r="B105" s="24">
        <v>1</v>
      </c>
      <c r="C105" s="24">
        <v>2020</v>
      </c>
      <c r="D105" s="24">
        <v>-7.5258660263427382E-2</v>
      </c>
      <c r="E105" s="24">
        <v>-0.14080959322131881</v>
      </c>
      <c r="F105" s="24">
        <v>-0.45641931684334514</v>
      </c>
      <c r="G105" s="24">
        <v>2.5890499383838979</v>
      </c>
      <c r="H105" s="24">
        <v>0.87100850225666993</v>
      </c>
      <c r="I105" s="24">
        <v>0.46552888520074859</v>
      </c>
      <c r="J105" s="24">
        <v>0.90305733231617857</v>
      </c>
      <c r="K105" s="24">
        <v>0.38714004084535203</v>
      </c>
      <c r="L105" s="24">
        <v>-104.18750000000001</v>
      </c>
      <c r="M105" s="24">
        <v>6.5857524253132027</v>
      </c>
      <c r="N105" s="24">
        <v>-1468.6567164179103</v>
      </c>
      <c r="O105" s="24">
        <v>2.0317657159610358</v>
      </c>
      <c r="P105" s="24">
        <v>1.8775059771814131</v>
      </c>
      <c r="Q105" s="24">
        <v>5.0003529999999997E-2</v>
      </c>
      <c r="R105" s="9"/>
    </row>
    <row r="106" spans="1:18">
      <c r="A106" s="24" t="s">
        <v>20</v>
      </c>
      <c r="B106" s="24">
        <v>4</v>
      </c>
      <c r="C106" s="24">
        <v>2019</v>
      </c>
      <c r="D106" s="24">
        <v>1.753859169623738</v>
      </c>
      <c r="E106" s="24">
        <v>3.3005151641389667</v>
      </c>
      <c r="F106" s="24">
        <v>9.9083704804358597</v>
      </c>
      <c r="G106" s="24">
        <v>2.7124235255730484</v>
      </c>
      <c r="H106" s="24">
        <v>0.88185871551308126</v>
      </c>
      <c r="I106" s="24">
        <v>0.46861047975785258</v>
      </c>
      <c r="J106" s="24">
        <v>1.2193490496777877</v>
      </c>
      <c r="K106" s="24">
        <v>0.38091578103375195</v>
      </c>
      <c r="L106" s="24">
        <v>23.076923076923077</v>
      </c>
      <c r="M106" s="24">
        <v>9.9694005534918269</v>
      </c>
      <c r="N106" s="24">
        <v>100.81249999999999</v>
      </c>
      <c r="O106" s="24">
        <v>3.3208445091092069</v>
      </c>
      <c r="P106" s="24">
        <v>1.8422129372605147</v>
      </c>
      <c r="Q106" s="24">
        <v>4.9914989999999999E-2</v>
      </c>
      <c r="R106" s="9"/>
    </row>
    <row r="107" spans="1:18">
      <c r="A107" s="24" t="s">
        <v>20</v>
      </c>
      <c r="B107" s="24">
        <v>3</v>
      </c>
      <c r="C107" s="24">
        <v>2019</v>
      </c>
      <c r="D107" s="24">
        <v>1.4912122134330372</v>
      </c>
      <c r="E107" s="24">
        <v>2.8128345015710781</v>
      </c>
      <c r="F107" s="24">
        <v>9.6383938475190423</v>
      </c>
      <c r="G107" s="24">
        <v>3.1182183451150598</v>
      </c>
      <c r="H107" s="24">
        <v>0.88627378198266638</v>
      </c>
      <c r="I107" s="24">
        <v>0.46985426529710977</v>
      </c>
      <c r="J107" s="24">
        <v>1.2622633806751036</v>
      </c>
      <c r="K107" s="24">
        <v>0.39656411805765363</v>
      </c>
      <c r="L107" s="24">
        <v>85.714285714285694</v>
      </c>
      <c r="M107" s="24">
        <v>12.951876250831917</v>
      </c>
      <c r="N107" s="24">
        <v>134.69230769230771</v>
      </c>
      <c r="O107" s="24">
        <v>3.7798293942716068</v>
      </c>
      <c r="P107" s="24">
        <v>1.8840164358965505</v>
      </c>
      <c r="Q107" s="24">
        <v>5.0013769999999999E-2</v>
      </c>
      <c r="R107" s="10"/>
    </row>
    <row r="108" spans="1:18">
      <c r="A108" s="24" t="s">
        <v>20</v>
      </c>
      <c r="B108" s="24">
        <v>2</v>
      </c>
      <c r="C108" s="24">
        <v>2019</v>
      </c>
      <c r="D108" s="24">
        <v>0.85003704289865845</v>
      </c>
      <c r="E108" s="24">
        <v>1.6693092140823755</v>
      </c>
      <c r="F108" s="24">
        <v>6.2010574928050328</v>
      </c>
      <c r="G108" s="24">
        <v>3.0708195580302768</v>
      </c>
      <c r="H108" s="24">
        <v>0.96380761053655728</v>
      </c>
      <c r="I108" s="24">
        <v>0.49078514889410318</v>
      </c>
      <c r="J108" s="24">
        <v>1.3212545676004872</v>
      </c>
      <c r="K108" s="24">
        <v>0.42408434006853668</v>
      </c>
      <c r="L108" s="24">
        <v>-118.91891891891892</v>
      </c>
      <c r="M108" s="24">
        <v>11.764784820293153</v>
      </c>
      <c r="N108" s="24">
        <v>201.42857142857142</v>
      </c>
      <c r="O108" s="24">
        <v>3.1670507369103813</v>
      </c>
      <c r="P108" s="24">
        <v>1.9541390400345933</v>
      </c>
      <c r="Q108" s="24">
        <v>4.9866000000000001E-2</v>
      </c>
      <c r="R108" s="5"/>
    </row>
    <row r="109" spans="1:18">
      <c r="A109" s="24" t="s">
        <v>20</v>
      </c>
      <c r="B109" s="24">
        <v>1</v>
      </c>
      <c r="C109" s="24">
        <v>2019</v>
      </c>
      <c r="D109" s="24">
        <v>-4.1497563054798832</v>
      </c>
      <c r="E109" s="24">
        <v>-8.323769254001812</v>
      </c>
      <c r="F109" s="24">
        <v>-27.084561769552923</v>
      </c>
      <c r="G109" s="24">
        <v>3.0416805158545501</v>
      </c>
      <c r="H109" s="24">
        <v>1.0058453174732245</v>
      </c>
      <c r="I109" s="24">
        <v>0.50145707084746394</v>
      </c>
      <c r="J109" s="24">
        <v>1.1937778368676462</v>
      </c>
      <c r="K109" s="24">
        <v>0.43891451081813182</v>
      </c>
      <c r="L109" s="24">
        <v>-194836.84210526317</v>
      </c>
      <c r="M109" s="24">
        <v>7.9563624680606564</v>
      </c>
      <c r="N109" s="24">
        <v>-28.648648648648649</v>
      </c>
      <c r="O109" s="24">
        <v>2.4451909485862968</v>
      </c>
      <c r="P109" s="24">
        <v>2.0155286573891225</v>
      </c>
      <c r="Q109" s="24">
        <v>4.9645449999999994E-2</v>
      </c>
      <c r="R109" s="10"/>
    </row>
    <row r="110" spans="1:18">
      <c r="A110" s="24" t="s">
        <v>20</v>
      </c>
      <c r="B110" s="24">
        <v>4</v>
      </c>
      <c r="C110" s="24">
        <v>2018</v>
      </c>
      <c r="D110" s="24">
        <v>2.2190815315149957</v>
      </c>
      <c r="E110" s="24">
        <v>4.2174847709206338</v>
      </c>
      <c r="F110" s="24">
        <v>12.309885326647237</v>
      </c>
      <c r="G110" s="24">
        <v>3.2951993490642799</v>
      </c>
      <c r="H110" s="24">
        <v>0.90055422075515301</v>
      </c>
      <c r="I110" s="24">
        <v>0.47383768951213245</v>
      </c>
      <c r="J110" s="24">
        <v>1.1903986981285597</v>
      </c>
      <c r="K110" s="24">
        <v>0.3960444017223444</v>
      </c>
      <c r="L110" s="24">
        <v>-99.762500000000003</v>
      </c>
      <c r="M110" s="24">
        <v>5.3693388756665943</v>
      </c>
      <c r="N110" s="24">
        <v>45578.947368421053</v>
      </c>
      <c r="O110" s="24">
        <v>1.8395869934723172</v>
      </c>
      <c r="P110" s="24">
        <v>1.8536242374559044</v>
      </c>
      <c r="Q110" s="24">
        <v>4.871528E-2</v>
      </c>
      <c r="R110" s="3"/>
    </row>
    <row r="111" spans="1:18">
      <c r="A111" s="24" t="s">
        <v>20</v>
      </c>
      <c r="B111" s="24">
        <v>3</v>
      </c>
      <c r="C111" s="24">
        <v>2018</v>
      </c>
      <c r="D111" s="24">
        <v>0.94489671301447398</v>
      </c>
      <c r="E111" s="24">
        <v>1.8326849888353673</v>
      </c>
      <c r="F111" s="24">
        <v>6.1278154298862093</v>
      </c>
      <c r="G111" s="24">
        <v>3.49259918757999</v>
      </c>
      <c r="H111" s="24">
        <v>0.93956118546397593</v>
      </c>
      <c r="I111" s="24">
        <v>0.48441946173470002</v>
      </c>
      <c r="J111" s="24">
        <v>0.93617494852818428</v>
      </c>
      <c r="K111" s="24">
        <v>0.41312428399135159</v>
      </c>
      <c r="L111" s="24">
        <v>166.66666666666669</v>
      </c>
      <c r="M111" s="24">
        <v>9.5630077697256191</v>
      </c>
      <c r="N111" s="24">
        <v>159.125</v>
      </c>
      <c r="O111" s="24">
        <v>2.8600699528604401</v>
      </c>
      <c r="P111" s="24">
        <v>1.9207919633369379</v>
      </c>
      <c r="Q111" s="24">
        <v>4.7994580000000002E-2</v>
      </c>
      <c r="R111" s="3"/>
    </row>
    <row r="112" spans="1:18">
      <c r="A112" s="24" t="s">
        <v>20</v>
      </c>
      <c r="B112" s="24">
        <v>2</v>
      </c>
      <c r="C112" s="24">
        <v>2018</v>
      </c>
      <c r="D112" s="24">
        <v>0.3071531237078895</v>
      </c>
      <c r="E112" s="24">
        <v>0.61022717271189264</v>
      </c>
      <c r="F112" s="24">
        <v>2.1132842265684531</v>
      </c>
      <c r="G112" s="24">
        <v>3.5777881185047309</v>
      </c>
      <c r="H112" s="24">
        <v>0.98671973556822512</v>
      </c>
      <c r="I112" s="24">
        <v>0.49665774084939651</v>
      </c>
      <c r="J112" s="24">
        <v>0.54118194509073991</v>
      </c>
      <c r="K112" s="24">
        <v>0.42694223861108155</v>
      </c>
      <c r="L112" s="24">
        <v>199.99999999999994</v>
      </c>
      <c r="M112" s="24">
        <v>12.27914322580645</v>
      </c>
      <c r="N112" s="24">
        <v>508</v>
      </c>
      <c r="O112" s="24">
        <v>3.5456976207007833</v>
      </c>
      <c r="P112" s="24">
        <v>1.9803118612906696</v>
      </c>
      <c r="Q112" s="24">
        <v>4.7581680000000001E-2</v>
      </c>
      <c r="R112" s="3"/>
    </row>
    <row r="113" spans="1:18">
      <c r="A113" s="24" t="s">
        <v>20</v>
      </c>
      <c r="B113" s="24">
        <v>1</v>
      </c>
      <c r="C113" s="24">
        <v>2018</v>
      </c>
      <c r="D113" s="24">
        <v>0.17092280977282129</v>
      </c>
      <c r="E113" s="24">
        <v>0.34786992689689944</v>
      </c>
      <c r="F113" s="24">
        <v>1.0467233009708738</v>
      </c>
      <c r="G113" s="24">
        <v>3.1976643348557552</v>
      </c>
      <c r="H113" s="24">
        <v>1.0352457776657424</v>
      </c>
      <c r="I113" s="24">
        <v>0.50865885045740433</v>
      </c>
      <c r="J113" s="24">
        <v>0.30276926634676532</v>
      </c>
      <c r="K113" s="24">
        <v>0.43763998752516231</v>
      </c>
      <c r="L113" s="24">
        <v>-97.727272727272734</v>
      </c>
      <c r="M113" s="24">
        <v>13.935451483616506</v>
      </c>
      <c r="N113" s="24">
        <v>1937</v>
      </c>
      <c r="O113" s="24">
        <v>4.6313333087975801</v>
      </c>
      <c r="P113" s="24">
        <v>2.0694101336022181</v>
      </c>
      <c r="Q113" s="24">
        <v>4.7425139999999998E-2</v>
      </c>
      <c r="R113" s="3"/>
    </row>
    <row r="114" spans="1:18">
      <c r="A114" s="24" t="s">
        <v>21</v>
      </c>
      <c r="B114" s="24">
        <v>4</v>
      </c>
      <c r="C114" s="24">
        <v>2024</v>
      </c>
      <c r="D114" s="24">
        <v>3.4606419221803839</v>
      </c>
      <c r="E114" s="24">
        <v>159.50413223140495</v>
      </c>
      <c r="F114" s="24">
        <v>11.447212336892052</v>
      </c>
      <c r="G114" s="24">
        <v>0.94335260115606934</v>
      </c>
      <c r="H114" s="24">
        <v>45.090909090909093</v>
      </c>
      <c r="I114" s="24">
        <v>0.97830374753451677</v>
      </c>
      <c r="J114" s="24">
        <v>0.16763005780346821</v>
      </c>
      <c r="K114" s="24">
        <v>0.96234049175225644</v>
      </c>
      <c r="L114" s="24">
        <v>92.5</v>
      </c>
      <c r="M114" s="24">
        <v>11.772373671998812</v>
      </c>
      <c r="N114" s="24">
        <v>104.65584415584415</v>
      </c>
      <c r="O114" s="24">
        <v>164.0348926528099</v>
      </c>
      <c r="P114" s="24">
        <v>45.760330578512395</v>
      </c>
      <c r="Q114" s="24">
        <v>0.12315084699999999</v>
      </c>
      <c r="R114" s="3"/>
    </row>
    <row r="115" spans="1:18">
      <c r="A115" s="24" t="s">
        <v>21</v>
      </c>
      <c r="B115" s="24">
        <v>3</v>
      </c>
      <c r="C115" s="24">
        <v>2024</v>
      </c>
      <c r="D115" s="24">
        <v>1.8009823540112788</v>
      </c>
      <c r="E115" s="24">
        <v>44.196428571428569</v>
      </c>
      <c r="F115" s="24">
        <v>5.6186152099886488</v>
      </c>
      <c r="G115" s="24">
        <v>0.99810006333122225</v>
      </c>
      <c r="H115" s="24">
        <v>23.540178571428573</v>
      </c>
      <c r="I115" s="24">
        <v>0.95925050027287606</v>
      </c>
      <c r="J115" s="24">
        <v>0.17606079797340088</v>
      </c>
      <c r="K115" s="24">
        <v>0.92792792792792789</v>
      </c>
      <c r="L115" s="24">
        <v>-53.75722543352601</v>
      </c>
      <c r="M115" s="24">
        <v>11.259780015482406</v>
      </c>
      <c r="N115" s="24">
        <v>200.52499999999998</v>
      </c>
      <c r="O115" s="24">
        <v>88.570233871785703</v>
      </c>
      <c r="P115" s="24">
        <v>25.107142857142858</v>
      </c>
      <c r="Q115" s="24">
        <v>0.12367368399999999</v>
      </c>
      <c r="R115" s="3"/>
    </row>
    <row r="116" spans="1:18">
      <c r="A116" s="24" t="s">
        <v>21</v>
      </c>
      <c r="B116" s="24">
        <v>2</v>
      </c>
      <c r="C116" s="24">
        <v>2024</v>
      </c>
      <c r="D116" s="24">
        <v>3.755868544600939</v>
      </c>
      <c r="E116" s="24">
        <v>43.902439024390247</v>
      </c>
      <c r="F116" s="24">
        <v>11.350499211770888</v>
      </c>
      <c r="G116" s="24">
        <v>1.0304955527318933</v>
      </c>
      <c r="H116" s="24">
        <v>10.689024390243903</v>
      </c>
      <c r="I116" s="24">
        <v>0.91444966092853419</v>
      </c>
      <c r="J116" s="24">
        <v>0.12833545108005082</v>
      </c>
      <c r="K116" s="24">
        <v>0.85508100147275401</v>
      </c>
      <c r="L116" s="24">
        <v>-521.95121951219517</v>
      </c>
      <c r="M116" s="24">
        <v>8.6967371428008402</v>
      </c>
      <c r="N116" s="24">
        <v>77.02312138728324</v>
      </c>
      <c r="O116" s="24">
        <v>33.63798939583333</v>
      </c>
      <c r="P116" s="24">
        <v>11.74390243902439</v>
      </c>
      <c r="Q116" s="24">
        <v>0.124201807</v>
      </c>
      <c r="R116" s="3"/>
    </row>
    <row r="117" spans="1:18">
      <c r="A117" s="24" t="s">
        <v>21</v>
      </c>
      <c r="B117" s="24">
        <v>1</v>
      </c>
      <c r="C117" s="24">
        <v>2024</v>
      </c>
      <c r="D117" s="24">
        <v>-0.87855297157622747</v>
      </c>
      <c r="E117" s="24">
        <v>-20</v>
      </c>
      <c r="F117" s="24">
        <v>-2.8114663726571112</v>
      </c>
      <c r="G117" s="24">
        <v>0.89978331527627298</v>
      </c>
      <c r="H117" s="24">
        <v>21.764705882352942</v>
      </c>
      <c r="I117" s="24">
        <v>0.95607235142118863</v>
      </c>
      <c r="J117" s="24">
        <v>0.11863488624052004</v>
      </c>
      <c r="K117" s="24">
        <v>0.9221374045801527</v>
      </c>
      <c r="L117" s="24">
        <v>-154.66666666666666</v>
      </c>
      <c r="M117" s="24">
        <v>10.149912619316426</v>
      </c>
      <c r="N117" s="24">
        <v>-361.60975609756099</v>
      </c>
      <c r="O117" s="24">
        <v>72.203692123294104</v>
      </c>
      <c r="P117" s="24">
        <v>22.966666666666665</v>
      </c>
      <c r="Q117" s="24">
        <v>0.12418684399999999</v>
      </c>
      <c r="R117" s="3"/>
    </row>
    <row r="118" spans="1:18">
      <c r="A118" s="24" t="s">
        <v>21</v>
      </c>
      <c r="B118" s="24">
        <v>4</v>
      </c>
      <c r="C118" s="24">
        <v>2023</v>
      </c>
      <c r="D118" s="24">
        <v>1.5741367637102235</v>
      </c>
      <c r="E118" s="24">
        <v>42.660550458715598</v>
      </c>
      <c r="F118" s="24">
        <v>4.6733668341708539</v>
      </c>
      <c r="G118" s="24">
        <v>0.89218595450049454</v>
      </c>
      <c r="H118" s="24">
        <v>26.100917431192659</v>
      </c>
      <c r="I118" s="24">
        <v>0.96310088016249151</v>
      </c>
      <c r="J118" s="24">
        <v>0.17556874381800197</v>
      </c>
      <c r="K118" s="24">
        <v>0.93486704511502838</v>
      </c>
      <c r="L118" s="24">
        <v>341.17647058823525</v>
      </c>
      <c r="M118" s="24">
        <v>8.5366229150452266</v>
      </c>
      <c r="N118" s="24">
        <v>182.54666666666665</v>
      </c>
      <c r="O118" s="24">
        <v>77.926053215321105</v>
      </c>
      <c r="P118" s="24">
        <v>27.291284403669724</v>
      </c>
      <c r="Q118" s="24">
        <v>0.12408063400000001</v>
      </c>
      <c r="R118" s="3"/>
    </row>
    <row r="119" spans="1:18">
      <c r="A119" s="24" t="s">
        <v>21</v>
      </c>
      <c r="B119" s="24">
        <v>3</v>
      </c>
      <c r="C119" s="24">
        <v>2023</v>
      </c>
      <c r="D119" s="24">
        <v>0.36721749290602568</v>
      </c>
      <c r="E119" s="24">
        <v>16.793893129770993</v>
      </c>
      <c r="F119" s="24">
        <v>1.5873015873015872</v>
      </c>
      <c r="G119" s="24">
        <v>0.8577199281867145</v>
      </c>
      <c r="H119" s="24">
        <v>44.732824427480914</v>
      </c>
      <c r="I119" s="24">
        <v>0.97813386746786846</v>
      </c>
      <c r="J119" s="24">
        <v>0.2324955116696589</v>
      </c>
      <c r="K119" s="24">
        <v>0.9607078584283143</v>
      </c>
      <c r="L119" s="24">
        <v>-88.028169014084511</v>
      </c>
      <c r="M119" s="24">
        <v>11.147595931313131</v>
      </c>
      <c r="N119" s="24">
        <v>732.94117647058818</v>
      </c>
      <c r="O119" s="24">
        <v>117.94326687633587</v>
      </c>
      <c r="P119" s="24">
        <v>45.55725190839695</v>
      </c>
      <c r="Q119" s="24">
        <v>0.124001348</v>
      </c>
      <c r="R119" s="3"/>
    </row>
    <row r="120" spans="1:18">
      <c r="A120" s="24" t="s">
        <v>21</v>
      </c>
      <c r="B120" s="24">
        <v>2</v>
      </c>
      <c r="C120" s="24">
        <v>2023</v>
      </c>
      <c r="D120" s="24">
        <v>2.9604709840201848</v>
      </c>
      <c r="E120" s="24">
        <v>45.360824742268044</v>
      </c>
      <c r="F120" s="24">
        <v>8.7171867261020299</v>
      </c>
      <c r="G120" s="24">
        <v>0.95357329160146065</v>
      </c>
      <c r="H120" s="24">
        <v>14.322164948453608</v>
      </c>
      <c r="I120" s="24">
        <v>0.93473507148864587</v>
      </c>
      <c r="J120" s="24">
        <v>0.19144496609285341</v>
      </c>
      <c r="K120" s="24">
        <v>0.88285024154589375</v>
      </c>
      <c r="L120" s="24">
        <v>-183.04093567251462</v>
      </c>
      <c r="M120" s="24">
        <v>9.2046295700742942</v>
      </c>
      <c r="N120" s="24">
        <v>105.69718309859155</v>
      </c>
      <c r="O120" s="24">
        <v>47.897286345309283</v>
      </c>
      <c r="P120" s="24">
        <v>15.158505154639176</v>
      </c>
      <c r="Q120" s="24">
        <v>0.123820022</v>
      </c>
      <c r="R120" s="3"/>
    </row>
    <row r="121" spans="1:18">
      <c r="A121" s="24" t="s">
        <v>21</v>
      </c>
      <c r="B121" s="24">
        <v>1</v>
      </c>
      <c r="C121" s="24">
        <v>2023</v>
      </c>
      <c r="D121" s="24">
        <v>-3.6266758336198004</v>
      </c>
      <c r="E121" s="24">
        <v>-122.67441860465115</v>
      </c>
      <c r="F121" s="24">
        <v>-11.018276762402088</v>
      </c>
      <c r="G121" s="24">
        <v>0.87424849699398799</v>
      </c>
      <c r="H121" s="24">
        <v>32.825581395348834</v>
      </c>
      <c r="I121" s="24">
        <v>0.97043657614300449</v>
      </c>
      <c r="J121" s="24">
        <v>0.12124248496993988</v>
      </c>
      <c r="K121" s="24">
        <v>0.94619956208945888</v>
      </c>
      <c r="L121" s="24">
        <v>-313.75</v>
      </c>
      <c r="M121" s="24">
        <v>9.5706903727519581</v>
      </c>
      <c r="N121" s="24">
        <v>-86.707602339181292</v>
      </c>
      <c r="O121" s="24">
        <v>106.55739571988373</v>
      </c>
      <c r="P121" s="24">
        <v>34.485465116279073</v>
      </c>
      <c r="Q121" s="24">
        <v>0.123611466</v>
      </c>
      <c r="R121" s="3"/>
    </row>
    <row r="122" spans="1:18">
      <c r="A122" s="24" t="s">
        <v>21</v>
      </c>
      <c r="B122" s="24">
        <v>4</v>
      </c>
      <c r="C122" s="24">
        <v>2022</v>
      </c>
      <c r="D122" s="24">
        <v>1.6377171215880892</v>
      </c>
      <c r="E122" s="24">
        <v>20.162932790224033</v>
      </c>
      <c r="F122" s="24">
        <v>5.7725947521865892</v>
      </c>
      <c r="G122" s="24">
        <v>0.86368477103301389</v>
      </c>
      <c r="H122" s="24">
        <v>11.311608961303463</v>
      </c>
      <c r="I122" s="24">
        <v>0.91877584780810584</v>
      </c>
      <c r="J122" s="24">
        <v>8.9456869009584661E-2</v>
      </c>
      <c r="K122" s="24">
        <v>0.86261891438164517</v>
      </c>
      <c r="L122" s="24">
        <v>17.647058823529409</v>
      </c>
      <c r="M122" s="24">
        <v>9.3893883733469377</v>
      </c>
      <c r="N122" s="24">
        <v>163.01249999999999</v>
      </c>
      <c r="O122" s="24">
        <v>32.795928839694497</v>
      </c>
      <c r="P122" s="24">
        <v>12.421588594704684</v>
      </c>
      <c r="Q122" s="24">
        <v>0.123478269</v>
      </c>
      <c r="R122" s="3"/>
    </row>
    <row r="123" spans="1:18">
      <c r="A123" s="24" t="s">
        <v>21</v>
      </c>
      <c r="B123" s="24">
        <v>3</v>
      </c>
      <c r="C123" s="24">
        <v>2022</v>
      </c>
      <c r="D123" s="24">
        <v>1.381439947992849</v>
      </c>
      <c r="E123" s="24">
        <v>17.137096774193548</v>
      </c>
      <c r="F123" s="24">
        <v>4.8850574712643677</v>
      </c>
      <c r="G123" s="24">
        <v>0.87711442786069649</v>
      </c>
      <c r="H123" s="24">
        <v>11.40524193548387</v>
      </c>
      <c r="I123" s="24">
        <v>0.91938891597594674</v>
      </c>
      <c r="J123" s="24">
        <v>0.13830845771144279</v>
      </c>
      <c r="K123" s="24">
        <v>0.86612685560053981</v>
      </c>
      <c r="L123" s="24">
        <v>-17.073170731707307</v>
      </c>
      <c r="M123" s="24">
        <v>8.3860802206551739</v>
      </c>
      <c r="N123" s="24">
        <v>173.95588235294116</v>
      </c>
      <c r="O123" s="24">
        <v>29.418910451491939</v>
      </c>
      <c r="P123" s="24">
        <v>12.410282258064516</v>
      </c>
      <c r="Q123" s="24">
        <v>0.123355986</v>
      </c>
      <c r="R123" s="3"/>
    </row>
    <row r="124" spans="1:18">
      <c r="A124" s="24" t="s">
        <v>21</v>
      </c>
      <c r="B124" s="24">
        <v>2</v>
      </c>
      <c r="C124" s="24">
        <v>2022</v>
      </c>
      <c r="D124" s="24">
        <v>1.6401429035401105</v>
      </c>
      <c r="E124" s="24">
        <v>13.854595336076816</v>
      </c>
      <c r="F124" s="24">
        <v>5.6079955580233198</v>
      </c>
      <c r="G124" s="24">
        <v>0.96692825112107628</v>
      </c>
      <c r="H124" s="24">
        <v>7.4471879286694103</v>
      </c>
      <c r="I124" s="24">
        <v>0.88161740824943169</v>
      </c>
      <c r="J124" s="24">
        <v>0.10257847533632287</v>
      </c>
      <c r="K124" s="24">
        <v>0.80975991649269308</v>
      </c>
      <c r="L124" s="24">
        <v>-32.231404958677686</v>
      </c>
      <c r="M124" s="24">
        <v>8.8114290558134378</v>
      </c>
      <c r="N124" s="24">
        <v>157.14634146341467</v>
      </c>
      <c r="O124" s="24">
        <v>21.768701960932784</v>
      </c>
      <c r="P124" s="24">
        <v>8.5596707818930042</v>
      </c>
      <c r="Q124" s="24">
        <v>0.123152132</v>
      </c>
      <c r="R124" s="3"/>
    </row>
    <row r="125" spans="1:18">
      <c r="A125" s="24" t="s">
        <v>21</v>
      </c>
      <c r="B125" s="24">
        <v>1</v>
      </c>
      <c r="C125" s="24">
        <v>2022</v>
      </c>
      <c r="D125" s="24">
        <v>2.3726668775703894</v>
      </c>
      <c r="E125" s="24">
        <v>26.041666666666668</v>
      </c>
      <c r="F125" s="24">
        <v>8.291873963515755</v>
      </c>
      <c r="G125" s="24">
        <v>0.70715096481271278</v>
      </c>
      <c r="H125" s="24">
        <v>9.9756944444444446</v>
      </c>
      <c r="I125" s="24">
        <v>0.90888959190129703</v>
      </c>
      <c r="J125" s="24">
        <v>9.1184260310253507E-2</v>
      </c>
      <c r="K125" s="24">
        <v>0.84917517674783971</v>
      </c>
      <c r="L125" s="24">
        <v>116.07142857142854</v>
      </c>
      <c r="M125" s="24">
        <v>8.5796178580210061</v>
      </c>
      <c r="N125" s="24">
        <v>104.22314049586777</v>
      </c>
      <c r="O125" s="24">
        <v>26.94536233534722</v>
      </c>
      <c r="P125" s="24">
        <v>10.861111111111111</v>
      </c>
      <c r="Q125" s="24">
        <v>0.12307135599999999</v>
      </c>
      <c r="R125" s="3"/>
    </row>
    <row r="126" spans="1:18">
      <c r="A126" s="24" t="s">
        <v>21</v>
      </c>
      <c r="B126" s="24">
        <v>4</v>
      </c>
      <c r="C126" s="24">
        <v>2021</v>
      </c>
      <c r="D126" s="24">
        <v>1.1147011308562196</v>
      </c>
      <c r="E126" s="24">
        <v>14.052953156822811</v>
      </c>
      <c r="F126" s="24">
        <v>4.0804257835600239</v>
      </c>
      <c r="G126" s="24">
        <v>0.6706471494607088</v>
      </c>
      <c r="H126" s="24">
        <v>11.606924643584522</v>
      </c>
      <c r="I126" s="24">
        <v>0.92067851373182552</v>
      </c>
      <c r="J126" s="24">
        <v>7.3959938366718034E-2</v>
      </c>
      <c r="K126" s="24">
        <v>0.8679752621672493</v>
      </c>
      <c r="L126" s="24">
        <v>-50.87719298245613</v>
      </c>
      <c r="M126" s="24">
        <v>11.424576603494975</v>
      </c>
      <c r="N126" s="24">
        <v>280.55357142857144</v>
      </c>
      <c r="O126" s="24">
        <v>39.346148750529537</v>
      </c>
      <c r="P126" s="24">
        <v>12.692464358452138</v>
      </c>
      <c r="Q126" s="24">
        <v>0.122964541</v>
      </c>
      <c r="R126" s="3"/>
    </row>
    <row r="127" spans="1:18">
      <c r="A127" s="24" t="s">
        <v>21</v>
      </c>
      <c r="B127" s="24">
        <v>3</v>
      </c>
      <c r="C127" s="24">
        <v>2021</v>
      </c>
      <c r="D127" s="24">
        <v>2.2633088938476251</v>
      </c>
      <c r="E127" s="24">
        <v>25.959780621572211</v>
      </c>
      <c r="F127" s="24">
        <v>7.8626799557032108</v>
      </c>
      <c r="G127" s="24">
        <v>0.68965517241379315</v>
      </c>
      <c r="H127" s="24">
        <v>10.469835466179159</v>
      </c>
      <c r="I127" s="24">
        <v>0.9128147912017851</v>
      </c>
      <c r="J127" s="24">
        <v>7.9575596816976124E-2</v>
      </c>
      <c r="K127" s="24">
        <v>0.85517606566057713</v>
      </c>
      <c r="L127" s="24">
        <v>49.999999999999986</v>
      </c>
      <c r="M127" s="24">
        <v>10.078838398759689</v>
      </c>
      <c r="N127" s="24">
        <v>129.96491228070175</v>
      </c>
      <c r="O127" s="24">
        <v>33.276749813820842</v>
      </c>
      <c r="P127" s="24">
        <v>11.524680073126143</v>
      </c>
      <c r="Q127" s="24">
        <v>0.122856251</v>
      </c>
      <c r="R127" s="3"/>
    </row>
    <row r="128" spans="1:18">
      <c r="A128" s="24" t="s">
        <v>21</v>
      </c>
      <c r="B128" s="24">
        <v>2</v>
      </c>
      <c r="C128" s="24">
        <v>2021</v>
      </c>
      <c r="D128" s="24">
        <v>1.5314177455004736</v>
      </c>
      <c r="E128" s="24">
        <v>16.385135135135133</v>
      </c>
      <c r="F128" s="24">
        <v>5.3829078801331853</v>
      </c>
      <c r="G128" s="24">
        <v>0.8895914396887159</v>
      </c>
      <c r="H128" s="24">
        <v>9.6993243243243246</v>
      </c>
      <c r="I128" s="24">
        <v>0.90653615408904331</v>
      </c>
      <c r="J128" s="24">
        <v>0.15515564202334631</v>
      </c>
      <c r="K128" s="24">
        <v>0.84246939861628523</v>
      </c>
      <c r="L128" s="24">
        <v>-255.10204081632654</v>
      </c>
      <c r="M128" s="24">
        <v>10.898277574361821</v>
      </c>
      <c r="N128" s="24">
        <v>210.46052631578945</v>
      </c>
      <c r="O128" s="24">
        <v>33.17347329222973</v>
      </c>
      <c r="P128" s="24">
        <v>10.789695945945946</v>
      </c>
      <c r="Q128" s="24">
        <v>0.12278022</v>
      </c>
      <c r="R128" s="3"/>
    </row>
    <row r="129" spans="1:18">
      <c r="A129" s="24" t="s">
        <v>21</v>
      </c>
      <c r="B129" s="24">
        <v>1</v>
      </c>
      <c r="C129" s="24">
        <v>2021</v>
      </c>
      <c r="D129" s="24">
        <v>-0.94705791026238151</v>
      </c>
      <c r="E129" s="24">
        <v>-6.5031982942430702</v>
      </c>
      <c r="F129" s="24">
        <v>-3.4250421111734979</v>
      </c>
      <c r="G129" s="24">
        <v>1.0786146234194613</v>
      </c>
      <c r="H129" s="24">
        <v>5.8667377398720681</v>
      </c>
      <c r="I129" s="24">
        <v>0.85437043937276824</v>
      </c>
      <c r="J129" s="24">
        <v>0.27047828477185265</v>
      </c>
      <c r="K129" s="24">
        <v>0.77121951219512197</v>
      </c>
      <c r="L129" s="24">
        <v>-124.13793103448273</v>
      </c>
      <c r="M129" s="24">
        <v>11.903898765727119</v>
      </c>
      <c r="N129" s="24">
        <v>-347.91836734693874</v>
      </c>
      <c r="O129" s="24">
        <v>22.602178786524519</v>
      </c>
      <c r="P129" s="24">
        <v>7.0874200426439229</v>
      </c>
      <c r="Q129" s="24">
        <v>0.124359712</v>
      </c>
      <c r="R129" s="3"/>
    </row>
    <row r="130" spans="1:18">
      <c r="A130" s="24" t="s">
        <v>21</v>
      </c>
      <c r="B130" s="24">
        <v>4</v>
      </c>
      <c r="C130" s="24">
        <v>2020</v>
      </c>
      <c r="D130" s="24">
        <v>3.7782640408460981</v>
      </c>
      <c r="E130" s="24">
        <v>18.768115942028984</v>
      </c>
      <c r="F130" s="24">
        <v>14.060803474484256</v>
      </c>
      <c r="G130" s="24">
        <v>1.2100115074798619</v>
      </c>
      <c r="H130" s="24">
        <v>3.9673913043478262</v>
      </c>
      <c r="I130" s="24">
        <v>0.79868708971553615</v>
      </c>
      <c r="J130" s="24">
        <v>0.42117376294591485</v>
      </c>
      <c r="K130" s="24">
        <v>0.69583425170817725</v>
      </c>
      <c r="L130" s="24">
        <v>-36.956521739130444</v>
      </c>
      <c r="M130" s="24">
        <v>12.117176857931597</v>
      </c>
      <c r="N130" s="24">
        <v>87.453201970443359</v>
      </c>
      <c r="O130" s="24">
        <v>16.173796936456522</v>
      </c>
      <c r="P130" s="24">
        <v>4.9391304347826086</v>
      </c>
      <c r="Q130" s="24">
        <v>0.125724327</v>
      </c>
      <c r="R130" s="3"/>
    </row>
    <row r="131" spans="1:18">
      <c r="A131" s="24" t="s">
        <v>21</v>
      </c>
      <c r="B131" s="24">
        <v>3</v>
      </c>
      <c r="C131" s="24">
        <v>2020</v>
      </c>
      <c r="D131" s="24">
        <v>6.1236535340120994</v>
      </c>
      <c r="E131" s="24">
        <v>31.655225019069412</v>
      </c>
      <c r="F131" s="24">
        <v>21.659707724425886</v>
      </c>
      <c r="G131" s="24">
        <v>1.4142480211081794</v>
      </c>
      <c r="H131" s="24">
        <v>4.1693363844393589</v>
      </c>
      <c r="I131" s="24">
        <v>0.80655157149181056</v>
      </c>
      <c r="J131" s="24">
        <v>0.56728232189973615</v>
      </c>
      <c r="K131" s="24">
        <v>0.70366184448462932</v>
      </c>
      <c r="L131" s="24">
        <v>32.510288065843625</v>
      </c>
      <c r="M131" s="24">
        <v>12.092581003533404</v>
      </c>
      <c r="N131" s="24">
        <v>57.090062111801245</v>
      </c>
      <c r="O131" s="24">
        <v>17.673062702341724</v>
      </c>
      <c r="P131" s="24">
        <v>4.9542334096109837</v>
      </c>
      <c r="Q131" s="24">
        <v>0.126037019</v>
      </c>
      <c r="R131" s="3"/>
    </row>
    <row r="132" spans="1:18">
      <c r="A132" s="24" t="s">
        <v>21</v>
      </c>
      <c r="B132" s="24">
        <v>2</v>
      </c>
      <c r="C132" s="24">
        <v>2020</v>
      </c>
      <c r="D132" s="24">
        <v>4.9895380653468528</v>
      </c>
      <c r="E132" s="24">
        <v>34.140969162995596</v>
      </c>
      <c r="F132" s="24">
        <v>15.632879475542108</v>
      </c>
      <c r="G132" s="24">
        <v>1.4245416078984485</v>
      </c>
      <c r="H132" s="24">
        <v>5.8425110132158586</v>
      </c>
      <c r="I132" s="24">
        <v>0.85385482053758244</v>
      </c>
      <c r="J132" s="24">
        <v>0.61424541607898453</v>
      </c>
      <c r="K132" s="24">
        <v>0.77468982630272953</v>
      </c>
      <c r="L132" s="24">
        <v>28.571428571428587</v>
      </c>
      <c r="M132" s="24">
        <v>12.152104798638426</v>
      </c>
      <c r="N132" s="24">
        <v>78.58024691358024</v>
      </c>
      <c r="O132" s="24">
        <v>26.539233277202641</v>
      </c>
      <c r="P132" s="24">
        <v>6.6426211453744495</v>
      </c>
      <c r="Q132" s="24">
        <v>0.12619860599999999</v>
      </c>
      <c r="R132" s="3"/>
    </row>
    <row r="133" spans="1:18">
      <c r="A133" s="24" t="s">
        <v>21</v>
      </c>
      <c r="B133" s="24">
        <v>1</v>
      </c>
      <c r="C133" s="24">
        <v>2020</v>
      </c>
      <c r="D133" s="24">
        <v>4.1196581196581201</v>
      </c>
      <c r="E133" s="24">
        <v>34.676258992805757</v>
      </c>
      <c r="F133" s="24">
        <v>13.51654514862591</v>
      </c>
      <c r="G133" s="24">
        <v>0.97547380156075814</v>
      </c>
      <c r="H133" s="24">
        <v>7.4172661870503598</v>
      </c>
      <c r="I133" s="24">
        <v>0.88119658119658117</v>
      </c>
      <c r="J133" s="24">
        <v>0.27647714604236345</v>
      </c>
      <c r="K133" s="24">
        <v>0.82462780721675499</v>
      </c>
      <c r="L133" s="24">
        <v>29.452054794520542</v>
      </c>
      <c r="M133" s="24">
        <v>10.592224363095905</v>
      </c>
      <c r="N133" s="24">
        <v>79.354497354497354</v>
      </c>
      <c r="O133" s="24">
        <v>27.174008689784173</v>
      </c>
      <c r="P133" s="24">
        <v>8.135971223021583</v>
      </c>
      <c r="Q133" s="24">
        <v>0.12592302999999999</v>
      </c>
      <c r="R133" s="3"/>
    </row>
    <row r="134" spans="1:18">
      <c r="A134" s="24" t="s">
        <v>21</v>
      </c>
      <c r="B134" s="24">
        <v>4</v>
      </c>
      <c r="C134" s="24">
        <v>2019</v>
      </c>
      <c r="D134" s="24">
        <v>3.3888990657629603</v>
      </c>
      <c r="E134" s="24">
        <v>33.333333333333329</v>
      </c>
      <c r="F134" s="24">
        <v>12.76742581090407</v>
      </c>
      <c r="G134" s="24">
        <v>0.86120290812954392</v>
      </c>
      <c r="H134" s="24">
        <v>8.8360360360360364</v>
      </c>
      <c r="I134" s="24">
        <v>0.89833302802711124</v>
      </c>
      <c r="J134" s="24">
        <v>0.11103767349636484</v>
      </c>
      <c r="K134" s="24">
        <v>0.8497156783103168</v>
      </c>
      <c r="L134" s="24">
        <v>-8.1761006289308238</v>
      </c>
      <c r="M134" s="24">
        <v>11.391995607204969</v>
      </c>
      <c r="N134" s="24">
        <v>90.43150684931507</v>
      </c>
      <c r="O134" s="24">
        <v>29.742345287999999</v>
      </c>
      <c r="P134" s="24">
        <v>9.7801801801801798</v>
      </c>
      <c r="Q134" s="24">
        <v>0.125024628</v>
      </c>
      <c r="R134" s="3"/>
    </row>
    <row r="135" spans="1:18">
      <c r="A135" s="24" t="s">
        <v>21</v>
      </c>
      <c r="B135" s="24">
        <v>3</v>
      </c>
      <c r="C135" s="24">
        <v>2019</v>
      </c>
      <c r="D135" s="24">
        <v>3.7613488975356679</v>
      </c>
      <c r="E135" s="24">
        <v>36.909090909090907</v>
      </c>
      <c r="F135" s="24">
        <v>13.479415670650729</v>
      </c>
      <c r="G135" s="24">
        <v>0.86831275720164613</v>
      </c>
      <c r="H135" s="24">
        <v>8.8127272727272725</v>
      </c>
      <c r="I135" s="24">
        <v>0.8980915323327775</v>
      </c>
      <c r="J135" s="24">
        <v>0.102880658436214</v>
      </c>
      <c r="K135" s="24">
        <v>0.8486099642169006</v>
      </c>
      <c r="L135" s="24">
        <v>-14.516129032258066</v>
      </c>
      <c r="M135" s="24">
        <v>10.806278487755645</v>
      </c>
      <c r="N135" s="24">
        <v>81.559748427672957</v>
      </c>
      <c r="O135" s="24">
        <v>29.58955527738182</v>
      </c>
      <c r="P135" s="24">
        <v>9.5572727272727267</v>
      </c>
      <c r="Q135" s="24">
        <v>0.12549549199999999</v>
      </c>
      <c r="R135" s="3"/>
    </row>
    <row r="136" spans="1:18">
      <c r="A136" s="24" t="s">
        <v>21</v>
      </c>
      <c r="B136" s="24">
        <v>2</v>
      </c>
      <c r="C136" s="24">
        <v>2019</v>
      </c>
      <c r="D136" s="24">
        <v>4.7107114933541832</v>
      </c>
      <c r="E136" s="24">
        <v>43.112701252236135</v>
      </c>
      <c r="F136" s="24">
        <v>14.812538414259373</v>
      </c>
      <c r="G136" s="24">
        <v>0.90625</v>
      </c>
      <c r="H136" s="24">
        <v>8.1520572450805009</v>
      </c>
      <c r="I136" s="24">
        <v>0.89073494917904616</v>
      </c>
      <c r="J136" s="24">
        <v>7.7083333333333337E-2</v>
      </c>
      <c r="K136" s="24">
        <v>0.82757557063541021</v>
      </c>
      <c r="L136" s="24">
        <v>29.166666666666679</v>
      </c>
      <c r="M136" s="24">
        <v>10.034820908113092</v>
      </c>
      <c r="N136" s="24">
        <v>69.838709677419359</v>
      </c>
      <c r="O136" s="24">
        <v>29.206893770125223</v>
      </c>
      <c r="P136" s="24">
        <v>9.1932021466905187</v>
      </c>
      <c r="Q136" s="24">
        <v>0.12568632499999999</v>
      </c>
      <c r="R136" s="3"/>
    </row>
    <row r="137" spans="1:18">
      <c r="A137" s="24" t="s">
        <v>21</v>
      </c>
      <c r="B137" s="24">
        <v>1</v>
      </c>
      <c r="C137" s="24">
        <v>2019</v>
      </c>
      <c r="D137" s="24">
        <v>3.6226268888027895</v>
      </c>
      <c r="E137" s="24">
        <v>23.943661971830984</v>
      </c>
      <c r="F137" s="24">
        <v>12.056737588652481</v>
      </c>
      <c r="G137" s="24">
        <v>1.1046788263283109</v>
      </c>
      <c r="H137" s="24">
        <v>5.6094750320102431</v>
      </c>
      <c r="I137" s="24">
        <v>0.84870205346764815</v>
      </c>
      <c r="J137" s="24">
        <v>0.14115781126090404</v>
      </c>
      <c r="K137" s="24">
        <v>0.76948051948051943</v>
      </c>
      <c r="L137" s="24">
        <v>2.8571428571428599</v>
      </c>
      <c r="M137" s="24">
        <v>11.155382395577046</v>
      </c>
      <c r="N137" s="24">
        <v>93.951388888888886</v>
      </c>
      <c r="O137" s="24">
        <v>22.153646729244556</v>
      </c>
      <c r="P137" s="24">
        <v>6.5524967989756719</v>
      </c>
      <c r="Q137" s="24">
        <v>0.12788822599999999</v>
      </c>
      <c r="R137" s="3"/>
    </row>
    <row r="138" spans="1:18">
      <c r="A138" s="24" t="s">
        <v>21</v>
      </c>
      <c r="B138" s="24">
        <v>4</v>
      </c>
      <c r="C138" s="24">
        <v>2018</v>
      </c>
      <c r="D138" s="24">
        <v>3.5876207372363496</v>
      </c>
      <c r="E138" s="24">
        <v>24.528301886792452</v>
      </c>
      <c r="F138" s="24">
        <v>12.355736591989137</v>
      </c>
      <c r="G138" s="24">
        <v>1.1509274873524451</v>
      </c>
      <c r="H138" s="24">
        <v>5.8369272237196768</v>
      </c>
      <c r="I138" s="24">
        <v>0.8537354622511335</v>
      </c>
      <c r="J138" s="24">
        <v>0.13659359190556492</v>
      </c>
      <c r="K138" s="24">
        <v>0.77253218884120167</v>
      </c>
      <c r="L138" s="24">
        <v>-13.580246913580257</v>
      </c>
      <c r="M138" s="24">
        <v>11.230737051323828</v>
      </c>
      <c r="N138" s="24">
        <v>92.250000000000014</v>
      </c>
      <c r="O138" s="24">
        <v>22.294980696226414</v>
      </c>
      <c r="P138" s="24">
        <v>6.8268194070080863</v>
      </c>
      <c r="Q138" s="24">
        <v>0.12809040399999999</v>
      </c>
      <c r="R138" s="3"/>
    </row>
    <row r="139" spans="1:18">
      <c r="A139" s="24" t="s">
        <v>21</v>
      </c>
      <c r="B139" s="24">
        <v>3</v>
      </c>
      <c r="C139" s="24">
        <v>2018</v>
      </c>
      <c r="D139" s="24">
        <v>4.1518386714116247</v>
      </c>
      <c r="E139" s="24">
        <v>31.0192023633678</v>
      </c>
      <c r="F139" s="24">
        <v>13.435700575815741</v>
      </c>
      <c r="G139" s="24">
        <v>1.0663967611336032</v>
      </c>
      <c r="H139" s="24">
        <v>6.4711964549483012</v>
      </c>
      <c r="I139" s="24">
        <v>0.86615262949782523</v>
      </c>
      <c r="J139" s="24">
        <v>0.13117408906882591</v>
      </c>
      <c r="K139" s="24">
        <v>0.79117828500925358</v>
      </c>
      <c r="L139" s="24">
        <v>-1.8181818181818064</v>
      </c>
      <c r="M139" s="24">
        <v>10.223100921420347</v>
      </c>
      <c r="N139" s="24">
        <v>77.296296296296291</v>
      </c>
      <c r="O139" s="24">
        <v>23.602225613264402</v>
      </c>
      <c r="P139" s="24">
        <v>7.4726735598227476</v>
      </c>
      <c r="Q139" s="24">
        <v>0.12760506900000002</v>
      </c>
      <c r="R139" s="3"/>
    </row>
    <row r="140" spans="1:18">
      <c r="A140" s="24" t="s">
        <v>21</v>
      </c>
      <c r="B140" s="24">
        <v>2</v>
      </c>
      <c r="C140" s="24">
        <v>2018</v>
      </c>
      <c r="D140" s="24">
        <v>4.2885375494071152</v>
      </c>
      <c r="E140" s="24">
        <v>29.889807162534439</v>
      </c>
      <c r="F140" s="24">
        <v>12.832643406268479</v>
      </c>
      <c r="G140" s="24">
        <v>1.0925</v>
      </c>
      <c r="H140" s="24">
        <v>5.9696969696969697</v>
      </c>
      <c r="I140" s="24">
        <v>0.85652173913043483</v>
      </c>
      <c r="J140" s="24">
        <v>0.10916666666666666</v>
      </c>
      <c r="K140" s="24">
        <v>0.77376129635400437</v>
      </c>
      <c r="L140" s="24">
        <v>20.437956204379546</v>
      </c>
      <c r="M140" s="24">
        <v>8.4615454468361921</v>
      </c>
      <c r="N140" s="24">
        <v>67.757575757575765</v>
      </c>
      <c r="O140" s="24">
        <v>19.70864097878788</v>
      </c>
      <c r="P140" s="24">
        <v>7.2341597796143251</v>
      </c>
      <c r="Q140" s="24">
        <v>0.127982767</v>
      </c>
      <c r="R140" s="3"/>
    </row>
    <row r="141" spans="1:18">
      <c r="A141" s="24" t="s">
        <v>21</v>
      </c>
      <c r="B141" s="24">
        <v>1</v>
      </c>
      <c r="C141" s="24">
        <v>2018</v>
      </c>
      <c r="D141" s="24">
        <v>3.3247612049963267</v>
      </c>
      <c r="E141" s="24">
        <v>21.62485065710872</v>
      </c>
      <c r="F141" s="24">
        <v>11.931443638760712</v>
      </c>
      <c r="G141" s="24">
        <v>1.1788375558867361</v>
      </c>
      <c r="H141" s="24">
        <v>5.5041816009557945</v>
      </c>
      <c r="I141" s="24">
        <v>0.84625275532696542</v>
      </c>
      <c r="J141" s="24">
        <v>0.58320914058618978</v>
      </c>
      <c r="K141" s="24">
        <v>0.77329360780065004</v>
      </c>
      <c r="L141" s="24">
        <v>-22.598870056497169</v>
      </c>
      <c r="M141" s="24">
        <v>9.3135045946077781</v>
      </c>
      <c r="N141" s="24">
        <v>79.642335766423358</v>
      </c>
      <c r="O141" s="24">
        <v>16.880031624874551</v>
      </c>
      <c r="P141" s="24">
        <v>6.0943847072879329</v>
      </c>
      <c r="Q141" s="24">
        <v>0.12948938199999999</v>
      </c>
      <c r="R1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opLeftCell="M14" workbookViewId="0">
      <selection activeCell="AB2" sqref="AB2:AB29"/>
    </sheetView>
  </sheetViews>
  <sheetFormatPr defaultRowHeight="14.4"/>
  <cols>
    <col min="2" max="2" width="11.6640625" customWidth="1"/>
    <col min="3" max="3" width="12.109375" bestFit="1" customWidth="1"/>
    <col min="4" max="4" width="10.6640625" bestFit="1" customWidth="1"/>
    <col min="6" max="6" width="15.5546875" customWidth="1"/>
    <col min="10" max="10" width="9.5546875" bestFit="1" customWidth="1"/>
    <col min="12" max="12" width="12.88671875" customWidth="1"/>
    <col min="14" max="14" width="21.44140625" bestFit="1" customWidth="1"/>
  </cols>
  <sheetData>
    <row r="1" spans="1:32" ht="43.2">
      <c r="A1" t="s">
        <v>1</v>
      </c>
      <c r="B1" t="s">
        <v>2</v>
      </c>
      <c r="C1" s="2" t="s">
        <v>16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6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2">
      <c r="A2">
        <v>4</v>
      </c>
      <c r="B2">
        <v>2024</v>
      </c>
      <c r="C2" s="13">
        <v>443942</v>
      </c>
      <c r="D2">
        <v>62151000</v>
      </c>
      <c r="E2">
        <v>1798000</v>
      </c>
      <c r="F2" s="4">
        <v>24451000</v>
      </c>
      <c r="G2">
        <v>38289000</v>
      </c>
      <c r="H2">
        <v>48935000</v>
      </c>
      <c r="I2">
        <v>37523000</v>
      </c>
      <c r="J2">
        <v>73386000</v>
      </c>
      <c r="K2">
        <v>4.04</v>
      </c>
      <c r="L2" s="4">
        <v>10907000</v>
      </c>
      <c r="M2" s="4">
        <v>8033000</v>
      </c>
      <c r="O2">
        <f>(E2/J2)*100</f>
        <v>2.4500585942822881</v>
      </c>
      <c r="P2">
        <f>(E2/F2)*100</f>
        <v>7.353482475154391</v>
      </c>
      <c r="Q2">
        <f>(E2/D2)*100</f>
        <v>2.8929542565686797</v>
      </c>
      <c r="R2">
        <f>I2/G2</f>
        <v>0.97999425422445086</v>
      </c>
      <c r="S2">
        <f>H2/F2</f>
        <v>2.0013496380516136</v>
      </c>
      <c r="T2">
        <f>H2/J2</f>
        <v>0.66681655901670622</v>
      </c>
      <c r="U2">
        <f>L2/G2</f>
        <v>0.28485988142808638</v>
      </c>
      <c r="V2">
        <f>M2/(M2+F2)</f>
        <v>0.24729097401797809</v>
      </c>
      <c r="X2" s="17">
        <v>970.81</v>
      </c>
      <c r="Y2" s="14"/>
      <c r="Z2">
        <f>((K2-K3)/K3)*100</f>
        <v>-23.629489603024574</v>
      </c>
      <c r="AA2">
        <f>X2*C2/D2</f>
        <v>6.9344553268652147</v>
      </c>
      <c r="AB2">
        <f>X2/K2</f>
        <v>240.29950495049502</v>
      </c>
      <c r="AC2">
        <f>X2*C2/F2</f>
        <v>17.626409268332583</v>
      </c>
      <c r="AD2">
        <f>0.5*(J2+J3)/F2</f>
        <v>2.9286532248169808</v>
      </c>
      <c r="AF2" s="4"/>
    </row>
    <row r="3" spans="1:32">
      <c r="A3">
        <v>3</v>
      </c>
      <c r="B3">
        <v>2024</v>
      </c>
      <c r="C3" s="4">
        <v>443126</v>
      </c>
      <c r="D3">
        <v>79697000</v>
      </c>
      <c r="E3">
        <v>2354000</v>
      </c>
      <c r="F3" s="4">
        <v>23622000</v>
      </c>
      <c r="G3">
        <v>35464000</v>
      </c>
      <c r="H3">
        <v>46209000</v>
      </c>
      <c r="I3">
        <v>34246000</v>
      </c>
      <c r="J3">
        <v>69831000</v>
      </c>
      <c r="K3">
        <v>5.29</v>
      </c>
      <c r="L3" s="4">
        <v>9906000</v>
      </c>
      <c r="M3">
        <v>8169000</v>
      </c>
      <c r="O3">
        <f t="shared" ref="O3:O29" si="0">(E3/J3)*100</f>
        <v>3.370995689593447</v>
      </c>
      <c r="P3">
        <f t="shared" ref="P3:P29" si="1">(E3/F3)*100</f>
        <v>9.9652865972398619</v>
      </c>
      <c r="Q3">
        <f t="shared" ref="Q3:Q29" si="2">(E3/D3)*100</f>
        <v>2.9536870898528176</v>
      </c>
      <c r="R3">
        <f t="shared" ref="R3:R29" si="3">I3/G3</f>
        <v>0.96565531242950597</v>
      </c>
      <c r="S3">
        <f t="shared" ref="S3:S29" si="4">H3/F3</f>
        <v>1.9561849123698247</v>
      </c>
      <c r="T3">
        <f t="shared" ref="T3:T29" si="5">H3/J3</f>
        <v>0.66172616746144264</v>
      </c>
      <c r="U3">
        <f t="shared" ref="U3:U29" si="6">L3/G3</f>
        <v>0.27932551319648091</v>
      </c>
      <c r="V3">
        <f t="shared" ref="V3:V29" si="7">M3/(M3+F3)</f>
        <v>0.25695951684438995</v>
      </c>
      <c r="X3" s="17">
        <v>890.21</v>
      </c>
      <c r="Y3" s="14"/>
      <c r="Z3">
        <f t="shared" ref="Z3:Z29" si="8">((K3-K4)/K4)*100</f>
        <v>39.94708994708995</v>
      </c>
      <c r="AA3">
        <f t="shared" ref="AA3:AA29" si="9">X3*C3/D3</f>
        <v>4.9496868948642989</v>
      </c>
      <c r="AB3">
        <f t="shared" ref="AB3:AB29" si="10">X3/K3</f>
        <v>168.28166351606805</v>
      </c>
      <c r="AC3">
        <f t="shared" ref="AC3:AC29" si="11">X3*C3/F3</f>
        <v>16.6994833824401</v>
      </c>
      <c r="AD3">
        <f t="shared" ref="AD3:AD29" si="12">0.5*(J3+J4)/F3</f>
        <v>2.9155448310896621</v>
      </c>
    </row>
    <row r="4" spans="1:32">
      <c r="A4">
        <v>2</v>
      </c>
      <c r="B4">
        <v>2024</v>
      </c>
      <c r="C4" s="4">
        <v>443374</v>
      </c>
      <c r="D4">
        <v>58515000</v>
      </c>
      <c r="E4">
        <v>1681000</v>
      </c>
      <c r="F4" s="4">
        <v>21771000</v>
      </c>
      <c r="G4">
        <v>35361000</v>
      </c>
      <c r="H4">
        <v>46140000</v>
      </c>
      <c r="I4">
        <v>33288000</v>
      </c>
      <c r="J4">
        <v>67911000</v>
      </c>
      <c r="K4">
        <v>3.78</v>
      </c>
      <c r="L4" s="4">
        <v>10404000</v>
      </c>
      <c r="M4">
        <v>8220000</v>
      </c>
      <c r="O4">
        <f t="shared" si="0"/>
        <v>2.4752985525172653</v>
      </c>
      <c r="P4">
        <f t="shared" si="1"/>
        <v>7.7212806026365346</v>
      </c>
      <c r="Q4">
        <f t="shared" si="2"/>
        <v>2.8727676664103221</v>
      </c>
      <c r="R4">
        <f t="shared" si="3"/>
        <v>0.9413760923050819</v>
      </c>
      <c r="S4">
        <f t="shared" si="4"/>
        <v>2.1193330577373573</v>
      </c>
      <c r="T4">
        <f t="shared" si="5"/>
        <v>0.67941865088130049</v>
      </c>
      <c r="U4">
        <f t="shared" si="6"/>
        <v>0.29422244846016798</v>
      </c>
      <c r="V4">
        <f t="shared" si="7"/>
        <v>0.27408222466740023</v>
      </c>
      <c r="X4" s="17">
        <v>806.77</v>
      </c>
      <c r="Y4" s="14"/>
      <c r="Z4">
        <f t="shared" si="8"/>
        <v>-3.5714285714285747</v>
      </c>
      <c r="AA4">
        <f t="shared" si="9"/>
        <v>6.1129768773818682</v>
      </c>
      <c r="AB4">
        <f t="shared" si="10"/>
        <v>213.43121693121694</v>
      </c>
      <c r="AC4">
        <f t="shared" si="11"/>
        <v>16.430152128060264</v>
      </c>
      <c r="AD4">
        <f t="shared" si="12"/>
        <v>3.0828625235404896</v>
      </c>
    </row>
    <row r="5" spans="1:32">
      <c r="A5">
        <v>1</v>
      </c>
      <c r="B5">
        <v>2024</v>
      </c>
      <c r="C5" s="4">
        <v>443549</v>
      </c>
      <c r="D5">
        <v>58442000</v>
      </c>
      <c r="E5">
        <v>1743000</v>
      </c>
      <c r="F5">
        <v>20760000</v>
      </c>
      <c r="G5">
        <v>34688000</v>
      </c>
      <c r="H5">
        <v>45563000</v>
      </c>
      <c r="I5">
        <v>32146000</v>
      </c>
      <c r="J5">
        <v>66323000</v>
      </c>
      <c r="K5">
        <v>3.92</v>
      </c>
      <c r="L5" s="4">
        <v>9095000</v>
      </c>
      <c r="M5" s="4">
        <v>9433000</v>
      </c>
      <c r="O5">
        <f t="shared" si="0"/>
        <v>2.6280475853022329</v>
      </c>
      <c r="P5">
        <f t="shared" si="1"/>
        <v>8.3959537572254348</v>
      </c>
      <c r="Q5">
        <f t="shared" si="2"/>
        <v>2.9824441326443312</v>
      </c>
      <c r="R5">
        <f t="shared" si="3"/>
        <v>0.92671817343173435</v>
      </c>
      <c r="S5">
        <f t="shared" si="4"/>
        <v>2.1947495183044317</v>
      </c>
      <c r="T5">
        <f t="shared" si="5"/>
        <v>0.68698641496916601</v>
      </c>
      <c r="U5">
        <f t="shared" si="6"/>
        <v>0.2621944188191882</v>
      </c>
      <c r="V5">
        <f t="shared" si="7"/>
        <v>0.31242340939952967</v>
      </c>
      <c r="X5" s="17">
        <v>739.84</v>
      </c>
      <c r="Y5" s="14"/>
      <c r="Z5">
        <f t="shared" si="8"/>
        <v>9.4972067039106101</v>
      </c>
      <c r="AA5">
        <f t="shared" si="9"/>
        <v>5.6150592409568469</v>
      </c>
      <c r="AB5">
        <f t="shared" si="10"/>
        <v>188.73469387755102</v>
      </c>
      <c r="AC5">
        <f t="shared" si="11"/>
        <v>15.80709499807322</v>
      </c>
      <c r="AD5">
        <f t="shared" si="12"/>
        <v>3.3729768786127168</v>
      </c>
    </row>
    <row r="6" spans="1:32">
      <c r="A6">
        <v>4</v>
      </c>
      <c r="B6">
        <v>2023</v>
      </c>
      <c r="C6" s="4">
        <v>443787</v>
      </c>
      <c r="D6">
        <v>57799000</v>
      </c>
      <c r="E6">
        <v>1589000</v>
      </c>
      <c r="F6">
        <v>26147000</v>
      </c>
      <c r="G6">
        <v>36768000</v>
      </c>
      <c r="H6">
        <v>47576000</v>
      </c>
      <c r="I6">
        <v>40080000</v>
      </c>
      <c r="J6">
        <v>73723000</v>
      </c>
      <c r="K6">
        <v>3.58</v>
      </c>
      <c r="L6" s="4">
        <v>17011000</v>
      </c>
      <c r="M6">
        <v>9347000</v>
      </c>
      <c r="O6">
        <f t="shared" si="0"/>
        <v>2.1553653540957369</v>
      </c>
      <c r="P6">
        <f t="shared" si="1"/>
        <v>6.0771790262745249</v>
      </c>
      <c r="Q6">
        <f t="shared" si="2"/>
        <v>2.7491825118081628</v>
      </c>
      <c r="R6">
        <f t="shared" si="3"/>
        <v>1.0900783289817233</v>
      </c>
      <c r="S6">
        <f t="shared" si="4"/>
        <v>1.8195586491758136</v>
      </c>
      <c r="T6">
        <f t="shared" si="5"/>
        <v>0.6453345631621068</v>
      </c>
      <c r="U6">
        <f t="shared" si="6"/>
        <v>0.46265774586597042</v>
      </c>
      <c r="V6">
        <f t="shared" si="7"/>
        <v>0.26334028286470951</v>
      </c>
      <c r="X6" s="17">
        <v>575.55999999999995</v>
      </c>
      <c r="Y6" s="14"/>
      <c r="Z6">
        <f t="shared" si="8"/>
        <v>-26.337448559670783</v>
      </c>
      <c r="AA6">
        <f t="shared" si="9"/>
        <v>4.4192121960587549</v>
      </c>
      <c r="AB6">
        <f t="shared" si="10"/>
        <v>160.77094972067036</v>
      </c>
      <c r="AC6">
        <f t="shared" si="11"/>
        <v>9.7688471228056741</v>
      </c>
      <c r="AD6">
        <f t="shared" si="12"/>
        <v>2.7291276245840823</v>
      </c>
    </row>
    <row r="7" spans="1:32">
      <c r="A7">
        <v>3</v>
      </c>
      <c r="B7">
        <v>2023</v>
      </c>
      <c r="C7" s="4">
        <v>442793</v>
      </c>
      <c r="D7">
        <v>78939000</v>
      </c>
      <c r="E7">
        <v>2160000</v>
      </c>
      <c r="F7">
        <v>25058000</v>
      </c>
      <c r="G7">
        <v>33583000</v>
      </c>
      <c r="H7">
        <v>43936000</v>
      </c>
      <c r="I7">
        <v>35879000</v>
      </c>
      <c r="J7">
        <v>68994000</v>
      </c>
      <c r="K7">
        <v>4.8600000000000003</v>
      </c>
      <c r="L7" s="4">
        <v>13700000</v>
      </c>
      <c r="M7">
        <v>8884000</v>
      </c>
      <c r="O7">
        <f t="shared" si="0"/>
        <v>3.1307070180015653</v>
      </c>
      <c r="P7">
        <f t="shared" si="1"/>
        <v>8.6200015962965928</v>
      </c>
      <c r="Q7">
        <f t="shared" si="2"/>
        <v>2.7362900467449549</v>
      </c>
      <c r="R7">
        <f t="shared" si="3"/>
        <v>1.0683679242473871</v>
      </c>
      <c r="S7">
        <f t="shared" si="4"/>
        <v>1.7533721765504031</v>
      </c>
      <c r="T7">
        <f t="shared" si="5"/>
        <v>0.63680899788387391</v>
      </c>
      <c r="U7">
        <f t="shared" si="6"/>
        <v>0.40794449572700475</v>
      </c>
      <c r="V7">
        <f t="shared" si="7"/>
        <v>0.26174061634553059</v>
      </c>
      <c r="X7" s="16">
        <v>532.38</v>
      </c>
      <c r="Y7" s="14"/>
      <c r="Z7">
        <f t="shared" si="8"/>
        <v>65.870307167235495</v>
      </c>
      <c r="AA7">
        <f t="shared" si="9"/>
        <v>2.9862822855622695</v>
      </c>
      <c r="AB7">
        <f t="shared" si="10"/>
        <v>109.5432098765432</v>
      </c>
      <c r="AC7">
        <f t="shared" si="11"/>
        <v>9.4075400007981482</v>
      </c>
      <c r="AD7">
        <f t="shared" si="12"/>
        <v>2.7086359645622156</v>
      </c>
    </row>
    <row r="8" spans="1:32">
      <c r="A8">
        <v>2</v>
      </c>
      <c r="B8">
        <v>2023</v>
      </c>
      <c r="C8" s="4">
        <v>443222</v>
      </c>
      <c r="D8">
        <v>53648000</v>
      </c>
      <c r="E8">
        <v>1302000</v>
      </c>
      <c r="F8">
        <v>23568000</v>
      </c>
      <c r="G8">
        <v>31708000</v>
      </c>
      <c r="H8">
        <v>43179000</v>
      </c>
      <c r="I8">
        <v>34289000</v>
      </c>
      <c r="J8">
        <v>66752000</v>
      </c>
      <c r="K8">
        <v>2.93</v>
      </c>
      <c r="L8" s="4">
        <v>12493000</v>
      </c>
      <c r="M8">
        <v>9004000</v>
      </c>
      <c r="O8">
        <f t="shared" si="0"/>
        <v>1.950503355704698</v>
      </c>
      <c r="P8">
        <f t="shared" si="1"/>
        <v>5.5244399185336048</v>
      </c>
      <c r="Q8">
        <f t="shared" si="2"/>
        <v>2.4269311064718164</v>
      </c>
      <c r="R8">
        <f t="shared" si="3"/>
        <v>1.0813990160211935</v>
      </c>
      <c r="S8">
        <f t="shared" si="4"/>
        <v>1.8321028513238289</v>
      </c>
      <c r="T8">
        <f t="shared" si="5"/>
        <v>0.64685702301054648</v>
      </c>
      <c r="U8">
        <f t="shared" si="6"/>
        <v>0.39400151381354864</v>
      </c>
      <c r="V8">
        <f t="shared" si="7"/>
        <v>0.27643374677637234</v>
      </c>
      <c r="X8" s="17">
        <v>494.89</v>
      </c>
      <c r="Y8" s="14"/>
      <c r="Z8">
        <f t="shared" si="8"/>
        <v>-11.212121212121202</v>
      </c>
      <c r="AA8">
        <f t="shared" si="9"/>
        <v>4.0886172006412167</v>
      </c>
      <c r="AB8">
        <f t="shared" si="10"/>
        <v>168.90443686006824</v>
      </c>
      <c r="AC8">
        <f t="shared" si="11"/>
        <v>9.3069473684657158</v>
      </c>
      <c r="AD8">
        <f t="shared" si="12"/>
        <v>2.8343516632722334</v>
      </c>
    </row>
    <row r="9" spans="1:32">
      <c r="A9">
        <v>1</v>
      </c>
      <c r="B9">
        <v>2023</v>
      </c>
      <c r="C9" s="4">
        <v>443550</v>
      </c>
      <c r="D9">
        <v>55266000</v>
      </c>
      <c r="E9">
        <v>1466000</v>
      </c>
      <c r="F9">
        <v>22794000</v>
      </c>
      <c r="G9">
        <v>32516000</v>
      </c>
      <c r="H9">
        <v>44049000</v>
      </c>
      <c r="I9">
        <v>34330000</v>
      </c>
      <c r="J9">
        <v>66848000</v>
      </c>
      <c r="K9">
        <v>3.3</v>
      </c>
      <c r="L9" s="4">
        <v>12970000</v>
      </c>
      <c r="M9">
        <v>9139000</v>
      </c>
      <c r="O9">
        <f t="shared" si="0"/>
        <v>2.1930349449497366</v>
      </c>
      <c r="P9">
        <f t="shared" si="1"/>
        <v>6.4315170658945338</v>
      </c>
      <c r="Q9">
        <f t="shared" si="2"/>
        <v>2.6526254840227264</v>
      </c>
      <c r="R9">
        <f t="shared" si="3"/>
        <v>1.0557879197933324</v>
      </c>
      <c r="S9">
        <f t="shared" si="4"/>
        <v>1.9324822321663595</v>
      </c>
      <c r="T9">
        <f t="shared" si="5"/>
        <v>0.65894267592149358</v>
      </c>
      <c r="U9">
        <f t="shared" si="6"/>
        <v>0.39888055111329807</v>
      </c>
      <c r="V9">
        <f t="shared" si="7"/>
        <v>0.28619296652365889</v>
      </c>
      <c r="X9" s="17">
        <v>467.42</v>
      </c>
      <c r="Y9" s="14"/>
      <c r="Z9">
        <f t="shared" si="8"/>
        <v>7.4918566775244289</v>
      </c>
      <c r="AA9">
        <f t="shared" si="9"/>
        <v>3.7513867658234719</v>
      </c>
      <c r="AB9">
        <f t="shared" si="10"/>
        <v>141.64242424242425</v>
      </c>
      <c r="AC9">
        <f t="shared" si="11"/>
        <v>9.0955576467491444</v>
      </c>
      <c r="AD9">
        <f t="shared" si="12"/>
        <v>2.9146924629288411</v>
      </c>
    </row>
    <row r="10" spans="1:32">
      <c r="A10">
        <v>4</v>
      </c>
      <c r="B10">
        <v>2022</v>
      </c>
      <c r="C10" s="4">
        <v>443841</v>
      </c>
      <c r="D10">
        <v>54437000</v>
      </c>
      <c r="E10">
        <v>1364000</v>
      </c>
      <c r="F10">
        <v>21471000</v>
      </c>
      <c r="G10">
        <v>33067000</v>
      </c>
      <c r="H10">
        <v>44551000</v>
      </c>
      <c r="I10">
        <v>34150000</v>
      </c>
      <c r="J10">
        <v>66027000</v>
      </c>
      <c r="K10">
        <v>3.07</v>
      </c>
      <c r="L10" s="4">
        <v>10856000</v>
      </c>
      <c r="M10">
        <v>9046000</v>
      </c>
      <c r="O10">
        <f t="shared" si="0"/>
        <v>2.0658215578475474</v>
      </c>
      <c r="P10">
        <f t="shared" si="1"/>
        <v>6.3527548786735597</v>
      </c>
      <c r="Q10">
        <f t="shared" si="2"/>
        <v>2.5056487315612541</v>
      </c>
      <c r="R10">
        <f t="shared" si="3"/>
        <v>1.0327516859709076</v>
      </c>
      <c r="S10">
        <f t="shared" si="4"/>
        <v>2.0749382888547343</v>
      </c>
      <c r="T10">
        <f t="shared" si="5"/>
        <v>0.67473912187438467</v>
      </c>
      <c r="U10">
        <f t="shared" si="6"/>
        <v>0.32830314210542233</v>
      </c>
      <c r="V10">
        <f t="shared" si="7"/>
        <v>0.29642494347412918</v>
      </c>
      <c r="X10" s="17">
        <v>519.67999999999995</v>
      </c>
      <c r="Y10" s="14"/>
      <c r="Z10">
        <f t="shared" si="8"/>
        <v>-26.904761904761909</v>
      </c>
      <c r="AA10">
        <f t="shared" si="9"/>
        <v>4.2371051101273025</v>
      </c>
      <c r="AB10">
        <f t="shared" si="10"/>
        <v>169.27687296416937</v>
      </c>
      <c r="AC10">
        <f t="shared" si="11"/>
        <v>10.742643140980856</v>
      </c>
      <c r="AD10">
        <f t="shared" si="12"/>
        <v>3.0318336360672533</v>
      </c>
    </row>
    <row r="11" spans="1:32">
      <c r="A11">
        <v>3</v>
      </c>
      <c r="B11">
        <v>2022</v>
      </c>
      <c r="C11" s="4">
        <v>442664</v>
      </c>
      <c r="D11">
        <v>72091000</v>
      </c>
      <c r="E11">
        <v>1868000</v>
      </c>
      <c r="F11">
        <v>20642000</v>
      </c>
      <c r="G11">
        <v>31998000</v>
      </c>
      <c r="H11">
        <v>43519000</v>
      </c>
      <c r="I11">
        <v>32696000</v>
      </c>
      <c r="J11">
        <v>64166000</v>
      </c>
      <c r="K11">
        <v>4.2</v>
      </c>
      <c r="L11" s="4">
        <v>10203000</v>
      </c>
      <c r="M11">
        <v>9039000</v>
      </c>
      <c r="O11">
        <f t="shared" si="0"/>
        <v>2.9111990773930119</v>
      </c>
      <c r="P11">
        <f t="shared" si="1"/>
        <v>9.049510706326906</v>
      </c>
      <c r="Q11">
        <f t="shared" si="2"/>
        <v>2.5911694941116092</v>
      </c>
      <c r="R11">
        <f t="shared" si="3"/>
        <v>1.0218138633664604</v>
      </c>
      <c r="S11">
        <f t="shared" si="4"/>
        <v>2.1082743920162774</v>
      </c>
      <c r="T11">
        <f t="shared" si="5"/>
        <v>0.6782252283140604</v>
      </c>
      <c r="U11">
        <f t="shared" si="6"/>
        <v>0.31886367897993623</v>
      </c>
      <c r="V11">
        <f t="shared" si="7"/>
        <v>0.3045382567972777</v>
      </c>
      <c r="X11" s="17">
        <v>502.25</v>
      </c>
      <c r="Y11" s="14"/>
      <c r="Z11">
        <f t="shared" si="8"/>
        <v>38.15789473684211</v>
      </c>
      <c r="AA11">
        <f t="shared" si="9"/>
        <v>3.0839909836179276</v>
      </c>
      <c r="AB11">
        <f t="shared" si="10"/>
        <v>119.58333333333333</v>
      </c>
      <c r="AC11">
        <f t="shared" si="11"/>
        <v>10.77066146691212</v>
      </c>
      <c r="AD11">
        <f t="shared" si="12"/>
        <v>3.1009107644608083</v>
      </c>
    </row>
    <row r="12" spans="1:32">
      <c r="A12">
        <v>2</v>
      </c>
      <c r="B12">
        <v>2022</v>
      </c>
      <c r="C12" s="4">
        <v>443029</v>
      </c>
      <c r="D12">
        <v>52596000</v>
      </c>
      <c r="E12">
        <v>1353000</v>
      </c>
      <c r="F12">
        <v>19968000</v>
      </c>
      <c r="G12">
        <v>31845000</v>
      </c>
      <c r="H12">
        <v>43339000</v>
      </c>
      <c r="I12">
        <v>33008000</v>
      </c>
      <c r="J12">
        <v>63852000</v>
      </c>
      <c r="K12">
        <v>3.04</v>
      </c>
      <c r="L12" s="4">
        <v>11193000</v>
      </c>
      <c r="M12">
        <v>9036000</v>
      </c>
      <c r="O12">
        <f t="shared" si="0"/>
        <v>2.118962601014847</v>
      </c>
      <c r="P12">
        <f t="shared" si="1"/>
        <v>6.7758413461538467</v>
      </c>
      <c r="Q12">
        <f t="shared" si="2"/>
        <v>2.5724389687428699</v>
      </c>
      <c r="R12">
        <f t="shared" si="3"/>
        <v>1.0365206468833412</v>
      </c>
      <c r="S12">
        <f t="shared" si="4"/>
        <v>2.1704226762820511</v>
      </c>
      <c r="T12">
        <f t="shared" si="5"/>
        <v>0.67874146463697305</v>
      </c>
      <c r="U12">
        <f t="shared" si="6"/>
        <v>0.35148374941121058</v>
      </c>
      <c r="V12">
        <f t="shared" si="7"/>
        <v>0.3115432354158047</v>
      </c>
      <c r="X12" s="17">
        <v>447.72</v>
      </c>
      <c r="Y12" s="14"/>
      <c r="Z12">
        <f t="shared" si="8"/>
        <v>4.1095890410958944</v>
      </c>
      <c r="AA12">
        <f t="shared" si="9"/>
        <v>3.771255302304358</v>
      </c>
      <c r="AB12">
        <f t="shared" si="10"/>
        <v>147.2763157894737</v>
      </c>
      <c r="AC12">
        <f t="shared" si="11"/>
        <v>9.9335408593750021</v>
      </c>
      <c r="AD12">
        <f t="shared" si="12"/>
        <v>3.1783353365384617</v>
      </c>
    </row>
    <row r="13" spans="1:32">
      <c r="A13">
        <v>1</v>
      </c>
      <c r="B13">
        <v>2022</v>
      </c>
      <c r="C13" s="4">
        <v>443279</v>
      </c>
      <c r="D13">
        <v>51904000</v>
      </c>
      <c r="E13">
        <v>1299000</v>
      </c>
      <c r="F13">
        <v>19418000</v>
      </c>
      <c r="G13">
        <v>31545000</v>
      </c>
      <c r="H13">
        <v>43102000</v>
      </c>
      <c r="I13">
        <v>32565000</v>
      </c>
      <c r="J13">
        <v>63078000</v>
      </c>
      <c r="K13">
        <v>2.92</v>
      </c>
      <c r="L13" s="4">
        <v>11819000</v>
      </c>
      <c r="M13">
        <v>9246000</v>
      </c>
      <c r="O13">
        <f t="shared" si="0"/>
        <v>2.0593550841814894</v>
      </c>
      <c r="P13">
        <f t="shared" si="1"/>
        <v>6.6896693789267685</v>
      </c>
      <c r="Q13">
        <f t="shared" si="2"/>
        <v>2.5026972872996303</v>
      </c>
      <c r="R13">
        <f t="shared" si="3"/>
        <v>1.0323347598668569</v>
      </c>
      <c r="S13">
        <f t="shared" si="4"/>
        <v>2.2196930682871563</v>
      </c>
      <c r="T13">
        <f t="shared" si="5"/>
        <v>0.68331272392910369</v>
      </c>
      <c r="U13">
        <f t="shared" si="6"/>
        <v>0.3746711047709621</v>
      </c>
      <c r="V13">
        <f t="shared" si="7"/>
        <v>0.32256488975718672</v>
      </c>
      <c r="X13" s="17">
        <v>497.84</v>
      </c>
      <c r="Y13" s="14"/>
      <c r="Z13">
        <f t="shared" si="8"/>
        <v>-2.0134228187919483</v>
      </c>
      <c r="AA13">
        <f t="shared" si="9"/>
        <v>4.2517343048705296</v>
      </c>
      <c r="AB13">
        <f t="shared" si="10"/>
        <v>170.49315068493149</v>
      </c>
      <c r="AC13">
        <f t="shared" si="11"/>
        <v>11.364817043979812</v>
      </c>
      <c r="AD13">
        <f t="shared" si="12"/>
        <v>3.2760067978164589</v>
      </c>
    </row>
    <row r="14" spans="1:32">
      <c r="A14">
        <v>4</v>
      </c>
      <c r="B14">
        <v>2021</v>
      </c>
      <c r="C14" s="4">
        <v>443434</v>
      </c>
      <c r="D14">
        <v>50363000</v>
      </c>
      <c r="E14">
        <v>1324000</v>
      </c>
      <c r="F14">
        <v>18463000</v>
      </c>
      <c r="G14">
        <v>33342000</v>
      </c>
      <c r="H14">
        <v>45149000</v>
      </c>
      <c r="I14">
        <v>33850000</v>
      </c>
      <c r="J14">
        <v>64149000</v>
      </c>
      <c r="K14">
        <v>2.98</v>
      </c>
      <c r="L14" s="4">
        <v>12751000</v>
      </c>
      <c r="M14">
        <v>10115000</v>
      </c>
      <c r="O14">
        <f t="shared" si="0"/>
        <v>2.0639448783301377</v>
      </c>
      <c r="P14">
        <f t="shared" si="1"/>
        <v>7.171098954666089</v>
      </c>
      <c r="Q14">
        <f t="shared" si="2"/>
        <v>2.6289140837519609</v>
      </c>
      <c r="R14">
        <f t="shared" si="3"/>
        <v>1.0152360386299562</v>
      </c>
      <c r="S14">
        <f t="shared" si="4"/>
        <v>2.4453772409684231</v>
      </c>
      <c r="T14">
        <f t="shared" si="5"/>
        <v>0.70381455673510107</v>
      </c>
      <c r="U14">
        <f t="shared" si="6"/>
        <v>0.38243056805230641</v>
      </c>
      <c r="V14">
        <f t="shared" si="7"/>
        <v>0.35394359297361605</v>
      </c>
      <c r="X14" s="17">
        <v>516.36</v>
      </c>
      <c r="Y14" s="14"/>
      <c r="Z14">
        <f t="shared" si="8"/>
        <v>-20.744680851063826</v>
      </c>
      <c r="AA14">
        <f t="shared" si="9"/>
        <v>4.546424562476421</v>
      </c>
      <c r="AB14">
        <f t="shared" si="10"/>
        <v>173.27516778523491</v>
      </c>
      <c r="AC14">
        <f t="shared" si="11"/>
        <v>12.40164546606727</v>
      </c>
      <c r="AD14">
        <f t="shared" si="12"/>
        <v>3.3422791529003955</v>
      </c>
    </row>
    <row r="15" spans="1:32">
      <c r="A15">
        <v>3</v>
      </c>
      <c r="B15">
        <v>2021</v>
      </c>
      <c r="C15" s="4">
        <v>441825</v>
      </c>
      <c r="D15">
        <v>62675000</v>
      </c>
      <c r="E15">
        <v>1670000</v>
      </c>
      <c r="F15">
        <v>17564000</v>
      </c>
      <c r="G15">
        <v>29441000</v>
      </c>
      <c r="H15">
        <v>41190000</v>
      </c>
      <c r="I15">
        <v>29505000</v>
      </c>
      <c r="J15">
        <v>59268000</v>
      </c>
      <c r="K15">
        <v>3.76</v>
      </c>
      <c r="L15" s="4">
        <v>11258000</v>
      </c>
      <c r="M15">
        <v>10133000</v>
      </c>
      <c r="O15">
        <f t="shared" si="0"/>
        <v>2.8177093878652899</v>
      </c>
      <c r="P15">
        <f t="shared" si="1"/>
        <v>9.5080847187428841</v>
      </c>
      <c r="Q15">
        <f t="shared" si="2"/>
        <v>2.6645392899880336</v>
      </c>
      <c r="R15">
        <f t="shared" si="3"/>
        <v>1.0021738392038313</v>
      </c>
      <c r="S15">
        <f t="shared" si="4"/>
        <v>2.3451377818264634</v>
      </c>
      <c r="T15">
        <f t="shared" si="5"/>
        <v>0.69497874063575626</v>
      </c>
      <c r="U15">
        <f t="shared" si="6"/>
        <v>0.3823919024489657</v>
      </c>
      <c r="V15">
        <f t="shared" si="7"/>
        <v>0.36585189731739898</v>
      </c>
      <c r="X15" s="17">
        <v>435.34</v>
      </c>
      <c r="Y15" s="14"/>
      <c r="Z15">
        <f t="shared" si="8"/>
        <v>36.72727272727272</v>
      </c>
      <c r="AA15">
        <f t="shared" si="9"/>
        <v>3.0689125727961706</v>
      </c>
      <c r="AB15">
        <f t="shared" si="10"/>
        <v>115.78191489361703</v>
      </c>
      <c r="AC15">
        <f t="shared" si="11"/>
        <v>10.951041647688454</v>
      </c>
      <c r="AD15">
        <f t="shared" si="12"/>
        <v>3.3176383511728536</v>
      </c>
    </row>
    <row r="16" spans="1:32">
      <c r="A16">
        <v>2</v>
      </c>
      <c r="B16">
        <v>2021</v>
      </c>
      <c r="C16" s="4">
        <v>442141</v>
      </c>
      <c r="D16">
        <v>45277000</v>
      </c>
      <c r="E16">
        <v>1220000</v>
      </c>
      <c r="F16">
        <v>16482000</v>
      </c>
      <c r="G16">
        <v>27982000</v>
      </c>
      <c r="H16">
        <v>40300000</v>
      </c>
      <c r="I16">
        <v>27916000</v>
      </c>
      <c r="J16">
        <v>57274000</v>
      </c>
      <c r="K16">
        <v>2.75</v>
      </c>
      <c r="L16" s="4">
        <v>10226000</v>
      </c>
      <c r="M16">
        <v>10228000</v>
      </c>
      <c r="O16">
        <f t="shared" si="0"/>
        <v>2.1301113943499668</v>
      </c>
      <c r="P16">
        <f t="shared" si="1"/>
        <v>7.4020143186506484</v>
      </c>
      <c r="Q16">
        <f t="shared" si="2"/>
        <v>2.6945248139231839</v>
      </c>
      <c r="R16">
        <f t="shared" si="3"/>
        <v>0.99764134086198275</v>
      </c>
      <c r="S16">
        <f t="shared" si="4"/>
        <v>2.4450916150952553</v>
      </c>
      <c r="T16">
        <f t="shared" si="5"/>
        <v>0.70363515731396442</v>
      </c>
      <c r="U16">
        <f t="shared" si="6"/>
        <v>0.36544921735401331</v>
      </c>
      <c r="V16">
        <f t="shared" si="7"/>
        <v>0.38292774241856981</v>
      </c>
      <c r="X16" s="17">
        <v>360.86</v>
      </c>
      <c r="Y16" s="14"/>
      <c r="Z16">
        <f t="shared" si="8"/>
        <v>28.504672897196254</v>
      </c>
      <c r="AA16">
        <f t="shared" si="9"/>
        <v>3.5238863277160593</v>
      </c>
      <c r="AB16">
        <f t="shared" si="10"/>
        <v>131.22181818181818</v>
      </c>
      <c r="AC16">
        <f t="shared" si="11"/>
        <v>9.6803179990292456</v>
      </c>
      <c r="AD16">
        <f t="shared" si="12"/>
        <v>3.4034704526149739</v>
      </c>
    </row>
    <row r="17" spans="1:30">
      <c r="A17">
        <v>1</v>
      </c>
      <c r="B17">
        <v>2021</v>
      </c>
      <c r="C17" s="4">
        <v>442654</v>
      </c>
      <c r="D17">
        <v>44769000</v>
      </c>
      <c r="E17">
        <v>951000</v>
      </c>
      <c r="F17">
        <v>15652000</v>
      </c>
      <c r="G17">
        <v>26564000</v>
      </c>
      <c r="H17">
        <v>38789000</v>
      </c>
      <c r="I17">
        <v>26308000</v>
      </c>
      <c r="J17">
        <v>54918000</v>
      </c>
      <c r="K17">
        <v>2.14</v>
      </c>
      <c r="L17" s="4">
        <v>8637000</v>
      </c>
      <c r="M17">
        <v>10268000</v>
      </c>
      <c r="O17">
        <f t="shared" si="0"/>
        <v>1.7316726756254779</v>
      </c>
      <c r="P17">
        <f t="shared" si="1"/>
        <v>6.075900843342704</v>
      </c>
      <c r="Q17">
        <f t="shared" si="2"/>
        <v>2.1242377538028547</v>
      </c>
      <c r="R17">
        <f t="shared" si="3"/>
        <v>0.99036289715404302</v>
      </c>
      <c r="S17">
        <f t="shared" si="4"/>
        <v>2.4782136468182978</v>
      </c>
      <c r="T17">
        <f t="shared" si="5"/>
        <v>0.70630758585527509</v>
      </c>
      <c r="U17">
        <f t="shared" si="6"/>
        <v>0.32513928625207045</v>
      </c>
      <c r="V17">
        <f t="shared" si="7"/>
        <v>0.39614197530864198</v>
      </c>
      <c r="X17" s="17">
        <v>315.08999999999997</v>
      </c>
      <c r="Y17" s="14"/>
      <c r="Z17">
        <f t="shared" si="8"/>
        <v>-18.320610687022899</v>
      </c>
      <c r="AA17">
        <f t="shared" si="9"/>
        <v>3.1154559820411443</v>
      </c>
      <c r="AB17">
        <f t="shared" si="10"/>
        <v>147.23831775700933</v>
      </c>
      <c r="AC17">
        <f t="shared" si="11"/>
        <v>8.9110560222335788</v>
      </c>
      <c r="AD17">
        <f t="shared" si="12"/>
        <v>3.6779644773830822</v>
      </c>
    </row>
    <row r="18" spans="1:30">
      <c r="A18">
        <v>4</v>
      </c>
      <c r="B18">
        <v>2020</v>
      </c>
      <c r="C18" s="4">
        <v>442955</v>
      </c>
      <c r="D18">
        <v>43208000</v>
      </c>
      <c r="E18">
        <v>1166000</v>
      </c>
      <c r="F18">
        <v>14860000</v>
      </c>
      <c r="G18">
        <v>32667000</v>
      </c>
      <c r="H18">
        <v>44908000</v>
      </c>
      <c r="I18">
        <v>32096000</v>
      </c>
      <c r="J18">
        <v>60217000</v>
      </c>
      <c r="K18">
        <v>2.62</v>
      </c>
      <c r="L18" s="4">
        <v>13590000</v>
      </c>
      <c r="M18">
        <v>10199000</v>
      </c>
      <c r="O18">
        <f t="shared" si="0"/>
        <v>1.9363302721822739</v>
      </c>
      <c r="P18">
        <f t="shared" si="1"/>
        <v>7.8465679676985198</v>
      </c>
      <c r="Q18">
        <f t="shared" si="2"/>
        <v>2.6985743380855398</v>
      </c>
      <c r="R18">
        <f t="shared" si="3"/>
        <v>0.98252058652462726</v>
      </c>
      <c r="S18">
        <f t="shared" si="4"/>
        <v>3.0220726783310901</v>
      </c>
      <c r="T18">
        <f t="shared" si="5"/>
        <v>0.74576946709401004</v>
      </c>
      <c r="U18">
        <f t="shared" si="6"/>
        <v>0.41601616310037653</v>
      </c>
      <c r="V18">
        <f t="shared" si="7"/>
        <v>0.40699948122431062</v>
      </c>
      <c r="X18" s="17">
        <v>362.71</v>
      </c>
      <c r="Y18" s="14"/>
      <c r="Z18">
        <f t="shared" si="8"/>
        <v>-16.293929712460056</v>
      </c>
      <c r="AA18">
        <f t="shared" si="9"/>
        <v>3.7183902992501383</v>
      </c>
      <c r="AB18">
        <f t="shared" si="10"/>
        <v>138.4389312977099</v>
      </c>
      <c r="AC18">
        <f t="shared" si="11"/>
        <v>10.811857876850604</v>
      </c>
      <c r="AD18">
        <f t="shared" si="12"/>
        <v>3.8954576043068641</v>
      </c>
    </row>
    <row r="19" spans="1:30">
      <c r="A19">
        <v>3</v>
      </c>
      <c r="B19">
        <v>2020</v>
      </c>
      <c r="C19" s="4">
        <v>441255</v>
      </c>
      <c r="D19">
        <v>53383000</v>
      </c>
      <c r="E19">
        <v>1389000</v>
      </c>
      <c r="F19">
        <v>18284000</v>
      </c>
      <c r="G19">
        <v>24844000</v>
      </c>
      <c r="H19">
        <v>36851000</v>
      </c>
      <c r="I19">
        <v>28120000</v>
      </c>
      <c r="J19">
        <v>55556000</v>
      </c>
      <c r="K19">
        <v>3.13</v>
      </c>
      <c r="L19" s="4">
        <v>12277000</v>
      </c>
      <c r="M19">
        <v>10167000</v>
      </c>
      <c r="O19">
        <f t="shared" si="0"/>
        <v>2.5001799985600113</v>
      </c>
      <c r="P19">
        <f t="shared" si="1"/>
        <v>7.5968059505578651</v>
      </c>
      <c r="Q19">
        <f t="shared" si="2"/>
        <v>2.6019519322630797</v>
      </c>
      <c r="R19">
        <f t="shared" si="3"/>
        <v>1.1318628240218966</v>
      </c>
      <c r="S19">
        <f t="shared" si="4"/>
        <v>2.0154780135637718</v>
      </c>
      <c r="T19">
        <f t="shared" si="5"/>
        <v>0.66331269349845201</v>
      </c>
      <c r="U19">
        <f t="shared" si="6"/>
        <v>0.49416358074384159</v>
      </c>
      <c r="V19">
        <f t="shared" si="7"/>
        <v>0.35735123545745318</v>
      </c>
      <c r="X19" s="17">
        <v>321.25</v>
      </c>
      <c r="Y19" s="14"/>
      <c r="Z19">
        <f t="shared" si="8"/>
        <v>65.608465608465622</v>
      </c>
      <c r="AA19">
        <f t="shared" si="9"/>
        <v>2.6553990736751398</v>
      </c>
      <c r="AB19">
        <f t="shared" si="10"/>
        <v>102.63578274760384</v>
      </c>
      <c r="AC19">
        <f t="shared" si="11"/>
        <v>7.7528532460074384</v>
      </c>
      <c r="AD19">
        <f t="shared" si="12"/>
        <v>2.933931306059943</v>
      </c>
    </row>
    <row r="20" spans="1:30">
      <c r="A20">
        <v>2</v>
      </c>
      <c r="B20">
        <v>2020</v>
      </c>
      <c r="C20" s="4">
        <v>441523</v>
      </c>
      <c r="D20">
        <v>37266000</v>
      </c>
      <c r="E20">
        <v>838000</v>
      </c>
      <c r="F20">
        <v>16802000</v>
      </c>
      <c r="G20">
        <v>22779000</v>
      </c>
      <c r="H20">
        <v>34529000</v>
      </c>
      <c r="I20">
        <v>25254000</v>
      </c>
      <c r="J20">
        <v>51732000</v>
      </c>
      <c r="K20">
        <v>1.89</v>
      </c>
      <c r="L20" s="4">
        <v>10826000</v>
      </c>
      <c r="M20">
        <v>11630000</v>
      </c>
      <c r="O20">
        <f t="shared" si="0"/>
        <v>1.6198871104925385</v>
      </c>
      <c r="P20">
        <f t="shared" si="1"/>
        <v>4.987501487918105</v>
      </c>
      <c r="Q20">
        <f t="shared" si="2"/>
        <v>2.2486985455911555</v>
      </c>
      <c r="R20">
        <f t="shared" si="3"/>
        <v>1.1086527064401421</v>
      </c>
      <c r="S20">
        <f t="shared" si="4"/>
        <v>2.0550529698845375</v>
      </c>
      <c r="T20">
        <f t="shared" si="5"/>
        <v>0.66745921286631094</v>
      </c>
      <c r="U20">
        <f t="shared" si="6"/>
        <v>0.47526230299837569</v>
      </c>
      <c r="V20">
        <f t="shared" si="7"/>
        <v>0.40904614518852001</v>
      </c>
      <c r="X20" s="17">
        <v>284.43</v>
      </c>
      <c r="Y20" s="14"/>
      <c r="Z20">
        <f t="shared" si="8"/>
        <v>-10.000000000000009</v>
      </c>
      <c r="AA20">
        <f t="shared" si="9"/>
        <v>3.3698917750764772</v>
      </c>
      <c r="AB20">
        <f t="shared" si="10"/>
        <v>150.49206349206349</v>
      </c>
      <c r="AC20">
        <f t="shared" si="11"/>
        <v>7.4742522848470418</v>
      </c>
      <c r="AD20">
        <f t="shared" si="12"/>
        <v>2.9911320080942745</v>
      </c>
    </row>
    <row r="21" spans="1:30">
      <c r="A21">
        <v>1</v>
      </c>
      <c r="B21">
        <v>2020</v>
      </c>
      <c r="C21" s="4">
        <v>441622</v>
      </c>
      <c r="D21">
        <v>39072000</v>
      </c>
      <c r="E21">
        <v>931000</v>
      </c>
      <c r="F21">
        <v>16614000</v>
      </c>
      <c r="G21">
        <v>22695000</v>
      </c>
      <c r="H21">
        <v>31783000</v>
      </c>
      <c r="I21">
        <v>23703000</v>
      </c>
      <c r="J21">
        <v>48782000</v>
      </c>
      <c r="K21">
        <v>2.1</v>
      </c>
      <c r="L21" s="4">
        <v>7786000</v>
      </c>
      <c r="M21">
        <v>8045000</v>
      </c>
      <c r="O21">
        <f t="shared" si="0"/>
        <v>1.9084908367840596</v>
      </c>
      <c r="P21">
        <f t="shared" si="1"/>
        <v>5.6037077163837727</v>
      </c>
      <c r="Q21">
        <f t="shared" si="2"/>
        <v>2.3827805077805078</v>
      </c>
      <c r="R21">
        <f t="shared" si="3"/>
        <v>1.0444150693985459</v>
      </c>
      <c r="S21">
        <f t="shared" si="4"/>
        <v>1.9130251595040328</v>
      </c>
      <c r="T21">
        <f t="shared" si="5"/>
        <v>0.65153130252962155</v>
      </c>
      <c r="U21">
        <f t="shared" si="6"/>
        <v>0.34307116104868912</v>
      </c>
      <c r="V21">
        <f t="shared" si="7"/>
        <v>0.32625005069143115</v>
      </c>
      <c r="X21" s="17">
        <v>258.64</v>
      </c>
      <c r="Y21" s="14"/>
      <c r="Z21">
        <f t="shared" si="8"/>
        <v>10.526315789473696</v>
      </c>
      <c r="AA21">
        <f t="shared" si="9"/>
        <v>2.923349561834562</v>
      </c>
      <c r="AB21">
        <f t="shared" si="10"/>
        <v>123.16190476190475</v>
      </c>
      <c r="AC21">
        <f t="shared" si="11"/>
        <v>6.8749918189478754</v>
      </c>
      <c r="AD21">
        <f t="shared" si="12"/>
        <v>3.0159203081738295</v>
      </c>
    </row>
    <row r="22" spans="1:30">
      <c r="A22">
        <v>4</v>
      </c>
      <c r="B22">
        <v>2019</v>
      </c>
      <c r="C22" s="4">
        <v>441778</v>
      </c>
      <c r="D22">
        <v>37040000</v>
      </c>
      <c r="E22">
        <v>844000</v>
      </c>
      <c r="F22">
        <v>15861000</v>
      </c>
      <c r="G22">
        <v>26265000</v>
      </c>
      <c r="H22">
        <v>35207000</v>
      </c>
      <c r="I22">
        <v>26643000</v>
      </c>
      <c r="J22">
        <v>51431000</v>
      </c>
      <c r="K22">
        <v>1.9</v>
      </c>
      <c r="L22" s="4">
        <v>9027000</v>
      </c>
      <c r="M22">
        <v>9249000</v>
      </c>
      <c r="O22">
        <f t="shared" si="0"/>
        <v>1.6410336178569345</v>
      </c>
      <c r="P22">
        <f t="shared" si="1"/>
        <v>5.3212281697244821</v>
      </c>
      <c r="Q22">
        <f t="shared" si="2"/>
        <v>2.2786177105831533</v>
      </c>
      <c r="R22">
        <f t="shared" si="3"/>
        <v>1.0143917761279269</v>
      </c>
      <c r="S22">
        <f t="shared" si="4"/>
        <v>2.219721329046088</v>
      </c>
      <c r="T22">
        <f t="shared" si="5"/>
        <v>0.68454822966693241</v>
      </c>
      <c r="U22">
        <f t="shared" si="6"/>
        <v>0.34368932038834954</v>
      </c>
      <c r="V22">
        <f t="shared" si="7"/>
        <v>0.36833930704898449</v>
      </c>
      <c r="X22" s="17">
        <v>275.23</v>
      </c>
      <c r="Y22" s="14"/>
      <c r="Z22">
        <f t="shared" si="8"/>
        <v>-23.387096774193552</v>
      </c>
      <c r="AA22">
        <f t="shared" si="9"/>
        <v>3.2826824767818579</v>
      </c>
      <c r="AB22">
        <f t="shared" si="10"/>
        <v>144.85789473684213</v>
      </c>
      <c r="AC22">
        <f t="shared" si="11"/>
        <v>7.6660083815648452</v>
      </c>
      <c r="AD22">
        <f t="shared" si="12"/>
        <v>3.0524872328352561</v>
      </c>
    </row>
    <row r="23" spans="1:30">
      <c r="A23">
        <v>3</v>
      </c>
      <c r="B23">
        <v>2019</v>
      </c>
      <c r="C23" s="4">
        <v>439625</v>
      </c>
      <c r="D23">
        <v>47498000</v>
      </c>
      <c r="E23">
        <v>1097000</v>
      </c>
      <c r="F23">
        <v>15243000</v>
      </c>
      <c r="G23">
        <v>23237000</v>
      </c>
      <c r="H23">
        <v>29816000</v>
      </c>
      <c r="I23">
        <v>23485000</v>
      </c>
      <c r="J23">
        <v>45400000</v>
      </c>
      <c r="K23">
        <v>2.48</v>
      </c>
      <c r="L23" s="4">
        <v>8384000</v>
      </c>
      <c r="M23">
        <v>6823000</v>
      </c>
      <c r="O23">
        <f t="shared" si="0"/>
        <v>2.4162995594713657</v>
      </c>
      <c r="P23">
        <f t="shared" si="1"/>
        <v>7.1967460473660037</v>
      </c>
      <c r="Q23">
        <f t="shared" si="2"/>
        <v>2.3095709293022866</v>
      </c>
      <c r="R23">
        <f t="shared" si="3"/>
        <v>1.0106726341610364</v>
      </c>
      <c r="S23">
        <f t="shared" si="4"/>
        <v>1.9560453978875549</v>
      </c>
      <c r="T23">
        <f t="shared" si="5"/>
        <v>0.65674008810572693</v>
      </c>
      <c r="U23">
        <f t="shared" si="6"/>
        <v>0.36080389034729093</v>
      </c>
      <c r="V23">
        <f t="shared" si="7"/>
        <v>0.30920873742409138</v>
      </c>
      <c r="X23" s="16">
        <v>270.01</v>
      </c>
      <c r="Y23" s="14"/>
      <c r="Z23">
        <f t="shared" si="8"/>
        <v>20.975609756097573</v>
      </c>
      <c r="AA23">
        <f t="shared" si="9"/>
        <v>2.4991188313192136</v>
      </c>
      <c r="AB23">
        <f t="shared" si="10"/>
        <v>108.875</v>
      </c>
      <c r="AC23">
        <f t="shared" si="11"/>
        <v>7.7873874073345144</v>
      </c>
      <c r="AD23">
        <f t="shared" si="12"/>
        <v>2.9243587220363447</v>
      </c>
    </row>
    <row r="24" spans="1:30">
      <c r="A24">
        <v>2</v>
      </c>
      <c r="B24">
        <v>2019</v>
      </c>
      <c r="C24" s="4">
        <v>439811</v>
      </c>
      <c r="D24">
        <v>34740000</v>
      </c>
      <c r="E24">
        <v>906000</v>
      </c>
      <c r="F24">
        <v>14486000</v>
      </c>
      <c r="G24">
        <v>22832000</v>
      </c>
      <c r="H24">
        <v>28932000</v>
      </c>
      <c r="I24">
        <v>22285000</v>
      </c>
      <c r="J24">
        <v>43752000</v>
      </c>
      <c r="K24">
        <v>2.0499999999999998</v>
      </c>
      <c r="L24" s="4">
        <v>7013000</v>
      </c>
      <c r="M24">
        <v>6498000</v>
      </c>
      <c r="O24">
        <f t="shared" si="0"/>
        <v>2.0707624794295119</v>
      </c>
      <c r="P24">
        <f t="shared" si="1"/>
        <v>6.2543145105619216</v>
      </c>
      <c r="Q24">
        <f t="shared" si="2"/>
        <v>2.6079447322970637</v>
      </c>
      <c r="R24">
        <f t="shared" si="3"/>
        <v>0.97604239663629988</v>
      </c>
      <c r="S24">
        <f t="shared" si="4"/>
        <v>1.9972387132403699</v>
      </c>
      <c r="T24">
        <f t="shared" si="5"/>
        <v>0.66127262753702687</v>
      </c>
      <c r="U24">
        <f t="shared" si="6"/>
        <v>0.30715662228451296</v>
      </c>
      <c r="V24">
        <f t="shared" si="7"/>
        <v>0.30966450629050707</v>
      </c>
      <c r="X24" s="16">
        <v>218.98</v>
      </c>
      <c r="Y24" s="14"/>
      <c r="Z24">
        <f t="shared" si="8"/>
        <v>1.9900497512437831</v>
      </c>
      <c r="AA24">
        <f t="shared" si="9"/>
        <v>2.7723031888313185</v>
      </c>
      <c r="AB24">
        <f t="shared" si="10"/>
        <v>106.81951219512196</v>
      </c>
      <c r="AC24">
        <f t="shared" si="11"/>
        <v>6.6484752712964239</v>
      </c>
      <c r="AD24">
        <f t="shared" si="12"/>
        <v>2.9874016291591881</v>
      </c>
    </row>
    <row r="25" spans="1:30">
      <c r="A25">
        <v>1</v>
      </c>
      <c r="B25">
        <v>2019</v>
      </c>
      <c r="C25" s="4">
        <v>439989</v>
      </c>
      <c r="D25">
        <v>35396000</v>
      </c>
      <c r="E25">
        <v>889000</v>
      </c>
      <c r="F25">
        <v>13858000</v>
      </c>
      <c r="G25">
        <v>22450000</v>
      </c>
      <c r="H25">
        <v>28616000</v>
      </c>
      <c r="I25">
        <v>21648000</v>
      </c>
      <c r="J25">
        <v>42799000</v>
      </c>
      <c r="K25">
        <v>2.0099999999999998</v>
      </c>
      <c r="L25" s="4">
        <v>6080000</v>
      </c>
      <c r="M25">
        <v>6492000</v>
      </c>
      <c r="O25">
        <f t="shared" si="0"/>
        <v>2.0771513353115725</v>
      </c>
      <c r="P25">
        <f t="shared" si="1"/>
        <v>6.4150671092509741</v>
      </c>
      <c r="Q25">
        <f t="shared" si="2"/>
        <v>2.5115832297434739</v>
      </c>
      <c r="R25">
        <f t="shared" si="3"/>
        <v>0.96427616926503346</v>
      </c>
      <c r="S25">
        <f t="shared" si="4"/>
        <v>2.0649444364266127</v>
      </c>
      <c r="T25">
        <f t="shared" si="5"/>
        <v>0.66861375265777234</v>
      </c>
      <c r="U25">
        <f t="shared" si="6"/>
        <v>0.2708240534521158</v>
      </c>
      <c r="V25">
        <f t="shared" si="7"/>
        <v>0.31901719901719899</v>
      </c>
      <c r="X25" s="16">
        <v>199.39</v>
      </c>
      <c r="Y25" s="14"/>
      <c r="Z25">
        <f t="shared" si="8"/>
        <v>16.184971098265883</v>
      </c>
      <c r="AA25">
        <f t="shared" si="9"/>
        <v>2.4785118858063058</v>
      </c>
      <c r="AB25">
        <f t="shared" si="10"/>
        <v>99.199004975124382</v>
      </c>
      <c r="AC25">
        <f t="shared" si="11"/>
        <v>6.3305965298022802</v>
      </c>
      <c r="AD25">
        <f t="shared" si="12"/>
        <v>3.1250180401212297</v>
      </c>
    </row>
    <row r="26" spans="1:30">
      <c r="A26">
        <v>4</v>
      </c>
      <c r="B26">
        <v>2018</v>
      </c>
      <c r="C26" s="4">
        <v>440546</v>
      </c>
      <c r="D26">
        <v>35069000</v>
      </c>
      <c r="E26">
        <v>767000</v>
      </c>
      <c r="F26">
        <v>13167000</v>
      </c>
      <c r="G26">
        <v>22473000</v>
      </c>
      <c r="H26">
        <v>30335000</v>
      </c>
      <c r="I26">
        <v>22954000</v>
      </c>
      <c r="J26">
        <v>43814000</v>
      </c>
      <c r="K26">
        <v>1.73</v>
      </c>
      <c r="L26" s="4">
        <v>6778000</v>
      </c>
      <c r="M26">
        <v>6480000</v>
      </c>
      <c r="O26">
        <f t="shared" si="0"/>
        <v>1.7505820057515862</v>
      </c>
      <c r="P26">
        <f t="shared" si="1"/>
        <v>5.8251689830637199</v>
      </c>
      <c r="Q26">
        <f t="shared" si="2"/>
        <v>2.1871168268271122</v>
      </c>
      <c r="R26">
        <f t="shared" si="3"/>
        <v>1.0214034619320962</v>
      </c>
      <c r="S26">
        <f t="shared" si="4"/>
        <v>2.3038657249183565</v>
      </c>
      <c r="T26">
        <f t="shared" si="5"/>
        <v>0.69235860683799699</v>
      </c>
      <c r="U26">
        <f t="shared" si="6"/>
        <v>0.30160637209095359</v>
      </c>
      <c r="V26">
        <f t="shared" si="7"/>
        <v>0.32982134677049929</v>
      </c>
      <c r="X26" s="16">
        <v>210.25</v>
      </c>
      <c r="Y26" s="14"/>
      <c r="Z26">
        <f t="shared" si="8"/>
        <v>-26.694915254237284</v>
      </c>
      <c r="AA26">
        <f t="shared" si="9"/>
        <v>2.6412157888733638</v>
      </c>
      <c r="AB26">
        <f t="shared" si="10"/>
        <v>121.53179190751445</v>
      </c>
      <c r="AC26">
        <f t="shared" si="11"/>
        <v>7.034616579327106</v>
      </c>
      <c r="AD26">
        <f t="shared" si="12"/>
        <v>3.2142477405635299</v>
      </c>
    </row>
    <row r="27" spans="1:30">
      <c r="A27">
        <v>3</v>
      </c>
      <c r="B27">
        <v>2018</v>
      </c>
      <c r="C27" s="4">
        <v>438189</v>
      </c>
      <c r="D27">
        <v>44411000</v>
      </c>
      <c r="E27">
        <v>1043000</v>
      </c>
      <c r="F27">
        <v>12799000</v>
      </c>
      <c r="G27">
        <v>19926000</v>
      </c>
      <c r="H27">
        <v>27727000</v>
      </c>
      <c r="I27">
        <v>20289000</v>
      </c>
      <c r="J27">
        <v>40830000</v>
      </c>
      <c r="K27">
        <v>2.36</v>
      </c>
      <c r="L27" s="4">
        <v>6055000</v>
      </c>
      <c r="M27">
        <v>6577000</v>
      </c>
      <c r="O27">
        <f t="shared" si="0"/>
        <v>2.5544942444281165</v>
      </c>
      <c r="P27">
        <f t="shared" si="1"/>
        <v>8.1490741464176875</v>
      </c>
      <c r="Q27">
        <f t="shared" si="2"/>
        <v>2.348517259237576</v>
      </c>
      <c r="R27">
        <f t="shared" si="3"/>
        <v>1.0182174043962662</v>
      </c>
      <c r="S27">
        <f t="shared" si="4"/>
        <v>2.1663411204000314</v>
      </c>
      <c r="T27">
        <f t="shared" si="5"/>
        <v>0.67908400685770265</v>
      </c>
      <c r="U27">
        <f t="shared" si="6"/>
        <v>0.30387433503964667</v>
      </c>
      <c r="V27">
        <f t="shared" si="7"/>
        <v>0.33944054500412885</v>
      </c>
      <c r="X27" s="17">
        <v>211.43</v>
      </c>
      <c r="Y27" s="14"/>
      <c r="Z27">
        <f t="shared" si="8"/>
        <v>38.823529411764703</v>
      </c>
      <c r="AA27">
        <f t="shared" si="9"/>
        <v>2.0861115550201528</v>
      </c>
      <c r="AB27">
        <f t="shared" si="10"/>
        <v>89.58898305084746</v>
      </c>
      <c r="AC27">
        <f t="shared" si="11"/>
        <v>7.2385577209156962</v>
      </c>
      <c r="AD27">
        <f t="shared" si="12"/>
        <v>3.1422376748183454</v>
      </c>
    </row>
    <row r="28" spans="1:30">
      <c r="A28">
        <v>2</v>
      </c>
      <c r="B28">
        <v>2018</v>
      </c>
      <c r="C28" s="4">
        <v>438602</v>
      </c>
      <c r="D28">
        <v>32361000</v>
      </c>
      <c r="E28">
        <v>750000</v>
      </c>
      <c r="F28">
        <v>12143000</v>
      </c>
      <c r="G28">
        <v>19411000</v>
      </c>
      <c r="H28">
        <v>27158000</v>
      </c>
      <c r="I28">
        <v>19693000</v>
      </c>
      <c r="J28">
        <v>39605000</v>
      </c>
      <c r="K28">
        <v>1.7</v>
      </c>
      <c r="L28" s="4">
        <v>5877000</v>
      </c>
      <c r="M28">
        <v>6492000</v>
      </c>
      <c r="O28">
        <f t="shared" si="0"/>
        <v>1.8937002903673779</v>
      </c>
      <c r="P28">
        <f t="shared" si="1"/>
        <v>6.1763979247302974</v>
      </c>
      <c r="Q28">
        <f t="shared" si="2"/>
        <v>2.3176045239640306</v>
      </c>
      <c r="R28">
        <f t="shared" si="3"/>
        <v>1.0145278450363195</v>
      </c>
      <c r="S28">
        <f t="shared" si="4"/>
        <v>2.2365148645310056</v>
      </c>
      <c r="T28">
        <f t="shared" si="5"/>
        <v>0.68572149981063002</v>
      </c>
      <c r="U28">
        <f t="shared" si="6"/>
        <v>0.30276647261861833</v>
      </c>
      <c r="V28">
        <f t="shared" si="7"/>
        <v>0.34837671049101154</v>
      </c>
      <c r="X28" s="17">
        <v>179.34</v>
      </c>
      <c r="Y28" s="14"/>
      <c r="Z28">
        <f t="shared" si="8"/>
        <v>6.9182389937106832</v>
      </c>
      <c r="AA28">
        <f t="shared" si="9"/>
        <v>2.4306690979883196</v>
      </c>
      <c r="AB28">
        <f t="shared" si="10"/>
        <v>105.49411764705883</v>
      </c>
      <c r="AC28">
        <f t="shared" si="11"/>
        <v>6.4777141299514129</v>
      </c>
      <c r="AD28">
        <f t="shared" si="12"/>
        <v>3.2244091245985342</v>
      </c>
    </row>
    <row r="29" spans="1:30">
      <c r="A29">
        <v>1</v>
      </c>
      <c r="B29">
        <v>2018</v>
      </c>
      <c r="C29" s="4">
        <v>438883</v>
      </c>
      <c r="D29">
        <v>32995000</v>
      </c>
      <c r="E29">
        <v>701000</v>
      </c>
      <c r="F29">
        <v>11754000</v>
      </c>
      <c r="G29">
        <v>18913000</v>
      </c>
      <c r="H29">
        <v>26650000</v>
      </c>
      <c r="I29">
        <v>18899000</v>
      </c>
      <c r="J29">
        <v>38703000</v>
      </c>
      <c r="K29">
        <v>1.59</v>
      </c>
      <c r="L29" s="4">
        <v>4781000</v>
      </c>
      <c r="M29">
        <v>6505000</v>
      </c>
      <c r="O29">
        <f t="shared" si="0"/>
        <v>1.8112291036870527</v>
      </c>
      <c r="P29">
        <f t="shared" si="1"/>
        <v>5.9639271737280923</v>
      </c>
      <c r="Q29">
        <f t="shared" si="2"/>
        <v>2.1245643279284741</v>
      </c>
      <c r="R29">
        <f t="shared" si="3"/>
        <v>0.9992597684132607</v>
      </c>
      <c r="S29">
        <f t="shared" si="4"/>
        <v>2.2673132550621067</v>
      </c>
      <c r="T29">
        <f t="shared" si="5"/>
        <v>0.6885771128853061</v>
      </c>
      <c r="U29">
        <f t="shared" si="6"/>
        <v>0.25278908687146406</v>
      </c>
      <c r="V29">
        <f t="shared" si="7"/>
        <v>0.35626266498712966</v>
      </c>
      <c r="X29" s="16">
        <v>172.2</v>
      </c>
      <c r="Y29" s="14"/>
      <c r="Z29">
        <f t="shared" si="8"/>
        <v>9.6551724137931121</v>
      </c>
      <c r="AA29">
        <f t="shared" si="9"/>
        <v>2.2905183391422943</v>
      </c>
      <c r="AB29">
        <f t="shared" si="10"/>
        <v>108.30188679245282</v>
      </c>
      <c r="AC29">
        <f t="shared" si="11"/>
        <v>6.4297815722307297</v>
      </c>
      <c r="AD29">
        <f t="shared" si="12"/>
        <v>3.321465033180194</v>
      </c>
    </row>
    <row r="30" spans="1:30">
      <c r="D30" s="4"/>
      <c r="J30">
        <v>39378000</v>
      </c>
      <c r="K30">
        <v>1.45</v>
      </c>
      <c r="L30" s="4"/>
    </row>
    <row r="31" spans="1:30">
      <c r="B31" s="1"/>
      <c r="C31" s="4">
        <f>AVERAGE(C2:C29)</f>
        <v>441963.85714285716</v>
      </c>
      <c r="D31" s="4"/>
      <c r="L31" s="4"/>
      <c r="O31">
        <f>AVERAGE(O2:O29)</f>
        <v>2.2297474501920407</v>
      </c>
      <c r="P31">
        <f t="shared" ref="P31:AD31" si="13">AVERAGE(P2:P29)</f>
        <v>7.0160901204335833</v>
      </c>
      <c r="Q31">
        <f t="shared" si="13"/>
        <v>2.5417349136181664</v>
      </c>
      <c r="R31">
        <f t="shared" si="13"/>
        <v>1.0187305262759014</v>
      </c>
      <c r="S31">
        <f t="shared" si="13"/>
        <v>2.1469248360222801</v>
      </c>
      <c r="T31">
        <f t="shared" si="13"/>
        <v>0.67684407971245508</v>
      </c>
      <c r="U31">
        <f t="shared" si="13"/>
        <v>0.34945866352795951</v>
      </c>
      <c r="V31">
        <f t="shared" si="13"/>
        <v>0.32472065001776645</v>
      </c>
      <c r="Z31">
        <f t="shared" si="13"/>
        <v>6.8527977418644967</v>
      </c>
      <c r="AA31">
        <f t="shared" si="13"/>
        <v>3.628735850275107</v>
      </c>
      <c r="AB31">
        <f t="shared" si="13"/>
        <v>141.61256660603104</v>
      </c>
      <c r="AC31">
        <f t="shared" si="13"/>
        <v>9.9080302993238281</v>
      </c>
      <c r="AD31">
        <f t="shared" si="13"/>
        <v>3.1301196630824668</v>
      </c>
    </row>
    <row r="32" spans="1:30">
      <c r="D32" s="4"/>
      <c r="L32" s="4"/>
    </row>
    <row r="33" spans="4:12">
      <c r="D33" s="4"/>
      <c r="L33" s="4"/>
    </row>
    <row r="34" spans="4:12">
      <c r="D34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2357-77FD-46D1-9212-7F3D6E446E9B}">
  <dimension ref="A1:AD34"/>
  <sheetViews>
    <sheetView topLeftCell="A9" workbookViewId="0">
      <selection activeCell="C2" sqref="C2:C29"/>
    </sheetView>
  </sheetViews>
  <sheetFormatPr defaultRowHeight="14.4"/>
  <cols>
    <col min="3" max="3" width="15.44140625" style="3" customWidth="1"/>
    <col min="4" max="4" width="13.88671875" customWidth="1"/>
    <col min="5" max="5" width="11.44140625" customWidth="1"/>
    <col min="6" max="6" width="13" customWidth="1"/>
    <col min="7" max="7" width="13.6640625" customWidth="1"/>
    <col min="8" max="8" width="11.5546875" customWidth="1"/>
    <col min="9" max="9" width="14.33203125" customWidth="1"/>
    <col min="10" max="10" width="10.6640625" bestFit="1" customWidth="1"/>
    <col min="11" max="11" width="13.88671875" customWidth="1"/>
    <col min="12" max="13" width="9.5546875" bestFit="1" customWidth="1"/>
  </cols>
  <sheetData>
    <row r="1" spans="1:30" ht="43.2">
      <c r="A1" t="s">
        <v>1</v>
      </c>
      <c r="B1" t="s">
        <v>2</v>
      </c>
      <c r="C1" s="2" t="s">
        <v>16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0">
      <c r="A2">
        <v>4</v>
      </c>
      <c r="B2">
        <v>2024</v>
      </c>
      <c r="C2" s="3">
        <v>147797.12100000001</v>
      </c>
      <c r="D2" s="4">
        <v>2887540</v>
      </c>
      <c r="E2" s="4">
        <v>796591</v>
      </c>
      <c r="F2" s="4">
        <v>4714654</v>
      </c>
      <c r="G2" s="4">
        <v>3929495</v>
      </c>
      <c r="H2" s="4">
        <v>8232207</v>
      </c>
      <c r="I2" s="4">
        <v>3759457</v>
      </c>
      <c r="J2" s="4">
        <v>12946861</v>
      </c>
      <c r="K2">
        <v>3.91</v>
      </c>
      <c r="L2" s="4">
        <v>730746</v>
      </c>
      <c r="M2" s="4">
        <v>5447554</v>
      </c>
      <c r="O2">
        <f>(E2/J2)*100</f>
        <v>6.1527732475076391</v>
      </c>
      <c r="P2">
        <f>(E2/F2)*100</f>
        <v>16.896064907414203</v>
      </c>
      <c r="Q2">
        <f>(E2/D2)*100</f>
        <v>27.58718493942941</v>
      </c>
      <c r="R2">
        <f>I2/G2</f>
        <v>0.95672777290720568</v>
      </c>
      <c r="S2">
        <f>H2/F2</f>
        <v>1.7460893206585255</v>
      </c>
      <c r="T2">
        <f>H2/J2</f>
        <v>0.63584578532201741</v>
      </c>
      <c r="U2">
        <f>L2/G2</f>
        <v>0.18596435419818577</v>
      </c>
      <c r="V2">
        <f>M2/(M2+F2)</f>
        <v>0.53606007670773914</v>
      </c>
      <c r="X2" s="21">
        <v>167.91</v>
      </c>
      <c r="Y2" s="14"/>
      <c r="Z2">
        <f>((K2-K3)/K3)*100</f>
        <v>77.72727272727272</v>
      </c>
      <c r="AA2">
        <f>X2*C2/D2</f>
        <v>8.5943795019670723</v>
      </c>
      <c r="AB2">
        <f>X2/K2</f>
        <v>42.943734015345264</v>
      </c>
      <c r="AC2">
        <f>X2*C2/F2</f>
        <v>5.2637191588417735</v>
      </c>
      <c r="AD2">
        <f>0.5*(J2+J3)/F2</f>
        <v>2.7115744866961604</v>
      </c>
    </row>
    <row r="3" spans="1:30">
      <c r="A3">
        <v>3</v>
      </c>
      <c r="B3">
        <v>2024</v>
      </c>
      <c r="C3" s="3">
        <v>147741.23800000001</v>
      </c>
      <c r="D3" s="4">
        <v>2987494</v>
      </c>
      <c r="E3" s="4">
        <v>446301</v>
      </c>
      <c r="F3" s="4">
        <v>4204969</v>
      </c>
      <c r="G3" s="4">
        <v>4195014</v>
      </c>
      <c r="H3" s="4">
        <v>8416441</v>
      </c>
      <c r="I3" s="4">
        <v>3551804</v>
      </c>
      <c r="J3" s="4">
        <v>12621410</v>
      </c>
      <c r="K3">
        <v>2.2000000000000002</v>
      </c>
      <c r="L3" s="4">
        <v>614951</v>
      </c>
      <c r="M3" s="4">
        <v>5644224</v>
      </c>
      <c r="O3">
        <f t="shared" ref="O3:O29" si="0">(E3/J3)*100</f>
        <v>3.5360629279929898</v>
      </c>
      <c r="P3">
        <f t="shared" ref="P3:P29" si="1">(E3/F3)*100</f>
        <v>10.613657318282252</v>
      </c>
      <c r="Q3">
        <f t="shared" ref="Q3:Q29" si="2">(E3/D3)*100</f>
        <v>14.938975609658128</v>
      </c>
      <c r="R3">
        <f t="shared" ref="R3:R29" si="3">I3/G3</f>
        <v>0.8466727405438933</v>
      </c>
      <c r="S3">
        <f t="shared" ref="S3:S29" si="4">H3/F3</f>
        <v>2.0015465036722029</v>
      </c>
      <c r="T3">
        <f t="shared" ref="T3:T29" si="5">H3/J3</f>
        <v>0.6668384118731584</v>
      </c>
      <c r="U3">
        <f t="shared" ref="U3:U29" si="6">L3/G3</f>
        <v>0.14659092913635091</v>
      </c>
      <c r="V3">
        <f t="shared" ref="V3:V29" si="7">M3/(M3+F3)</f>
        <v>0.57306461554769006</v>
      </c>
      <c r="X3" s="14">
        <v>188.62</v>
      </c>
      <c r="Y3" s="14"/>
      <c r="Z3">
        <f t="shared" ref="Z3:Z29" si="8">((K3-K4)/K4)*100</f>
        <v>147.19101123595507</v>
      </c>
      <c r="AA3">
        <f t="shared" ref="AA3:AA29" si="9">X3*C3/D3</f>
        <v>9.327868879924111</v>
      </c>
      <c r="AB3">
        <f t="shared" ref="AB3:AB29" si="10">X3/K3</f>
        <v>85.736363636363635</v>
      </c>
      <c r="AC3">
        <f t="shared" ref="AC3:AC29" si="11">X3*C3/F3</f>
        <v>6.6271480982523299</v>
      </c>
      <c r="AD3">
        <f t="shared" ref="AD3:AD29" si="12">0.5*(J3+J4)/F3</f>
        <v>2.9770830652972711</v>
      </c>
    </row>
    <row r="4" spans="1:30">
      <c r="A4">
        <v>2</v>
      </c>
      <c r="B4">
        <v>2024</v>
      </c>
      <c r="C4" s="3">
        <v>147674.274</v>
      </c>
      <c r="D4" s="4">
        <v>2074480</v>
      </c>
      <c r="E4" s="4">
        <v>180894</v>
      </c>
      <c r="F4" s="4">
        <v>4009866</v>
      </c>
      <c r="G4" s="4">
        <v>3885631</v>
      </c>
      <c r="H4" s="4">
        <v>8405808</v>
      </c>
      <c r="I4" s="4">
        <v>3335627</v>
      </c>
      <c r="J4" s="4">
        <v>12415674</v>
      </c>
      <c r="K4">
        <v>0.89</v>
      </c>
      <c r="L4" s="4">
        <v>467058</v>
      </c>
      <c r="M4" s="4">
        <v>5761974</v>
      </c>
      <c r="O4">
        <f t="shared" si="0"/>
        <v>1.4569809097758204</v>
      </c>
      <c r="P4">
        <f t="shared" si="1"/>
        <v>4.5112230683020327</v>
      </c>
      <c r="Q4">
        <f t="shared" si="2"/>
        <v>8.7199683776175227</v>
      </c>
      <c r="R4">
        <f t="shared" si="3"/>
        <v>0.8584518190224445</v>
      </c>
      <c r="S4">
        <f t="shared" si="4"/>
        <v>2.0962815216269073</v>
      </c>
      <c r="T4">
        <f t="shared" si="5"/>
        <v>0.67703195170878361</v>
      </c>
      <c r="U4">
        <f t="shared" si="6"/>
        <v>0.12020132637401751</v>
      </c>
      <c r="V4">
        <f t="shared" si="7"/>
        <v>0.5896508743491502</v>
      </c>
      <c r="X4" s="21">
        <v>179.54</v>
      </c>
      <c r="Y4" s="14"/>
      <c r="Z4">
        <f t="shared" si="8"/>
        <v>-77.120822622107966</v>
      </c>
      <c r="AA4">
        <f t="shared" si="9"/>
        <v>12.780763928290463</v>
      </c>
      <c r="AB4">
        <f t="shared" si="10"/>
        <v>201.73033707865167</v>
      </c>
      <c r="AC4">
        <f t="shared" si="11"/>
        <v>6.6120511642932707</v>
      </c>
      <c r="AD4">
        <f t="shared" si="12"/>
        <v>3.0930494934244686</v>
      </c>
    </row>
    <row r="5" spans="1:30">
      <c r="A5">
        <v>1</v>
      </c>
      <c r="B5">
        <v>2024</v>
      </c>
      <c r="C5" s="3">
        <v>147615.68599999999</v>
      </c>
      <c r="D5" s="4">
        <v>3252749</v>
      </c>
      <c r="E5" s="4">
        <v>797453</v>
      </c>
      <c r="F5" s="4">
        <v>4108287</v>
      </c>
      <c r="G5" s="4">
        <v>3489030</v>
      </c>
      <c r="H5" s="4">
        <v>8281467</v>
      </c>
      <c r="I5" s="4">
        <v>3387377</v>
      </c>
      <c r="J5" s="4">
        <v>12389754</v>
      </c>
      <c r="K5">
        <v>3.89</v>
      </c>
      <c r="L5" s="4">
        <v>520404</v>
      </c>
      <c r="M5" s="4">
        <v>5696727</v>
      </c>
      <c r="O5">
        <f t="shared" si="0"/>
        <v>6.436390908164924</v>
      </c>
      <c r="P5">
        <f t="shared" si="1"/>
        <v>19.410839602978079</v>
      </c>
      <c r="Q5">
        <f t="shared" si="2"/>
        <v>24.516278384836948</v>
      </c>
      <c r="R5">
        <f t="shared" si="3"/>
        <v>0.97086496820033075</v>
      </c>
      <c r="S5">
        <f t="shared" si="4"/>
        <v>2.0157956345308885</v>
      </c>
      <c r="T5">
        <f t="shared" si="5"/>
        <v>0.66841254475270451</v>
      </c>
      <c r="U5">
        <f t="shared" si="6"/>
        <v>0.14915434948968626</v>
      </c>
      <c r="V5">
        <f t="shared" si="7"/>
        <v>0.58100141417442142</v>
      </c>
      <c r="X5" s="14">
        <v>188.7</v>
      </c>
      <c r="Y5" s="14"/>
      <c r="Z5">
        <f t="shared" si="8"/>
        <v>128.82352941176472</v>
      </c>
      <c r="AA5">
        <f t="shared" si="9"/>
        <v>8.5635503840597575</v>
      </c>
      <c r="AB5">
        <f t="shared" si="10"/>
        <v>48.508997429305907</v>
      </c>
      <c r="AC5">
        <f t="shared" si="11"/>
        <v>6.7802176304138424</v>
      </c>
      <c r="AD5">
        <f t="shared" si="12"/>
        <v>2.9565479480863921</v>
      </c>
    </row>
    <row r="6" spans="1:30">
      <c r="A6">
        <v>4</v>
      </c>
      <c r="B6">
        <v>2023</v>
      </c>
      <c r="C6" s="3">
        <v>149336.44200000001</v>
      </c>
      <c r="D6" s="4">
        <v>2657111</v>
      </c>
      <c r="E6" s="4">
        <v>349042</v>
      </c>
      <c r="F6" s="4">
        <v>4099086</v>
      </c>
      <c r="G6" s="4">
        <v>3008352</v>
      </c>
      <c r="H6" s="4">
        <v>7803855</v>
      </c>
      <c r="I6" s="4">
        <v>2912103</v>
      </c>
      <c r="J6" s="4">
        <v>11902941</v>
      </c>
      <c r="K6">
        <v>1.7</v>
      </c>
      <c r="L6" s="4">
        <v>401902</v>
      </c>
      <c r="M6" s="4">
        <v>5125612</v>
      </c>
      <c r="O6">
        <f t="shared" si="0"/>
        <v>2.9324013283775834</v>
      </c>
      <c r="P6">
        <f t="shared" si="1"/>
        <v>8.5151177603982937</v>
      </c>
      <c r="Q6">
        <f t="shared" si="2"/>
        <v>13.136146739823818</v>
      </c>
      <c r="R6">
        <f t="shared" si="3"/>
        <v>0.96800607109806303</v>
      </c>
      <c r="S6">
        <f t="shared" si="4"/>
        <v>1.9038036772099927</v>
      </c>
      <c r="T6">
        <f t="shared" si="5"/>
        <v>0.65562410164009044</v>
      </c>
      <c r="U6">
        <f t="shared" si="6"/>
        <v>0.13359540372935083</v>
      </c>
      <c r="V6">
        <f t="shared" si="7"/>
        <v>0.55564008707927348</v>
      </c>
      <c r="X6" s="21">
        <v>179.59</v>
      </c>
      <c r="Y6" s="14"/>
      <c r="Z6">
        <f t="shared" si="8"/>
        <v>-32.539682539682538</v>
      </c>
      <c r="AA6">
        <f t="shared" si="9"/>
        <v>10.093417858260345</v>
      </c>
      <c r="AB6">
        <f t="shared" si="10"/>
        <v>105.64117647058823</v>
      </c>
      <c r="AC6">
        <f t="shared" si="11"/>
        <v>6.5427589513320781</v>
      </c>
      <c r="AD6">
        <f t="shared" si="12"/>
        <v>2.9077960306273156</v>
      </c>
    </row>
    <row r="7" spans="1:30">
      <c r="A7">
        <v>3</v>
      </c>
      <c r="B7">
        <v>2023</v>
      </c>
      <c r="C7" s="3">
        <v>149884.67000000001</v>
      </c>
      <c r="D7" s="4">
        <v>3029987</v>
      </c>
      <c r="E7" s="4">
        <v>518577</v>
      </c>
      <c r="F7" s="4">
        <v>3967640</v>
      </c>
      <c r="G7" s="4">
        <v>2936477</v>
      </c>
      <c r="H7" s="4">
        <v>7968031</v>
      </c>
      <c r="I7" s="4">
        <v>3190417</v>
      </c>
      <c r="J7" s="4">
        <v>11935671</v>
      </c>
      <c r="K7">
        <v>2.52</v>
      </c>
      <c r="L7" s="4">
        <v>471252</v>
      </c>
      <c r="M7" s="4">
        <v>5232045</v>
      </c>
      <c r="O7">
        <f t="shared" si="0"/>
        <v>4.3447662054357901</v>
      </c>
      <c r="P7">
        <f t="shared" si="1"/>
        <v>13.07016261555988</v>
      </c>
      <c r="Q7">
        <f t="shared" si="2"/>
        <v>17.114825905193655</v>
      </c>
      <c r="R7">
        <f t="shared" si="3"/>
        <v>1.0864777759199205</v>
      </c>
      <c r="S7">
        <f t="shared" si="4"/>
        <v>2.0082545291407485</v>
      </c>
      <c r="T7">
        <f t="shared" si="5"/>
        <v>0.66758131989395486</v>
      </c>
      <c r="U7">
        <f t="shared" si="6"/>
        <v>0.16048210151143699</v>
      </c>
      <c r="V7">
        <f t="shared" si="7"/>
        <v>0.56872001595706811</v>
      </c>
      <c r="X7" s="21">
        <v>191.56</v>
      </c>
      <c r="Y7" s="14"/>
      <c r="Z7">
        <f t="shared" si="8"/>
        <v>27.272727272727277</v>
      </c>
      <c r="AA7">
        <f t="shared" si="9"/>
        <v>9.4759176805709071</v>
      </c>
      <c r="AB7">
        <f t="shared" si="10"/>
        <v>76.015873015873012</v>
      </c>
      <c r="AC7">
        <f t="shared" si="11"/>
        <v>7.2365202954905188</v>
      </c>
      <c r="AD7">
        <f t="shared" si="12"/>
        <v>2.9565871651661944</v>
      </c>
    </row>
    <row r="8" spans="1:30">
      <c r="A8">
        <v>2</v>
      </c>
      <c r="B8">
        <v>2023</v>
      </c>
      <c r="C8" s="3">
        <v>149854.38099999999</v>
      </c>
      <c r="D8" s="4">
        <v>2490280</v>
      </c>
      <c r="E8" s="4">
        <v>406983</v>
      </c>
      <c r="F8" s="4">
        <v>3694785</v>
      </c>
      <c r="G8" s="4">
        <v>2726057</v>
      </c>
      <c r="H8" s="4">
        <v>7830891</v>
      </c>
      <c r="I8" s="4">
        <v>2880905</v>
      </c>
      <c r="J8" s="4">
        <v>11525676</v>
      </c>
      <c r="K8">
        <v>1.98</v>
      </c>
      <c r="L8" s="4">
        <v>446161</v>
      </c>
      <c r="M8" s="4">
        <v>5278500</v>
      </c>
      <c r="O8">
        <f t="shared" si="0"/>
        <v>3.5310987398916991</v>
      </c>
      <c r="P8">
        <f t="shared" si="1"/>
        <v>11.015065829270174</v>
      </c>
      <c r="Q8">
        <f t="shared" si="2"/>
        <v>16.342861043738051</v>
      </c>
      <c r="R8">
        <f t="shared" si="3"/>
        <v>1.0568029208486835</v>
      </c>
      <c r="S8">
        <f t="shared" si="4"/>
        <v>2.119444297841417</v>
      </c>
      <c r="T8">
        <f t="shared" si="5"/>
        <v>0.67943008288624462</v>
      </c>
      <c r="U8">
        <f t="shared" si="6"/>
        <v>0.16366532321224392</v>
      </c>
      <c r="V8">
        <f t="shared" si="7"/>
        <v>0.58824611053811393</v>
      </c>
      <c r="X8" s="21">
        <v>237.76</v>
      </c>
      <c r="Y8" s="14"/>
      <c r="Z8">
        <f t="shared" si="8"/>
        <v>-30.526315789473685</v>
      </c>
      <c r="AA8">
        <f t="shared" si="9"/>
        <v>14.307378136819954</v>
      </c>
      <c r="AB8">
        <f t="shared" si="10"/>
        <v>120.08080808080808</v>
      </c>
      <c r="AC8">
        <f t="shared" si="11"/>
        <v>9.6431531541239863</v>
      </c>
      <c r="AD8">
        <f t="shared" si="12"/>
        <v>3.0633980055673065</v>
      </c>
    </row>
    <row r="9" spans="1:30">
      <c r="A9">
        <v>1</v>
      </c>
      <c r="B9">
        <v>2023</v>
      </c>
      <c r="C9" s="3">
        <v>147284.984</v>
      </c>
      <c r="D9" s="4">
        <v>2987614</v>
      </c>
      <c r="E9" s="4">
        <v>587185</v>
      </c>
      <c r="F9" s="4">
        <v>3458365</v>
      </c>
      <c r="G9" s="4">
        <v>3281348</v>
      </c>
      <c r="H9" s="4">
        <v>7653153</v>
      </c>
      <c r="I9" s="4">
        <v>2726100</v>
      </c>
      <c r="J9" s="4">
        <v>11111518</v>
      </c>
      <c r="K9">
        <v>2.85</v>
      </c>
      <c r="L9" s="4">
        <v>460346</v>
      </c>
      <c r="M9" s="4">
        <v>5024743</v>
      </c>
      <c r="O9">
        <f t="shared" si="0"/>
        <v>5.2844714826543049</v>
      </c>
      <c r="P9">
        <f t="shared" si="1"/>
        <v>16.97868790599026</v>
      </c>
      <c r="Q9">
        <f t="shared" si="2"/>
        <v>19.653978057406345</v>
      </c>
      <c r="R9">
        <f t="shared" si="3"/>
        <v>0.83078661574450496</v>
      </c>
      <c r="S9">
        <f t="shared" si="4"/>
        <v>2.2129396405526891</v>
      </c>
      <c r="T9">
        <f t="shared" si="5"/>
        <v>0.68875854766198463</v>
      </c>
      <c r="U9">
        <f t="shared" si="6"/>
        <v>0.14029173376307541</v>
      </c>
      <c r="V9">
        <f t="shared" si="7"/>
        <v>0.59232335601527175</v>
      </c>
      <c r="X9" s="14">
        <v>241.31</v>
      </c>
      <c r="Y9" s="14"/>
      <c r="Z9">
        <f t="shared" si="8"/>
        <v>48.437500000000014</v>
      </c>
      <c r="AA9">
        <f t="shared" si="9"/>
        <v>11.896228726013469</v>
      </c>
      <c r="AB9">
        <f t="shared" si="10"/>
        <v>84.670175438596488</v>
      </c>
      <c r="AC9">
        <f t="shared" si="11"/>
        <v>10.27691972624058</v>
      </c>
      <c r="AD9">
        <f t="shared" si="12"/>
        <v>3.189417253528763</v>
      </c>
    </row>
    <row r="10" spans="1:30">
      <c r="A10">
        <v>4</v>
      </c>
      <c r="B10">
        <v>2022</v>
      </c>
      <c r="C10" s="3">
        <v>146922.179</v>
      </c>
      <c r="D10" s="4">
        <v>2652338</v>
      </c>
      <c r="E10" s="4">
        <v>396296</v>
      </c>
      <c r="F10" s="4">
        <v>3299544</v>
      </c>
      <c r="G10" s="4">
        <v>3257154</v>
      </c>
      <c r="H10" s="4">
        <v>7649276</v>
      </c>
      <c r="I10" s="4">
        <v>2620406</v>
      </c>
      <c r="J10" s="4">
        <v>10948820</v>
      </c>
      <c r="K10">
        <v>1.92</v>
      </c>
      <c r="L10" s="4">
        <v>463889</v>
      </c>
      <c r="M10" s="4">
        <v>5117981</v>
      </c>
      <c r="O10">
        <f t="shared" si="0"/>
        <v>3.6195316024923234</v>
      </c>
      <c r="P10">
        <f t="shared" si="1"/>
        <v>12.010629347570452</v>
      </c>
      <c r="Q10">
        <f t="shared" si="2"/>
        <v>14.941383790452045</v>
      </c>
      <c r="R10">
        <f t="shared" si="3"/>
        <v>0.80450786177135003</v>
      </c>
      <c r="S10">
        <f t="shared" si="4"/>
        <v>2.3182827687704726</v>
      </c>
      <c r="T10">
        <f t="shared" si="5"/>
        <v>0.69863930542286745</v>
      </c>
      <c r="U10">
        <f t="shared" si="6"/>
        <v>0.14242157417180765</v>
      </c>
      <c r="V10">
        <f t="shared" si="7"/>
        <v>0.60801494501055831</v>
      </c>
      <c r="X10" s="21">
        <v>218.69</v>
      </c>
      <c r="Y10" s="14"/>
      <c r="Z10">
        <f t="shared" si="8"/>
        <v>-1.0309278350515474</v>
      </c>
      <c r="AA10">
        <f t="shared" si="9"/>
        <v>12.113995774863534</v>
      </c>
      <c r="AB10">
        <f t="shared" si="10"/>
        <v>113.90104166666667</v>
      </c>
      <c r="AC10">
        <f t="shared" si="11"/>
        <v>9.7378338720471671</v>
      </c>
      <c r="AD10">
        <f t="shared" si="12"/>
        <v>3.3007177658488569</v>
      </c>
    </row>
    <row r="11" spans="1:30">
      <c r="A11">
        <v>3</v>
      </c>
      <c r="B11">
        <v>2022</v>
      </c>
      <c r="C11" s="3">
        <v>146968.799</v>
      </c>
      <c r="D11" s="4">
        <v>2728153</v>
      </c>
      <c r="E11" s="4">
        <v>399487</v>
      </c>
      <c r="F11" s="4">
        <v>3083080</v>
      </c>
      <c r="G11" s="4">
        <v>3388614</v>
      </c>
      <c r="H11" s="4">
        <v>7749827</v>
      </c>
      <c r="I11" s="4">
        <v>2692734</v>
      </c>
      <c r="J11" s="4">
        <v>10832907</v>
      </c>
      <c r="K11">
        <v>1.94</v>
      </c>
      <c r="L11" s="4">
        <v>327741</v>
      </c>
      <c r="M11" s="4">
        <v>5213852</v>
      </c>
      <c r="O11">
        <f t="shared" si="0"/>
        <v>3.6877174335568466</v>
      </c>
      <c r="P11">
        <f t="shared" si="1"/>
        <v>12.957399743114028</v>
      </c>
      <c r="Q11">
        <f t="shared" si="2"/>
        <v>14.643130352293291</v>
      </c>
      <c r="R11">
        <f t="shared" si="3"/>
        <v>0.79464170306797999</v>
      </c>
      <c r="S11">
        <f t="shared" si="4"/>
        <v>2.5136639334691284</v>
      </c>
      <c r="T11">
        <f t="shared" si="5"/>
        <v>0.71539679976944326</v>
      </c>
      <c r="U11">
        <f t="shared" si="6"/>
        <v>9.6718304297863378E-2</v>
      </c>
      <c r="V11">
        <f t="shared" si="7"/>
        <v>0.62840722329651488</v>
      </c>
      <c r="X11" s="21">
        <v>207.24</v>
      </c>
      <c r="Y11" s="14"/>
      <c r="Z11">
        <f t="shared" si="8"/>
        <v>26.797385620915026</v>
      </c>
      <c r="AA11">
        <f t="shared" si="9"/>
        <v>11.164261646894436</v>
      </c>
      <c r="AB11">
        <f t="shared" si="10"/>
        <v>106.82474226804125</v>
      </c>
      <c r="AC11">
        <f t="shared" si="11"/>
        <v>9.8790215968317394</v>
      </c>
      <c r="AD11">
        <f t="shared" si="12"/>
        <v>3.4740877628864641</v>
      </c>
    </row>
    <row r="12" spans="1:30">
      <c r="A12">
        <v>2</v>
      </c>
      <c r="B12">
        <v>2022</v>
      </c>
      <c r="C12" s="3">
        <v>146869.652</v>
      </c>
      <c r="D12" s="4">
        <v>2372582</v>
      </c>
      <c r="E12" s="4">
        <v>315556</v>
      </c>
      <c r="F12" s="4">
        <v>2891740</v>
      </c>
      <c r="G12" s="4">
        <v>3300910</v>
      </c>
      <c r="H12" s="4">
        <v>7697134</v>
      </c>
      <c r="I12" s="4">
        <v>2428465</v>
      </c>
      <c r="J12" s="4">
        <v>10588874</v>
      </c>
      <c r="K12">
        <v>1.53</v>
      </c>
      <c r="L12" s="4">
        <v>339722</v>
      </c>
      <c r="M12" s="4">
        <v>5343383</v>
      </c>
      <c r="O12">
        <f t="shared" si="0"/>
        <v>2.9800713465851043</v>
      </c>
      <c r="P12">
        <f t="shared" si="1"/>
        <v>10.912322684612032</v>
      </c>
      <c r="Q12">
        <f t="shared" si="2"/>
        <v>13.300109332364487</v>
      </c>
      <c r="R12">
        <f t="shared" si="3"/>
        <v>0.73569561121024207</v>
      </c>
      <c r="S12">
        <f t="shared" si="4"/>
        <v>2.6617655805846998</v>
      </c>
      <c r="T12">
        <f t="shared" si="5"/>
        <v>0.72690769575688596</v>
      </c>
      <c r="U12">
        <f t="shared" si="6"/>
        <v>0.10291768027604509</v>
      </c>
      <c r="V12">
        <f t="shared" si="7"/>
        <v>0.64885284652093234</v>
      </c>
      <c r="X12" s="21">
        <v>201.34</v>
      </c>
      <c r="Y12" s="14"/>
      <c r="Z12">
        <f t="shared" si="8"/>
        <v>-40.466926070038909</v>
      </c>
      <c r="AA12">
        <f t="shared" si="9"/>
        <v>12.463525279075709</v>
      </c>
      <c r="AB12">
        <f t="shared" si="10"/>
        <v>131.59477124183007</v>
      </c>
      <c r="AC12">
        <f t="shared" si="11"/>
        <v>10.225931699834703</v>
      </c>
      <c r="AD12">
        <f t="shared" si="12"/>
        <v>3.6714777262132832</v>
      </c>
    </row>
    <row r="13" spans="1:30">
      <c r="A13">
        <v>1</v>
      </c>
      <c r="B13">
        <v>2022</v>
      </c>
      <c r="C13" s="3">
        <v>145990.86900000001</v>
      </c>
      <c r="D13" s="4">
        <v>2666221</v>
      </c>
      <c r="E13" s="4">
        <v>533478</v>
      </c>
      <c r="F13" s="4">
        <v>2915549</v>
      </c>
      <c r="G13" s="4">
        <v>2565637</v>
      </c>
      <c r="H13" s="4">
        <v>7729495</v>
      </c>
      <c r="I13" s="4">
        <v>2457438</v>
      </c>
      <c r="J13" s="4">
        <v>10645044</v>
      </c>
      <c r="K13">
        <v>2.57</v>
      </c>
      <c r="L13" s="4">
        <v>338055</v>
      </c>
      <c r="M13" s="4">
        <v>5313624</v>
      </c>
      <c r="O13">
        <f t="shared" si="0"/>
        <v>5.0115152177858544</v>
      </c>
      <c r="P13">
        <f t="shared" si="1"/>
        <v>18.297685958973766</v>
      </c>
      <c r="Q13">
        <f t="shared" si="2"/>
        <v>20.008768965513362</v>
      </c>
      <c r="R13">
        <f t="shared" si="3"/>
        <v>0.95782762721304693</v>
      </c>
      <c r="S13">
        <f t="shared" si="4"/>
        <v>2.6511284838635878</v>
      </c>
      <c r="T13">
        <f t="shared" si="5"/>
        <v>0.72611207619245166</v>
      </c>
      <c r="U13">
        <f t="shared" si="6"/>
        <v>0.13176259930769629</v>
      </c>
      <c r="V13">
        <f t="shared" si="7"/>
        <v>0.6457057106467442</v>
      </c>
      <c r="X13" s="21">
        <v>201.84</v>
      </c>
      <c r="Y13" s="14"/>
      <c r="Z13">
        <f t="shared" si="8"/>
        <v>58.64197530864196</v>
      </c>
      <c r="AA13">
        <f t="shared" si="9"/>
        <v>11.051895922716085</v>
      </c>
      <c r="AB13">
        <f t="shared" si="10"/>
        <v>78.536964980544752</v>
      </c>
      <c r="AC13">
        <f t="shared" si="11"/>
        <v>10.106774744296873</v>
      </c>
      <c r="AD13">
        <f t="shared" si="12"/>
        <v>3.6112023841821901</v>
      </c>
    </row>
    <row r="14" spans="1:30">
      <c r="A14">
        <v>4</v>
      </c>
      <c r="B14">
        <v>2021</v>
      </c>
      <c r="C14" s="3">
        <v>145628.076</v>
      </c>
      <c r="D14" s="4">
        <v>2326128</v>
      </c>
      <c r="E14" s="4">
        <v>335556</v>
      </c>
      <c r="F14" s="4">
        <v>2757229</v>
      </c>
      <c r="G14" s="4">
        <v>2493313</v>
      </c>
      <c r="H14" s="4">
        <v>7655002</v>
      </c>
      <c r="I14" s="4">
        <v>2246206</v>
      </c>
      <c r="J14" s="4">
        <v>10412231</v>
      </c>
      <c r="K14">
        <v>1.62</v>
      </c>
      <c r="L14" s="4">
        <v>329266</v>
      </c>
      <c r="M14" s="4">
        <v>5376085</v>
      </c>
      <c r="O14">
        <f t="shared" si="0"/>
        <v>3.2227099072235337</v>
      </c>
      <c r="P14">
        <f t="shared" si="1"/>
        <v>12.170044635392998</v>
      </c>
      <c r="Q14">
        <f t="shared" si="2"/>
        <v>14.425517426384102</v>
      </c>
      <c r="R14">
        <f t="shared" si="3"/>
        <v>0.90089210620567894</v>
      </c>
      <c r="S14">
        <f t="shared" si="4"/>
        <v>2.7763388532472275</v>
      </c>
      <c r="T14">
        <f t="shared" si="5"/>
        <v>0.73519325493258847</v>
      </c>
      <c r="U14">
        <f t="shared" si="6"/>
        <v>0.13205963310663363</v>
      </c>
      <c r="V14">
        <f t="shared" si="7"/>
        <v>0.66099562859616634</v>
      </c>
      <c r="X14" s="21">
        <v>179.46</v>
      </c>
      <c r="Y14" s="14"/>
      <c r="Z14">
        <f t="shared" si="8"/>
        <v>-24.299065420560748</v>
      </c>
      <c r="AA14">
        <f t="shared" si="9"/>
        <v>11.235157531726545</v>
      </c>
      <c r="AB14">
        <f t="shared" si="10"/>
        <v>110.77777777777777</v>
      </c>
      <c r="AC14">
        <f t="shared" si="11"/>
        <v>9.4785070514491192</v>
      </c>
      <c r="AD14">
        <f t="shared" si="12"/>
        <v>3.5998848844256317</v>
      </c>
    </row>
    <row r="15" spans="1:30">
      <c r="A15">
        <v>3</v>
      </c>
      <c r="B15">
        <v>2021</v>
      </c>
      <c r="C15" s="3">
        <v>145389.951</v>
      </c>
      <c r="D15" s="4">
        <v>2359839</v>
      </c>
      <c r="E15" s="4">
        <v>444927</v>
      </c>
      <c r="F15" s="4">
        <v>2528294</v>
      </c>
      <c r="G15" s="4">
        <v>1906495</v>
      </c>
      <c r="H15" s="4">
        <v>6902050</v>
      </c>
      <c r="I15" s="4">
        <v>2741944</v>
      </c>
      <c r="J15" s="4">
        <v>9439183</v>
      </c>
      <c r="K15">
        <v>2.14</v>
      </c>
      <c r="L15" s="4">
        <v>675516</v>
      </c>
      <c r="M15" s="4">
        <v>4700328</v>
      </c>
      <c r="O15">
        <f t="shared" si="0"/>
        <v>4.7136176933957099</v>
      </c>
      <c r="P15">
        <f t="shared" si="1"/>
        <v>17.597913850208876</v>
      </c>
      <c r="Q15">
        <f t="shared" si="2"/>
        <v>18.854125217864439</v>
      </c>
      <c r="R15">
        <f t="shared" si="3"/>
        <v>1.4382120068502671</v>
      </c>
      <c r="S15">
        <f t="shared" si="4"/>
        <v>2.729923814239958</v>
      </c>
      <c r="T15">
        <f t="shared" si="5"/>
        <v>0.7312126483828103</v>
      </c>
      <c r="U15">
        <f t="shared" si="6"/>
        <v>0.35432350989643296</v>
      </c>
      <c r="V15">
        <f t="shared" si="7"/>
        <v>0.65023845485349763</v>
      </c>
      <c r="X15" s="15">
        <v>156.19999999999999</v>
      </c>
      <c r="Y15" s="14"/>
      <c r="Z15">
        <f t="shared" si="8"/>
        <v>47.586206896551737</v>
      </c>
      <c r="AA15">
        <f t="shared" si="9"/>
        <v>9.6234998854582869</v>
      </c>
      <c r="AB15">
        <f t="shared" si="10"/>
        <v>72.99065420560747</v>
      </c>
      <c r="AC15">
        <f t="shared" si="11"/>
        <v>8.9823059921828694</v>
      </c>
      <c r="AD15">
        <f t="shared" si="12"/>
        <v>3.6235987586886651</v>
      </c>
    </row>
    <row r="16" spans="1:30">
      <c r="A16">
        <v>2</v>
      </c>
      <c r="B16">
        <v>2021</v>
      </c>
      <c r="C16" s="3">
        <v>145425.76699999999</v>
      </c>
      <c r="D16" s="4">
        <v>1989422</v>
      </c>
      <c r="E16" s="4">
        <v>301230</v>
      </c>
      <c r="F16" s="4">
        <v>2265049</v>
      </c>
      <c r="G16" s="4">
        <v>1587002</v>
      </c>
      <c r="H16" s="4">
        <v>6609970</v>
      </c>
      <c r="I16" s="4">
        <v>2219181</v>
      </c>
      <c r="J16" s="4">
        <v>8883863</v>
      </c>
      <c r="K16">
        <v>1.45</v>
      </c>
      <c r="L16" s="4">
        <v>426201</v>
      </c>
      <c r="M16" s="4">
        <v>4507145</v>
      </c>
      <c r="O16">
        <f t="shared" si="0"/>
        <v>3.390754675077722</v>
      </c>
      <c r="P16">
        <f t="shared" si="1"/>
        <v>13.299050042626009</v>
      </c>
      <c r="Q16">
        <f t="shared" si="2"/>
        <v>15.141583836913435</v>
      </c>
      <c r="R16">
        <f t="shared" si="3"/>
        <v>1.3983479541928743</v>
      </c>
      <c r="S16">
        <f t="shared" si="4"/>
        <v>2.9182459187417136</v>
      </c>
      <c r="T16">
        <f t="shared" si="5"/>
        <v>0.74404231582589686</v>
      </c>
      <c r="U16">
        <f t="shared" si="6"/>
        <v>0.26855731750810646</v>
      </c>
      <c r="V16">
        <f t="shared" si="7"/>
        <v>0.66553689985845055</v>
      </c>
      <c r="X16" s="21">
        <v>159.94</v>
      </c>
      <c r="Y16" s="14"/>
      <c r="Z16">
        <f t="shared" si="8"/>
        <v>-23.684210526315788</v>
      </c>
      <c r="AA16">
        <f t="shared" si="9"/>
        <v>11.691535116219685</v>
      </c>
      <c r="AB16">
        <f t="shared" si="10"/>
        <v>110.30344827586207</v>
      </c>
      <c r="AC16">
        <f t="shared" si="11"/>
        <v>10.268827373703614</v>
      </c>
      <c r="AD16">
        <f t="shared" si="12"/>
        <v>3.9562038172242633</v>
      </c>
    </row>
    <row r="17" spans="1:30">
      <c r="A17">
        <v>1</v>
      </c>
      <c r="B17">
        <v>2021</v>
      </c>
      <c r="C17" s="3">
        <v>146382.67600000001</v>
      </c>
      <c r="D17" s="4">
        <v>2295948</v>
      </c>
      <c r="E17" s="4">
        <v>395799</v>
      </c>
      <c r="F17" s="4">
        <v>2255994</v>
      </c>
      <c r="G17" s="4">
        <v>1774632</v>
      </c>
      <c r="H17" s="4">
        <v>6773282</v>
      </c>
      <c r="I17" s="4">
        <v>2860024</v>
      </c>
      <c r="J17" s="4">
        <v>9038128</v>
      </c>
      <c r="K17">
        <v>1.9</v>
      </c>
      <c r="L17" s="4">
        <v>1132242</v>
      </c>
      <c r="M17" s="4">
        <v>4727089</v>
      </c>
      <c r="O17">
        <f t="shared" si="0"/>
        <v>4.3792143682851146</v>
      </c>
      <c r="P17">
        <f t="shared" si="1"/>
        <v>17.544328575341954</v>
      </c>
      <c r="Q17">
        <f t="shared" si="2"/>
        <v>17.239022835011944</v>
      </c>
      <c r="R17">
        <f t="shared" si="3"/>
        <v>1.6116152531905206</v>
      </c>
      <c r="S17">
        <f t="shared" si="4"/>
        <v>3.0023492970282724</v>
      </c>
      <c r="T17">
        <f t="shared" si="5"/>
        <v>0.74941204638836711</v>
      </c>
      <c r="U17">
        <f t="shared" si="6"/>
        <v>0.63801509270654422</v>
      </c>
      <c r="V17">
        <f t="shared" si="7"/>
        <v>0.67693438557153052</v>
      </c>
      <c r="X17" s="15">
        <v>144.56</v>
      </c>
      <c r="Y17" s="14"/>
      <c r="Z17">
        <f t="shared" si="8"/>
        <v>36.690647482014391</v>
      </c>
      <c r="AA17">
        <f t="shared" si="9"/>
        <v>9.2167068429075929</v>
      </c>
      <c r="AB17">
        <f t="shared" si="10"/>
        <v>76.0842105263158</v>
      </c>
      <c r="AC17">
        <f t="shared" si="11"/>
        <v>9.3799361357166742</v>
      </c>
      <c r="AD17">
        <f t="shared" si="12"/>
        <v>4.0270437332723406</v>
      </c>
    </row>
    <row r="18" spans="1:30">
      <c r="A18">
        <v>4</v>
      </c>
      <c r="B18">
        <v>2020</v>
      </c>
      <c r="C18" s="3">
        <v>146551.766</v>
      </c>
      <c r="D18" s="4">
        <v>2185244</v>
      </c>
      <c r="E18" s="4">
        <v>291387</v>
      </c>
      <c r="F18" s="4">
        <v>2234352</v>
      </c>
      <c r="G18" s="4">
        <v>1891745</v>
      </c>
      <c r="H18" s="4">
        <v>6893962</v>
      </c>
      <c r="I18" s="4">
        <v>2977905</v>
      </c>
      <c r="J18" s="4">
        <v>9131845</v>
      </c>
      <c r="K18">
        <v>1.39</v>
      </c>
      <c r="L18" s="4">
        <v>1143987</v>
      </c>
      <c r="M18" s="4">
        <v>4821074</v>
      </c>
      <c r="O18">
        <f t="shared" si="0"/>
        <v>3.1908885882316227</v>
      </c>
      <c r="P18">
        <f t="shared" si="1"/>
        <v>13.041230746095511</v>
      </c>
      <c r="Q18">
        <f t="shared" si="2"/>
        <v>13.334300425947857</v>
      </c>
      <c r="R18">
        <f t="shared" si="3"/>
        <v>1.5741577221031375</v>
      </c>
      <c r="S18">
        <f t="shared" si="4"/>
        <v>3.0854413270603738</v>
      </c>
      <c r="T18">
        <f t="shared" si="5"/>
        <v>0.7549363792311411</v>
      </c>
      <c r="U18">
        <f t="shared" si="6"/>
        <v>0.60472579549569316</v>
      </c>
      <c r="V18">
        <f t="shared" si="7"/>
        <v>0.68331437393007877</v>
      </c>
      <c r="X18" s="15">
        <v>138.49</v>
      </c>
      <c r="Y18" s="14"/>
      <c r="Z18">
        <f t="shared" si="8"/>
        <v>-35.046728971962629</v>
      </c>
      <c r="AA18">
        <f t="shared" si="9"/>
        <v>9.2877290011275644</v>
      </c>
      <c r="AB18">
        <f t="shared" si="10"/>
        <v>99.633093525179873</v>
      </c>
      <c r="AC18">
        <f t="shared" si="11"/>
        <v>9.0835974248193665</v>
      </c>
      <c r="AD18">
        <f t="shared" si="12"/>
        <v>4.1145887040179883</v>
      </c>
    </row>
    <row r="19" spans="1:30">
      <c r="A19">
        <v>3</v>
      </c>
      <c r="B19">
        <v>2020</v>
      </c>
      <c r="C19" s="3">
        <v>147529.72899999999</v>
      </c>
      <c r="D19" s="4">
        <v>2219829</v>
      </c>
      <c r="E19" s="4">
        <v>447283</v>
      </c>
      <c r="F19" s="4">
        <v>2065854</v>
      </c>
      <c r="G19" s="4">
        <v>2228193</v>
      </c>
      <c r="H19" s="4">
        <v>7186221</v>
      </c>
      <c r="I19" s="4">
        <v>3207096</v>
      </c>
      <c r="J19" s="4">
        <v>9255034</v>
      </c>
      <c r="K19">
        <v>2.14</v>
      </c>
      <c r="L19" s="4">
        <v>1205889</v>
      </c>
      <c r="M19" s="4">
        <v>5150086</v>
      </c>
      <c r="O19">
        <f t="shared" si="0"/>
        <v>4.8328617701458469</v>
      </c>
      <c r="P19">
        <f t="shared" si="1"/>
        <v>21.651239632616825</v>
      </c>
      <c r="Q19">
        <f t="shared" si="2"/>
        <v>20.149434933952122</v>
      </c>
      <c r="R19">
        <f t="shared" si="3"/>
        <v>1.4393259470790905</v>
      </c>
      <c r="S19">
        <f t="shared" si="4"/>
        <v>3.4785715737898224</v>
      </c>
      <c r="T19">
        <f t="shared" si="5"/>
        <v>0.77646619126412719</v>
      </c>
      <c r="U19">
        <f t="shared" si="6"/>
        <v>0.54119593769480467</v>
      </c>
      <c r="V19">
        <f t="shared" si="7"/>
        <v>0.71370964836182116</v>
      </c>
      <c r="X19" s="21">
        <v>129.62</v>
      </c>
      <c r="Y19" s="14"/>
      <c r="Z19">
        <f t="shared" si="8"/>
        <v>65.891472868217065</v>
      </c>
      <c r="AA19">
        <f t="shared" si="9"/>
        <v>8.6145389906069347</v>
      </c>
      <c r="AB19">
        <f t="shared" si="10"/>
        <v>60.570093457943926</v>
      </c>
      <c r="AC19">
        <f t="shared" si="11"/>
        <v>9.256609360090307</v>
      </c>
      <c r="AD19">
        <f t="shared" si="12"/>
        <v>4.3967543204892507</v>
      </c>
    </row>
    <row r="20" spans="1:30">
      <c r="A20">
        <v>2</v>
      </c>
      <c r="B20">
        <v>2020</v>
      </c>
      <c r="C20" s="18">
        <v>147408.71400000001</v>
      </c>
      <c r="D20" s="4">
        <v>1707329</v>
      </c>
      <c r="E20" s="4">
        <v>268901</v>
      </c>
      <c r="F20" s="4">
        <v>1753605</v>
      </c>
      <c r="G20" s="4">
        <v>2214818</v>
      </c>
      <c r="H20" s="4">
        <v>7154982</v>
      </c>
      <c r="I20" s="4">
        <v>2902944</v>
      </c>
      <c r="J20" s="4">
        <v>8911071</v>
      </c>
      <c r="K20">
        <v>1.29</v>
      </c>
      <c r="L20" s="4">
        <v>1165331</v>
      </c>
      <c r="M20" s="4">
        <v>5293818</v>
      </c>
      <c r="O20">
        <f t="shared" si="0"/>
        <v>3.0176058523156195</v>
      </c>
      <c r="P20">
        <f t="shared" si="1"/>
        <v>15.334183011567598</v>
      </c>
      <c r="Q20">
        <f t="shared" si="2"/>
        <v>15.749805690643104</v>
      </c>
      <c r="R20">
        <f t="shared" si="3"/>
        <v>1.3106918943226937</v>
      </c>
      <c r="S20">
        <f t="shared" si="4"/>
        <v>4.0801560214529502</v>
      </c>
      <c r="T20">
        <f t="shared" si="5"/>
        <v>0.80293176880758776</v>
      </c>
      <c r="U20">
        <f t="shared" si="6"/>
        <v>0.52615203596864391</v>
      </c>
      <c r="V20">
        <f t="shared" si="7"/>
        <v>0.75117074709436338</v>
      </c>
      <c r="X20" s="21">
        <v>116.57</v>
      </c>
      <c r="Y20" s="14"/>
      <c r="Z20">
        <f t="shared" si="8"/>
        <v>0</v>
      </c>
      <c r="AA20">
        <f t="shared" si="9"/>
        <v>10.064512341194931</v>
      </c>
      <c r="AB20">
        <f t="shared" si="10"/>
        <v>90.364341085271306</v>
      </c>
      <c r="AC20">
        <f t="shared" si="11"/>
        <v>9.7989192497626316</v>
      </c>
      <c r="AD20">
        <f t="shared" si="12"/>
        <v>5.0657114914704282</v>
      </c>
    </row>
    <row r="21" spans="1:30">
      <c r="A21">
        <v>1</v>
      </c>
      <c r="B21">
        <v>2020</v>
      </c>
      <c r="C21" s="19">
        <v>147395.851</v>
      </c>
      <c r="D21" s="4">
        <v>2037317</v>
      </c>
      <c r="E21" s="4">
        <v>271137</v>
      </c>
      <c r="F21" s="4">
        <v>1671231</v>
      </c>
      <c r="G21" s="4">
        <v>2892799</v>
      </c>
      <c r="H21" s="4">
        <v>7180902</v>
      </c>
      <c r="I21" s="4">
        <v>2854753</v>
      </c>
      <c r="J21" s="4">
        <v>8855443</v>
      </c>
      <c r="K21">
        <v>1.29</v>
      </c>
      <c r="L21" s="4">
        <v>1094796</v>
      </c>
      <c r="M21" s="4">
        <v>5290983</v>
      </c>
      <c r="O21">
        <f t="shared" si="0"/>
        <v>3.0618118144964628</v>
      </c>
      <c r="P21">
        <f t="shared" si="1"/>
        <v>16.223789529993159</v>
      </c>
      <c r="Q21">
        <f t="shared" si="2"/>
        <v>13.308532741836446</v>
      </c>
      <c r="R21">
        <f t="shared" si="3"/>
        <v>0.98684803195797566</v>
      </c>
      <c r="S21">
        <f t="shared" si="4"/>
        <v>4.2967740545741435</v>
      </c>
      <c r="T21">
        <f t="shared" si="5"/>
        <v>0.81090262790918533</v>
      </c>
      <c r="U21">
        <f t="shared" si="6"/>
        <v>0.37845560649046134</v>
      </c>
      <c r="V21">
        <f t="shared" si="7"/>
        <v>0.75995696196640894</v>
      </c>
      <c r="X21" s="21">
        <v>118.46</v>
      </c>
      <c r="Y21" s="14"/>
      <c r="Z21">
        <f t="shared" si="8"/>
        <v>31.632653061224499</v>
      </c>
      <c r="AA21">
        <f t="shared" si="9"/>
        <v>8.5703464455752343</v>
      </c>
      <c r="AB21">
        <f t="shared" si="10"/>
        <v>91.829457364341081</v>
      </c>
      <c r="AC21">
        <f t="shared" si="11"/>
        <v>10.447695446925049</v>
      </c>
      <c r="AD21">
        <f t="shared" si="12"/>
        <v>5.0848260952555329</v>
      </c>
    </row>
    <row r="22" spans="1:30">
      <c r="A22">
        <v>4</v>
      </c>
      <c r="B22">
        <v>2019</v>
      </c>
      <c r="C22" s="23">
        <v>148135.834</v>
      </c>
      <c r="D22" s="4">
        <v>2068125</v>
      </c>
      <c r="E22" s="4">
        <v>207187</v>
      </c>
      <c r="F22" s="4">
        <v>1739222</v>
      </c>
      <c r="G22" s="4">
        <v>2008793</v>
      </c>
      <c r="H22" s="4">
        <v>6395401</v>
      </c>
      <c r="I22" s="4">
        <v>2117102</v>
      </c>
      <c r="J22" s="4">
        <v>8140395</v>
      </c>
      <c r="K22">
        <v>0.98</v>
      </c>
      <c r="L22" s="4">
        <v>493262</v>
      </c>
      <c r="M22" s="4">
        <v>4479857</v>
      </c>
      <c r="O22">
        <f t="shared" si="0"/>
        <v>2.5451713338234816</v>
      </c>
      <c r="P22">
        <f t="shared" si="1"/>
        <v>11.91262530027794</v>
      </c>
      <c r="Q22">
        <f t="shared" si="2"/>
        <v>10.018108189785433</v>
      </c>
      <c r="R22">
        <f t="shared" si="3"/>
        <v>1.0539174519226222</v>
      </c>
      <c r="S22">
        <f t="shared" si="4"/>
        <v>3.677161972422152</v>
      </c>
      <c r="T22">
        <f t="shared" si="5"/>
        <v>0.78563767483027547</v>
      </c>
      <c r="U22">
        <f t="shared" si="6"/>
        <v>0.24555143312426916</v>
      </c>
      <c r="V22">
        <f t="shared" si="7"/>
        <v>0.72034090578363774</v>
      </c>
      <c r="X22" s="21">
        <v>130.78</v>
      </c>
      <c r="Y22" s="14"/>
      <c r="Z22">
        <f t="shared" si="8"/>
        <v>-36.363636363636367</v>
      </c>
      <c r="AA22">
        <f t="shared" si="9"/>
        <v>9.3675210011580532</v>
      </c>
      <c r="AB22">
        <f t="shared" si="10"/>
        <v>133.44897959183675</v>
      </c>
      <c r="AC22">
        <f t="shared" si="11"/>
        <v>11.139006044380762</v>
      </c>
      <c r="AD22">
        <f t="shared" si="12"/>
        <v>4.7735869831453375</v>
      </c>
    </row>
    <row r="23" spans="1:30">
      <c r="A23">
        <v>3</v>
      </c>
      <c r="B23">
        <v>2019</v>
      </c>
      <c r="C23" s="19">
        <v>148307.60200000001</v>
      </c>
      <c r="D23" s="4">
        <v>2134422</v>
      </c>
      <c r="E23" s="4">
        <v>325307</v>
      </c>
      <c r="F23" s="4">
        <v>1753162</v>
      </c>
      <c r="G23" s="4">
        <v>2982374</v>
      </c>
      <c r="H23" s="4">
        <v>6702669</v>
      </c>
      <c r="I23" s="4">
        <v>2375055</v>
      </c>
      <c r="J23" s="4">
        <v>8464260</v>
      </c>
      <c r="K23">
        <v>1.54</v>
      </c>
      <c r="L23" s="4">
        <v>302636</v>
      </c>
      <c r="M23" s="4">
        <v>4738608</v>
      </c>
      <c r="O23">
        <f t="shared" si="0"/>
        <v>3.8433011273283189</v>
      </c>
      <c r="P23">
        <f t="shared" si="1"/>
        <v>18.55544439133406</v>
      </c>
      <c r="Q23">
        <f t="shared" si="2"/>
        <v>15.240987958332514</v>
      </c>
      <c r="R23">
        <f t="shared" si="3"/>
        <v>0.79636390338703333</v>
      </c>
      <c r="S23">
        <f t="shared" si="4"/>
        <v>3.8231886157696779</v>
      </c>
      <c r="T23">
        <f t="shared" si="5"/>
        <v>0.79187891203720118</v>
      </c>
      <c r="U23">
        <f t="shared" si="6"/>
        <v>0.10147486532540854</v>
      </c>
      <c r="V23">
        <f t="shared" si="7"/>
        <v>0.72994083277750132</v>
      </c>
      <c r="X23" s="21">
        <v>137.19</v>
      </c>
      <c r="Y23" s="14"/>
      <c r="Z23">
        <f t="shared" si="8"/>
        <v>4.0540540540540579</v>
      </c>
      <c r="AA23">
        <f t="shared" si="9"/>
        <v>9.5324729216527935</v>
      </c>
      <c r="AB23">
        <f t="shared" si="10"/>
        <v>89.084415584415581</v>
      </c>
      <c r="AC23">
        <f t="shared" si="11"/>
        <v>11.605499045940991</v>
      </c>
      <c r="AD23">
        <f t="shared" si="12"/>
        <v>4.6367135495749965</v>
      </c>
    </row>
    <row r="24" spans="1:30">
      <c r="A24">
        <v>2</v>
      </c>
      <c r="B24">
        <v>2019</v>
      </c>
      <c r="C24" s="19">
        <v>148965.141</v>
      </c>
      <c r="D24" s="4">
        <v>1767217</v>
      </c>
      <c r="E24" s="4">
        <v>312840</v>
      </c>
      <c r="F24" s="4">
        <v>1675120</v>
      </c>
      <c r="G24" s="4">
        <v>2387427</v>
      </c>
      <c r="H24" s="4">
        <v>6109479</v>
      </c>
      <c r="I24" s="4">
        <v>2093558</v>
      </c>
      <c r="J24" s="4">
        <v>7793560</v>
      </c>
      <c r="K24">
        <v>1.48</v>
      </c>
      <c r="L24" s="4">
        <v>365963</v>
      </c>
      <c r="M24" s="4">
        <v>4351276</v>
      </c>
      <c r="O24">
        <f t="shared" si="0"/>
        <v>4.0140834227233766</v>
      </c>
      <c r="P24">
        <f t="shared" si="1"/>
        <v>18.675676966426284</v>
      </c>
      <c r="Q24">
        <f t="shared" si="2"/>
        <v>17.702410060564151</v>
      </c>
      <c r="R24">
        <f t="shared" si="3"/>
        <v>0.87690974425605472</v>
      </c>
      <c r="S24">
        <f t="shared" si="4"/>
        <v>3.6471888581116576</v>
      </c>
      <c r="T24">
        <f t="shared" si="5"/>
        <v>0.78391376983047545</v>
      </c>
      <c r="U24">
        <f t="shared" si="6"/>
        <v>0.15328761884656578</v>
      </c>
      <c r="V24">
        <f t="shared" si="7"/>
        <v>0.72203618879343479</v>
      </c>
      <c r="X24" s="14">
        <v>118.06</v>
      </c>
      <c r="Y24" s="14"/>
      <c r="Z24">
        <f t="shared" si="8"/>
        <v>2.0689655172413812</v>
      </c>
      <c r="AA24">
        <f t="shared" si="9"/>
        <v>9.9517062966573988</v>
      </c>
      <c r="AB24">
        <f t="shared" si="10"/>
        <v>79.770270270270274</v>
      </c>
      <c r="AC24">
        <f t="shared" si="11"/>
        <v>10.49884458812503</v>
      </c>
      <c r="AD24">
        <f t="shared" si="12"/>
        <v>4.6715865132050238</v>
      </c>
    </row>
    <row r="25" spans="1:30">
      <c r="A25">
        <v>1</v>
      </c>
      <c r="B25">
        <v>2019</v>
      </c>
      <c r="C25" s="19">
        <v>148185.73300000001</v>
      </c>
      <c r="D25" s="4">
        <v>2016488</v>
      </c>
      <c r="E25" s="4">
        <v>304358</v>
      </c>
      <c r="F25" s="4">
        <v>1414737</v>
      </c>
      <c r="G25" s="4">
        <v>2398185</v>
      </c>
      <c r="H25" s="4">
        <v>6434016</v>
      </c>
      <c r="I25" s="4">
        <v>2216929</v>
      </c>
      <c r="J25" s="4">
        <v>7857376</v>
      </c>
      <c r="K25">
        <v>1.45</v>
      </c>
      <c r="L25" s="4">
        <v>465965</v>
      </c>
      <c r="M25" s="4">
        <v>4618464</v>
      </c>
      <c r="O25">
        <f t="shared" si="0"/>
        <v>3.8735323344587305</v>
      </c>
      <c r="P25">
        <f t="shared" si="1"/>
        <v>21.513397896570176</v>
      </c>
      <c r="Q25">
        <f t="shared" si="2"/>
        <v>15.093469437953511</v>
      </c>
      <c r="R25">
        <f t="shared" si="3"/>
        <v>0.92441950892028768</v>
      </c>
      <c r="S25">
        <f t="shared" si="4"/>
        <v>4.5478530638556851</v>
      </c>
      <c r="T25">
        <f t="shared" si="5"/>
        <v>0.81885046610980561</v>
      </c>
      <c r="U25">
        <f t="shared" si="6"/>
        <v>0.19429902196869717</v>
      </c>
      <c r="V25">
        <f t="shared" si="7"/>
        <v>0.76550806114366154</v>
      </c>
      <c r="X25" s="21">
        <v>100.59</v>
      </c>
      <c r="Y25" s="14"/>
      <c r="Z25">
        <f t="shared" si="8"/>
        <v>-9.3750000000000089</v>
      </c>
      <c r="AA25">
        <f t="shared" si="9"/>
        <v>7.3920612879769187</v>
      </c>
      <c r="AB25">
        <f t="shared" si="10"/>
        <v>69.372413793103448</v>
      </c>
      <c r="AC25">
        <f t="shared" si="11"/>
        <v>10.536235980588618</v>
      </c>
      <c r="AD25">
        <f t="shared" si="12"/>
        <v>5.4993952939662991</v>
      </c>
    </row>
    <row r="26" spans="1:30">
      <c r="A26">
        <v>4</v>
      </c>
      <c r="B26">
        <v>2018</v>
      </c>
      <c r="C26" s="19">
        <v>147906.01699999999</v>
      </c>
      <c r="D26" s="4">
        <v>1987902</v>
      </c>
      <c r="E26" s="4">
        <v>336791</v>
      </c>
      <c r="F26" s="4">
        <v>1398721</v>
      </c>
      <c r="G26" s="4">
        <v>2418566</v>
      </c>
      <c r="H26" s="4">
        <v>6295754</v>
      </c>
      <c r="I26" s="4">
        <v>2239181</v>
      </c>
      <c r="J26" s="4">
        <v>7703020</v>
      </c>
      <c r="K26">
        <v>1.6</v>
      </c>
      <c r="L26" s="4">
        <v>587998</v>
      </c>
      <c r="M26" s="4">
        <v>4457596</v>
      </c>
      <c r="O26">
        <f t="shared" si="0"/>
        <v>4.3721942822425488</v>
      </c>
      <c r="P26">
        <f t="shared" si="1"/>
        <v>24.078497427292504</v>
      </c>
      <c r="Q26">
        <f t="shared" si="2"/>
        <v>16.942032353707578</v>
      </c>
      <c r="R26">
        <f t="shared" si="3"/>
        <v>0.92583001662968878</v>
      </c>
      <c r="S26">
        <f t="shared" si="4"/>
        <v>4.5010792002121942</v>
      </c>
      <c r="T26">
        <f t="shared" si="5"/>
        <v>0.81730983432471938</v>
      </c>
      <c r="U26">
        <f t="shared" si="6"/>
        <v>0.2431184429120396</v>
      </c>
      <c r="V26">
        <f t="shared" si="7"/>
        <v>0.76116029921194495</v>
      </c>
      <c r="X26" s="21">
        <v>93.28</v>
      </c>
      <c r="Y26" s="14"/>
      <c r="Z26">
        <f t="shared" si="8"/>
        <v>28.000000000000007</v>
      </c>
      <c r="AA26">
        <f t="shared" si="9"/>
        <v>6.940318620213672</v>
      </c>
      <c r="AB26">
        <f t="shared" si="10"/>
        <v>58.3</v>
      </c>
      <c r="AC26">
        <f t="shared" si="11"/>
        <v>9.8637778840526451</v>
      </c>
      <c r="AD26">
        <f t="shared" si="12"/>
        <v>5.5547921994450649</v>
      </c>
    </row>
    <row r="27" spans="1:30">
      <c r="A27">
        <v>3</v>
      </c>
      <c r="B27">
        <v>2018</v>
      </c>
      <c r="C27" s="19">
        <v>149188.011</v>
      </c>
      <c r="D27" s="4">
        <v>2079593</v>
      </c>
      <c r="E27" s="4">
        <v>263713</v>
      </c>
      <c r="F27" s="4">
        <v>1234902</v>
      </c>
      <c r="G27" s="4">
        <v>2758826</v>
      </c>
      <c r="H27" s="4">
        <v>6586917</v>
      </c>
      <c r="I27" s="4">
        <v>2794046</v>
      </c>
      <c r="J27" s="4">
        <v>7836189</v>
      </c>
      <c r="K27">
        <v>1.25</v>
      </c>
      <c r="L27" s="4">
        <v>823787</v>
      </c>
      <c r="M27" s="4">
        <v>4706220</v>
      </c>
      <c r="O27">
        <f t="shared" si="0"/>
        <v>3.3653220972592672</v>
      </c>
      <c r="P27">
        <f t="shared" si="1"/>
        <v>21.354973916958592</v>
      </c>
      <c r="Q27">
        <f t="shared" si="2"/>
        <v>12.68099094390104</v>
      </c>
      <c r="R27">
        <f t="shared" si="3"/>
        <v>1.0127662998681324</v>
      </c>
      <c r="S27">
        <f t="shared" si="4"/>
        <v>5.3339592939358749</v>
      </c>
      <c r="T27">
        <f t="shared" si="5"/>
        <v>0.84057658639933264</v>
      </c>
      <c r="U27">
        <f t="shared" si="6"/>
        <v>0.29860056415301289</v>
      </c>
      <c r="V27">
        <f t="shared" si="7"/>
        <v>0.79214330222473128</v>
      </c>
      <c r="X27" s="15">
        <v>88.18</v>
      </c>
      <c r="Y27" s="14"/>
      <c r="Z27">
        <f t="shared" si="8"/>
        <v>15.740740740740733</v>
      </c>
      <c r="AA27">
        <f t="shared" si="9"/>
        <v>6.3259487841996016</v>
      </c>
      <c r="AB27">
        <f t="shared" si="10"/>
        <v>70.544000000000011</v>
      </c>
      <c r="AC27">
        <f t="shared" si="11"/>
        <v>10.652990123896473</v>
      </c>
      <c r="AD27">
        <f t="shared" si="12"/>
        <v>6.1712759393053052</v>
      </c>
    </row>
    <row r="28" spans="1:30">
      <c r="A28">
        <v>2</v>
      </c>
      <c r="B28">
        <v>2018</v>
      </c>
      <c r="C28" s="19">
        <v>148692.935</v>
      </c>
      <c r="D28" s="4">
        <v>1751615</v>
      </c>
      <c r="E28" s="4">
        <v>226855</v>
      </c>
      <c r="F28" s="4">
        <v>1049944</v>
      </c>
      <c r="G28" s="4">
        <v>2514257</v>
      </c>
      <c r="H28" s="4">
        <v>6341836</v>
      </c>
      <c r="I28" s="4">
        <v>2365105</v>
      </c>
      <c r="J28" s="4">
        <v>7405653</v>
      </c>
      <c r="K28">
        <v>1.08</v>
      </c>
      <c r="L28" s="4">
        <v>467352</v>
      </c>
      <c r="M28" s="4">
        <v>4601017</v>
      </c>
      <c r="O28">
        <f t="shared" si="0"/>
        <v>3.0632680197141293</v>
      </c>
      <c r="P28">
        <f t="shared" si="1"/>
        <v>21.60639043606135</v>
      </c>
      <c r="Q28">
        <f t="shared" si="2"/>
        <v>12.951190758243106</v>
      </c>
      <c r="R28">
        <f t="shared" si="3"/>
        <v>0.94067750432831643</v>
      </c>
      <c r="S28">
        <f t="shared" si="4"/>
        <v>6.0401659517079009</v>
      </c>
      <c r="T28">
        <f t="shared" si="5"/>
        <v>0.85635068237736767</v>
      </c>
      <c r="U28">
        <f t="shared" si="6"/>
        <v>0.18588075920639777</v>
      </c>
      <c r="V28">
        <f t="shared" si="7"/>
        <v>0.81420080584523591</v>
      </c>
      <c r="X28" s="15">
        <v>79.87</v>
      </c>
      <c r="Y28" s="14"/>
      <c r="Z28">
        <f t="shared" si="8"/>
        <v>-34.54545454545454</v>
      </c>
      <c r="AA28">
        <f t="shared" si="9"/>
        <v>6.7800885002982962</v>
      </c>
      <c r="AB28">
        <f t="shared" si="10"/>
        <v>73.953703703703709</v>
      </c>
      <c r="AC28">
        <f t="shared" si="11"/>
        <v>11.311179185223212</v>
      </c>
      <c r="AD28">
        <f t="shared" si="12"/>
        <v>7.0186843298309247</v>
      </c>
    </row>
    <row r="29" spans="1:30">
      <c r="A29">
        <v>1</v>
      </c>
      <c r="B29">
        <v>2018</v>
      </c>
      <c r="C29" s="19">
        <v>148647.17199999999</v>
      </c>
      <c r="D29" s="4">
        <v>1971959</v>
      </c>
      <c r="E29" s="4">
        <v>350203</v>
      </c>
      <c r="F29" s="4">
        <v>972128</v>
      </c>
      <c r="G29" s="4">
        <v>3705507</v>
      </c>
      <c r="H29" s="4">
        <v>6343143</v>
      </c>
      <c r="I29" s="4">
        <v>2270496</v>
      </c>
      <c r="J29" s="4">
        <v>7332798</v>
      </c>
      <c r="K29">
        <v>1.65</v>
      </c>
      <c r="L29" s="4">
        <v>476434</v>
      </c>
      <c r="M29" s="4">
        <v>4609481</v>
      </c>
      <c r="O29">
        <f t="shared" si="0"/>
        <v>4.7758440911641094</v>
      </c>
      <c r="P29">
        <f t="shared" si="1"/>
        <v>36.024371276210545</v>
      </c>
      <c r="Q29">
        <f t="shared" si="2"/>
        <v>17.759142051127839</v>
      </c>
      <c r="R29">
        <f t="shared" si="3"/>
        <v>0.61273558517093607</v>
      </c>
      <c r="S29">
        <f t="shared" si="4"/>
        <v>6.5250080236347481</v>
      </c>
      <c r="T29">
        <f t="shared" si="5"/>
        <v>0.86503719316964689</v>
      </c>
      <c r="U29">
        <f t="shared" si="6"/>
        <v>0.12857457832356003</v>
      </c>
      <c r="V29">
        <f t="shared" si="7"/>
        <v>0.82583373360620571</v>
      </c>
      <c r="X29" s="21">
        <v>84.33</v>
      </c>
      <c r="Y29" s="14"/>
      <c r="Z29">
        <f t="shared" si="8"/>
        <v>94.117647058823522</v>
      </c>
      <c r="AA29">
        <f t="shared" si="9"/>
        <v>6.3568339984553424</v>
      </c>
      <c r="AB29">
        <f t="shared" si="10"/>
        <v>51.109090909090909</v>
      </c>
      <c r="AC29">
        <f t="shared" si="11"/>
        <v>12.894820450352215</v>
      </c>
      <c r="AD29">
        <f t="shared" si="12"/>
        <v>6.6279975476480466</v>
      </c>
    </row>
    <row r="30" spans="1:30">
      <c r="C30" s="20"/>
      <c r="J30" s="4">
        <v>5553726</v>
      </c>
      <c r="K30">
        <f>3.66-1.28-0.95-0.58</f>
        <v>0.85</v>
      </c>
      <c r="L30" s="4"/>
      <c r="M30" s="4"/>
    </row>
    <row r="31" spans="1:30">
      <c r="B31" s="1"/>
      <c r="C31" s="3">
        <f>AVERAGE(C2:C29)</f>
        <v>147631.47392857139</v>
      </c>
      <c r="M31" s="4"/>
      <c r="O31">
        <f>AVERAGE(O2:O29)</f>
        <v>3.8798558117180884</v>
      </c>
      <c r="P31">
        <f t="shared" ref="P31:AD31" si="13">AVERAGE(P2:P29)</f>
        <v>16.277571942051427</v>
      </c>
      <c r="Q31">
        <f t="shared" si="13"/>
        <v>16.124795227160565</v>
      </c>
      <c r="R31">
        <f t="shared" si="13"/>
        <v>1.0239705149261777</v>
      </c>
      <c r="S31">
        <f t="shared" si="13"/>
        <v>3.2397286332752011</v>
      </c>
      <c r="T31">
        <f t="shared" si="13"/>
        <v>0.74540110623932565</v>
      </c>
      <c r="U31">
        <f t="shared" si="13"/>
        <v>0.23814421043553677</v>
      </c>
      <c r="V31">
        <f t="shared" si="13"/>
        <v>0.67173958948079104</v>
      </c>
      <c r="Z31">
        <f t="shared" si="13"/>
        <v>17.702679234709265</v>
      </c>
      <c r="AA31">
        <f t="shared" si="13"/>
        <v>9.7422914744601687</v>
      </c>
      <c r="AB31">
        <f t="shared" si="13"/>
        <v>90.511461978333415</v>
      </c>
      <c r="AC31">
        <f t="shared" si="13"/>
        <v>9.4332429081860152</v>
      </c>
      <c r="AD31">
        <f t="shared" si="13"/>
        <v>4.1691279731603483</v>
      </c>
    </row>
    <row r="32" spans="1:30">
      <c r="M32" s="4"/>
    </row>
    <row r="33" spans="13:13">
      <c r="M33" s="4"/>
    </row>
    <row r="34" spans="13:13">
      <c r="M34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7340-6B7B-4253-9DBE-F9ABE01B4C40}">
  <dimension ref="A1:AF40"/>
  <sheetViews>
    <sheetView topLeftCell="A20" workbookViewId="0">
      <selection activeCell="C2" sqref="C2:C29"/>
    </sheetView>
  </sheetViews>
  <sheetFormatPr defaultRowHeight="14.4"/>
  <cols>
    <col min="3" max="3" width="14" style="3" bestFit="1" customWidth="1"/>
    <col min="4" max="4" width="19.44140625" bestFit="1" customWidth="1"/>
    <col min="5" max="5" width="14" customWidth="1"/>
    <col min="6" max="6" width="10.6640625" bestFit="1" customWidth="1"/>
    <col min="7" max="7" width="9.5546875" bestFit="1" customWidth="1"/>
    <col min="8" max="8" width="10.6640625" bestFit="1" customWidth="1"/>
    <col min="9" max="9" width="9.5546875" bestFit="1" customWidth="1"/>
    <col min="10" max="10" width="10.6640625" bestFit="1" customWidth="1"/>
    <col min="13" max="13" width="10.6640625" bestFit="1" customWidth="1"/>
  </cols>
  <sheetData>
    <row r="1" spans="1:32" ht="43.2">
      <c r="A1" t="s">
        <v>1</v>
      </c>
      <c r="B1" t="s">
        <v>2</v>
      </c>
      <c r="C1" s="2" t="s">
        <v>16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2">
      <c r="A2">
        <v>4</v>
      </c>
      <c r="B2">
        <v>2024</v>
      </c>
      <c r="C2" s="3">
        <v>1356664.6089999999</v>
      </c>
      <c r="D2" s="4">
        <v>4070000</v>
      </c>
      <c r="E2" s="4">
        <v>-144000</v>
      </c>
      <c r="F2" s="4">
        <v>24243000</v>
      </c>
      <c r="G2" s="4">
        <v>6101000</v>
      </c>
      <c r="H2" s="4">
        <v>27085000</v>
      </c>
      <c r="I2" s="4">
        <v>3997000</v>
      </c>
      <c r="J2" s="4">
        <v>53430000</v>
      </c>
      <c r="K2">
        <f>1.05-SUM(K3:K5)</f>
        <v>-0.1100000000000001</v>
      </c>
      <c r="L2">
        <v>510000</v>
      </c>
      <c r="M2" s="4">
        <v>15554000</v>
      </c>
      <c r="O2">
        <f>(E2/J2)*100</f>
        <v>-0.26951151038742277</v>
      </c>
      <c r="P2">
        <f>(E2/F2)*100</f>
        <v>-0.5939858928350451</v>
      </c>
      <c r="Q2">
        <f>(E2/D2)*100</f>
        <v>-3.5380835380835385</v>
      </c>
      <c r="R2">
        <f>I2/G2</f>
        <v>0.65513850188493694</v>
      </c>
      <c r="S2">
        <f>H2/F2</f>
        <v>1.1172297157942499</v>
      </c>
      <c r="T2">
        <f>H2/J2</f>
        <v>0.50692494853078796</v>
      </c>
      <c r="U2">
        <f>L2/G2</f>
        <v>8.3592853630552369E-2</v>
      </c>
      <c r="V2">
        <f>M2/(M2+F2)</f>
        <v>0.39083347991054601</v>
      </c>
      <c r="X2" s="21">
        <v>31.89</v>
      </c>
      <c r="Y2" s="14"/>
      <c r="Z2">
        <f>((K2-K3)/K3)*100</f>
        <v>-124.44444444444444</v>
      </c>
      <c r="AA2">
        <f>X2*C2/D2</f>
        <v>10.629983877398033</v>
      </c>
      <c r="AB2">
        <f>X2/K2</f>
        <v>-289.90909090909065</v>
      </c>
      <c r="AC2">
        <f>X2*C2/F2</f>
        <v>1.7845990339896052</v>
      </c>
      <c r="AD2">
        <f>0.5*(J2+J3)/F2</f>
        <v>2.1892505053004991</v>
      </c>
      <c r="AF2" s="4"/>
    </row>
    <row r="3" spans="1:32">
      <c r="A3">
        <v>3</v>
      </c>
      <c r="B3">
        <v>2024</v>
      </c>
      <c r="C3" s="10">
        <v>1356443.0090000001</v>
      </c>
      <c r="D3" s="4">
        <v>3891000</v>
      </c>
      <c r="E3" s="4">
        <v>616000</v>
      </c>
      <c r="F3" s="4">
        <v>24969000</v>
      </c>
      <c r="G3" s="4">
        <v>7699000</v>
      </c>
      <c r="H3" s="4">
        <v>27749000</v>
      </c>
      <c r="I3" s="4">
        <v>4102000</v>
      </c>
      <c r="J3" s="4">
        <v>52718000</v>
      </c>
      <c r="K3">
        <v>0.45</v>
      </c>
      <c r="L3" s="4">
        <v>552000</v>
      </c>
      <c r="M3" s="4">
        <v>14885000</v>
      </c>
      <c r="O3">
        <f t="shared" ref="O3:O29" si="0">(E3/J3)*100</f>
        <v>1.1684813536173602</v>
      </c>
      <c r="P3">
        <f t="shared" ref="P3:P29" si="1">(E3/F3)*100</f>
        <v>2.4670591533501538</v>
      </c>
      <c r="Q3">
        <f t="shared" ref="Q3:Q29" si="2">(E3/D3)*100</f>
        <v>15.831405808275509</v>
      </c>
      <c r="R3">
        <f t="shared" ref="R3:R29" si="3">I3/G3</f>
        <v>0.53279646707364592</v>
      </c>
      <c r="S3">
        <f t="shared" ref="S3:S29" si="4">H3/F3</f>
        <v>1.1113380591933999</v>
      </c>
      <c r="T3">
        <f t="shared" ref="T3:T29" si="5">H3/J3</f>
        <v>0.52636670586896317</v>
      </c>
      <c r="U3">
        <f t="shared" ref="U3:U29" si="6">L3/G3</f>
        <v>7.1697623067930899E-2</v>
      </c>
      <c r="V3">
        <f t="shared" ref="V3:V29" si="7">M3/(M3+F3)</f>
        <v>0.37348823204697146</v>
      </c>
      <c r="X3" s="21">
        <v>37.21</v>
      </c>
      <c r="Y3" s="14"/>
      <c r="Z3">
        <f t="shared" ref="Z3:Z29" si="8">((K3-K4)/K4)*100</f>
        <v>18.421052631578949</v>
      </c>
      <c r="AA3">
        <f t="shared" ref="AA3:AA29" si="9">X3*C3/D3</f>
        <v>12.971792435078386</v>
      </c>
      <c r="AB3">
        <f t="shared" ref="AB3:AB29" si="10">X3/K3</f>
        <v>82.688888888888883</v>
      </c>
      <c r="AC3">
        <f t="shared" ref="AC3:AC29" si="11">X3*C3/F3</f>
        <v>2.0214363556766393</v>
      </c>
      <c r="AD3">
        <f t="shared" ref="AD3:AD29" si="12">0.5*(J3+J4)/F3</f>
        <v>2.1038487724778725</v>
      </c>
      <c r="AF3" s="4"/>
    </row>
    <row r="4" spans="1:32">
      <c r="A4">
        <v>2</v>
      </c>
      <c r="B4">
        <v>2024</v>
      </c>
      <c r="C4" s="3">
        <v>1355763.5060000001</v>
      </c>
      <c r="D4" s="4">
        <v>3922000</v>
      </c>
      <c r="E4" s="4">
        <v>515000</v>
      </c>
      <c r="F4" s="4">
        <v>24718000</v>
      </c>
      <c r="G4" s="4">
        <v>7509000</v>
      </c>
      <c r="H4" s="4">
        <v>27626000</v>
      </c>
      <c r="I4" s="4">
        <v>3819000</v>
      </c>
      <c r="J4" s="4">
        <v>52344000</v>
      </c>
      <c r="K4">
        <v>0.38</v>
      </c>
      <c r="L4" s="4">
        <v>438000</v>
      </c>
      <c r="M4" s="4">
        <v>14805000</v>
      </c>
      <c r="O4">
        <f t="shared" si="0"/>
        <v>0.98387589790615915</v>
      </c>
      <c r="P4">
        <f t="shared" si="1"/>
        <v>2.0835019014483374</v>
      </c>
      <c r="Q4">
        <f t="shared" si="2"/>
        <v>13.131055583885773</v>
      </c>
      <c r="R4">
        <f t="shared" si="3"/>
        <v>0.50858969236915696</v>
      </c>
      <c r="S4">
        <f t="shared" si="4"/>
        <v>1.1176470588235294</v>
      </c>
      <c r="T4">
        <f t="shared" si="5"/>
        <v>0.52777777777777779</v>
      </c>
      <c r="U4">
        <f t="shared" si="6"/>
        <v>5.8330003995205756E-2</v>
      </c>
      <c r="V4">
        <f t="shared" si="7"/>
        <v>0.37459200971586165</v>
      </c>
      <c r="X4" s="21">
        <v>32.950000000000003</v>
      </c>
      <c r="Y4" s="14"/>
      <c r="Z4">
        <f t="shared" si="8"/>
        <v>15.151515151515147</v>
      </c>
      <c r="AA4">
        <f t="shared" si="9"/>
        <v>11.390210995079043</v>
      </c>
      <c r="AB4">
        <f t="shared" si="10"/>
        <v>86.71052631578948</v>
      </c>
      <c r="AC4">
        <f t="shared" si="11"/>
        <v>1.8072824469091353</v>
      </c>
      <c r="AD4">
        <f t="shared" si="12"/>
        <v>2.1164738247431023</v>
      </c>
      <c r="AF4" s="4"/>
    </row>
    <row r="5" spans="1:32">
      <c r="A5">
        <v>1</v>
      </c>
      <c r="B5">
        <v>2024</v>
      </c>
      <c r="C5" s="3">
        <v>1355571.4380000001</v>
      </c>
      <c r="D5" s="4">
        <v>3468000</v>
      </c>
      <c r="E5" s="4">
        <v>454000</v>
      </c>
      <c r="F5" s="4">
        <v>24653000</v>
      </c>
      <c r="G5" s="4">
        <v>7004000</v>
      </c>
      <c r="H5" s="4">
        <v>27633000</v>
      </c>
      <c r="I5" s="4">
        <v>3567000</v>
      </c>
      <c r="J5" s="4">
        <v>52286000</v>
      </c>
      <c r="K5">
        <v>0.33</v>
      </c>
      <c r="L5" s="4">
        <v>317000</v>
      </c>
      <c r="M5" s="4">
        <v>14837000</v>
      </c>
      <c r="O5">
        <f t="shared" si="0"/>
        <v>0.86830126611329994</v>
      </c>
      <c r="P5">
        <f t="shared" si="1"/>
        <v>1.8415608648034723</v>
      </c>
      <c r="Q5">
        <f t="shared" si="2"/>
        <v>13.091118800461359</v>
      </c>
      <c r="R5">
        <f t="shared" si="3"/>
        <v>0.50928041119360368</v>
      </c>
      <c r="S5">
        <f t="shared" si="4"/>
        <v>1.12087778363688</v>
      </c>
      <c r="T5">
        <f t="shared" si="5"/>
        <v>0.52849711203763916</v>
      </c>
      <c r="U5">
        <f t="shared" si="6"/>
        <v>4.52598515134209E-2</v>
      </c>
      <c r="V5">
        <f t="shared" si="7"/>
        <v>0.37571537097999491</v>
      </c>
      <c r="X5" s="21">
        <v>30.07</v>
      </c>
      <c r="Y5" s="14"/>
      <c r="Z5">
        <f t="shared" si="8"/>
        <v>-32.653061224489797</v>
      </c>
      <c r="AA5">
        <f t="shared" si="9"/>
        <v>11.753758114377163</v>
      </c>
      <c r="AB5">
        <f t="shared" si="10"/>
        <v>91.121212121212125</v>
      </c>
      <c r="AC5">
        <f t="shared" si="11"/>
        <v>1.6534309471731636</v>
      </c>
      <c r="AD5">
        <f t="shared" si="12"/>
        <v>2.1177138684947066</v>
      </c>
      <c r="AF5" s="4"/>
    </row>
    <row r="6" spans="1:32">
      <c r="A6">
        <v>4</v>
      </c>
      <c r="B6">
        <v>2023</v>
      </c>
      <c r="C6" s="3">
        <v>1390446.0430000001</v>
      </c>
      <c r="D6" s="4">
        <v>3867000</v>
      </c>
      <c r="E6" s="4">
        <v>693000</v>
      </c>
      <c r="F6" s="4">
        <v>25676000</v>
      </c>
      <c r="G6" s="4">
        <v>8916000</v>
      </c>
      <c r="H6" s="4">
        <v>26454000</v>
      </c>
      <c r="I6" s="4">
        <v>3375000</v>
      </c>
      <c r="J6" s="4">
        <v>52130000</v>
      </c>
      <c r="K6">
        <v>0.49</v>
      </c>
      <c r="L6" s="4">
        <v>267000</v>
      </c>
      <c r="M6" s="4">
        <v>13191000</v>
      </c>
      <c r="O6">
        <f t="shared" si="0"/>
        <v>1.3293688854786112</v>
      </c>
      <c r="P6">
        <f t="shared" si="1"/>
        <v>2.6990185387131951</v>
      </c>
      <c r="Q6">
        <f t="shared" si="2"/>
        <v>17.92086889061288</v>
      </c>
      <c r="R6">
        <f t="shared" si="3"/>
        <v>0.37853297442799461</v>
      </c>
      <c r="S6">
        <f t="shared" si="4"/>
        <v>1.0303006698862751</v>
      </c>
      <c r="T6">
        <f t="shared" si="5"/>
        <v>0.50746211394590446</v>
      </c>
      <c r="U6">
        <f t="shared" si="6"/>
        <v>2.9946164199192462E-2</v>
      </c>
      <c r="V6">
        <f t="shared" si="7"/>
        <v>0.33938816991277948</v>
      </c>
      <c r="X6" s="21">
        <v>32.229999999999997</v>
      </c>
      <c r="Y6" s="14"/>
      <c r="Z6">
        <f t="shared" si="8"/>
        <v>32.432432432432435</v>
      </c>
      <c r="AA6">
        <f t="shared" si="9"/>
        <v>11.58884819392035</v>
      </c>
      <c r="AB6">
        <f t="shared" si="10"/>
        <v>65.775510204081627</v>
      </c>
      <c r="AC6">
        <f t="shared" si="11"/>
        <v>1.7453682803353325</v>
      </c>
      <c r="AD6">
        <f t="shared" si="12"/>
        <v>2.023153918055772</v>
      </c>
      <c r="AF6" s="4"/>
    </row>
    <row r="7" spans="1:32">
      <c r="A7">
        <v>3</v>
      </c>
      <c r="B7">
        <v>2023</v>
      </c>
      <c r="C7" s="3">
        <v>1398322.0330000001</v>
      </c>
      <c r="D7" s="4">
        <v>3805000</v>
      </c>
      <c r="E7" s="4">
        <v>518000</v>
      </c>
      <c r="F7" s="4">
        <v>25364000</v>
      </c>
      <c r="G7" s="4">
        <v>8814000</v>
      </c>
      <c r="H7" s="4">
        <v>26399000</v>
      </c>
      <c r="I7" s="4">
        <v>3406000</v>
      </c>
      <c r="J7" s="4">
        <v>51763000</v>
      </c>
      <c r="K7">
        <v>0.37</v>
      </c>
      <c r="L7" s="4">
        <v>260000</v>
      </c>
      <c r="M7" s="4">
        <v>12738000</v>
      </c>
      <c r="O7">
        <f t="shared" si="0"/>
        <v>1.0007147962830594</v>
      </c>
      <c r="P7">
        <f t="shared" si="1"/>
        <v>2.0422646270304368</v>
      </c>
      <c r="Q7">
        <f t="shared" si="2"/>
        <v>13.613666228646517</v>
      </c>
      <c r="R7">
        <f t="shared" si="3"/>
        <v>0.3864306784660767</v>
      </c>
      <c r="S7">
        <f t="shared" si="4"/>
        <v>1.0408058665825579</v>
      </c>
      <c r="T7">
        <f t="shared" si="5"/>
        <v>0.50999748855360005</v>
      </c>
      <c r="U7">
        <f t="shared" si="6"/>
        <v>2.9498525073746312E-2</v>
      </c>
      <c r="V7">
        <f t="shared" si="7"/>
        <v>0.33431315941420398</v>
      </c>
      <c r="X7" s="21">
        <v>30.53</v>
      </c>
      <c r="Y7" s="14"/>
      <c r="Z7">
        <f t="shared" si="8"/>
        <v>2.7777777777777803</v>
      </c>
      <c r="AA7">
        <f t="shared" si="9"/>
        <v>11.219650898157688</v>
      </c>
      <c r="AB7">
        <f t="shared" si="10"/>
        <v>82.513513513513516</v>
      </c>
      <c r="AC7">
        <f t="shared" si="11"/>
        <v>1.6831245729179154</v>
      </c>
      <c r="AD7">
        <f t="shared" si="12"/>
        <v>2.0415549597855227</v>
      </c>
      <c r="AF7" s="4"/>
    </row>
    <row r="8" spans="1:32">
      <c r="A8">
        <v>2</v>
      </c>
      <c r="B8">
        <v>2023</v>
      </c>
      <c r="C8" s="3">
        <v>1396909.564</v>
      </c>
      <c r="D8" s="4">
        <v>3789000</v>
      </c>
      <c r="E8" s="4">
        <v>503000</v>
      </c>
      <c r="F8" s="4">
        <v>25268000</v>
      </c>
      <c r="G8" s="4">
        <v>9056000</v>
      </c>
      <c r="H8" s="4">
        <v>26534000</v>
      </c>
      <c r="I8" s="4">
        <v>3570000</v>
      </c>
      <c r="J8" s="4">
        <v>51801000</v>
      </c>
      <c r="K8">
        <v>0.36</v>
      </c>
      <c r="L8" s="4">
        <v>278000</v>
      </c>
      <c r="M8" s="4">
        <v>12569000</v>
      </c>
      <c r="O8">
        <f t="shared" si="0"/>
        <v>0.97102372541070636</v>
      </c>
      <c r="P8">
        <f t="shared" si="1"/>
        <v>1.9906601234763337</v>
      </c>
      <c r="Q8">
        <f t="shared" si="2"/>
        <v>13.275270519926103</v>
      </c>
      <c r="R8">
        <f t="shared" si="3"/>
        <v>0.39421378091872794</v>
      </c>
      <c r="S8">
        <f t="shared" si="4"/>
        <v>1.0501028969447523</v>
      </c>
      <c r="T8">
        <f t="shared" si="5"/>
        <v>0.51222949363911896</v>
      </c>
      <c r="U8">
        <f t="shared" si="6"/>
        <v>3.0697879858657243E-2</v>
      </c>
      <c r="V8">
        <f t="shared" si="7"/>
        <v>0.33218806987869015</v>
      </c>
      <c r="X8" s="21">
        <v>30.04</v>
      </c>
      <c r="Y8" s="14"/>
      <c r="Z8">
        <f t="shared" si="8"/>
        <v>9.0909090909090811</v>
      </c>
      <c r="AA8">
        <f t="shared" si="9"/>
        <v>11.074996912789654</v>
      </c>
      <c r="AB8">
        <f t="shared" si="10"/>
        <v>83.444444444444443</v>
      </c>
      <c r="AC8">
        <f t="shared" si="11"/>
        <v>1.6607235753743865</v>
      </c>
      <c r="AD8">
        <f t="shared" si="12"/>
        <v>2.0472732309640653</v>
      </c>
      <c r="AF8" s="4"/>
    </row>
    <row r="9" spans="1:32">
      <c r="A9">
        <v>1</v>
      </c>
      <c r="B9">
        <v>2023</v>
      </c>
      <c r="C9" s="3">
        <v>1403720.858</v>
      </c>
      <c r="D9" s="4">
        <v>3353000</v>
      </c>
      <c r="E9" s="4">
        <v>467000</v>
      </c>
      <c r="F9" s="4">
        <v>25103000</v>
      </c>
      <c r="G9" s="4">
        <v>9127000</v>
      </c>
      <c r="H9" s="4">
        <v>26558000</v>
      </c>
      <c r="I9" s="4">
        <v>3586000</v>
      </c>
      <c r="J9" s="4">
        <v>51660000</v>
      </c>
      <c r="K9">
        <v>0.33</v>
      </c>
      <c r="L9" s="4">
        <v>204000</v>
      </c>
      <c r="M9" s="4">
        <v>12239000</v>
      </c>
      <c r="O9">
        <f t="shared" si="0"/>
        <v>0.90398761130468452</v>
      </c>
      <c r="P9">
        <f t="shared" si="1"/>
        <v>1.8603354180775207</v>
      </c>
      <c r="Q9">
        <f t="shared" si="2"/>
        <v>13.92782582761706</v>
      </c>
      <c r="R9">
        <f t="shared" si="3"/>
        <v>0.39290018626054563</v>
      </c>
      <c r="S9">
        <f t="shared" si="4"/>
        <v>1.0579611998565908</v>
      </c>
      <c r="T9">
        <f t="shared" si="5"/>
        <v>0.5140921409214092</v>
      </c>
      <c r="U9">
        <f t="shared" si="6"/>
        <v>2.2351265476060041E-2</v>
      </c>
      <c r="V9">
        <f t="shared" si="7"/>
        <v>0.32775427132986984</v>
      </c>
      <c r="X9" s="21">
        <v>33.67</v>
      </c>
      <c r="Y9" s="14"/>
      <c r="Z9">
        <f t="shared" si="8"/>
        <v>3.1250000000000027</v>
      </c>
      <c r="AA9">
        <f t="shared" si="9"/>
        <v>14.095819054237996</v>
      </c>
      <c r="AB9">
        <f t="shared" si="10"/>
        <v>102.03030303030303</v>
      </c>
      <c r="AC9">
        <f t="shared" si="11"/>
        <v>1.8827742217607457</v>
      </c>
      <c r="AD9">
        <f t="shared" si="12"/>
        <v>2.0614468390232243</v>
      </c>
      <c r="AF9" s="4"/>
    </row>
    <row r="10" spans="1:32">
      <c r="A10">
        <v>4</v>
      </c>
      <c r="B10">
        <v>2022</v>
      </c>
      <c r="C10" s="3">
        <v>1408394.2930000001</v>
      </c>
      <c r="D10" s="4">
        <v>3803000</v>
      </c>
      <c r="E10" s="4">
        <v>453000</v>
      </c>
      <c r="F10" s="4">
        <v>25126000</v>
      </c>
      <c r="G10" s="4">
        <v>8076000</v>
      </c>
      <c r="H10" s="4">
        <v>26712000</v>
      </c>
      <c r="I10" s="4">
        <v>3804000</v>
      </c>
      <c r="J10" s="4">
        <v>51837000</v>
      </c>
      <c r="K10">
        <v>0.32</v>
      </c>
      <c r="L10" s="4">
        <v>535000</v>
      </c>
      <c r="M10" s="4">
        <v>11967000</v>
      </c>
      <c r="O10">
        <f t="shared" si="0"/>
        <v>0.87389316511372184</v>
      </c>
      <c r="P10">
        <f t="shared" si="1"/>
        <v>1.8029133168829103</v>
      </c>
      <c r="Q10">
        <f t="shared" si="2"/>
        <v>11.911648698396004</v>
      </c>
      <c r="R10">
        <f t="shared" si="3"/>
        <v>0.47102526002971767</v>
      </c>
      <c r="S10">
        <f t="shared" si="4"/>
        <v>1.0631218657963861</v>
      </c>
      <c r="T10">
        <f t="shared" si="5"/>
        <v>0.51530759881937616</v>
      </c>
      <c r="U10">
        <f t="shared" si="6"/>
        <v>6.6245666171371967E-2</v>
      </c>
      <c r="V10">
        <f t="shared" si="7"/>
        <v>0.32262151888496482</v>
      </c>
      <c r="X10" s="14">
        <v>33.65</v>
      </c>
      <c r="Y10" s="14"/>
      <c r="Z10">
        <f t="shared" si="8"/>
        <v>146.15384615384613</v>
      </c>
      <c r="AA10">
        <f t="shared" si="9"/>
        <v>12.461863781080725</v>
      </c>
      <c r="AB10">
        <f t="shared" si="10"/>
        <v>105.15625</v>
      </c>
      <c r="AC10">
        <f t="shared" si="11"/>
        <v>1.8861923091399346</v>
      </c>
      <c r="AD10">
        <f t="shared" si="12"/>
        <v>2.0551818833081272</v>
      </c>
      <c r="AF10" s="4"/>
    </row>
    <row r="11" spans="1:32">
      <c r="A11">
        <v>3</v>
      </c>
      <c r="B11">
        <v>2022</v>
      </c>
      <c r="C11" s="3">
        <v>1416251.307</v>
      </c>
      <c r="D11" s="4">
        <v>3622000</v>
      </c>
      <c r="E11" s="4">
        <v>180000</v>
      </c>
      <c r="F11" s="4">
        <v>25102000</v>
      </c>
      <c r="G11" s="4">
        <v>7233000</v>
      </c>
      <c r="H11" s="4">
        <v>26339000</v>
      </c>
      <c r="I11" s="4">
        <v>4325000</v>
      </c>
      <c r="J11" s="4">
        <v>51440000</v>
      </c>
      <c r="K11">
        <v>0.13</v>
      </c>
      <c r="L11" s="4">
        <v>925000</v>
      </c>
      <c r="M11" s="4">
        <v>11561000</v>
      </c>
      <c r="O11">
        <f t="shared" si="0"/>
        <v>0.34992223950233281</v>
      </c>
      <c r="P11">
        <f t="shared" si="1"/>
        <v>0.71707433670623855</v>
      </c>
      <c r="Q11">
        <f t="shared" si="2"/>
        <v>4.9696300386526779</v>
      </c>
      <c r="R11">
        <f t="shared" si="3"/>
        <v>0.59795382275680908</v>
      </c>
      <c r="S11">
        <f t="shared" si="4"/>
        <v>1.0492789419169788</v>
      </c>
      <c r="T11">
        <f t="shared" si="5"/>
        <v>0.51203343701399684</v>
      </c>
      <c r="U11">
        <f t="shared" si="6"/>
        <v>0.12788607769943316</v>
      </c>
      <c r="V11">
        <f t="shared" si="7"/>
        <v>0.31533153315331536</v>
      </c>
      <c r="X11" s="21">
        <v>33.799999999999997</v>
      </c>
      <c r="Y11" s="14"/>
      <c r="Z11">
        <f t="shared" si="8"/>
        <v>-13.333333333333327</v>
      </c>
      <c r="AA11">
        <f t="shared" si="9"/>
        <v>13.216260126062947</v>
      </c>
      <c r="AB11">
        <f t="shared" si="10"/>
        <v>259.99999999999994</v>
      </c>
      <c r="AC11">
        <f t="shared" si="11"/>
        <v>1.9069912427934026</v>
      </c>
      <c r="AD11">
        <f t="shared" si="12"/>
        <v>2.0490000796749261</v>
      </c>
      <c r="AF11" s="4"/>
    </row>
    <row r="12" spans="1:32">
      <c r="A12">
        <v>2</v>
      </c>
      <c r="B12">
        <v>2022</v>
      </c>
      <c r="C12" s="3">
        <v>1416072.925</v>
      </c>
      <c r="D12" s="4">
        <v>3554000</v>
      </c>
      <c r="E12" s="4">
        <v>218000</v>
      </c>
      <c r="F12" s="4">
        <v>25391000</v>
      </c>
      <c r="G12" s="4">
        <v>6761000</v>
      </c>
      <c r="H12" s="4">
        <v>26037000</v>
      </c>
      <c r="I12" s="4">
        <v>3771000</v>
      </c>
      <c r="J12" s="4">
        <v>51428000</v>
      </c>
      <c r="K12">
        <v>0.15</v>
      </c>
      <c r="L12" s="4">
        <v>552000</v>
      </c>
      <c r="M12" s="4">
        <v>11555000</v>
      </c>
      <c r="O12">
        <f t="shared" si="0"/>
        <v>0.42389359881776467</v>
      </c>
      <c r="P12">
        <f t="shared" si="1"/>
        <v>0.85857193493757633</v>
      </c>
      <c r="Q12">
        <f t="shared" si="2"/>
        <v>6.1339335959482275</v>
      </c>
      <c r="R12">
        <f t="shared" si="3"/>
        <v>0.55775772814672386</v>
      </c>
      <c r="S12">
        <f t="shared" si="4"/>
        <v>1.0254420857784254</v>
      </c>
      <c r="T12">
        <f t="shared" si="5"/>
        <v>0.50628062534028151</v>
      </c>
      <c r="U12">
        <f t="shared" si="6"/>
        <v>8.1644727111374063E-2</v>
      </c>
      <c r="V12">
        <f t="shared" si="7"/>
        <v>0.31275374871433986</v>
      </c>
      <c r="X12" s="14">
        <v>33.21</v>
      </c>
      <c r="Y12" s="14"/>
      <c r="Z12">
        <f t="shared" si="8"/>
        <v>-63.414634146341463</v>
      </c>
      <c r="AA12">
        <f t="shared" si="9"/>
        <v>13.232352796637594</v>
      </c>
      <c r="AB12">
        <f t="shared" si="10"/>
        <v>221.4</v>
      </c>
      <c r="AC12">
        <f t="shared" si="11"/>
        <v>1.8521437453920684</v>
      </c>
      <c r="AD12">
        <f t="shared" si="12"/>
        <v>2.021818754676854</v>
      </c>
      <c r="AF12" s="4"/>
    </row>
    <row r="13" spans="1:32">
      <c r="A13">
        <v>1</v>
      </c>
      <c r="B13">
        <v>2022</v>
      </c>
      <c r="C13" s="3">
        <v>1418462.2390000001</v>
      </c>
      <c r="D13" s="4">
        <v>3078000</v>
      </c>
      <c r="E13" s="4">
        <v>585000</v>
      </c>
      <c r="F13" s="4">
        <v>25511000</v>
      </c>
      <c r="G13" s="4">
        <v>6448000</v>
      </c>
      <c r="H13" s="4">
        <v>25733000</v>
      </c>
      <c r="I13" s="4">
        <v>3490000</v>
      </c>
      <c r="J13" s="4">
        <v>51244000</v>
      </c>
      <c r="K13">
        <v>0.41</v>
      </c>
      <c r="L13" s="4">
        <v>592000</v>
      </c>
      <c r="M13" s="4">
        <v>11584000</v>
      </c>
      <c r="O13">
        <f t="shared" si="0"/>
        <v>1.1415970650222464</v>
      </c>
      <c r="P13">
        <f t="shared" si="1"/>
        <v>2.2931284543922228</v>
      </c>
      <c r="Q13">
        <f t="shared" si="2"/>
        <v>19.005847953216374</v>
      </c>
      <c r="R13">
        <f t="shared" si="3"/>
        <v>0.54125310173697272</v>
      </c>
      <c r="S13">
        <f t="shared" si="4"/>
        <v>1.0087021284935911</v>
      </c>
      <c r="T13">
        <f t="shared" si="5"/>
        <v>0.50216610725158062</v>
      </c>
      <c r="U13">
        <f t="shared" si="6"/>
        <v>9.1811414392059559E-2</v>
      </c>
      <c r="V13">
        <f t="shared" si="7"/>
        <v>0.31227928292222673</v>
      </c>
      <c r="X13" s="21">
        <v>35.380000000000003</v>
      </c>
      <c r="Y13" s="14"/>
      <c r="Z13">
        <f t="shared" si="8"/>
        <v>-30.508474576271187</v>
      </c>
      <c r="AA13">
        <f t="shared" si="9"/>
        <v>16.304481486621185</v>
      </c>
      <c r="AB13">
        <f t="shared" si="10"/>
        <v>86.292682926829286</v>
      </c>
      <c r="AC13">
        <f t="shared" si="11"/>
        <v>1.9671982288354044</v>
      </c>
      <c r="AD13">
        <f t="shared" si="12"/>
        <v>1.9960409235231862</v>
      </c>
      <c r="AF13" s="4"/>
    </row>
    <row r="14" spans="1:32">
      <c r="A14">
        <v>4</v>
      </c>
      <c r="B14">
        <v>2021</v>
      </c>
      <c r="C14" s="3">
        <v>1418119.1969999999</v>
      </c>
      <c r="D14" s="4">
        <v>3391000</v>
      </c>
      <c r="E14" s="4">
        <v>843000</v>
      </c>
      <c r="F14" s="4">
        <v>24972000</v>
      </c>
      <c r="G14" s="4">
        <v>6485000</v>
      </c>
      <c r="H14" s="4">
        <v>25626000</v>
      </c>
      <c r="I14" s="4">
        <v>3057000</v>
      </c>
      <c r="J14" s="4">
        <v>50598000</v>
      </c>
      <c r="K14">
        <v>0.59</v>
      </c>
      <c r="L14" s="4">
        <v>567000</v>
      </c>
      <c r="M14" s="4">
        <v>11882000</v>
      </c>
      <c r="O14">
        <f t="shared" si="0"/>
        <v>1.6660737578560416</v>
      </c>
      <c r="P14">
        <f t="shared" si="1"/>
        <v>3.3757808745795295</v>
      </c>
      <c r="Q14">
        <f t="shared" si="2"/>
        <v>24.859923326452375</v>
      </c>
      <c r="R14">
        <f t="shared" si="3"/>
        <v>0.47139552814186586</v>
      </c>
      <c r="S14">
        <f t="shared" si="4"/>
        <v>1.0261893320518982</v>
      </c>
      <c r="T14">
        <f t="shared" si="5"/>
        <v>0.50646270603581167</v>
      </c>
      <c r="U14">
        <f t="shared" si="6"/>
        <v>8.7432536622976093E-2</v>
      </c>
      <c r="V14">
        <f t="shared" si="7"/>
        <v>0.32240733705974928</v>
      </c>
      <c r="X14" s="15">
        <v>34.07</v>
      </c>
      <c r="Y14" s="14"/>
      <c r="Z14">
        <f t="shared" si="8"/>
        <v>59.459459459459453</v>
      </c>
      <c r="AA14">
        <f t="shared" si="9"/>
        <v>14.248104111409614</v>
      </c>
      <c r="AB14">
        <f t="shared" si="10"/>
        <v>57.745762711864408</v>
      </c>
      <c r="AC14">
        <f t="shared" si="11"/>
        <v>1.9347797950420471</v>
      </c>
      <c r="AD14">
        <f t="shared" si="12"/>
        <v>2.0208233221207754</v>
      </c>
      <c r="AF14" s="4"/>
    </row>
    <row r="15" spans="1:32">
      <c r="A15">
        <v>3</v>
      </c>
      <c r="B15">
        <v>2021</v>
      </c>
      <c r="C15" s="3">
        <v>1417914.4369999999</v>
      </c>
      <c r="D15" s="4">
        <v>3250000</v>
      </c>
      <c r="E15" s="4">
        <v>530000</v>
      </c>
      <c r="F15" s="4">
        <v>24405000</v>
      </c>
      <c r="G15" s="4">
        <v>6795000</v>
      </c>
      <c r="H15" s="4">
        <v>25925000</v>
      </c>
      <c r="I15" s="4">
        <v>2803000</v>
      </c>
      <c r="J15" s="4">
        <v>50330000</v>
      </c>
      <c r="K15">
        <v>0.37</v>
      </c>
      <c r="L15" s="4">
        <v>200000</v>
      </c>
      <c r="M15" s="4">
        <v>12725000</v>
      </c>
      <c r="O15">
        <f t="shared" si="0"/>
        <v>1.0530498708523743</v>
      </c>
      <c r="P15">
        <f t="shared" si="1"/>
        <v>2.1716861298914156</v>
      </c>
      <c r="Q15">
        <f t="shared" si="2"/>
        <v>16.307692307692307</v>
      </c>
      <c r="R15">
        <f t="shared" si="3"/>
        <v>0.41250919793966151</v>
      </c>
      <c r="S15">
        <f t="shared" si="4"/>
        <v>1.062282319196886</v>
      </c>
      <c r="T15">
        <f t="shared" si="5"/>
        <v>0.51510033777071329</v>
      </c>
      <c r="U15">
        <f t="shared" si="6"/>
        <v>2.9433406916850625E-2</v>
      </c>
      <c r="V15">
        <f t="shared" si="7"/>
        <v>0.34271478588742255</v>
      </c>
      <c r="X15" s="21">
        <v>31.57</v>
      </c>
      <c r="Y15" s="14"/>
      <c r="Z15">
        <f t="shared" si="8"/>
        <v>19.35483870967742</v>
      </c>
      <c r="AA15">
        <f t="shared" si="9"/>
        <v>13.773402700335383</v>
      </c>
      <c r="AB15">
        <f t="shared" si="10"/>
        <v>85.324324324324323</v>
      </c>
      <c r="AC15">
        <f t="shared" si="11"/>
        <v>1.8341962211059208</v>
      </c>
      <c r="AD15">
        <f t="shared" si="12"/>
        <v>2.0625691456668713</v>
      </c>
      <c r="AF15" s="4"/>
    </row>
    <row r="16" spans="1:32">
      <c r="A16">
        <v>2</v>
      </c>
      <c r="B16">
        <v>2021</v>
      </c>
      <c r="C16" s="3">
        <v>1417441.0549999999</v>
      </c>
      <c r="D16" s="4">
        <v>3140000</v>
      </c>
      <c r="E16" s="4">
        <v>448000</v>
      </c>
      <c r="F16" s="4">
        <v>24242000</v>
      </c>
      <c r="G16" s="4">
        <v>6917000</v>
      </c>
      <c r="H16" s="4">
        <v>26101000</v>
      </c>
      <c r="I16" s="4">
        <v>2616000</v>
      </c>
      <c r="J16" s="4">
        <v>50344000</v>
      </c>
      <c r="K16">
        <v>0.31</v>
      </c>
      <c r="L16" s="4">
        <v>167000</v>
      </c>
      <c r="M16" s="4">
        <v>13044000</v>
      </c>
      <c r="O16">
        <f t="shared" si="0"/>
        <v>0.88987764182424911</v>
      </c>
      <c r="P16">
        <f t="shared" si="1"/>
        <v>1.84803234056596</v>
      </c>
      <c r="Q16">
        <f t="shared" si="2"/>
        <v>14.267515923566879</v>
      </c>
      <c r="R16">
        <f t="shared" si="3"/>
        <v>0.37819864102934797</v>
      </c>
      <c r="S16">
        <f t="shared" si="4"/>
        <v>1.0766850919891098</v>
      </c>
      <c r="T16">
        <f t="shared" si="5"/>
        <v>0.51845304306372164</v>
      </c>
      <c r="U16">
        <f t="shared" si="6"/>
        <v>2.4143414775191559E-2</v>
      </c>
      <c r="V16">
        <f t="shared" si="7"/>
        <v>0.34983639972107494</v>
      </c>
      <c r="X16" s="15">
        <v>32.4</v>
      </c>
      <c r="Y16" s="14"/>
      <c r="Z16">
        <f t="shared" si="8"/>
        <v>34.782608695652165</v>
      </c>
      <c r="AA16">
        <f t="shared" si="9"/>
        <v>14.625824898726114</v>
      </c>
      <c r="AB16">
        <f t="shared" si="10"/>
        <v>104.51612903225806</v>
      </c>
      <c r="AC16">
        <f t="shared" si="11"/>
        <v>1.8944431227621481</v>
      </c>
      <c r="AD16">
        <f t="shared" si="12"/>
        <v>2.0779432390066828</v>
      </c>
      <c r="AF16" s="4"/>
    </row>
    <row r="17" spans="1:32">
      <c r="A17">
        <v>1</v>
      </c>
      <c r="B17">
        <v>2021</v>
      </c>
      <c r="C17" s="3">
        <v>1417325.379</v>
      </c>
      <c r="D17" s="4">
        <v>2902000</v>
      </c>
      <c r="E17" s="4">
        <v>325000</v>
      </c>
      <c r="F17" s="4">
        <v>24070000</v>
      </c>
      <c r="G17" s="4">
        <v>7225000</v>
      </c>
      <c r="H17" s="4">
        <v>26332000</v>
      </c>
      <c r="I17" s="4">
        <v>2665000</v>
      </c>
      <c r="J17" s="4">
        <v>50403000</v>
      </c>
      <c r="K17">
        <v>0.23</v>
      </c>
      <c r="L17" s="4">
        <v>335000</v>
      </c>
      <c r="M17" s="4">
        <v>13465000</v>
      </c>
      <c r="O17">
        <f t="shared" si="0"/>
        <v>0.64480288871694147</v>
      </c>
      <c r="P17">
        <f t="shared" si="1"/>
        <v>1.3502285002077274</v>
      </c>
      <c r="Q17">
        <f t="shared" si="2"/>
        <v>11.199172984148863</v>
      </c>
      <c r="R17">
        <f t="shared" si="3"/>
        <v>0.36885813148788926</v>
      </c>
      <c r="S17">
        <f t="shared" si="4"/>
        <v>1.0939759036144578</v>
      </c>
      <c r="T17">
        <f t="shared" si="5"/>
        <v>0.52242922048290774</v>
      </c>
      <c r="U17">
        <f t="shared" si="6"/>
        <v>4.6366782006920418E-2</v>
      </c>
      <c r="V17">
        <f t="shared" si="7"/>
        <v>0.35873185027307847</v>
      </c>
      <c r="X17" s="21">
        <v>31.43</v>
      </c>
      <c r="Y17" s="14"/>
      <c r="Z17">
        <f t="shared" si="8"/>
        <v>-23.333333333333329</v>
      </c>
      <c r="AA17">
        <f t="shared" si="9"/>
        <v>15.350288305296345</v>
      </c>
      <c r="AB17">
        <f t="shared" si="10"/>
        <v>136.65217391304347</v>
      </c>
      <c r="AC17">
        <f t="shared" si="11"/>
        <v>1.8507077965089322</v>
      </c>
      <c r="AD17">
        <f t="shared" si="12"/>
        <v>2.0810552555047779</v>
      </c>
      <c r="AF17" s="4"/>
    </row>
    <row r="18" spans="1:32">
      <c r="A18">
        <v>4</v>
      </c>
      <c r="B18">
        <v>2020</v>
      </c>
      <c r="C18" s="3">
        <v>1407260.676</v>
      </c>
      <c r="D18" s="4">
        <v>3121000</v>
      </c>
      <c r="E18" s="4">
        <v>428000</v>
      </c>
      <c r="F18" s="4">
        <v>23829000</v>
      </c>
      <c r="G18" s="4">
        <v>7694000</v>
      </c>
      <c r="H18" s="4">
        <v>25949000</v>
      </c>
      <c r="I18" s="4">
        <v>2388000</v>
      </c>
      <c r="J18" s="4">
        <v>49779000</v>
      </c>
      <c r="K18">
        <v>0.3</v>
      </c>
      <c r="L18" s="4">
        <v>240000</v>
      </c>
      <c r="M18" s="4">
        <v>13488000</v>
      </c>
      <c r="O18">
        <f t="shared" si="0"/>
        <v>0.85980031740292095</v>
      </c>
      <c r="P18">
        <f t="shared" si="1"/>
        <v>1.796130765034202</v>
      </c>
      <c r="Q18">
        <f t="shared" si="2"/>
        <v>13.713553348285807</v>
      </c>
      <c r="R18">
        <f t="shared" si="3"/>
        <v>0.31037171822199117</v>
      </c>
      <c r="S18">
        <f t="shared" si="4"/>
        <v>1.0889672248101054</v>
      </c>
      <c r="T18">
        <f t="shared" si="5"/>
        <v>0.52128407561421486</v>
      </c>
      <c r="U18">
        <f t="shared" si="6"/>
        <v>3.1193137509747854E-2</v>
      </c>
      <c r="V18">
        <f t="shared" si="7"/>
        <v>0.36144384596832541</v>
      </c>
      <c r="X18" s="21">
        <v>29</v>
      </c>
      <c r="Y18" s="14"/>
      <c r="Z18">
        <f t="shared" si="8"/>
        <v>-3.2258064516129057</v>
      </c>
      <c r="AA18">
        <f t="shared" si="9"/>
        <v>13.076116502403076</v>
      </c>
      <c r="AB18">
        <f t="shared" si="10"/>
        <v>96.666666666666671</v>
      </c>
      <c r="AC18">
        <f t="shared" si="11"/>
        <v>1.7126425617524865</v>
      </c>
      <c r="AD18">
        <f t="shared" si="12"/>
        <v>2.080658021738218</v>
      </c>
      <c r="AF18" s="4"/>
    </row>
    <row r="19" spans="1:32">
      <c r="A19">
        <v>3</v>
      </c>
      <c r="B19">
        <v>2020</v>
      </c>
      <c r="C19" s="22">
        <v>1407253.294</v>
      </c>
      <c r="D19" s="4">
        <v>3020000</v>
      </c>
      <c r="E19" s="4">
        <v>443000</v>
      </c>
      <c r="F19" s="4">
        <v>23296000</v>
      </c>
      <c r="G19" s="4">
        <v>7329000</v>
      </c>
      <c r="H19" s="4">
        <v>26084000</v>
      </c>
      <c r="I19" s="4">
        <v>2416000</v>
      </c>
      <c r="J19" s="4">
        <v>49381000</v>
      </c>
      <c r="K19">
        <v>0.31</v>
      </c>
      <c r="L19" s="4">
        <v>191000</v>
      </c>
      <c r="M19" s="4">
        <v>13889000</v>
      </c>
      <c r="O19">
        <f t="shared" si="0"/>
        <v>0.89710617443956164</v>
      </c>
      <c r="P19">
        <f t="shared" si="1"/>
        <v>1.9016140109890107</v>
      </c>
      <c r="Q19">
        <f t="shared" si="2"/>
        <v>14.668874172185431</v>
      </c>
      <c r="R19">
        <f t="shared" si="3"/>
        <v>0.32964933824532677</v>
      </c>
      <c r="S19">
        <f t="shared" si="4"/>
        <v>1.1196771978021978</v>
      </c>
      <c r="T19">
        <f t="shared" si="5"/>
        <v>0.52821935562260791</v>
      </c>
      <c r="U19">
        <f t="shared" si="6"/>
        <v>2.6060854141083369E-2</v>
      </c>
      <c r="V19">
        <f t="shared" si="7"/>
        <v>0.37351082425709292</v>
      </c>
      <c r="X19" s="21">
        <v>24.87</v>
      </c>
      <c r="Y19" s="14"/>
      <c r="Z19">
        <f t="shared" si="8"/>
        <v>47.61904761904762</v>
      </c>
      <c r="AA19">
        <f t="shared" si="9"/>
        <v>11.588870669463576</v>
      </c>
      <c r="AB19">
        <f t="shared" si="10"/>
        <v>80.225806451612911</v>
      </c>
      <c r="AC19">
        <f t="shared" si="11"/>
        <v>1.5023347107563529</v>
      </c>
      <c r="AD19">
        <f t="shared" si="12"/>
        <v>2.1121007898351647</v>
      </c>
      <c r="AF19" s="4"/>
    </row>
    <row r="20" spans="1:32">
      <c r="A20">
        <v>2</v>
      </c>
      <c r="B20">
        <v>2020</v>
      </c>
      <c r="C20" s="22">
        <v>1407193.6740000001</v>
      </c>
      <c r="D20" s="4">
        <v>2864000</v>
      </c>
      <c r="E20" s="4">
        <v>298000</v>
      </c>
      <c r="F20" s="4">
        <v>22923000</v>
      </c>
      <c r="G20" s="4">
        <v>7298000</v>
      </c>
      <c r="H20" s="4">
        <v>26103000</v>
      </c>
      <c r="I20" s="4">
        <v>2240000</v>
      </c>
      <c r="J20" s="4">
        <v>49026000</v>
      </c>
      <c r="K20">
        <v>0.21</v>
      </c>
      <c r="L20" s="4">
        <v>149000</v>
      </c>
      <c r="M20" s="4">
        <v>14105000</v>
      </c>
      <c r="O20">
        <f t="shared" si="0"/>
        <v>0.6078407375678212</v>
      </c>
      <c r="P20">
        <f t="shared" si="1"/>
        <v>1.3000043624307465</v>
      </c>
      <c r="Q20">
        <f t="shared" si="2"/>
        <v>10.405027932960893</v>
      </c>
      <c r="R20">
        <f t="shared" si="3"/>
        <v>0.30693340641271583</v>
      </c>
      <c r="S20">
        <f t="shared" si="4"/>
        <v>1.1387252977358984</v>
      </c>
      <c r="T20">
        <f t="shared" si="5"/>
        <v>0.53243177089707505</v>
      </c>
      <c r="U20">
        <f t="shared" si="6"/>
        <v>2.0416552480131543E-2</v>
      </c>
      <c r="V20">
        <f t="shared" si="7"/>
        <v>0.38092794641892624</v>
      </c>
      <c r="X20" s="15">
        <v>25.46</v>
      </c>
      <c r="Y20" s="14"/>
      <c r="Z20">
        <f t="shared" si="8"/>
        <v>90.909090909090907</v>
      </c>
      <c r="AA20">
        <f t="shared" si="9"/>
        <v>12.509480076829611</v>
      </c>
      <c r="AB20">
        <f t="shared" si="10"/>
        <v>121.23809523809524</v>
      </c>
      <c r="AC20">
        <f t="shared" si="11"/>
        <v>1.5629346481717057</v>
      </c>
      <c r="AD20">
        <f t="shared" si="12"/>
        <v>2.1347336736029314</v>
      </c>
      <c r="AF20" s="4"/>
    </row>
    <row r="21" spans="1:32">
      <c r="A21">
        <v>1</v>
      </c>
      <c r="B21">
        <v>2020</v>
      </c>
      <c r="C21" s="22">
        <v>1407079.9509999999</v>
      </c>
      <c r="D21" s="4">
        <v>2613000</v>
      </c>
      <c r="E21" s="4">
        <v>156000</v>
      </c>
      <c r="F21" s="4">
        <v>22640000</v>
      </c>
      <c r="G21" s="4">
        <v>6858000</v>
      </c>
      <c r="H21" s="4">
        <v>26203000</v>
      </c>
      <c r="I21" s="4">
        <v>2277000</v>
      </c>
      <c r="J21" s="4">
        <v>48843000</v>
      </c>
      <c r="K21">
        <v>0.11</v>
      </c>
      <c r="L21" s="4">
        <v>197000</v>
      </c>
      <c r="M21" s="4">
        <v>14388000</v>
      </c>
      <c r="O21">
        <f t="shared" si="0"/>
        <v>0.31939070081690318</v>
      </c>
      <c r="P21">
        <f t="shared" si="1"/>
        <v>0.68904593639575973</v>
      </c>
      <c r="Q21">
        <f t="shared" si="2"/>
        <v>5.9701492537313428</v>
      </c>
      <c r="R21">
        <f t="shared" si="3"/>
        <v>0.33202099737532809</v>
      </c>
      <c r="S21">
        <f t="shared" si="4"/>
        <v>1.1573763250883393</v>
      </c>
      <c r="T21">
        <f t="shared" si="5"/>
        <v>0.53647400855803284</v>
      </c>
      <c r="U21">
        <f t="shared" si="6"/>
        <v>2.8725575969670458E-2</v>
      </c>
      <c r="V21">
        <f t="shared" si="7"/>
        <v>0.38857081127795184</v>
      </c>
      <c r="X21" s="21">
        <v>21.62</v>
      </c>
      <c r="Y21" s="14"/>
      <c r="Z21">
        <f t="shared" si="8"/>
        <v>-62.068965517241381</v>
      </c>
      <c r="AA21">
        <f t="shared" si="9"/>
        <v>11.642199977275162</v>
      </c>
      <c r="AB21">
        <f t="shared" si="10"/>
        <v>196.54545454545456</v>
      </c>
      <c r="AC21">
        <f t="shared" si="11"/>
        <v>1.343686772995583</v>
      </c>
      <c r="AD21">
        <f t="shared" si="12"/>
        <v>2.1722835689045938</v>
      </c>
      <c r="AF21" s="4"/>
    </row>
    <row r="22" spans="1:32">
      <c r="A22">
        <v>4</v>
      </c>
      <c r="B22">
        <v>2019</v>
      </c>
      <c r="C22" s="22">
        <v>1406852.3049999999</v>
      </c>
      <c r="D22" s="4">
        <v>2934000</v>
      </c>
      <c r="E22" s="4">
        <v>406000</v>
      </c>
      <c r="F22" s="4">
        <v>23257000</v>
      </c>
      <c r="G22" s="4">
        <v>6474000</v>
      </c>
      <c r="H22" s="4">
        <v>26261000</v>
      </c>
      <c r="I22" s="4">
        <v>2273000</v>
      </c>
      <c r="J22" s="4">
        <v>49518000</v>
      </c>
      <c r="K22">
        <v>0.28999999999999998</v>
      </c>
      <c r="L22" s="4">
        <v>75000</v>
      </c>
      <c r="M22" s="4">
        <v>14420000</v>
      </c>
      <c r="O22">
        <f t="shared" si="0"/>
        <v>0.81990387333898784</v>
      </c>
      <c r="P22">
        <f t="shared" si="1"/>
        <v>1.7457109687405943</v>
      </c>
      <c r="Q22">
        <f t="shared" si="2"/>
        <v>13.83776414451261</v>
      </c>
      <c r="R22">
        <f t="shared" si="3"/>
        <v>0.35109669447018843</v>
      </c>
      <c r="S22">
        <f t="shared" si="4"/>
        <v>1.1291654125639592</v>
      </c>
      <c r="T22">
        <f t="shared" si="5"/>
        <v>0.53033240437820595</v>
      </c>
      <c r="U22">
        <f t="shared" si="6"/>
        <v>1.1584800741427247E-2</v>
      </c>
      <c r="V22">
        <f t="shared" si="7"/>
        <v>0.38272686254213445</v>
      </c>
      <c r="X22" s="14">
        <v>25.65</v>
      </c>
      <c r="Y22" s="14"/>
      <c r="Z22">
        <f t="shared" si="8"/>
        <v>38.095238095238095</v>
      </c>
      <c r="AA22">
        <f t="shared" si="9"/>
        <v>12.299168924079751</v>
      </c>
      <c r="AB22">
        <f t="shared" si="10"/>
        <v>88.448275862068968</v>
      </c>
      <c r="AC22">
        <f t="shared" si="11"/>
        <v>1.5516086177602439</v>
      </c>
      <c r="AD22">
        <f t="shared" si="12"/>
        <v>2.1266285419443607</v>
      </c>
      <c r="AF22" s="4"/>
    </row>
    <row r="23" spans="1:32">
      <c r="A23">
        <v>3</v>
      </c>
      <c r="B23">
        <v>2019</v>
      </c>
      <c r="C23" s="22">
        <v>1406787.3319999999</v>
      </c>
      <c r="D23" s="4">
        <v>2870000</v>
      </c>
      <c r="E23" s="4">
        <v>304000</v>
      </c>
      <c r="F23" s="4">
        <v>22914000</v>
      </c>
      <c r="G23" s="4">
        <v>6550000</v>
      </c>
      <c r="H23" s="4">
        <v>26486000</v>
      </c>
      <c r="I23" s="4">
        <v>2269000</v>
      </c>
      <c r="J23" s="4">
        <v>49400000</v>
      </c>
      <c r="K23">
        <v>0.21</v>
      </c>
      <c r="L23" s="4">
        <v>74000</v>
      </c>
      <c r="M23" s="4">
        <v>14908000</v>
      </c>
      <c r="O23">
        <f t="shared" si="0"/>
        <v>0.61538461538461542</v>
      </c>
      <c r="P23">
        <f t="shared" si="1"/>
        <v>1.3266998341625207</v>
      </c>
      <c r="Q23">
        <f t="shared" si="2"/>
        <v>10.592334494773519</v>
      </c>
      <c r="R23">
        <f t="shared" si="3"/>
        <v>0.346412213740458</v>
      </c>
      <c r="S23">
        <f t="shared" si="4"/>
        <v>1.1558872305140961</v>
      </c>
      <c r="T23">
        <f t="shared" si="5"/>
        <v>0.5361538461538462</v>
      </c>
      <c r="U23">
        <f t="shared" si="6"/>
        <v>1.1297709923664122E-2</v>
      </c>
      <c r="V23">
        <f t="shared" si="7"/>
        <v>0.39416212786209087</v>
      </c>
      <c r="X23" s="21">
        <v>24.07</v>
      </c>
      <c r="Y23" s="14"/>
      <c r="Z23">
        <f t="shared" si="8"/>
        <v>-4.5454545454545494</v>
      </c>
      <c r="AA23">
        <f t="shared" si="9"/>
        <v>11.798387136320557</v>
      </c>
      <c r="AB23">
        <f t="shared" si="10"/>
        <v>114.61904761904762</v>
      </c>
      <c r="AC23">
        <f t="shared" si="11"/>
        <v>1.4777590591446277</v>
      </c>
      <c r="AD23">
        <f t="shared" si="12"/>
        <v>2.1590948764947195</v>
      </c>
      <c r="AF23" s="4"/>
    </row>
    <row r="24" spans="1:32">
      <c r="A24">
        <v>2</v>
      </c>
      <c r="B24">
        <v>2019</v>
      </c>
      <c r="C24" s="22">
        <v>1406706.0619999999</v>
      </c>
      <c r="D24" s="4">
        <v>2812000</v>
      </c>
      <c r="E24" s="4">
        <v>314000</v>
      </c>
      <c r="F24" s="4">
        <v>22883000</v>
      </c>
      <c r="G24" s="4">
        <v>6695000</v>
      </c>
      <c r="H24" s="4">
        <v>26664000</v>
      </c>
      <c r="I24" s="4">
        <v>2221000</v>
      </c>
      <c r="J24" s="4">
        <v>49547000</v>
      </c>
      <c r="K24">
        <v>0.22</v>
      </c>
      <c r="L24" s="4">
        <v>106000</v>
      </c>
      <c r="M24" s="4">
        <v>14970000</v>
      </c>
      <c r="O24">
        <f t="shared" si="0"/>
        <v>0.63374169980018979</v>
      </c>
      <c r="P24">
        <f t="shared" si="1"/>
        <v>1.3721977013503475</v>
      </c>
      <c r="Q24">
        <f t="shared" si="2"/>
        <v>11.16642958748222</v>
      </c>
      <c r="R24">
        <f t="shared" si="3"/>
        <v>0.33174010455563852</v>
      </c>
      <c r="S24">
        <f t="shared" si="4"/>
        <v>1.1652318314906263</v>
      </c>
      <c r="T24">
        <f t="shared" si="5"/>
        <v>0.53815569055644141</v>
      </c>
      <c r="U24">
        <f t="shared" si="6"/>
        <v>1.5832710978342046E-2</v>
      </c>
      <c r="V24">
        <f t="shared" si="7"/>
        <v>0.39547724090560854</v>
      </c>
      <c r="X24" s="21">
        <v>25.34</v>
      </c>
      <c r="Y24" s="14"/>
      <c r="Z24">
        <f t="shared" si="8"/>
        <v>37.5</v>
      </c>
      <c r="AA24">
        <f t="shared" si="9"/>
        <v>12.676362592844949</v>
      </c>
      <c r="AB24">
        <f t="shared" si="10"/>
        <v>115.18181818181819</v>
      </c>
      <c r="AC24">
        <f t="shared" si="11"/>
        <v>1.5577473063444478</v>
      </c>
      <c r="AD24">
        <f t="shared" si="12"/>
        <v>2.1596381593322556</v>
      </c>
      <c r="AF24" s="4"/>
    </row>
    <row r="25" spans="1:32">
      <c r="A25">
        <v>1</v>
      </c>
      <c r="B25">
        <v>2019</v>
      </c>
      <c r="C25" s="22">
        <v>1406689.2749999999</v>
      </c>
      <c r="D25" s="4">
        <v>2504000</v>
      </c>
      <c r="E25" s="4">
        <v>230000</v>
      </c>
      <c r="F25" s="4">
        <v>22674000</v>
      </c>
      <c r="G25" s="4">
        <v>6656000</v>
      </c>
      <c r="H25" s="4">
        <v>26617000</v>
      </c>
      <c r="I25" s="4">
        <v>2162000</v>
      </c>
      <c r="J25" s="4">
        <v>49291000</v>
      </c>
      <c r="K25">
        <v>0.16</v>
      </c>
      <c r="L25" s="4">
        <v>85000</v>
      </c>
      <c r="M25" s="4">
        <v>15264000</v>
      </c>
      <c r="O25">
        <f t="shared" si="0"/>
        <v>0.46661662372441215</v>
      </c>
      <c r="P25">
        <f t="shared" si="1"/>
        <v>1.014377701331922</v>
      </c>
      <c r="Q25">
        <f t="shared" si="2"/>
        <v>9.1853035143769972</v>
      </c>
      <c r="R25">
        <f t="shared" si="3"/>
        <v>0.32481971153846156</v>
      </c>
      <c r="S25">
        <f t="shared" si="4"/>
        <v>1.1738996207109464</v>
      </c>
      <c r="T25">
        <f t="shared" si="5"/>
        <v>0.53999715972489903</v>
      </c>
      <c r="U25">
        <f t="shared" si="6"/>
        <v>1.2770432692307692E-2</v>
      </c>
      <c r="V25">
        <f t="shared" si="7"/>
        <v>0.40234066107860195</v>
      </c>
      <c r="X25" s="21">
        <v>24.39</v>
      </c>
      <c r="Y25" s="14"/>
      <c r="Z25">
        <f t="shared" si="8"/>
        <v>-33.333333333333329</v>
      </c>
      <c r="AA25">
        <f t="shared" si="9"/>
        <v>13.701737786441694</v>
      </c>
      <c r="AB25">
        <f t="shared" si="10"/>
        <v>152.4375</v>
      </c>
      <c r="AC25">
        <f t="shared" si="11"/>
        <v>1.513149484751257</v>
      </c>
      <c r="AD25">
        <f t="shared" si="12"/>
        <v>2.165674340654494</v>
      </c>
      <c r="AF25" s="4"/>
    </row>
    <row r="26" spans="1:32">
      <c r="A26">
        <v>4</v>
      </c>
      <c r="B26">
        <v>2018</v>
      </c>
      <c r="C26" s="22">
        <v>1405944.922</v>
      </c>
      <c r="D26" s="4">
        <v>2813000</v>
      </c>
      <c r="E26" s="4">
        <v>266000</v>
      </c>
      <c r="F26" s="4">
        <v>22533000</v>
      </c>
      <c r="G26" s="4">
        <v>5702000</v>
      </c>
      <c r="H26" s="4">
        <v>26385000</v>
      </c>
      <c r="I26" s="4">
        <v>2159000</v>
      </c>
      <c r="J26" s="4">
        <v>48918000</v>
      </c>
      <c r="K26">
        <v>0.24</v>
      </c>
      <c r="L26" s="4">
        <v>83000</v>
      </c>
      <c r="M26" s="4">
        <v>15659000</v>
      </c>
      <c r="O26">
        <f t="shared" si="0"/>
        <v>0.54376712048734621</v>
      </c>
      <c r="P26">
        <f t="shared" si="1"/>
        <v>1.1804908356632493</v>
      </c>
      <c r="Q26">
        <f t="shared" si="2"/>
        <v>9.4560966939210811</v>
      </c>
      <c r="R26">
        <f t="shared" si="3"/>
        <v>0.37863907400911961</v>
      </c>
      <c r="S26">
        <f t="shared" si="4"/>
        <v>1.1709492743975503</v>
      </c>
      <c r="T26">
        <f t="shared" si="5"/>
        <v>0.53937201030295601</v>
      </c>
      <c r="U26">
        <f t="shared" si="6"/>
        <v>1.4556296036478429E-2</v>
      </c>
      <c r="V26">
        <f t="shared" si="7"/>
        <v>0.41000733137829914</v>
      </c>
      <c r="X26" s="14">
        <v>22.23</v>
      </c>
      <c r="Y26" s="14"/>
      <c r="Z26">
        <f t="shared" si="8"/>
        <v>118.18181818181819</v>
      </c>
      <c r="AA26">
        <f t="shared" si="9"/>
        <v>11.110613443320299</v>
      </c>
      <c r="AB26">
        <f t="shared" si="10"/>
        <v>92.625</v>
      </c>
      <c r="AC26">
        <f t="shared" si="11"/>
        <v>1.3870392586899214</v>
      </c>
      <c r="AD26">
        <f t="shared" si="12"/>
        <v>2.174055829228243</v>
      </c>
      <c r="AF26" s="4"/>
    </row>
    <row r="27" spans="1:32">
      <c r="A27">
        <v>3</v>
      </c>
      <c r="B27">
        <v>2018</v>
      </c>
      <c r="C27" s="22">
        <v>1389090.915</v>
      </c>
      <c r="D27" s="4">
        <v>2732000</v>
      </c>
      <c r="E27" s="4">
        <v>149000</v>
      </c>
      <c r="F27" s="4">
        <v>22293000</v>
      </c>
      <c r="G27" s="4">
        <v>5967000</v>
      </c>
      <c r="H27" s="4">
        <v>26765000</v>
      </c>
      <c r="I27" s="4">
        <v>2385000</v>
      </c>
      <c r="J27" s="4">
        <v>49058000</v>
      </c>
      <c r="K27">
        <v>0.11</v>
      </c>
      <c r="L27" s="4">
        <v>94000</v>
      </c>
      <c r="M27" s="4">
        <v>16065000</v>
      </c>
      <c r="O27">
        <f t="shared" si="0"/>
        <v>0.3037221248318317</v>
      </c>
      <c r="P27">
        <f t="shared" si="1"/>
        <v>0.66837123760821782</v>
      </c>
      <c r="Q27">
        <f t="shared" si="2"/>
        <v>5.4538799414348462</v>
      </c>
      <c r="R27">
        <f t="shared" si="3"/>
        <v>0.39969834087481149</v>
      </c>
      <c r="S27">
        <f t="shared" si="4"/>
        <v>1.2006010855425471</v>
      </c>
      <c r="T27">
        <f t="shared" si="5"/>
        <v>0.54557870275999842</v>
      </c>
      <c r="U27">
        <f t="shared" si="6"/>
        <v>1.5753309870956928E-2</v>
      </c>
      <c r="V27">
        <f t="shared" si="7"/>
        <v>0.41881745659314873</v>
      </c>
      <c r="X27" s="21">
        <v>19.95</v>
      </c>
      <c r="Y27" s="14"/>
      <c r="Z27">
        <f t="shared" si="8"/>
        <v>9.9999999999999947</v>
      </c>
      <c r="AA27">
        <f t="shared" si="9"/>
        <v>10.143617772419473</v>
      </c>
      <c r="AB27">
        <f t="shared" si="10"/>
        <v>181.36363636363635</v>
      </c>
      <c r="AC27">
        <f t="shared" si="11"/>
        <v>1.2430971046628987</v>
      </c>
      <c r="AD27">
        <f t="shared" si="12"/>
        <v>1.3301036199703944</v>
      </c>
      <c r="AF27" s="4"/>
    </row>
    <row r="28" spans="1:32">
      <c r="A28">
        <v>2</v>
      </c>
      <c r="B28">
        <v>2018</v>
      </c>
      <c r="C28" s="22">
        <v>180288.81200000001</v>
      </c>
      <c r="D28" s="4">
        <v>949000</v>
      </c>
      <c r="E28" s="4">
        <v>83000</v>
      </c>
      <c r="F28" s="4">
        <v>2722000</v>
      </c>
      <c r="G28" s="4">
        <v>1526000</v>
      </c>
      <c r="H28" s="4">
        <v>7524000</v>
      </c>
      <c r="I28" s="4">
        <v>1416000</v>
      </c>
      <c r="J28" s="4">
        <v>10246000</v>
      </c>
      <c r="K28">
        <v>0.1</v>
      </c>
      <c r="L28" s="4">
        <v>64000</v>
      </c>
      <c r="M28" s="4">
        <v>4390000</v>
      </c>
      <c r="O28">
        <f t="shared" si="0"/>
        <v>0.81007222330665618</v>
      </c>
      <c r="P28">
        <f t="shared" si="1"/>
        <v>3.0492285084496693</v>
      </c>
      <c r="Q28">
        <f t="shared" si="2"/>
        <v>8.74604847207587</v>
      </c>
      <c r="R28">
        <f t="shared" si="3"/>
        <v>0.92791612057667106</v>
      </c>
      <c r="S28">
        <f t="shared" si="4"/>
        <v>2.7641440117560618</v>
      </c>
      <c r="T28">
        <f t="shared" si="5"/>
        <v>0.73433535038063635</v>
      </c>
      <c r="U28">
        <f t="shared" si="6"/>
        <v>4.1939711664482307E-2</v>
      </c>
      <c r="V28">
        <f t="shared" si="7"/>
        <v>0.61726659167604048</v>
      </c>
      <c r="X28" s="15">
        <v>16.920000000000002</v>
      </c>
      <c r="Y28" s="14"/>
      <c r="Z28">
        <f t="shared" si="8"/>
        <v>-9.0909090909090864</v>
      </c>
      <c r="AA28">
        <f t="shared" si="9"/>
        <v>3.2144222329188623</v>
      </c>
      <c r="AB28">
        <f t="shared" si="10"/>
        <v>169.20000000000002</v>
      </c>
      <c r="AC28">
        <f t="shared" si="11"/>
        <v>1.1206784346216019</v>
      </c>
      <c r="AD28">
        <f t="shared" si="12"/>
        <v>3.7518368846436445</v>
      </c>
      <c r="AF28" s="4"/>
    </row>
    <row r="29" spans="1:32">
      <c r="A29">
        <v>1</v>
      </c>
      <c r="B29">
        <v>2018</v>
      </c>
      <c r="C29" s="3">
        <v>180288.81200000001</v>
      </c>
      <c r="D29" s="4">
        <v>948000</v>
      </c>
      <c r="E29" s="4">
        <v>88000</v>
      </c>
      <c r="F29" s="4">
        <v>2486000</v>
      </c>
      <c r="G29" s="4">
        <v>1624000</v>
      </c>
      <c r="H29" s="4">
        <v>7693000</v>
      </c>
      <c r="I29" s="4">
        <v>1246000</v>
      </c>
      <c r="J29" s="4">
        <v>10179000</v>
      </c>
      <c r="K29">
        <v>0.11</v>
      </c>
      <c r="L29" s="4">
        <v>13000</v>
      </c>
      <c r="M29" s="4">
        <v>4518000</v>
      </c>
      <c r="O29">
        <f t="shared" si="0"/>
        <v>0.86452500245603692</v>
      </c>
      <c r="P29">
        <f t="shared" si="1"/>
        <v>3.5398230088495577</v>
      </c>
      <c r="Q29">
        <f t="shared" si="2"/>
        <v>9.2827004219409286</v>
      </c>
      <c r="R29">
        <f t="shared" si="3"/>
        <v>0.76724137931034486</v>
      </c>
      <c r="S29">
        <f t="shared" si="4"/>
        <v>3.0945293644408687</v>
      </c>
      <c r="T29">
        <f t="shared" si="5"/>
        <v>0.75577168680616957</v>
      </c>
      <c r="U29">
        <f t="shared" si="6"/>
        <v>8.0049261083743849E-3</v>
      </c>
      <c r="V29">
        <f t="shared" si="7"/>
        <v>0.64505996573386637</v>
      </c>
      <c r="X29" s="21">
        <v>16.41</v>
      </c>
      <c r="Y29" s="14"/>
      <c r="Z29">
        <f t="shared" si="8"/>
        <v>-85.714285714285722</v>
      </c>
      <c r="AA29">
        <f t="shared" si="9"/>
        <v>3.1208221570886079</v>
      </c>
      <c r="AB29">
        <f t="shared" si="10"/>
        <v>149.18181818181819</v>
      </c>
      <c r="AC29">
        <f t="shared" si="11"/>
        <v>1.1900802111504425</v>
      </c>
      <c r="AD29">
        <f t="shared" si="12"/>
        <v>4.0629525341914725</v>
      </c>
      <c r="AF29" s="4"/>
    </row>
    <row r="30" spans="1:32">
      <c r="E30" s="4"/>
      <c r="F30" s="4"/>
      <c r="J30" s="4">
        <v>10022000</v>
      </c>
      <c r="K30">
        <v>0.77</v>
      </c>
    </row>
    <row r="31" spans="1:32">
      <c r="B31" s="1"/>
      <c r="C31" s="3">
        <f>AVERAGE(C2:C29)</f>
        <v>1312687.7829285711</v>
      </c>
      <c r="E31" s="4"/>
      <c r="F31" s="4"/>
      <c r="O31">
        <f>AVERAGE(O2:O29)</f>
        <v>0.77647226667819347</v>
      </c>
      <c r="P31">
        <f t="shared" ref="P31:AD31" si="13">AVERAGE(P2:P29)</f>
        <v>1.7282687676154922</v>
      </c>
      <c r="Q31">
        <f t="shared" si="13"/>
        <v>11.728094818824891</v>
      </c>
      <c r="R31">
        <f t="shared" si="13"/>
        <v>0.45226332868552621</v>
      </c>
      <c r="S31">
        <f t="shared" si="13"/>
        <v>1.2289676713003275</v>
      </c>
      <c r="T31">
        <f t="shared" si="13"/>
        <v>0.53820310424316697</v>
      </c>
      <c r="U31">
        <f t="shared" si="13"/>
        <v>4.1588364665271785E-2</v>
      </c>
      <c r="V31">
        <f t="shared" si="13"/>
        <v>0.38054503162489917</v>
      </c>
      <c r="Z31">
        <f t="shared" si="13"/>
        <v>7.0495928284640303</v>
      </c>
      <c r="AA31">
        <f t="shared" si="13"/>
        <v>11.957837069950497</v>
      </c>
      <c r="AB31">
        <f t="shared" si="13"/>
        <v>104.25699105813145</v>
      </c>
      <c r="AC31">
        <f t="shared" si="13"/>
        <v>1.6617196452327987</v>
      </c>
      <c r="AD31">
        <f t="shared" si="13"/>
        <v>2.1962467629595523</v>
      </c>
    </row>
    <row r="32" spans="1:32">
      <c r="D32" s="7"/>
      <c r="E32" s="4"/>
      <c r="F32" s="4"/>
    </row>
    <row r="33" spans="4:6">
      <c r="E33" s="4"/>
      <c r="F33" s="4"/>
    </row>
    <row r="34" spans="4:6">
      <c r="E34" s="4"/>
      <c r="F34" s="4"/>
    </row>
    <row r="35" spans="4:6">
      <c r="E35" s="4"/>
      <c r="F35" s="4"/>
    </row>
    <row r="36" spans="4:6">
      <c r="D36" s="6"/>
      <c r="E36" s="4"/>
      <c r="F36" s="4"/>
    </row>
    <row r="37" spans="4:6">
      <c r="F37" s="4"/>
    </row>
    <row r="38" spans="4:6">
      <c r="F38" s="4"/>
    </row>
    <row r="39" spans="4:6">
      <c r="F39" s="4"/>
    </row>
    <row r="40" spans="4:6">
      <c r="F40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B8B1-AE55-4DE2-9FBA-C5FF454985BF}">
  <dimension ref="A1:AD36"/>
  <sheetViews>
    <sheetView topLeftCell="A8" workbookViewId="0">
      <selection activeCell="C2" sqref="C2:C29"/>
    </sheetView>
  </sheetViews>
  <sheetFormatPr defaultRowHeight="14.4"/>
  <cols>
    <col min="3" max="3" width="9.88671875" bestFit="1" customWidth="1"/>
    <col min="10" max="10" width="14.33203125" customWidth="1"/>
    <col min="12" max="12" width="13.5546875" customWidth="1"/>
  </cols>
  <sheetData>
    <row r="1" spans="1:30" ht="57.6">
      <c r="A1" t="s">
        <v>1</v>
      </c>
      <c r="B1" t="s">
        <v>2</v>
      </c>
      <c r="C1" s="2" t="s">
        <v>16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0">
      <c r="A2">
        <v>4</v>
      </c>
      <c r="B2">
        <v>2024</v>
      </c>
      <c r="C2" s="9">
        <v>56398.61</v>
      </c>
      <c r="D2" s="4">
        <v>355320</v>
      </c>
      <c r="E2" s="4">
        <v>17261</v>
      </c>
      <c r="F2" s="4">
        <v>767387</v>
      </c>
      <c r="G2" s="4">
        <v>293907</v>
      </c>
      <c r="H2" s="4">
        <v>497447</v>
      </c>
      <c r="I2" s="4">
        <v>559077</v>
      </c>
      <c r="J2" s="4">
        <v>1264834</v>
      </c>
      <c r="K2">
        <v>0.3</v>
      </c>
      <c r="L2" s="4">
        <v>73845</v>
      </c>
      <c r="M2" s="8">
        <v>310205</v>
      </c>
      <c r="O2">
        <f>(E2/J2)*100</f>
        <v>1.3646850100487495</v>
      </c>
      <c r="P2">
        <f>(E2/F2)*100</f>
        <v>2.2493213984599687</v>
      </c>
      <c r="Q2">
        <f>(E2/D2)*100</f>
        <v>4.8578745919171453</v>
      </c>
      <c r="R2">
        <f>I2/G2</f>
        <v>1.9022241729526688</v>
      </c>
      <c r="S2">
        <f>H2/F2</f>
        <v>0.64823485412184467</v>
      </c>
      <c r="T2">
        <f>H2/J2</f>
        <v>0.39329034481995268</v>
      </c>
      <c r="U2">
        <f>L2/G2</f>
        <v>0.25125294736089987</v>
      </c>
      <c r="V2">
        <f>M2/(M2+F2)</f>
        <v>0.28786869241790958</v>
      </c>
      <c r="X2" s="21">
        <v>125.55</v>
      </c>
      <c r="Y2" s="14"/>
      <c r="Z2">
        <f>((K2-K3)/K3)*100</f>
        <v>-9.0909090909090988</v>
      </c>
      <c r="AA2">
        <f>X2*C2/D2</f>
        <v>19.928080281155015</v>
      </c>
      <c r="AB2">
        <f>X2/K2</f>
        <v>418.5</v>
      </c>
      <c r="AC2">
        <f>X2*C2/F2</f>
        <v>9.2272158448084198</v>
      </c>
      <c r="AD2">
        <f>0.5*(J2+J3)/F2</f>
        <v>1.6301090584020839</v>
      </c>
    </row>
    <row r="3" spans="1:30">
      <c r="A3">
        <v>3</v>
      </c>
      <c r="B3">
        <v>2024</v>
      </c>
      <c r="C3" s="9">
        <v>56331.040000000001</v>
      </c>
      <c r="D3" s="4">
        <v>301075</v>
      </c>
      <c r="E3" s="4">
        <v>19020</v>
      </c>
      <c r="F3" s="4">
        <v>727695</v>
      </c>
      <c r="G3" s="4">
        <v>310897</v>
      </c>
      <c r="H3" s="4">
        <v>509320</v>
      </c>
      <c r="I3" s="4">
        <v>554039</v>
      </c>
      <c r="J3" s="4">
        <v>1237015</v>
      </c>
      <c r="K3">
        <v>0.33</v>
      </c>
      <c r="L3" s="4">
        <v>96768</v>
      </c>
      <c r="M3" s="8">
        <v>301266</v>
      </c>
      <c r="O3">
        <f t="shared" ref="O3:O29" si="0">(E3/J3)*100</f>
        <v>1.5375723010634472</v>
      </c>
      <c r="P3">
        <f t="shared" ref="P3:P29" si="1">(E3/F3)*100</f>
        <v>2.6137324016243069</v>
      </c>
      <c r="Q3">
        <f t="shared" ref="Q3:Q29" si="2">(E3/D3)*100</f>
        <v>6.3173627833596289</v>
      </c>
      <c r="R3">
        <f t="shared" ref="R3:R29" si="3">I3/G3</f>
        <v>1.7820660861957498</v>
      </c>
      <c r="S3">
        <f t="shared" ref="S3:S29" si="4">H3/F3</f>
        <v>0.69990861556009043</v>
      </c>
      <c r="T3">
        <f t="shared" ref="T3:T29" si="5">H3/J3</f>
        <v>0.41173308326899838</v>
      </c>
      <c r="U3">
        <f t="shared" ref="U3:U29" si="6">L3/G3</f>
        <v>0.31125420959353095</v>
      </c>
      <c r="V3">
        <f t="shared" ref="V3:V29" si="7">M3/(M3+F3)</f>
        <v>0.29278660707257126</v>
      </c>
      <c r="X3" s="14">
        <v>109.03</v>
      </c>
      <c r="Y3" s="14"/>
      <c r="Z3">
        <f t="shared" ref="Z3:Z29" si="8">((K3-K4)/K4)*100</f>
        <v>-59.259259259259252</v>
      </c>
      <c r="AA3">
        <f t="shared" ref="AA3:AA29" si="9">X3*C3/D3</f>
        <v>20.399479502449555</v>
      </c>
      <c r="AB3">
        <f t="shared" ref="AB3:AB29" si="10">X3/K3</f>
        <v>330.39393939393938</v>
      </c>
      <c r="AC3">
        <f t="shared" ref="AC3:AC29" si="11">X3*C3/F3</f>
        <v>8.4400377784648786</v>
      </c>
      <c r="AD3">
        <f t="shared" ref="AD3:AD29" si="12">0.5*(J3+J4)/F3</f>
        <v>1.6777956424051286</v>
      </c>
    </row>
    <row r="4" spans="1:30">
      <c r="A4">
        <v>2</v>
      </c>
      <c r="B4">
        <v>2024</v>
      </c>
      <c r="C4" s="9">
        <v>56387.46</v>
      </c>
      <c r="D4" s="4">
        <v>324477</v>
      </c>
      <c r="E4" s="4">
        <v>47555</v>
      </c>
      <c r="F4" s="4">
        <v>703590</v>
      </c>
      <c r="G4" s="4">
        <v>299805</v>
      </c>
      <c r="H4" s="4">
        <v>501242</v>
      </c>
      <c r="I4" s="4">
        <v>530460</v>
      </c>
      <c r="J4" s="4">
        <v>1204832</v>
      </c>
      <c r="K4">
        <v>0.81</v>
      </c>
      <c r="L4" s="4">
        <v>109034</v>
      </c>
      <c r="M4" s="8">
        <v>304279</v>
      </c>
      <c r="O4">
        <f t="shared" si="0"/>
        <v>3.9470233194337472</v>
      </c>
      <c r="P4">
        <f t="shared" si="1"/>
        <v>6.7589078866953773</v>
      </c>
      <c r="Q4">
        <f t="shared" si="2"/>
        <v>14.655892405316864</v>
      </c>
      <c r="R4">
        <f t="shared" si="3"/>
        <v>1.7693500775504079</v>
      </c>
      <c r="S4">
        <f t="shared" si="4"/>
        <v>0.71240637302974741</v>
      </c>
      <c r="T4">
        <f t="shared" si="5"/>
        <v>0.41602646676051103</v>
      </c>
      <c r="U4">
        <f t="shared" si="6"/>
        <v>0.36368306065609313</v>
      </c>
      <c r="V4">
        <f t="shared" si="7"/>
        <v>0.30190332275325465</v>
      </c>
      <c r="X4" s="14">
        <v>210.72</v>
      </c>
      <c r="Y4" s="14"/>
      <c r="Z4">
        <f t="shared" si="8"/>
        <v>224.00000000000003</v>
      </c>
      <c r="AA4">
        <f t="shared" si="9"/>
        <v>36.618822200649042</v>
      </c>
      <c r="AB4">
        <f t="shared" si="10"/>
        <v>260.14814814814815</v>
      </c>
      <c r="AC4">
        <f t="shared" si="11"/>
        <v>16.887627128299151</v>
      </c>
      <c r="AD4">
        <f t="shared" si="12"/>
        <v>1.6586925624298241</v>
      </c>
    </row>
    <row r="5" spans="1:30">
      <c r="A5">
        <v>1</v>
      </c>
      <c r="B5">
        <v>2024</v>
      </c>
      <c r="C5" s="9">
        <v>55583.66</v>
      </c>
      <c r="D5" s="4">
        <v>321143</v>
      </c>
      <c r="E5" s="4">
        <v>14527</v>
      </c>
      <c r="F5" s="4">
        <v>642572</v>
      </c>
      <c r="G5" s="4">
        <v>299115</v>
      </c>
      <c r="H5" s="4">
        <v>486675</v>
      </c>
      <c r="I5" s="4">
        <v>477077</v>
      </c>
      <c r="J5" s="4">
        <v>1129247</v>
      </c>
      <c r="K5">
        <v>0.25</v>
      </c>
      <c r="L5" s="4">
        <v>108183</v>
      </c>
      <c r="M5" s="8">
        <v>290601</v>
      </c>
      <c r="O5">
        <f t="shared" si="0"/>
        <v>1.2864324634026036</v>
      </c>
      <c r="P5">
        <f t="shared" si="1"/>
        <v>2.260758327471474</v>
      </c>
      <c r="Q5">
        <f t="shared" si="2"/>
        <v>4.5235300162233028</v>
      </c>
      <c r="R5">
        <f t="shared" si="3"/>
        <v>1.5949618039884326</v>
      </c>
      <c r="S5">
        <f t="shared" si="4"/>
        <v>0.75738594274260318</v>
      </c>
      <c r="T5">
        <f t="shared" si="5"/>
        <v>0.43097302892989753</v>
      </c>
      <c r="U5">
        <f t="shared" si="6"/>
        <v>0.36167694699363123</v>
      </c>
      <c r="V5">
        <f t="shared" si="7"/>
        <v>0.31141171036881693</v>
      </c>
      <c r="X5" s="21">
        <v>196.03</v>
      </c>
      <c r="Y5" s="14"/>
      <c r="Z5">
        <f t="shared" si="8"/>
        <v>-45.652173913043484</v>
      </c>
      <c r="AA5">
        <f t="shared" si="9"/>
        <v>33.929012526506888</v>
      </c>
      <c r="AB5">
        <f t="shared" si="10"/>
        <v>784.12</v>
      </c>
      <c r="AC5">
        <f t="shared" si="11"/>
        <v>16.95695559377004</v>
      </c>
      <c r="AD5">
        <f t="shared" si="12"/>
        <v>1.7410741520016435</v>
      </c>
    </row>
    <row r="6" spans="1:30">
      <c r="A6">
        <v>4</v>
      </c>
      <c r="B6">
        <v>2023</v>
      </c>
      <c r="C6" s="9">
        <v>55412.23</v>
      </c>
      <c r="D6" s="4">
        <v>270943</v>
      </c>
      <c r="E6" s="4">
        <v>26888</v>
      </c>
      <c r="F6" s="4">
        <v>614224</v>
      </c>
      <c r="G6" s="4">
        <v>302939</v>
      </c>
      <c r="H6" s="4">
        <v>494060</v>
      </c>
      <c r="I6" s="4">
        <v>454900</v>
      </c>
      <c r="J6" s="4">
        <v>1108284</v>
      </c>
      <c r="K6">
        <v>0.46</v>
      </c>
      <c r="L6" s="4">
        <v>72705</v>
      </c>
      <c r="M6" s="8">
        <v>293527</v>
      </c>
      <c r="O6">
        <f t="shared" si="0"/>
        <v>2.4260929509042808</v>
      </c>
      <c r="P6">
        <f t="shared" si="1"/>
        <v>4.3775560707494332</v>
      </c>
      <c r="Q6">
        <f t="shared" si="2"/>
        <v>9.9238585237485371</v>
      </c>
      <c r="R6">
        <f t="shared" si="3"/>
        <v>1.5016224388408228</v>
      </c>
      <c r="S6">
        <f t="shared" si="4"/>
        <v>0.80436453150642107</v>
      </c>
      <c r="T6">
        <f t="shared" si="5"/>
        <v>0.44578826365805152</v>
      </c>
      <c r="U6">
        <f t="shared" si="6"/>
        <v>0.23999881164194772</v>
      </c>
      <c r="V6">
        <f t="shared" si="7"/>
        <v>0.32335629484296907</v>
      </c>
      <c r="X6" s="14">
        <v>144.34</v>
      </c>
      <c r="Y6" s="14"/>
      <c r="Z6">
        <f t="shared" si="8"/>
        <v>-20.689655172413783</v>
      </c>
      <c r="AA6">
        <f t="shared" si="9"/>
        <v>29.519866828816394</v>
      </c>
      <c r="AB6">
        <f t="shared" si="10"/>
        <v>313.78260869565219</v>
      </c>
      <c r="AC6">
        <f t="shared" si="11"/>
        <v>13.021635882349111</v>
      </c>
      <c r="AD6">
        <f t="shared" si="12"/>
        <v>1.5102145145744874</v>
      </c>
    </row>
    <row r="7" spans="1:30">
      <c r="A7">
        <v>3</v>
      </c>
      <c r="B7">
        <v>2023</v>
      </c>
      <c r="C7" s="9">
        <v>54621.56</v>
      </c>
      <c r="D7" s="4">
        <v>215507</v>
      </c>
      <c r="E7" s="4">
        <v>33271</v>
      </c>
      <c r="F7" s="4">
        <v>516428</v>
      </c>
      <c r="G7" s="4">
        <v>152371</v>
      </c>
      <c r="H7" s="4">
        <v>230508</v>
      </c>
      <c r="I7" s="4">
        <v>435446</v>
      </c>
      <c r="J7" s="4">
        <v>746936</v>
      </c>
      <c r="K7">
        <v>0.57999999999999996</v>
      </c>
      <c r="L7" s="4">
        <v>167763</v>
      </c>
      <c r="M7" s="8">
        <v>81694</v>
      </c>
      <c r="O7">
        <f t="shared" si="0"/>
        <v>4.454330759261838</v>
      </c>
      <c r="P7">
        <f t="shared" si="1"/>
        <v>6.4425244177310299</v>
      </c>
      <c r="Q7">
        <f t="shared" si="2"/>
        <v>15.438477636457284</v>
      </c>
      <c r="R7">
        <f t="shared" si="3"/>
        <v>2.8578010251294539</v>
      </c>
      <c r="S7">
        <f t="shared" si="4"/>
        <v>0.44635070135623939</v>
      </c>
      <c r="T7">
        <f t="shared" si="5"/>
        <v>0.30860475328542203</v>
      </c>
      <c r="U7">
        <f t="shared" si="6"/>
        <v>1.1010165976465338</v>
      </c>
      <c r="V7">
        <f t="shared" si="7"/>
        <v>0.13658417513483873</v>
      </c>
      <c r="X7" s="21">
        <v>109.83</v>
      </c>
      <c r="Y7" s="14"/>
      <c r="Z7">
        <f t="shared" si="8"/>
        <v>-37.634408602150543</v>
      </c>
      <c r="AA7">
        <f t="shared" si="9"/>
        <v>27.83708155558752</v>
      </c>
      <c r="AB7">
        <f t="shared" si="10"/>
        <v>189.36206896551724</v>
      </c>
      <c r="AC7">
        <f t="shared" si="11"/>
        <v>11.616500140968345</v>
      </c>
      <c r="AD7">
        <f t="shared" si="12"/>
        <v>1.3601286142501956</v>
      </c>
    </row>
    <row r="8" spans="1:30">
      <c r="A8">
        <v>2</v>
      </c>
      <c r="B8">
        <v>2023</v>
      </c>
      <c r="C8" s="9">
        <v>54417.58</v>
      </c>
      <c r="D8" s="4">
        <v>216339</v>
      </c>
      <c r="E8" s="4">
        <v>52977</v>
      </c>
      <c r="F8" s="4">
        <v>471702</v>
      </c>
      <c r="G8" s="4">
        <v>109705</v>
      </c>
      <c r="H8" s="4">
        <v>186179</v>
      </c>
      <c r="I8" s="4">
        <v>370409</v>
      </c>
      <c r="J8" s="4">
        <v>657881</v>
      </c>
      <c r="K8">
        <v>0.93</v>
      </c>
      <c r="L8" s="4">
        <v>142549</v>
      </c>
      <c r="M8" s="8">
        <v>79654</v>
      </c>
      <c r="O8">
        <f t="shared" si="0"/>
        <v>8.0526721397942786</v>
      </c>
      <c r="P8">
        <f t="shared" si="1"/>
        <v>11.2310314563008</v>
      </c>
      <c r="Q8">
        <f t="shared" si="2"/>
        <v>24.48795640175835</v>
      </c>
      <c r="R8">
        <f t="shared" si="3"/>
        <v>3.376409461738298</v>
      </c>
      <c r="S8">
        <f t="shared" si="4"/>
        <v>0.39469622770308371</v>
      </c>
      <c r="T8">
        <f t="shared" si="5"/>
        <v>0.28299798899801026</v>
      </c>
      <c r="U8">
        <f t="shared" si="6"/>
        <v>1.299384713549975</v>
      </c>
      <c r="V8">
        <f t="shared" si="7"/>
        <v>0.14446927212182328</v>
      </c>
      <c r="X8" s="21">
        <v>114.23</v>
      </c>
      <c r="Y8" s="14"/>
      <c r="Z8">
        <f t="shared" si="8"/>
        <v>220.68965517241384</v>
      </c>
      <c r="AA8">
        <f t="shared" si="9"/>
        <v>28.733238867703005</v>
      </c>
      <c r="AB8">
        <f t="shared" si="10"/>
        <v>122.82795698924731</v>
      </c>
      <c r="AC8">
        <f t="shared" si="11"/>
        <v>13.178066159142849</v>
      </c>
      <c r="AD8">
        <f t="shared" si="12"/>
        <v>1.3286799716770334</v>
      </c>
    </row>
    <row r="9" spans="1:30">
      <c r="A9">
        <v>1</v>
      </c>
      <c r="B9">
        <v>2023</v>
      </c>
      <c r="C9" s="9">
        <v>53770.48</v>
      </c>
      <c r="D9" s="4">
        <v>187357</v>
      </c>
      <c r="E9" s="4">
        <v>16246</v>
      </c>
      <c r="F9" s="4">
        <v>411017</v>
      </c>
      <c r="G9" s="4">
        <v>107976</v>
      </c>
      <c r="H9" s="4">
        <v>184584</v>
      </c>
      <c r="I9" s="4">
        <v>303325</v>
      </c>
      <c r="J9" s="4">
        <v>595601</v>
      </c>
      <c r="K9">
        <v>0.28999999999999998</v>
      </c>
      <c r="L9" s="4">
        <v>120778</v>
      </c>
      <c r="M9" s="8">
        <v>82167</v>
      </c>
      <c r="O9">
        <f t="shared" si="0"/>
        <v>2.7276649972045046</v>
      </c>
      <c r="P9">
        <f t="shared" si="1"/>
        <v>3.9526345625606725</v>
      </c>
      <c r="Q9">
        <f t="shared" si="2"/>
        <v>8.6711465277518318</v>
      </c>
      <c r="R9">
        <f t="shared" si="3"/>
        <v>2.8091890790546046</v>
      </c>
      <c r="S9">
        <f t="shared" si="4"/>
        <v>0.44909091351452618</v>
      </c>
      <c r="T9">
        <f t="shared" si="5"/>
        <v>0.30991217274651989</v>
      </c>
      <c r="U9">
        <f t="shared" si="6"/>
        <v>1.1185633844558049</v>
      </c>
      <c r="V9">
        <f t="shared" si="7"/>
        <v>0.16660516156241889</v>
      </c>
      <c r="X9" s="21">
        <v>82.35</v>
      </c>
      <c r="Y9" s="14"/>
      <c r="Z9">
        <f t="shared" si="8"/>
        <v>-14.705882352941188</v>
      </c>
      <c r="AA9">
        <f t="shared" si="9"/>
        <v>23.634019695020736</v>
      </c>
      <c r="AB9">
        <f t="shared" si="10"/>
        <v>283.9655172413793</v>
      </c>
      <c r="AC9">
        <f t="shared" si="11"/>
        <v>10.773274652873239</v>
      </c>
      <c r="AD9">
        <f t="shared" si="12"/>
        <v>1.4008252700009975</v>
      </c>
    </row>
    <row r="10" spans="1:30">
      <c r="A10">
        <v>4</v>
      </c>
      <c r="B10">
        <v>2022</v>
      </c>
      <c r="C10" s="9">
        <v>53165.46</v>
      </c>
      <c r="D10" s="4">
        <v>146537</v>
      </c>
      <c r="E10" s="4">
        <v>19105</v>
      </c>
      <c r="F10" s="4">
        <v>385304</v>
      </c>
      <c r="G10" s="4">
        <v>87537</v>
      </c>
      <c r="H10" s="4">
        <v>170621</v>
      </c>
      <c r="I10" s="4">
        <v>262890</v>
      </c>
      <c r="J10" s="4">
        <v>555925</v>
      </c>
      <c r="K10">
        <v>0.34</v>
      </c>
      <c r="L10" s="4">
        <v>87021</v>
      </c>
      <c r="M10" s="8">
        <v>84724</v>
      </c>
      <c r="O10">
        <f t="shared" si="0"/>
        <v>3.4366146512569138</v>
      </c>
      <c r="P10">
        <f t="shared" si="1"/>
        <v>4.9584224404625958</v>
      </c>
      <c r="Q10">
        <f t="shared" si="2"/>
        <v>13.037662842831505</v>
      </c>
      <c r="R10">
        <f t="shared" si="3"/>
        <v>3.0031872236882688</v>
      </c>
      <c r="S10">
        <f t="shared" si="4"/>
        <v>0.44282177189959099</v>
      </c>
      <c r="T10">
        <f t="shared" si="5"/>
        <v>0.30691370238791205</v>
      </c>
      <c r="U10">
        <f t="shared" si="6"/>
        <v>0.99410534973782516</v>
      </c>
      <c r="V10">
        <f t="shared" si="7"/>
        <v>0.18025309130519884</v>
      </c>
      <c r="X10" s="21">
        <v>55.3</v>
      </c>
      <c r="Y10" s="14"/>
      <c r="Z10">
        <f t="shared" si="8"/>
        <v>61.904761904761919</v>
      </c>
      <c r="AA10">
        <f t="shared" si="9"/>
        <v>20.063533018964492</v>
      </c>
      <c r="AB10">
        <f t="shared" si="10"/>
        <v>162.64705882352939</v>
      </c>
      <c r="AC10">
        <f t="shared" si="11"/>
        <v>7.6304682484479773</v>
      </c>
      <c r="AD10">
        <f t="shared" si="12"/>
        <v>1.4249345970973568</v>
      </c>
    </row>
    <row r="11" spans="1:30">
      <c r="A11">
        <v>3</v>
      </c>
      <c r="B11">
        <v>2022</v>
      </c>
      <c r="C11" s="9">
        <v>52896.41</v>
      </c>
      <c r="D11" s="4">
        <v>122349</v>
      </c>
      <c r="E11" s="4">
        <v>11710</v>
      </c>
      <c r="F11" s="4">
        <v>356960</v>
      </c>
      <c r="G11" s="4">
        <v>71948</v>
      </c>
      <c r="H11" s="4">
        <v>185181</v>
      </c>
      <c r="I11" s="4">
        <v>247398</v>
      </c>
      <c r="J11" s="4">
        <v>542141</v>
      </c>
      <c r="K11">
        <v>0.21</v>
      </c>
      <c r="L11" s="4">
        <v>85317</v>
      </c>
      <c r="M11" s="8">
        <v>111983</v>
      </c>
      <c r="O11">
        <f t="shared" si="0"/>
        <v>2.1599546981320361</v>
      </c>
      <c r="P11">
        <f t="shared" si="1"/>
        <v>3.2804796055580452</v>
      </c>
      <c r="Q11">
        <f t="shared" si="2"/>
        <v>9.5709813729576858</v>
      </c>
      <c r="R11">
        <f t="shared" si="3"/>
        <v>3.4385667426474678</v>
      </c>
      <c r="S11">
        <f t="shared" si="4"/>
        <v>0.51877241147467501</v>
      </c>
      <c r="T11">
        <f t="shared" si="5"/>
        <v>0.34157350209631809</v>
      </c>
      <c r="U11">
        <f t="shared" si="6"/>
        <v>1.1858147551009062</v>
      </c>
      <c r="V11">
        <f t="shared" si="7"/>
        <v>0.2387987452632836</v>
      </c>
      <c r="X11" s="21">
        <v>37.619999999999997</v>
      </c>
      <c r="Y11" s="14"/>
      <c r="Z11">
        <f t="shared" si="8"/>
        <v>-22.222222222222229</v>
      </c>
      <c r="AA11">
        <f t="shared" si="9"/>
        <v>16.264644126229065</v>
      </c>
      <c r="AB11">
        <f t="shared" si="10"/>
        <v>179.14285714285714</v>
      </c>
      <c r="AC11">
        <f t="shared" si="11"/>
        <v>5.5747505160242046</v>
      </c>
      <c r="AD11">
        <f t="shared" si="12"/>
        <v>1.4791545271178843</v>
      </c>
    </row>
    <row r="12" spans="1:30">
      <c r="A12">
        <v>2</v>
      </c>
      <c r="B12">
        <v>2022</v>
      </c>
      <c r="C12" s="9">
        <v>52424.45</v>
      </c>
      <c r="D12" s="4">
        <v>122601</v>
      </c>
      <c r="E12" s="4">
        <v>14469</v>
      </c>
      <c r="F12" s="4">
        <v>333449</v>
      </c>
      <c r="G12" s="4">
        <v>61732</v>
      </c>
      <c r="H12" s="4">
        <v>180408</v>
      </c>
      <c r="I12" s="4">
        <v>216640</v>
      </c>
      <c r="J12" s="4">
        <v>513857</v>
      </c>
      <c r="K12">
        <v>0.27</v>
      </c>
      <c r="L12" s="4">
        <v>72248</v>
      </c>
      <c r="M12" s="8">
        <v>114622</v>
      </c>
      <c r="O12">
        <f t="shared" si="0"/>
        <v>2.8157639187556072</v>
      </c>
      <c r="P12">
        <f t="shared" si="1"/>
        <v>4.3391942995780459</v>
      </c>
      <c r="Q12">
        <f t="shared" si="2"/>
        <v>11.80169819169501</v>
      </c>
      <c r="R12">
        <f t="shared" si="3"/>
        <v>3.5093630531976934</v>
      </c>
      <c r="S12">
        <f t="shared" si="4"/>
        <v>0.54103626041763508</v>
      </c>
      <c r="T12">
        <f t="shared" si="5"/>
        <v>0.35108600252599459</v>
      </c>
      <c r="U12">
        <f t="shared" si="6"/>
        <v>1.1703492516037064</v>
      </c>
      <c r="V12">
        <f t="shared" si="7"/>
        <v>0.25581213691580129</v>
      </c>
      <c r="X12" s="21">
        <v>30.68</v>
      </c>
      <c r="Y12" s="14"/>
      <c r="Z12">
        <f t="shared" si="8"/>
        <v>800.00000000000023</v>
      </c>
      <c r="AA12">
        <f t="shared" si="9"/>
        <v>13.118833663673216</v>
      </c>
      <c r="AB12">
        <f t="shared" si="10"/>
        <v>113.62962962962962</v>
      </c>
      <c r="AC12">
        <f t="shared" si="11"/>
        <v>4.8234726329963502</v>
      </c>
      <c r="AD12">
        <f t="shared" si="12"/>
        <v>1.5122087635590451</v>
      </c>
    </row>
    <row r="13" spans="1:30">
      <c r="A13">
        <v>1</v>
      </c>
      <c r="B13">
        <v>2022</v>
      </c>
      <c r="C13" s="9">
        <v>52243.76</v>
      </c>
      <c r="D13" s="4">
        <v>105135</v>
      </c>
      <c r="E13" s="4">
        <v>1556</v>
      </c>
      <c r="F13" s="4">
        <v>312429</v>
      </c>
      <c r="G13" s="4">
        <v>65017</v>
      </c>
      <c r="H13" s="4">
        <v>182203</v>
      </c>
      <c r="I13" s="4">
        <v>193029</v>
      </c>
      <c r="J13" s="4">
        <v>494632</v>
      </c>
      <c r="K13">
        <v>0.03</v>
      </c>
      <c r="L13" s="4">
        <v>43353</v>
      </c>
      <c r="M13" s="8">
        <v>117001</v>
      </c>
      <c r="O13">
        <f t="shared" si="0"/>
        <v>0.31457730191334166</v>
      </c>
      <c r="P13">
        <f t="shared" si="1"/>
        <v>0.49803315313239166</v>
      </c>
      <c r="Q13">
        <f t="shared" si="2"/>
        <v>1.4800019023160698</v>
      </c>
      <c r="R13">
        <f t="shared" si="3"/>
        <v>2.9689004414230125</v>
      </c>
      <c r="S13">
        <f t="shared" si="4"/>
        <v>0.58318209897288664</v>
      </c>
      <c r="T13">
        <f t="shared" si="5"/>
        <v>0.36836072069740738</v>
      </c>
      <c r="U13">
        <f t="shared" si="6"/>
        <v>0.66679483827306707</v>
      </c>
      <c r="V13">
        <f t="shared" si="7"/>
        <v>0.27245651212071814</v>
      </c>
      <c r="X13" s="15">
        <v>25.83</v>
      </c>
      <c r="Y13" s="14"/>
      <c r="Z13">
        <f t="shared" si="8"/>
        <v>-75</v>
      </c>
      <c r="AA13">
        <f t="shared" si="9"/>
        <v>12.835462222856327</v>
      </c>
      <c r="AB13">
        <f t="shared" si="10"/>
        <v>861</v>
      </c>
      <c r="AC13">
        <f t="shared" si="11"/>
        <v>4.319241558242032</v>
      </c>
      <c r="AD13">
        <f t="shared" si="12"/>
        <v>1.5772895601880748</v>
      </c>
    </row>
    <row r="14" spans="1:30">
      <c r="A14">
        <v>4</v>
      </c>
      <c r="B14">
        <v>2021</v>
      </c>
      <c r="C14" s="9">
        <v>52120.68</v>
      </c>
      <c r="D14" s="4">
        <v>98118</v>
      </c>
      <c r="E14" s="4">
        <v>6214</v>
      </c>
      <c r="F14" s="4">
        <v>305468</v>
      </c>
      <c r="G14" s="4">
        <v>62513</v>
      </c>
      <c r="H14" s="4">
        <v>185482</v>
      </c>
      <c r="I14" s="4">
        <v>185125</v>
      </c>
      <c r="J14" s="4">
        <v>490950</v>
      </c>
      <c r="K14">
        <v>0.12</v>
      </c>
      <c r="L14" s="4">
        <v>32889</v>
      </c>
      <c r="M14" s="8">
        <v>119156</v>
      </c>
      <c r="O14">
        <f t="shared" si="0"/>
        <v>1.2657093390365617</v>
      </c>
      <c r="P14">
        <f t="shared" si="1"/>
        <v>2.0342556339780273</v>
      </c>
      <c r="Q14">
        <f t="shared" si="2"/>
        <v>6.3331906479952709</v>
      </c>
      <c r="R14">
        <f t="shared" si="3"/>
        <v>2.9613840321213187</v>
      </c>
      <c r="S14">
        <f t="shared" si="4"/>
        <v>0.60720599211701387</v>
      </c>
      <c r="T14">
        <f t="shared" si="5"/>
        <v>0.37780222018535492</v>
      </c>
      <c r="U14">
        <f t="shared" si="6"/>
        <v>0.52611456816982072</v>
      </c>
      <c r="V14">
        <f t="shared" si="7"/>
        <v>0.2806153208485625</v>
      </c>
      <c r="X14" s="21">
        <v>33.21</v>
      </c>
      <c r="Y14" s="14"/>
      <c r="Z14">
        <f t="shared" si="8"/>
        <v>9.0909090909090864</v>
      </c>
      <c r="AA14">
        <f t="shared" si="9"/>
        <v>17.641286846450193</v>
      </c>
      <c r="AB14">
        <f t="shared" si="10"/>
        <v>276.75</v>
      </c>
      <c r="AC14">
        <f t="shared" si="11"/>
        <v>5.6664782654811638</v>
      </c>
      <c r="AD14">
        <f t="shared" si="12"/>
        <v>1.6105811410687862</v>
      </c>
    </row>
    <row r="15" spans="1:30">
      <c r="A15">
        <v>3</v>
      </c>
      <c r="B15">
        <v>2021</v>
      </c>
      <c r="C15" s="9">
        <v>52035.86</v>
      </c>
      <c r="D15" s="4">
        <v>91855</v>
      </c>
      <c r="E15" s="4">
        <v>5724</v>
      </c>
      <c r="F15" s="4">
        <v>294093</v>
      </c>
      <c r="G15" s="4">
        <v>71218</v>
      </c>
      <c r="H15" s="4">
        <v>198919</v>
      </c>
      <c r="I15" s="4">
        <v>181304</v>
      </c>
      <c r="J15" s="4">
        <v>493012</v>
      </c>
      <c r="K15">
        <v>0.11</v>
      </c>
      <c r="L15" s="4">
        <v>41694</v>
      </c>
      <c r="M15" s="8">
        <v>135271</v>
      </c>
      <c r="O15">
        <f t="shared" si="0"/>
        <v>1.161026506454204</v>
      </c>
      <c r="P15">
        <f t="shared" si="1"/>
        <v>1.9463231018759373</v>
      </c>
      <c r="Q15">
        <f t="shared" si="2"/>
        <v>6.2315606118338689</v>
      </c>
      <c r="R15">
        <f t="shared" si="3"/>
        <v>2.5457609031424639</v>
      </c>
      <c r="S15">
        <f t="shared" si="4"/>
        <v>0.67638128075132697</v>
      </c>
      <c r="T15">
        <f t="shared" si="5"/>
        <v>0.40347699447477953</v>
      </c>
      <c r="U15">
        <f t="shared" si="6"/>
        <v>0.58544188267011144</v>
      </c>
      <c r="V15">
        <f t="shared" si="7"/>
        <v>0.31504970141884275</v>
      </c>
      <c r="X15" s="15">
        <v>29.05</v>
      </c>
      <c r="Y15" s="14"/>
      <c r="Z15">
        <f t="shared" si="8"/>
        <v>-26.666666666666668</v>
      </c>
      <c r="AA15">
        <f t="shared" si="9"/>
        <v>16.456825790648306</v>
      </c>
      <c r="AB15">
        <f t="shared" si="10"/>
        <v>264.09090909090912</v>
      </c>
      <c r="AC15">
        <f t="shared" si="11"/>
        <v>5.140012625257997</v>
      </c>
      <c r="AD15">
        <f t="shared" si="12"/>
        <v>1.6855280472503595</v>
      </c>
    </row>
    <row r="16" spans="1:30">
      <c r="A16">
        <v>2</v>
      </c>
      <c r="B16">
        <v>2021</v>
      </c>
      <c r="C16" s="9">
        <v>51826.16</v>
      </c>
      <c r="D16" s="4">
        <v>97047</v>
      </c>
      <c r="E16" s="4">
        <v>8276</v>
      </c>
      <c r="F16" s="4">
        <v>282622</v>
      </c>
      <c r="G16" s="4">
        <v>82977</v>
      </c>
      <c r="H16" s="4">
        <v>215770</v>
      </c>
      <c r="I16" s="4">
        <v>182731</v>
      </c>
      <c r="J16" s="4">
        <v>498392</v>
      </c>
      <c r="K16">
        <v>0.15</v>
      </c>
      <c r="L16" s="4">
        <v>63402</v>
      </c>
      <c r="M16" s="8">
        <v>150722</v>
      </c>
      <c r="O16">
        <f t="shared" si="0"/>
        <v>1.6605402975970722</v>
      </c>
      <c r="P16">
        <f t="shared" si="1"/>
        <v>2.9282929142105005</v>
      </c>
      <c r="Q16">
        <f t="shared" si="2"/>
        <v>8.5278267231341527</v>
      </c>
      <c r="R16">
        <f t="shared" si="3"/>
        <v>2.2021885582751848</v>
      </c>
      <c r="S16">
        <f t="shared" si="4"/>
        <v>0.76345790490478449</v>
      </c>
      <c r="T16">
        <f t="shared" si="5"/>
        <v>0.43293231030995682</v>
      </c>
      <c r="U16">
        <f t="shared" si="6"/>
        <v>0.76409125420297186</v>
      </c>
      <c r="V16">
        <f t="shared" si="7"/>
        <v>0.34781143848766799</v>
      </c>
      <c r="X16" s="21">
        <v>27.14</v>
      </c>
      <c r="Y16" s="14"/>
      <c r="Z16">
        <f>((K16-K17)/K17)*100</f>
        <v>32508.695652173912</v>
      </c>
      <c r="AA16">
        <f t="shared" si="9"/>
        <v>14.493616313744887</v>
      </c>
      <c r="AB16">
        <f t="shared" si="10"/>
        <v>180.93333333333334</v>
      </c>
      <c r="AC16">
        <f t="shared" si="11"/>
        <v>4.9768311822858804</v>
      </c>
      <c r="AD16">
        <f t="shared" si="12"/>
        <v>1.743999051736949</v>
      </c>
    </row>
    <row r="17" spans="1:30">
      <c r="A17">
        <v>1</v>
      </c>
      <c r="B17">
        <v>2021</v>
      </c>
      <c r="C17" s="9">
        <v>51590.83</v>
      </c>
      <c r="D17" s="4">
        <v>92671</v>
      </c>
      <c r="E17">
        <v>-24</v>
      </c>
      <c r="F17" s="4">
        <v>269646</v>
      </c>
      <c r="G17" s="4">
        <v>73331</v>
      </c>
      <c r="H17" s="4">
        <v>217747</v>
      </c>
      <c r="I17" s="4">
        <v>170144</v>
      </c>
      <c r="J17" s="4">
        <v>487393</v>
      </c>
      <c r="K17">
        <v>4.6000000000000001E-4</v>
      </c>
      <c r="L17" s="4">
        <v>57768</v>
      </c>
      <c r="M17" s="8">
        <v>150912</v>
      </c>
      <c r="O17">
        <f t="shared" si="0"/>
        <v>-4.9241577125646039E-3</v>
      </c>
      <c r="P17">
        <f t="shared" si="1"/>
        <v>-8.9005585100465062E-3</v>
      </c>
      <c r="Q17">
        <f t="shared" si="2"/>
        <v>-2.5898069514734921E-2</v>
      </c>
      <c r="R17">
        <f t="shared" si="3"/>
        <v>2.3202192797043542</v>
      </c>
      <c r="S17">
        <f t="shared" si="4"/>
        <v>0.80752913078629018</v>
      </c>
      <c r="T17">
        <f t="shared" si="5"/>
        <v>0.44675857059908536</v>
      </c>
      <c r="U17">
        <f t="shared" si="6"/>
        <v>0.78777051997109004</v>
      </c>
      <c r="V17">
        <f t="shared" si="7"/>
        <v>0.35883754440529009</v>
      </c>
      <c r="X17" s="15">
        <v>26.83</v>
      </c>
      <c r="Y17" s="14"/>
      <c r="Z17">
        <f t="shared" si="8"/>
        <v>-99.424999999999997</v>
      </c>
      <c r="AA17">
        <f t="shared" si="9"/>
        <v>14.936517021506189</v>
      </c>
      <c r="AB17">
        <f t="shared" si="10"/>
        <v>58326.086956521736</v>
      </c>
      <c r="AC17">
        <f t="shared" si="11"/>
        <v>5.1333302511440921</v>
      </c>
      <c r="AD17">
        <f t="shared" si="12"/>
        <v>1.7954985425335439</v>
      </c>
    </row>
    <row r="18" spans="1:30">
      <c r="A18">
        <v>4</v>
      </c>
      <c r="B18">
        <v>2020</v>
      </c>
      <c r="C18" s="8">
        <v>51241</v>
      </c>
      <c r="D18" s="4">
        <v>88562</v>
      </c>
      <c r="E18" s="4">
        <v>4297</v>
      </c>
      <c r="F18" s="4">
        <v>264602</v>
      </c>
      <c r="G18" s="4">
        <v>66680</v>
      </c>
      <c r="H18" s="4">
        <v>216303</v>
      </c>
      <c r="I18" s="4">
        <v>160289</v>
      </c>
      <c r="J18" s="4">
        <v>480905</v>
      </c>
      <c r="K18">
        <v>0.08</v>
      </c>
      <c r="L18" s="4">
        <v>35439</v>
      </c>
      <c r="M18" s="8">
        <v>151558</v>
      </c>
      <c r="O18">
        <f t="shared" si="0"/>
        <v>0.89352366891589807</v>
      </c>
      <c r="P18">
        <f t="shared" si="1"/>
        <v>1.6239484206468584</v>
      </c>
      <c r="Q18">
        <f t="shared" si="2"/>
        <v>4.851968112734582</v>
      </c>
      <c r="R18">
        <f t="shared" si="3"/>
        <v>2.4038542291541694</v>
      </c>
      <c r="S18">
        <f t="shared" si="4"/>
        <v>0.8174654764514252</v>
      </c>
      <c r="T18">
        <f t="shared" si="5"/>
        <v>0.44978322121832792</v>
      </c>
      <c r="U18">
        <f t="shared" si="6"/>
        <v>0.53147870425914812</v>
      </c>
      <c r="V18">
        <f t="shared" si="7"/>
        <v>0.36418204536716647</v>
      </c>
      <c r="X18" s="21">
        <v>25.19</v>
      </c>
      <c r="Y18" s="14"/>
      <c r="Z18">
        <f t="shared" si="8"/>
        <v>700.00000000000011</v>
      </c>
      <c r="AA18">
        <f t="shared" si="9"/>
        <v>14.574657189313701</v>
      </c>
      <c r="AB18">
        <f t="shared" si="10"/>
        <v>314.875</v>
      </c>
      <c r="AC18">
        <f t="shared" si="11"/>
        <v>4.8781218206967445</v>
      </c>
      <c r="AD18">
        <f t="shared" si="12"/>
        <v>1.8033291509512399</v>
      </c>
    </row>
    <row r="19" spans="1:30">
      <c r="A19">
        <v>3</v>
      </c>
      <c r="B19">
        <v>2020</v>
      </c>
      <c r="C19" s="9">
        <v>50972.43</v>
      </c>
      <c r="D19" s="4">
        <v>72350</v>
      </c>
      <c r="E19">
        <v>447</v>
      </c>
      <c r="F19" s="4">
        <v>254653</v>
      </c>
      <c r="G19" s="4">
        <v>61027</v>
      </c>
      <c r="H19" s="4">
        <v>218771</v>
      </c>
      <c r="I19" s="4">
        <v>151760</v>
      </c>
      <c r="J19" s="4">
        <v>473424</v>
      </c>
      <c r="K19">
        <v>0.01</v>
      </c>
      <c r="L19" s="4">
        <v>41041</v>
      </c>
      <c r="M19" s="8">
        <v>155355</v>
      </c>
      <c r="O19">
        <f t="shared" si="0"/>
        <v>9.441853391463044E-2</v>
      </c>
      <c r="P19">
        <f t="shared" si="1"/>
        <v>0.17553298017301974</v>
      </c>
      <c r="Q19">
        <f t="shared" si="2"/>
        <v>0.61782999308914988</v>
      </c>
      <c r="R19">
        <f t="shared" si="3"/>
        <v>2.4867681518016616</v>
      </c>
      <c r="S19">
        <f t="shared" si="4"/>
        <v>0.85909453255999335</v>
      </c>
      <c r="T19">
        <f t="shared" si="5"/>
        <v>0.46210373787556186</v>
      </c>
      <c r="U19">
        <f t="shared" si="6"/>
        <v>0.67250561226997885</v>
      </c>
      <c r="V19">
        <f t="shared" si="7"/>
        <v>0.3789072408343252</v>
      </c>
      <c r="X19" s="21">
        <v>18.37</v>
      </c>
      <c r="Y19" s="14"/>
      <c r="Z19">
        <f t="shared" si="8"/>
        <v>-66.666666666666657</v>
      </c>
      <c r="AA19">
        <f t="shared" si="9"/>
        <v>12.942135993089151</v>
      </c>
      <c r="AB19">
        <f t="shared" si="10"/>
        <v>1837</v>
      </c>
      <c r="AC19">
        <f t="shared" si="11"/>
        <v>3.6770175065677608</v>
      </c>
      <c r="AD19">
        <f t="shared" si="12"/>
        <v>1.836797524474481</v>
      </c>
    </row>
    <row r="20" spans="1:30">
      <c r="A20">
        <v>2</v>
      </c>
      <c r="B20">
        <v>2020</v>
      </c>
      <c r="C20" s="9">
        <v>50708.7</v>
      </c>
      <c r="D20" s="4">
        <v>64527</v>
      </c>
      <c r="E20" s="4">
        <v>1512</v>
      </c>
      <c r="F20" s="4">
        <v>248708</v>
      </c>
      <c r="G20" s="4">
        <v>57231</v>
      </c>
      <c r="H20" s="4">
        <v>213360</v>
      </c>
      <c r="I20" s="4">
        <v>145515</v>
      </c>
      <c r="J20" s="4">
        <v>462068</v>
      </c>
      <c r="K20">
        <v>0.03</v>
      </c>
      <c r="L20" s="4">
        <v>54224</v>
      </c>
      <c r="M20" s="8">
        <v>150488</v>
      </c>
      <c r="O20">
        <f t="shared" si="0"/>
        <v>0.32722456434983599</v>
      </c>
      <c r="P20">
        <f t="shared" si="1"/>
        <v>0.60794184344693381</v>
      </c>
      <c r="Q20">
        <f t="shared" si="2"/>
        <v>2.3432051699288672</v>
      </c>
      <c r="R20">
        <f t="shared" si="3"/>
        <v>2.5425905540703466</v>
      </c>
      <c r="S20">
        <f t="shared" si="4"/>
        <v>0.85787349019733983</v>
      </c>
      <c r="T20">
        <f t="shared" si="5"/>
        <v>0.46175021858254628</v>
      </c>
      <c r="U20">
        <f t="shared" si="6"/>
        <v>0.94745854519403816</v>
      </c>
      <c r="V20">
        <f t="shared" si="7"/>
        <v>0.37697772522770767</v>
      </c>
      <c r="X20" s="21">
        <v>19.07</v>
      </c>
      <c r="Y20" s="14"/>
      <c r="Z20">
        <f t="shared" si="8"/>
        <v>-547.76119402985069</v>
      </c>
      <c r="AA20">
        <f t="shared" si="9"/>
        <v>14.986205913803524</v>
      </c>
      <c r="AB20">
        <f t="shared" si="10"/>
        <v>635.66666666666674</v>
      </c>
      <c r="AC20">
        <f t="shared" si="11"/>
        <v>3.8881536138765136</v>
      </c>
      <c r="AD20">
        <f t="shared" si="12"/>
        <v>1.8398523569808771</v>
      </c>
    </row>
    <row r="21" spans="1:30">
      <c r="A21">
        <v>1</v>
      </c>
      <c r="B21">
        <v>2020</v>
      </c>
      <c r="C21" s="9">
        <v>50003.53</v>
      </c>
      <c r="D21" s="4">
        <v>74712</v>
      </c>
      <c r="E21">
        <v>-341</v>
      </c>
      <c r="F21" s="4">
        <v>242171</v>
      </c>
      <c r="G21" s="4">
        <v>51123</v>
      </c>
      <c r="H21" s="4">
        <v>210933</v>
      </c>
      <c r="I21" s="4">
        <v>132360</v>
      </c>
      <c r="J21" s="4">
        <v>453104</v>
      </c>
      <c r="K21">
        <v>-6.7000000000000002E-3</v>
      </c>
      <c r="L21" s="4">
        <v>46167</v>
      </c>
      <c r="M21" s="8">
        <v>152978</v>
      </c>
      <c r="O21">
        <f t="shared" si="0"/>
        <v>-7.5258660263427382E-2</v>
      </c>
      <c r="P21">
        <f t="shared" si="1"/>
        <v>-0.14080959322131881</v>
      </c>
      <c r="Q21">
        <f t="shared" si="2"/>
        <v>-0.45641931684334514</v>
      </c>
      <c r="R21">
        <f t="shared" si="3"/>
        <v>2.5890499383838979</v>
      </c>
      <c r="S21">
        <f t="shared" si="4"/>
        <v>0.87100850225666993</v>
      </c>
      <c r="T21">
        <f t="shared" si="5"/>
        <v>0.46552888520074859</v>
      </c>
      <c r="U21">
        <f t="shared" si="6"/>
        <v>0.90305733231617857</v>
      </c>
      <c r="V21">
        <f t="shared" si="7"/>
        <v>0.38714004084535203</v>
      </c>
      <c r="X21" s="21">
        <v>9.84</v>
      </c>
      <c r="Y21" s="14"/>
      <c r="Z21">
        <f t="shared" si="8"/>
        <v>-104.18750000000001</v>
      </c>
      <c r="AA21">
        <f t="shared" si="9"/>
        <v>6.5857524253132027</v>
      </c>
      <c r="AB21">
        <f t="shared" si="10"/>
        <v>-1468.6567164179103</v>
      </c>
      <c r="AC21">
        <f t="shared" si="11"/>
        <v>2.0317657159610358</v>
      </c>
      <c r="AD21">
        <f t="shared" si="12"/>
        <v>1.8775059771814131</v>
      </c>
    </row>
    <row r="22" spans="1:30">
      <c r="A22">
        <v>4</v>
      </c>
      <c r="B22">
        <v>2019</v>
      </c>
      <c r="C22" s="9">
        <v>49914.99</v>
      </c>
      <c r="D22" s="4">
        <v>80760</v>
      </c>
      <c r="E22" s="4">
        <v>8002</v>
      </c>
      <c r="F22" s="4">
        <v>242447</v>
      </c>
      <c r="G22" s="4">
        <v>61295</v>
      </c>
      <c r="H22" s="4">
        <v>213804</v>
      </c>
      <c r="I22" s="4">
        <v>166258</v>
      </c>
      <c r="J22" s="4">
        <v>456251</v>
      </c>
      <c r="K22">
        <v>0.16</v>
      </c>
      <c r="L22" s="4">
        <v>74740</v>
      </c>
      <c r="M22" s="8">
        <v>149175</v>
      </c>
      <c r="O22">
        <f t="shared" si="0"/>
        <v>1.753859169623738</v>
      </c>
      <c r="P22">
        <f t="shared" si="1"/>
        <v>3.3005151641389667</v>
      </c>
      <c r="Q22">
        <f t="shared" si="2"/>
        <v>9.9083704804358597</v>
      </c>
      <c r="R22">
        <f t="shared" si="3"/>
        <v>2.7124235255730484</v>
      </c>
      <c r="S22">
        <f t="shared" si="4"/>
        <v>0.88185871551308126</v>
      </c>
      <c r="T22">
        <f t="shared" si="5"/>
        <v>0.46861047975785258</v>
      </c>
      <c r="U22">
        <f t="shared" si="6"/>
        <v>1.2193490496777877</v>
      </c>
      <c r="V22">
        <f t="shared" si="7"/>
        <v>0.38091578103375195</v>
      </c>
      <c r="X22" s="21">
        <v>16.13</v>
      </c>
      <c r="Y22" s="14"/>
      <c r="Z22">
        <f t="shared" si="8"/>
        <v>23.076923076923077</v>
      </c>
      <c r="AA22">
        <f t="shared" si="9"/>
        <v>9.9694005534918269</v>
      </c>
      <c r="AB22">
        <f t="shared" si="10"/>
        <v>100.81249999999999</v>
      </c>
      <c r="AC22">
        <f t="shared" si="11"/>
        <v>3.3208445091092069</v>
      </c>
      <c r="AD22">
        <f t="shared" si="12"/>
        <v>1.8422129372605147</v>
      </c>
    </row>
    <row r="23" spans="1:30">
      <c r="A23">
        <v>3</v>
      </c>
      <c r="B23">
        <v>2019</v>
      </c>
      <c r="C23" s="10">
        <v>50013.77</v>
      </c>
      <c r="D23" s="4">
        <v>67615</v>
      </c>
      <c r="E23" s="4">
        <v>6517</v>
      </c>
      <c r="F23" s="4">
        <v>231688</v>
      </c>
      <c r="G23" s="4">
        <v>46541</v>
      </c>
      <c r="H23" s="4">
        <v>205339</v>
      </c>
      <c r="I23" s="4">
        <v>145125</v>
      </c>
      <c r="J23" s="4">
        <v>437027</v>
      </c>
      <c r="K23">
        <v>0.13</v>
      </c>
      <c r="L23" s="4">
        <v>58747</v>
      </c>
      <c r="M23" s="8">
        <v>152260</v>
      </c>
      <c r="O23">
        <f t="shared" si="0"/>
        <v>1.4912122134330372</v>
      </c>
      <c r="P23">
        <f t="shared" si="1"/>
        <v>2.8128345015710781</v>
      </c>
      <c r="Q23">
        <f t="shared" si="2"/>
        <v>9.6383938475190423</v>
      </c>
      <c r="R23">
        <f t="shared" si="3"/>
        <v>3.1182183451150598</v>
      </c>
      <c r="S23">
        <f t="shared" si="4"/>
        <v>0.88627378198266638</v>
      </c>
      <c r="T23">
        <f t="shared" si="5"/>
        <v>0.46985426529710977</v>
      </c>
      <c r="U23">
        <f t="shared" si="6"/>
        <v>1.2622633806751036</v>
      </c>
      <c r="V23">
        <f t="shared" si="7"/>
        <v>0.39656411805765363</v>
      </c>
      <c r="X23" s="21">
        <v>17.510000000000002</v>
      </c>
      <c r="Y23" s="14"/>
      <c r="Z23">
        <f t="shared" si="8"/>
        <v>85.714285714285694</v>
      </c>
      <c r="AA23">
        <f t="shared" si="9"/>
        <v>12.951876250831917</v>
      </c>
      <c r="AB23">
        <f t="shared" si="10"/>
        <v>134.69230769230771</v>
      </c>
      <c r="AC23">
        <f t="shared" si="11"/>
        <v>3.7798293942716068</v>
      </c>
      <c r="AD23">
        <f t="shared" si="12"/>
        <v>1.8840164358965505</v>
      </c>
    </row>
    <row r="24" spans="1:30">
      <c r="A24">
        <v>2</v>
      </c>
      <c r="B24">
        <v>2019</v>
      </c>
      <c r="C24" s="5">
        <v>49866</v>
      </c>
      <c r="D24" s="4">
        <v>59764</v>
      </c>
      <c r="E24" s="4">
        <v>3706</v>
      </c>
      <c r="F24" s="4">
        <v>222008</v>
      </c>
      <c r="G24" s="4">
        <v>45976</v>
      </c>
      <c r="H24" s="4">
        <v>213973</v>
      </c>
      <c r="I24" s="4">
        <v>141184</v>
      </c>
      <c r="J24" s="4">
        <v>435981</v>
      </c>
      <c r="K24">
        <v>7.0000000000000007E-2</v>
      </c>
      <c r="L24" s="4">
        <v>60746</v>
      </c>
      <c r="M24" s="4">
        <v>163479</v>
      </c>
      <c r="O24">
        <f t="shared" si="0"/>
        <v>0.85003704289865845</v>
      </c>
      <c r="P24">
        <f t="shared" si="1"/>
        <v>1.6693092140823755</v>
      </c>
      <c r="Q24">
        <f t="shared" si="2"/>
        <v>6.2010574928050328</v>
      </c>
      <c r="R24">
        <f t="shared" si="3"/>
        <v>3.0708195580302768</v>
      </c>
      <c r="S24">
        <f t="shared" si="4"/>
        <v>0.96380761053655728</v>
      </c>
      <c r="T24">
        <f t="shared" si="5"/>
        <v>0.49078514889410318</v>
      </c>
      <c r="U24">
        <f t="shared" si="6"/>
        <v>1.3212545676004872</v>
      </c>
      <c r="V24">
        <f t="shared" si="7"/>
        <v>0.42408434006853668</v>
      </c>
      <c r="X24" s="21">
        <v>14.1</v>
      </c>
      <c r="Y24" s="14"/>
      <c r="Z24">
        <f t="shared" si="8"/>
        <v>-118.91891891891892</v>
      </c>
      <c r="AA24">
        <f t="shared" si="9"/>
        <v>11.764784820293153</v>
      </c>
      <c r="AB24">
        <f t="shared" si="10"/>
        <v>201.42857142857142</v>
      </c>
      <c r="AC24">
        <f t="shared" si="11"/>
        <v>3.1670507369103813</v>
      </c>
      <c r="AD24">
        <f t="shared" si="12"/>
        <v>1.9541390400345933</v>
      </c>
    </row>
    <row r="25" spans="1:30">
      <c r="A25">
        <v>1</v>
      </c>
      <c r="B25">
        <v>2019</v>
      </c>
      <c r="C25" s="10">
        <v>49645.45</v>
      </c>
      <c r="D25" s="4">
        <v>66141</v>
      </c>
      <c r="E25" s="4">
        <v>-17914</v>
      </c>
      <c r="F25" s="4">
        <v>215215</v>
      </c>
      <c r="G25" s="4">
        <v>45129</v>
      </c>
      <c r="H25" s="4">
        <v>216473</v>
      </c>
      <c r="I25" s="4">
        <v>137268</v>
      </c>
      <c r="J25" s="4">
        <v>431688</v>
      </c>
      <c r="K25">
        <v>-0.37</v>
      </c>
      <c r="L25" s="4">
        <v>53874</v>
      </c>
      <c r="M25" s="4">
        <v>168354</v>
      </c>
      <c r="O25">
        <f t="shared" si="0"/>
        <v>-4.1497563054798832</v>
      </c>
      <c r="P25">
        <f t="shared" si="1"/>
        <v>-8.323769254001812</v>
      </c>
      <c r="Q25">
        <f t="shared" si="2"/>
        <v>-27.084561769552923</v>
      </c>
      <c r="R25">
        <f t="shared" si="3"/>
        <v>3.0416805158545501</v>
      </c>
      <c r="S25">
        <f t="shared" si="4"/>
        <v>1.0058453174732245</v>
      </c>
      <c r="T25">
        <f t="shared" si="5"/>
        <v>0.50145707084746394</v>
      </c>
      <c r="U25">
        <f t="shared" si="6"/>
        <v>1.1937778368676462</v>
      </c>
      <c r="V25">
        <f t="shared" si="7"/>
        <v>0.43891451081813182</v>
      </c>
      <c r="X25" s="14">
        <v>10.6</v>
      </c>
      <c r="Y25" s="14"/>
      <c r="Z25">
        <f t="shared" si="8"/>
        <v>-194836.84210526317</v>
      </c>
      <c r="AA25">
        <f t="shared" si="9"/>
        <v>7.9563624680606564</v>
      </c>
      <c r="AB25">
        <f t="shared" si="10"/>
        <v>-28.648648648648649</v>
      </c>
      <c r="AC25">
        <f t="shared" si="11"/>
        <v>2.4451909485862968</v>
      </c>
      <c r="AD25">
        <f t="shared" si="12"/>
        <v>2.0155286573891225</v>
      </c>
    </row>
    <row r="26" spans="1:30">
      <c r="A26">
        <v>4</v>
      </c>
      <c r="B26">
        <v>2018</v>
      </c>
      <c r="C26" s="3">
        <v>48715.28</v>
      </c>
      <c r="D26" s="4">
        <v>78571</v>
      </c>
      <c r="E26" s="4">
        <v>9672</v>
      </c>
      <c r="F26" s="4">
        <v>229331</v>
      </c>
      <c r="G26" s="4">
        <v>43015</v>
      </c>
      <c r="H26" s="4">
        <v>206525</v>
      </c>
      <c r="I26" s="4">
        <v>141743</v>
      </c>
      <c r="J26" s="4">
        <v>435856</v>
      </c>
      <c r="K26">
        <v>1.9000000000000001E-4</v>
      </c>
      <c r="L26" s="4">
        <v>51205</v>
      </c>
      <c r="M26" s="4">
        <v>150384</v>
      </c>
      <c r="O26">
        <f t="shared" si="0"/>
        <v>2.2190815315149957</v>
      </c>
      <c r="P26">
        <f t="shared" si="1"/>
        <v>4.2174847709206338</v>
      </c>
      <c r="Q26">
        <f t="shared" si="2"/>
        <v>12.309885326647237</v>
      </c>
      <c r="R26">
        <f t="shared" si="3"/>
        <v>3.2951993490642799</v>
      </c>
      <c r="S26">
        <f t="shared" si="4"/>
        <v>0.90055422075515301</v>
      </c>
      <c r="T26">
        <f t="shared" si="5"/>
        <v>0.47383768951213245</v>
      </c>
      <c r="U26">
        <f t="shared" si="6"/>
        <v>1.1903986981285597</v>
      </c>
      <c r="V26">
        <f t="shared" si="7"/>
        <v>0.3960444017223444</v>
      </c>
      <c r="X26" s="21">
        <v>8.66</v>
      </c>
      <c r="Y26" s="14"/>
      <c r="Z26">
        <f t="shared" si="8"/>
        <v>-99.762500000000003</v>
      </c>
      <c r="AA26">
        <f t="shared" si="9"/>
        <v>5.3693388756665943</v>
      </c>
      <c r="AB26">
        <f t="shared" si="10"/>
        <v>45578.947368421053</v>
      </c>
      <c r="AC26">
        <f t="shared" si="11"/>
        <v>1.8395869934723172</v>
      </c>
      <c r="AD26">
        <f t="shared" si="12"/>
        <v>1.8536242374559044</v>
      </c>
    </row>
    <row r="27" spans="1:30">
      <c r="A27">
        <v>3</v>
      </c>
      <c r="B27">
        <v>2018</v>
      </c>
      <c r="C27" s="3">
        <v>47994.58</v>
      </c>
      <c r="D27" s="4">
        <v>63889</v>
      </c>
      <c r="E27" s="4">
        <v>3915</v>
      </c>
      <c r="F27" s="4">
        <v>213621</v>
      </c>
      <c r="G27" s="4">
        <v>35942</v>
      </c>
      <c r="H27" s="4">
        <v>200710</v>
      </c>
      <c r="I27" s="4">
        <v>125531</v>
      </c>
      <c r="J27" s="4">
        <v>414331</v>
      </c>
      <c r="K27">
        <v>0.08</v>
      </c>
      <c r="L27" s="4">
        <v>33648</v>
      </c>
      <c r="M27" s="4">
        <v>150376</v>
      </c>
      <c r="O27">
        <f t="shared" si="0"/>
        <v>0.94489671301447398</v>
      </c>
      <c r="P27">
        <f t="shared" si="1"/>
        <v>1.8326849888353673</v>
      </c>
      <c r="Q27">
        <f t="shared" si="2"/>
        <v>6.1278154298862093</v>
      </c>
      <c r="R27">
        <f t="shared" si="3"/>
        <v>3.49259918757999</v>
      </c>
      <c r="S27">
        <f t="shared" si="4"/>
        <v>0.93956118546397593</v>
      </c>
      <c r="T27">
        <f t="shared" si="5"/>
        <v>0.48441946173470002</v>
      </c>
      <c r="U27">
        <f t="shared" si="6"/>
        <v>0.93617494852818428</v>
      </c>
      <c r="V27">
        <f t="shared" si="7"/>
        <v>0.41312428399135159</v>
      </c>
      <c r="X27" s="21">
        <v>12.73</v>
      </c>
      <c r="Y27" s="14"/>
      <c r="Z27">
        <f t="shared" si="8"/>
        <v>166.66666666666669</v>
      </c>
      <c r="AA27">
        <f t="shared" si="9"/>
        <v>9.5630077697256191</v>
      </c>
      <c r="AB27">
        <f t="shared" si="10"/>
        <v>159.125</v>
      </c>
      <c r="AC27">
        <f t="shared" si="11"/>
        <v>2.8600699528604401</v>
      </c>
      <c r="AD27">
        <f t="shared" si="12"/>
        <v>1.9207919633369379</v>
      </c>
    </row>
    <row r="28" spans="1:30">
      <c r="A28">
        <v>2</v>
      </c>
      <c r="B28">
        <v>2018</v>
      </c>
      <c r="C28" s="3">
        <v>47581.68</v>
      </c>
      <c r="D28" s="4">
        <v>59055</v>
      </c>
      <c r="E28" s="4">
        <v>1248</v>
      </c>
      <c r="F28" s="4">
        <v>204514</v>
      </c>
      <c r="G28" s="4">
        <v>32235</v>
      </c>
      <c r="H28" s="4">
        <v>201798</v>
      </c>
      <c r="I28" s="4">
        <v>115330</v>
      </c>
      <c r="J28" s="4">
        <v>406312</v>
      </c>
      <c r="K28">
        <v>0.03</v>
      </c>
      <c r="L28" s="4">
        <v>17445</v>
      </c>
      <c r="M28" s="4">
        <v>152368</v>
      </c>
      <c r="O28">
        <f t="shared" si="0"/>
        <v>0.3071531237078895</v>
      </c>
      <c r="P28">
        <f t="shared" si="1"/>
        <v>0.61022717271189264</v>
      </c>
      <c r="Q28">
        <f t="shared" si="2"/>
        <v>2.1132842265684531</v>
      </c>
      <c r="R28">
        <f t="shared" si="3"/>
        <v>3.5777881185047309</v>
      </c>
      <c r="S28">
        <f t="shared" si="4"/>
        <v>0.98671973556822512</v>
      </c>
      <c r="T28">
        <f t="shared" si="5"/>
        <v>0.49665774084939651</v>
      </c>
      <c r="U28">
        <f t="shared" si="6"/>
        <v>0.54118194509073991</v>
      </c>
      <c r="V28">
        <f t="shared" si="7"/>
        <v>0.42694223861108155</v>
      </c>
      <c r="X28" s="21">
        <v>15.24</v>
      </c>
      <c r="Y28" s="14"/>
      <c r="Z28">
        <f t="shared" si="8"/>
        <v>199.99999999999994</v>
      </c>
      <c r="AA28">
        <f t="shared" si="9"/>
        <v>12.27914322580645</v>
      </c>
      <c r="AB28">
        <f t="shared" si="10"/>
        <v>508</v>
      </c>
      <c r="AC28">
        <f t="shared" si="11"/>
        <v>3.5456976207007833</v>
      </c>
      <c r="AD28">
        <f t="shared" si="12"/>
        <v>1.9803118612906696</v>
      </c>
    </row>
    <row r="29" spans="1:30">
      <c r="A29">
        <v>1</v>
      </c>
      <c r="B29">
        <v>2018</v>
      </c>
      <c r="C29" s="3">
        <v>47425.14</v>
      </c>
      <c r="D29" s="4">
        <v>65920</v>
      </c>
      <c r="E29">
        <v>690</v>
      </c>
      <c r="F29" s="4">
        <v>198350</v>
      </c>
      <c r="G29" s="4">
        <v>34594</v>
      </c>
      <c r="H29" s="4">
        <v>205341</v>
      </c>
      <c r="I29" s="4">
        <v>110620</v>
      </c>
      <c r="J29" s="4">
        <v>403691</v>
      </c>
      <c r="K29">
        <v>0.01</v>
      </c>
      <c r="L29" s="4">
        <v>10474</v>
      </c>
      <c r="M29" s="4">
        <v>154360</v>
      </c>
      <c r="O29">
        <f t="shared" si="0"/>
        <v>0.17092280977282129</v>
      </c>
      <c r="P29">
        <f t="shared" si="1"/>
        <v>0.34786992689689944</v>
      </c>
      <c r="Q29">
        <f t="shared" si="2"/>
        <v>1.0467233009708738</v>
      </c>
      <c r="R29">
        <f t="shared" si="3"/>
        <v>3.1976643348557552</v>
      </c>
      <c r="S29">
        <f t="shared" si="4"/>
        <v>1.0352457776657424</v>
      </c>
      <c r="T29">
        <f t="shared" si="5"/>
        <v>0.50865885045740433</v>
      </c>
      <c r="U29">
        <f t="shared" si="6"/>
        <v>0.30276926634676532</v>
      </c>
      <c r="V29">
        <f t="shared" si="7"/>
        <v>0.43763998752516231</v>
      </c>
      <c r="X29" s="21">
        <v>19.37</v>
      </c>
      <c r="Y29" s="14"/>
      <c r="Z29">
        <f t="shared" si="8"/>
        <v>-97.727272727272734</v>
      </c>
      <c r="AA29">
        <f t="shared" si="9"/>
        <v>13.935451483616506</v>
      </c>
      <c r="AB29">
        <f t="shared" si="10"/>
        <v>1937</v>
      </c>
      <c r="AC29">
        <f t="shared" si="11"/>
        <v>4.6313333087975801</v>
      </c>
      <c r="AD29">
        <f t="shared" si="12"/>
        <v>2.0694101336022181</v>
      </c>
    </row>
    <row r="30" spans="1:30">
      <c r="D30" s="4"/>
      <c r="J30" s="4">
        <v>417244</v>
      </c>
      <c r="K30">
        <v>0.44</v>
      </c>
      <c r="M30" s="4"/>
    </row>
    <row r="31" spans="1:30">
      <c r="B31" s="1"/>
      <c r="C31" s="3">
        <f>AVERAGE(C2:C29)</f>
        <v>51975.313571428567</v>
      </c>
      <c r="D31" s="4"/>
      <c r="M31" s="4"/>
      <c r="O31">
        <f>AVERAGE(O2:O29)</f>
        <v>1.5511803893553311</v>
      </c>
      <c r="P31">
        <f t="shared" ref="P31:AD31" si="13">AVERAGE(P2:P29)</f>
        <v>2.4498691874314091</v>
      </c>
      <c r="Q31">
        <f t="shared" si="13"/>
        <v>6.1946669787132427</v>
      </c>
      <c r="R31">
        <f t="shared" si="13"/>
        <v>2.7168517924156417</v>
      </c>
      <c r="S31">
        <f t="shared" si="13"/>
        <v>0.74493333418867203</v>
      </c>
      <c r="T31">
        <f t="shared" si="13"/>
        <v>0.42005988914183989</v>
      </c>
      <c r="U31">
        <f t="shared" si="13"/>
        <v>0.81246367780651896</v>
      </c>
      <c r="V31">
        <f t="shared" si="13"/>
        <v>0.32271630146937619</v>
      </c>
      <c r="Z31">
        <f t="shared" si="13"/>
        <v>-5760.08476718163</v>
      </c>
      <c r="AA31">
        <f t="shared" si="13"/>
        <v>17.117444193963326</v>
      </c>
      <c r="AB31">
        <f t="shared" si="13"/>
        <v>4034.9151083256402</v>
      </c>
      <c r="AC31">
        <f t="shared" si="13"/>
        <v>6.5510914493702286</v>
      </c>
      <c r="AD31">
        <f t="shared" si="13"/>
        <v>1.7147940818624252</v>
      </c>
    </row>
    <row r="32" spans="1:30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10FA-E949-43E5-BB14-E3C1F708FE40}">
  <dimension ref="A1:AD76"/>
  <sheetViews>
    <sheetView topLeftCell="L17" workbookViewId="0">
      <selection activeCell="AB26" sqref="AB26"/>
    </sheetView>
  </sheetViews>
  <sheetFormatPr defaultRowHeight="14.4"/>
  <cols>
    <col min="3" max="3" width="11.6640625" style="3" bestFit="1" customWidth="1"/>
    <col min="4" max="4" width="9.5546875" bestFit="1" customWidth="1"/>
    <col min="6" max="10" width="9.5546875" bestFit="1" customWidth="1"/>
    <col min="12" max="12" width="12.88671875" customWidth="1"/>
    <col min="13" max="13" width="9.5546875" bestFit="1" customWidth="1"/>
  </cols>
  <sheetData>
    <row r="1" spans="1:30" ht="43.2">
      <c r="A1" t="s">
        <v>1</v>
      </c>
      <c r="B1" t="s">
        <v>2</v>
      </c>
      <c r="C1" s="2" t="s">
        <v>16</v>
      </c>
      <c r="D1" s="12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s="1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0">
      <c r="A2">
        <v>4</v>
      </c>
      <c r="B2">
        <v>2024</v>
      </c>
      <c r="C2" s="3">
        <v>123150.84699999999</v>
      </c>
      <c r="D2">
        <v>1686000</v>
      </c>
      <c r="E2">
        <v>193000</v>
      </c>
      <c r="F2" s="4">
        <v>121000</v>
      </c>
      <c r="G2" s="4">
        <v>1730000</v>
      </c>
      <c r="H2" s="4">
        <v>5456000</v>
      </c>
      <c r="I2" s="4">
        <v>1632000</v>
      </c>
      <c r="J2" s="4">
        <v>5577000</v>
      </c>
      <c r="K2">
        <v>1.54</v>
      </c>
      <c r="L2" s="4">
        <v>290000</v>
      </c>
      <c r="M2" s="4">
        <v>3092000</v>
      </c>
      <c r="O2">
        <f>(E2/J2)*100</f>
        <v>3.4606419221803839</v>
      </c>
      <c r="P2">
        <f>(E2/F2)*100</f>
        <v>159.50413223140495</v>
      </c>
      <c r="Q2">
        <f>(E2/D2)*100</f>
        <v>11.447212336892052</v>
      </c>
      <c r="R2">
        <f>I2/G2</f>
        <v>0.94335260115606934</v>
      </c>
      <c r="S2">
        <f>H2/F2</f>
        <v>45.090909090909093</v>
      </c>
      <c r="T2">
        <f>H2/J2</f>
        <v>0.97830374753451677</v>
      </c>
      <c r="U2">
        <f>L2/G2</f>
        <v>0.16763005780346821</v>
      </c>
      <c r="V2">
        <f>M2/(M2+F2)</f>
        <v>0.96234049175225644</v>
      </c>
      <c r="X2" s="15">
        <v>161.16999999999999</v>
      </c>
      <c r="Y2" s="14"/>
      <c r="Z2">
        <f>((K2-K3)/K3)*100</f>
        <v>92.5</v>
      </c>
      <c r="AA2">
        <f>X2*C2/D2</f>
        <v>11.772373671998812</v>
      </c>
      <c r="AB2">
        <f>X2/K2</f>
        <v>104.65584415584415</v>
      </c>
      <c r="AC2">
        <f>X2*C2/F2</f>
        <v>164.0348926528099</v>
      </c>
      <c r="AD2">
        <f>0.5*(J2+J3)/F2</f>
        <v>45.760330578512395</v>
      </c>
    </row>
    <row r="3" spans="1:30">
      <c r="A3">
        <v>3</v>
      </c>
      <c r="B3">
        <v>2024</v>
      </c>
      <c r="C3" s="3">
        <v>123673.68399999999</v>
      </c>
      <c r="D3">
        <v>1762000</v>
      </c>
      <c r="E3">
        <v>99000</v>
      </c>
      <c r="F3" s="4">
        <v>224000</v>
      </c>
      <c r="G3" s="4">
        <v>1579000</v>
      </c>
      <c r="H3" s="4">
        <v>5273000</v>
      </c>
      <c r="I3" s="4">
        <v>1576000</v>
      </c>
      <c r="J3" s="4">
        <v>5497000</v>
      </c>
      <c r="K3">
        <v>0.8</v>
      </c>
      <c r="L3" s="4">
        <v>278000</v>
      </c>
      <c r="M3" s="4">
        <v>2884000</v>
      </c>
      <c r="O3">
        <f t="shared" ref="O3:O29" si="0">(E3/J3)*100</f>
        <v>1.8009823540112788</v>
      </c>
      <c r="P3">
        <f t="shared" ref="P3:P29" si="1">(E3/F3)*100</f>
        <v>44.196428571428569</v>
      </c>
      <c r="Q3">
        <f t="shared" ref="Q3:Q29" si="2">(E3/D3)*100</f>
        <v>5.6186152099886488</v>
      </c>
      <c r="R3">
        <f t="shared" ref="R3:R29" si="3">I3/G3</f>
        <v>0.99810006333122225</v>
      </c>
      <c r="S3">
        <f t="shared" ref="S3:S29" si="4">H3/F3</f>
        <v>23.540178571428573</v>
      </c>
      <c r="T3">
        <f t="shared" ref="T3:T29" si="5">H3/J3</f>
        <v>0.95925050027287606</v>
      </c>
      <c r="U3">
        <f t="shared" ref="U3:U29" si="6">L3/G3</f>
        <v>0.17606079797340088</v>
      </c>
      <c r="V3">
        <f t="shared" ref="V3:V29" si="7">M3/(M3+F3)</f>
        <v>0.92792792792792789</v>
      </c>
      <c r="X3" s="21">
        <v>160.41999999999999</v>
      </c>
      <c r="Y3" s="14"/>
      <c r="Z3">
        <f t="shared" ref="Z3:Z28" si="8">((K3-K4)/K4)*100</f>
        <v>-53.75722543352601</v>
      </c>
      <c r="AA3">
        <f t="shared" ref="AA3:AA29" si="9">X3*C3/D3</f>
        <v>11.259780015482406</v>
      </c>
      <c r="AB3">
        <f t="shared" ref="AB3:AB29" si="10">X3/K3</f>
        <v>200.52499999999998</v>
      </c>
      <c r="AC3">
        <f t="shared" ref="AC3:AC29" si="11">X3*C3/F3</f>
        <v>88.570233871785703</v>
      </c>
      <c r="AD3">
        <f t="shared" ref="AD3:AD28" si="12">0.5*(J3+J4)/F3</f>
        <v>25.107142857142858</v>
      </c>
    </row>
    <row r="4" spans="1:30">
      <c r="A4">
        <v>2</v>
      </c>
      <c r="B4">
        <v>2024</v>
      </c>
      <c r="C4" s="3">
        <v>124201.807</v>
      </c>
      <c r="D4">
        <v>1903000</v>
      </c>
      <c r="E4">
        <v>216000</v>
      </c>
      <c r="F4" s="4">
        <v>492000</v>
      </c>
      <c r="G4" s="4">
        <v>1574000</v>
      </c>
      <c r="H4" s="4">
        <v>5259000</v>
      </c>
      <c r="I4" s="4">
        <v>1622000</v>
      </c>
      <c r="J4" s="4">
        <v>5751000</v>
      </c>
      <c r="K4">
        <v>1.73</v>
      </c>
      <c r="L4" s="4">
        <v>202000</v>
      </c>
      <c r="M4" s="4">
        <v>2903000</v>
      </c>
      <c r="O4">
        <f t="shared" si="0"/>
        <v>3.755868544600939</v>
      </c>
      <c r="P4">
        <f t="shared" si="1"/>
        <v>43.902439024390247</v>
      </c>
      <c r="Q4">
        <f t="shared" si="2"/>
        <v>11.350499211770888</v>
      </c>
      <c r="R4">
        <f t="shared" si="3"/>
        <v>1.0304955527318933</v>
      </c>
      <c r="S4">
        <f t="shared" si="4"/>
        <v>10.689024390243903</v>
      </c>
      <c r="T4">
        <f t="shared" si="5"/>
        <v>0.91444966092853419</v>
      </c>
      <c r="U4">
        <f t="shared" si="6"/>
        <v>0.12833545108005082</v>
      </c>
      <c r="V4">
        <f t="shared" si="7"/>
        <v>0.85508100147275401</v>
      </c>
      <c r="X4" s="21">
        <v>133.25</v>
      </c>
      <c r="Y4" s="14"/>
      <c r="Z4">
        <f t="shared" si="8"/>
        <v>-521.95121951219517</v>
      </c>
      <c r="AA4">
        <f t="shared" si="9"/>
        <v>8.6967371428008402</v>
      </c>
      <c r="AB4">
        <f t="shared" si="10"/>
        <v>77.02312138728324</v>
      </c>
      <c r="AC4">
        <f t="shared" si="11"/>
        <v>33.63798939583333</v>
      </c>
      <c r="AD4">
        <f t="shared" si="12"/>
        <v>11.74390243902439</v>
      </c>
    </row>
    <row r="5" spans="1:30">
      <c r="A5">
        <v>1</v>
      </c>
      <c r="B5">
        <v>2024</v>
      </c>
      <c r="C5" s="3">
        <v>124186.844</v>
      </c>
      <c r="D5">
        <v>1814000</v>
      </c>
      <c r="E5">
        <v>-51000</v>
      </c>
      <c r="F5" s="4">
        <v>255000</v>
      </c>
      <c r="G5" s="4">
        <v>1846000</v>
      </c>
      <c r="H5" s="4">
        <v>5550000</v>
      </c>
      <c r="I5" s="4">
        <v>1661000</v>
      </c>
      <c r="J5" s="4">
        <v>5805000</v>
      </c>
      <c r="K5">
        <v>-0.41</v>
      </c>
      <c r="L5" s="4">
        <v>219000</v>
      </c>
      <c r="M5" s="4">
        <v>3020000</v>
      </c>
      <c r="O5">
        <f t="shared" si="0"/>
        <v>-0.87855297157622747</v>
      </c>
      <c r="P5">
        <f t="shared" si="1"/>
        <v>-20</v>
      </c>
      <c r="Q5">
        <f t="shared" si="2"/>
        <v>-2.8114663726571112</v>
      </c>
      <c r="R5">
        <f t="shared" si="3"/>
        <v>0.89978331527627298</v>
      </c>
      <c r="S5">
        <f t="shared" si="4"/>
        <v>21.764705882352942</v>
      </c>
      <c r="T5">
        <f t="shared" si="5"/>
        <v>0.95607235142118863</v>
      </c>
      <c r="U5">
        <f t="shared" si="6"/>
        <v>0.11863488624052004</v>
      </c>
      <c r="V5">
        <f t="shared" si="7"/>
        <v>0.9221374045801527</v>
      </c>
      <c r="X5" s="21">
        <v>148.26</v>
      </c>
      <c r="Y5" s="14"/>
      <c r="Z5">
        <f t="shared" si="8"/>
        <v>-154.66666666666666</v>
      </c>
      <c r="AA5">
        <f t="shared" si="9"/>
        <v>10.149912619316426</v>
      </c>
      <c r="AB5">
        <f t="shared" si="10"/>
        <v>-361.60975609756099</v>
      </c>
      <c r="AC5">
        <f t="shared" si="11"/>
        <v>72.203692123294104</v>
      </c>
      <c r="AD5">
        <f t="shared" si="12"/>
        <v>22.966666666666665</v>
      </c>
    </row>
    <row r="6" spans="1:30">
      <c r="A6">
        <v>4</v>
      </c>
      <c r="B6">
        <v>2023</v>
      </c>
      <c r="C6" s="3">
        <v>124080.63400000001</v>
      </c>
      <c r="D6">
        <v>1990000</v>
      </c>
      <c r="E6">
        <v>93000</v>
      </c>
      <c r="F6" s="4">
        <v>218000</v>
      </c>
      <c r="G6" s="4">
        <v>2022000</v>
      </c>
      <c r="H6" s="4">
        <v>5690000</v>
      </c>
      <c r="I6" s="4">
        <v>1804000</v>
      </c>
      <c r="J6" s="4">
        <v>5908000</v>
      </c>
      <c r="K6">
        <v>0.75</v>
      </c>
      <c r="L6" s="4">
        <v>355000</v>
      </c>
      <c r="M6" s="4">
        <v>3129000</v>
      </c>
      <c r="O6">
        <f t="shared" si="0"/>
        <v>1.5741367637102235</v>
      </c>
      <c r="P6">
        <f t="shared" si="1"/>
        <v>42.660550458715598</v>
      </c>
      <c r="Q6">
        <f t="shared" si="2"/>
        <v>4.6733668341708539</v>
      </c>
      <c r="R6">
        <f t="shared" si="3"/>
        <v>0.89218595450049454</v>
      </c>
      <c r="S6">
        <f t="shared" si="4"/>
        <v>26.100917431192659</v>
      </c>
      <c r="T6">
        <f t="shared" si="5"/>
        <v>0.96310088016249151</v>
      </c>
      <c r="U6">
        <f t="shared" si="6"/>
        <v>0.17556874381800197</v>
      </c>
      <c r="V6">
        <f t="shared" si="7"/>
        <v>0.93486704511502838</v>
      </c>
      <c r="X6" s="21">
        <v>136.91</v>
      </c>
      <c r="Y6" s="14"/>
      <c r="Z6">
        <f t="shared" si="8"/>
        <v>341.17647058823525</v>
      </c>
      <c r="AA6">
        <f t="shared" si="9"/>
        <v>8.5366229150452266</v>
      </c>
      <c r="AB6">
        <f t="shared" si="10"/>
        <v>182.54666666666665</v>
      </c>
      <c r="AC6">
        <f t="shared" si="11"/>
        <v>77.926053215321105</v>
      </c>
      <c r="AD6">
        <f t="shared" si="12"/>
        <v>27.291284403669724</v>
      </c>
    </row>
    <row r="7" spans="1:30">
      <c r="A7">
        <v>3</v>
      </c>
      <c r="B7">
        <v>2023</v>
      </c>
      <c r="C7" s="3">
        <v>124001.348</v>
      </c>
      <c r="D7">
        <v>1386000</v>
      </c>
      <c r="E7">
        <v>22000</v>
      </c>
      <c r="F7" s="4">
        <v>131000</v>
      </c>
      <c r="G7" s="4">
        <v>2228000</v>
      </c>
      <c r="H7" s="4">
        <v>5860000</v>
      </c>
      <c r="I7" s="4">
        <v>1911000</v>
      </c>
      <c r="J7" s="4">
        <v>5991000</v>
      </c>
      <c r="K7">
        <v>0.17</v>
      </c>
      <c r="L7" s="4">
        <v>518000</v>
      </c>
      <c r="M7" s="4">
        <v>3203000</v>
      </c>
      <c r="O7">
        <f t="shared" si="0"/>
        <v>0.36721749290602568</v>
      </c>
      <c r="P7">
        <f t="shared" si="1"/>
        <v>16.793893129770993</v>
      </c>
      <c r="Q7">
        <f t="shared" si="2"/>
        <v>1.5873015873015872</v>
      </c>
      <c r="R7">
        <f t="shared" si="3"/>
        <v>0.8577199281867145</v>
      </c>
      <c r="S7">
        <f t="shared" si="4"/>
        <v>44.732824427480914</v>
      </c>
      <c r="T7">
        <f t="shared" si="5"/>
        <v>0.97813386746786846</v>
      </c>
      <c r="U7">
        <f t="shared" si="6"/>
        <v>0.2324955116696589</v>
      </c>
      <c r="V7">
        <f t="shared" si="7"/>
        <v>0.9607078584283143</v>
      </c>
      <c r="X7" s="21">
        <v>124.6</v>
      </c>
      <c r="Y7" s="14"/>
      <c r="Z7">
        <f t="shared" si="8"/>
        <v>-88.028169014084511</v>
      </c>
      <c r="AA7">
        <f t="shared" si="9"/>
        <v>11.147595931313131</v>
      </c>
      <c r="AB7">
        <f t="shared" si="10"/>
        <v>732.94117647058818</v>
      </c>
      <c r="AC7">
        <f t="shared" si="11"/>
        <v>117.94326687633587</v>
      </c>
      <c r="AD7">
        <f t="shared" si="12"/>
        <v>45.55725190839695</v>
      </c>
    </row>
    <row r="8" spans="1:30">
      <c r="A8">
        <v>2</v>
      </c>
      <c r="B8">
        <v>2023</v>
      </c>
      <c r="C8" s="3">
        <v>123820.022</v>
      </c>
      <c r="D8">
        <v>2019000</v>
      </c>
      <c r="E8">
        <v>176000</v>
      </c>
      <c r="F8" s="4">
        <v>388000</v>
      </c>
      <c r="G8" s="4">
        <v>1917000</v>
      </c>
      <c r="H8" s="4">
        <v>5557000</v>
      </c>
      <c r="I8" s="4">
        <v>1828000</v>
      </c>
      <c r="J8" s="4">
        <v>5945000</v>
      </c>
      <c r="K8">
        <v>1.42</v>
      </c>
      <c r="L8" s="4">
        <v>367000</v>
      </c>
      <c r="M8" s="4">
        <v>2924000</v>
      </c>
      <c r="O8">
        <f t="shared" si="0"/>
        <v>2.9604709840201848</v>
      </c>
      <c r="P8">
        <f t="shared" si="1"/>
        <v>45.360824742268044</v>
      </c>
      <c r="Q8">
        <f t="shared" si="2"/>
        <v>8.7171867261020299</v>
      </c>
      <c r="R8">
        <f t="shared" si="3"/>
        <v>0.95357329160146065</v>
      </c>
      <c r="S8">
        <f t="shared" si="4"/>
        <v>14.322164948453608</v>
      </c>
      <c r="T8">
        <f t="shared" si="5"/>
        <v>0.93473507148864587</v>
      </c>
      <c r="U8">
        <f t="shared" si="6"/>
        <v>0.19144496609285341</v>
      </c>
      <c r="V8">
        <f t="shared" si="7"/>
        <v>0.88285024154589375</v>
      </c>
      <c r="X8" s="21">
        <v>150.09</v>
      </c>
      <c r="Y8" s="14"/>
      <c r="Z8">
        <f t="shared" si="8"/>
        <v>-183.04093567251462</v>
      </c>
      <c r="AA8">
        <f t="shared" si="9"/>
        <v>9.2046295700742942</v>
      </c>
      <c r="AB8">
        <f t="shared" si="10"/>
        <v>105.69718309859155</v>
      </c>
      <c r="AC8">
        <f t="shared" si="11"/>
        <v>47.897286345309283</v>
      </c>
      <c r="AD8">
        <f t="shared" si="12"/>
        <v>15.158505154639176</v>
      </c>
    </row>
    <row r="9" spans="1:30">
      <c r="A9">
        <v>1</v>
      </c>
      <c r="B9">
        <v>2023</v>
      </c>
      <c r="C9" s="3">
        <v>123611.466</v>
      </c>
      <c r="D9">
        <v>1915000</v>
      </c>
      <c r="E9">
        <v>-211000</v>
      </c>
      <c r="F9" s="4">
        <v>172000</v>
      </c>
      <c r="G9" s="4">
        <v>1996000</v>
      </c>
      <c r="H9" s="4">
        <v>5646000</v>
      </c>
      <c r="I9" s="4">
        <v>1745000</v>
      </c>
      <c r="J9" s="4">
        <v>5818000</v>
      </c>
      <c r="K9">
        <v>-1.71</v>
      </c>
      <c r="L9" s="4">
        <v>242000</v>
      </c>
      <c r="M9" s="4">
        <v>3025000</v>
      </c>
      <c r="O9">
        <f t="shared" si="0"/>
        <v>-3.6266758336198004</v>
      </c>
      <c r="P9">
        <f t="shared" si="1"/>
        <v>-122.67441860465115</v>
      </c>
      <c r="Q9">
        <f t="shared" si="2"/>
        <v>-11.018276762402088</v>
      </c>
      <c r="R9">
        <f t="shared" si="3"/>
        <v>0.87424849699398799</v>
      </c>
      <c r="S9">
        <f t="shared" si="4"/>
        <v>32.825581395348834</v>
      </c>
      <c r="T9">
        <f t="shared" si="5"/>
        <v>0.97043657614300449</v>
      </c>
      <c r="U9">
        <f t="shared" si="6"/>
        <v>0.12124248496993988</v>
      </c>
      <c r="V9">
        <f t="shared" si="7"/>
        <v>0.94619956208945888</v>
      </c>
      <c r="X9" s="21">
        <v>148.27000000000001</v>
      </c>
      <c r="Y9" s="14"/>
      <c r="Z9">
        <f t="shared" si="8"/>
        <v>-313.75</v>
      </c>
      <c r="AA9">
        <f t="shared" si="9"/>
        <v>9.5706903727519581</v>
      </c>
      <c r="AB9">
        <f t="shared" si="10"/>
        <v>-86.707602339181292</v>
      </c>
      <c r="AC9">
        <f t="shared" si="11"/>
        <v>106.55739571988373</v>
      </c>
      <c r="AD9">
        <f t="shared" si="12"/>
        <v>34.485465116279073</v>
      </c>
    </row>
    <row r="10" spans="1:30">
      <c r="A10">
        <v>4</v>
      </c>
      <c r="B10">
        <v>2022</v>
      </c>
      <c r="C10" s="3">
        <v>123478.269</v>
      </c>
      <c r="D10">
        <v>1715000</v>
      </c>
      <c r="E10">
        <v>99000</v>
      </c>
      <c r="F10" s="4">
        <v>491000</v>
      </c>
      <c r="G10" s="4">
        <v>1878000</v>
      </c>
      <c r="H10" s="4">
        <v>5554000</v>
      </c>
      <c r="I10" s="4">
        <v>1622000</v>
      </c>
      <c r="J10" s="4">
        <v>6045000</v>
      </c>
      <c r="K10">
        <v>0.8</v>
      </c>
      <c r="L10" s="4">
        <v>168000</v>
      </c>
      <c r="M10" s="4">
        <v>3083000</v>
      </c>
      <c r="O10">
        <f t="shared" si="0"/>
        <v>1.6377171215880892</v>
      </c>
      <c r="P10">
        <f t="shared" si="1"/>
        <v>20.162932790224033</v>
      </c>
      <c r="Q10">
        <f t="shared" si="2"/>
        <v>5.7725947521865892</v>
      </c>
      <c r="R10">
        <f t="shared" si="3"/>
        <v>0.86368477103301389</v>
      </c>
      <c r="S10">
        <f t="shared" si="4"/>
        <v>11.311608961303463</v>
      </c>
      <c r="T10">
        <f t="shared" si="5"/>
        <v>0.91877584780810584</v>
      </c>
      <c r="U10">
        <f t="shared" si="6"/>
        <v>8.9456869009584661E-2</v>
      </c>
      <c r="V10">
        <f t="shared" si="7"/>
        <v>0.86261891438164517</v>
      </c>
      <c r="X10" s="21">
        <v>130.41</v>
      </c>
      <c r="Y10" s="14"/>
      <c r="Z10">
        <f t="shared" si="8"/>
        <v>17.647058823529409</v>
      </c>
      <c r="AA10">
        <f t="shared" si="9"/>
        <v>9.3893883733469377</v>
      </c>
      <c r="AB10">
        <f t="shared" si="10"/>
        <v>163.01249999999999</v>
      </c>
      <c r="AC10">
        <f t="shared" si="11"/>
        <v>32.795928839694497</v>
      </c>
      <c r="AD10">
        <f t="shared" si="12"/>
        <v>12.421588594704684</v>
      </c>
    </row>
    <row r="11" spans="1:30">
      <c r="A11">
        <v>3</v>
      </c>
      <c r="B11">
        <v>2022</v>
      </c>
      <c r="C11" s="3">
        <v>123355.986</v>
      </c>
      <c r="D11">
        <v>1740000</v>
      </c>
      <c r="E11">
        <v>85000</v>
      </c>
      <c r="F11" s="4">
        <v>496000</v>
      </c>
      <c r="G11" s="4">
        <v>2010000</v>
      </c>
      <c r="H11" s="4">
        <v>5657000</v>
      </c>
      <c r="I11" s="4">
        <v>1763000</v>
      </c>
      <c r="J11" s="4">
        <v>6153000</v>
      </c>
      <c r="K11">
        <v>0.68</v>
      </c>
      <c r="L11" s="4">
        <v>278000</v>
      </c>
      <c r="M11" s="4">
        <v>3209000</v>
      </c>
      <c r="O11">
        <f t="shared" si="0"/>
        <v>1.381439947992849</v>
      </c>
      <c r="P11">
        <f t="shared" si="1"/>
        <v>17.137096774193548</v>
      </c>
      <c r="Q11">
        <f>(E11/D11)*100</f>
        <v>4.8850574712643677</v>
      </c>
      <c r="R11">
        <f t="shared" si="3"/>
        <v>0.87711442786069649</v>
      </c>
      <c r="S11">
        <f t="shared" si="4"/>
        <v>11.40524193548387</v>
      </c>
      <c r="T11">
        <f t="shared" si="5"/>
        <v>0.91938891597594674</v>
      </c>
      <c r="U11">
        <f t="shared" si="6"/>
        <v>0.13830845771144279</v>
      </c>
      <c r="V11">
        <f t="shared" si="7"/>
        <v>0.86612685560053981</v>
      </c>
      <c r="X11" s="21">
        <v>118.29</v>
      </c>
      <c r="Y11" s="14"/>
      <c r="Z11">
        <f t="shared" si="8"/>
        <v>-17.073170731707307</v>
      </c>
      <c r="AA11">
        <f t="shared" si="9"/>
        <v>8.3860802206551739</v>
      </c>
      <c r="AB11">
        <f t="shared" si="10"/>
        <v>173.95588235294116</v>
      </c>
      <c r="AC11">
        <f t="shared" si="11"/>
        <v>29.418910451491939</v>
      </c>
      <c r="AD11">
        <f t="shared" si="12"/>
        <v>12.410282258064516</v>
      </c>
    </row>
    <row r="12" spans="1:30">
      <c r="A12">
        <v>2</v>
      </c>
      <c r="B12">
        <v>2022</v>
      </c>
      <c r="C12" s="3">
        <v>123152.132</v>
      </c>
      <c r="D12">
        <v>1801000</v>
      </c>
      <c r="E12">
        <v>101000</v>
      </c>
      <c r="F12" s="4">
        <v>729000</v>
      </c>
      <c r="G12" s="4">
        <v>1784000</v>
      </c>
      <c r="H12" s="4">
        <v>5429000</v>
      </c>
      <c r="I12" s="4">
        <v>1725000</v>
      </c>
      <c r="J12" s="4">
        <v>6158000</v>
      </c>
      <c r="K12">
        <v>0.82</v>
      </c>
      <c r="L12" s="4">
        <v>183000</v>
      </c>
      <c r="M12" s="4">
        <v>3103000</v>
      </c>
      <c r="O12">
        <f t="shared" si="0"/>
        <v>1.6401429035401105</v>
      </c>
      <c r="P12">
        <f t="shared" si="1"/>
        <v>13.854595336076816</v>
      </c>
      <c r="Q12">
        <f t="shared" si="2"/>
        <v>5.6079955580233198</v>
      </c>
      <c r="R12">
        <f t="shared" si="3"/>
        <v>0.96692825112107628</v>
      </c>
      <c r="S12">
        <f t="shared" si="4"/>
        <v>7.4471879286694103</v>
      </c>
      <c r="T12">
        <f t="shared" si="5"/>
        <v>0.88161740824943169</v>
      </c>
      <c r="U12">
        <f t="shared" si="6"/>
        <v>0.10257847533632287</v>
      </c>
      <c r="V12">
        <f t="shared" si="7"/>
        <v>0.80975991649269308</v>
      </c>
      <c r="X12" s="21">
        <v>128.86000000000001</v>
      </c>
      <c r="Y12" s="14"/>
      <c r="Z12">
        <f t="shared" si="8"/>
        <v>-32.231404958677686</v>
      </c>
      <c r="AA12">
        <f t="shared" si="9"/>
        <v>8.8114290558134378</v>
      </c>
      <c r="AB12">
        <f t="shared" si="10"/>
        <v>157.14634146341467</v>
      </c>
      <c r="AC12">
        <f t="shared" si="11"/>
        <v>21.768701960932784</v>
      </c>
      <c r="AD12">
        <f t="shared" si="12"/>
        <v>8.5596707818930042</v>
      </c>
    </row>
    <row r="13" spans="1:30">
      <c r="A13">
        <v>1</v>
      </c>
      <c r="B13">
        <v>2022</v>
      </c>
      <c r="C13" s="3">
        <v>123071.356</v>
      </c>
      <c r="D13">
        <v>1809000</v>
      </c>
      <c r="E13">
        <v>150000</v>
      </c>
      <c r="F13" s="4">
        <v>576000</v>
      </c>
      <c r="G13" s="4">
        <v>2643000</v>
      </c>
      <c r="H13" s="4">
        <v>5746000</v>
      </c>
      <c r="I13" s="4">
        <v>1869000</v>
      </c>
      <c r="J13" s="4">
        <v>6322000</v>
      </c>
      <c r="K13">
        <v>1.21</v>
      </c>
      <c r="L13" s="4">
        <v>241000</v>
      </c>
      <c r="M13" s="4">
        <v>3243000</v>
      </c>
      <c r="O13">
        <f t="shared" si="0"/>
        <v>2.3726668775703894</v>
      </c>
      <c r="P13">
        <f t="shared" si="1"/>
        <v>26.041666666666668</v>
      </c>
      <c r="Q13">
        <f t="shared" si="2"/>
        <v>8.291873963515755</v>
      </c>
      <c r="R13">
        <f t="shared" si="3"/>
        <v>0.70715096481271278</v>
      </c>
      <c r="S13">
        <f t="shared" si="4"/>
        <v>9.9756944444444446</v>
      </c>
      <c r="T13">
        <f t="shared" si="5"/>
        <v>0.90888959190129703</v>
      </c>
      <c r="U13">
        <f t="shared" si="6"/>
        <v>9.1184260310253507E-2</v>
      </c>
      <c r="V13">
        <f t="shared" si="7"/>
        <v>0.84917517674783971</v>
      </c>
      <c r="X13" s="21">
        <v>126.11</v>
      </c>
      <c r="Y13" s="14"/>
      <c r="Z13">
        <f t="shared" si="8"/>
        <v>116.07142857142854</v>
      </c>
      <c r="AA13">
        <f t="shared" si="9"/>
        <v>8.5796178580210061</v>
      </c>
      <c r="AB13">
        <f t="shared" si="10"/>
        <v>104.22314049586777</v>
      </c>
      <c r="AC13">
        <f t="shared" si="11"/>
        <v>26.94536233534722</v>
      </c>
      <c r="AD13">
        <f t="shared" si="12"/>
        <v>10.861111111111111</v>
      </c>
    </row>
    <row r="14" spans="1:30">
      <c r="A14">
        <v>4</v>
      </c>
      <c r="B14">
        <v>2021</v>
      </c>
      <c r="C14" s="3">
        <v>122964.541</v>
      </c>
      <c r="D14">
        <v>1691000</v>
      </c>
      <c r="E14">
        <v>69000</v>
      </c>
      <c r="F14" s="4">
        <v>491000</v>
      </c>
      <c r="G14" s="4">
        <v>2596000</v>
      </c>
      <c r="H14" s="4">
        <v>5699000</v>
      </c>
      <c r="I14" s="4">
        <v>1741000</v>
      </c>
      <c r="J14" s="4">
        <v>6190000</v>
      </c>
      <c r="K14">
        <v>0.56000000000000005</v>
      </c>
      <c r="L14" s="4">
        <v>192000</v>
      </c>
      <c r="M14" s="4">
        <v>3228000</v>
      </c>
      <c r="O14">
        <f t="shared" si="0"/>
        <v>1.1147011308562196</v>
      </c>
      <c r="P14">
        <f t="shared" si="1"/>
        <v>14.052953156822811</v>
      </c>
      <c r="Q14">
        <f t="shared" si="2"/>
        <v>4.0804257835600239</v>
      </c>
      <c r="R14">
        <f t="shared" si="3"/>
        <v>0.6706471494607088</v>
      </c>
      <c r="S14">
        <f t="shared" si="4"/>
        <v>11.606924643584522</v>
      </c>
      <c r="T14">
        <f t="shared" si="5"/>
        <v>0.92067851373182552</v>
      </c>
      <c r="U14">
        <f t="shared" si="6"/>
        <v>7.3959938366718034E-2</v>
      </c>
      <c r="V14">
        <f t="shared" si="7"/>
        <v>0.8679752621672493</v>
      </c>
      <c r="X14" s="21">
        <v>157.11000000000001</v>
      </c>
      <c r="Y14" s="14"/>
      <c r="Z14">
        <f t="shared" si="8"/>
        <v>-50.87719298245613</v>
      </c>
      <c r="AA14">
        <f t="shared" si="9"/>
        <v>11.424576603494975</v>
      </c>
      <c r="AB14">
        <f t="shared" si="10"/>
        <v>280.55357142857144</v>
      </c>
      <c r="AC14">
        <f t="shared" si="11"/>
        <v>39.346148750529537</v>
      </c>
      <c r="AD14">
        <f t="shared" si="12"/>
        <v>12.692464358452138</v>
      </c>
    </row>
    <row r="15" spans="1:30">
      <c r="A15">
        <v>3</v>
      </c>
      <c r="B15">
        <v>2021</v>
      </c>
      <c r="C15" s="3">
        <v>122856.251</v>
      </c>
      <c r="D15">
        <v>1806000</v>
      </c>
      <c r="E15">
        <v>142000</v>
      </c>
      <c r="F15" s="4">
        <v>547000</v>
      </c>
      <c r="G15" s="4">
        <v>2639000</v>
      </c>
      <c r="H15" s="4">
        <v>5727000</v>
      </c>
      <c r="I15" s="4">
        <v>1820000</v>
      </c>
      <c r="J15" s="4">
        <v>6274000</v>
      </c>
      <c r="K15">
        <v>1.1399999999999999</v>
      </c>
      <c r="L15" s="4">
        <v>210000</v>
      </c>
      <c r="M15" s="4">
        <v>3230000</v>
      </c>
      <c r="O15">
        <f t="shared" si="0"/>
        <v>2.2633088938476251</v>
      </c>
      <c r="P15">
        <f t="shared" si="1"/>
        <v>25.959780621572211</v>
      </c>
      <c r="Q15">
        <f t="shared" si="2"/>
        <v>7.8626799557032108</v>
      </c>
      <c r="R15">
        <f t="shared" si="3"/>
        <v>0.68965517241379315</v>
      </c>
      <c r="S15">
        <f t="shared" si="4"/>
        <v>10.469835466179159</v>
      </c>
      <c r="T15">
        <f t="shared" si="5"/>
        <v>0.9128147912017851</v>
      </c>
      <c r="U15">
        <f t="shared" si="6"/>
        <v>7.9575596816976124E-2</v>
      </c>
      <c r="V15">
        <f t="shared" si="7"/>
        <v>0.85517606566057713</v>
      </c>
      <c r="X15" s="21">
        <v>148.16</v>
      </c>
      <c r="Y15" s="14"/>
      <c r="Z15">
        <f t="shared" si="8"/>
        <v>49.999999999999986</v>
      </c>
      <c r="AA15">
        <f t="shared" si="9"/>
        <v>10.078838398759689</v>
      </c>
      <c r="AB15">
        <f t="shared" si="10"/>
        <v>129.96491228070175</v>
      </c>
      <c r="AC15">
        <f t="shared" si="11"/>
        <v>33.276749813820842</v>
      </c>
      <c r="AD15">
        <f t="shared" si="12"/>
        <v>11.524680073126143</v>
      </c>
    </row>
    <row r="16" spans="1:30">
      <c r="A16">
        <v>2</v>
      </c>
      <c r="B16">
        <v>2021</v>
      </c>
      <c r="C16" s="3">
        <v>122780.22</v>
      </c>
      <c r="D16">
        <v>1802000</v>
      </c>
      <c r="E16">
        <v>97000</v>
      </c>
      <c r="F16" s="4">
        <v>592000</v>
      </c>
      <c r="G16" s="4">
        <v>2056000</v>
      </c>
      <c r="H16" s="4">
        <v>5742000</v>
      </c>
      <c r="I16" s="4">
        <v>1829000</v>
      </c>
      <c r="J16" s="4">
        <v>6334000</v>
      </c>
      <c r="K16">
        <v>0.76</v>
      </c>
      <c r="L16" s="4">
        <v>319000</v>
      </c>
      <c r="M16" s="4">
        <v>3166000</v>
      </c>
      <c r="O16">
        <f t="shared" si="0"/>
        <v>1.5314177455004736</v>
      </c>
      <c r="P16">
        <f t="shared" si="1"/>
        <v>16.385135135135133</v>
      </c>
      <c r="Q16">
        <f t="shared" si="2"/>
        <v>5.3829078801331853</v>
      </c>
      <c r="R16">
        <f t="shared" si="3"/>
        <v>0.8895914396887159</v>
      </c>
      <c r="S16">
        <f t="shared" si="4"/>
        <v>9.6993243243243246</v>
      </c>
      <c r="T16">
        <f t="shared" si="5"/>
        <v>0.90653615408904331</v>
      </c>
      <c r="U16">
        <f t="shared" si="6"/>
        <v>0.15515564202334631</v>
      </c>
      <c r="V16">
        <f t="shared" si="7"/>
        <v>0.84246939861628523</v>
      </c>
      <c r="X16" s="21">
        <v>159.94999999999999</v>
      </c>
      <c r="Y16" s="14"/>
      <c r="Z16">
        <f t="shared" si="8"/>
        <v>-255.10204081632654</v>
      </c>
      <c r="AA16">
        <f t="shared" si="9"/>
        <v>10.898277574361821</v>
      </c>
      <c r="AB16">
        <f t="shared" si="10"/>
        <v>210.46052631578945</v>
      </c>
      <c r="AC16">
        <f t="shared" si="11"/>
        <v>33.17347329222973</v>
      </c>
      <c r="AD16">
        <f t="shared" si="12"/>
        <v>10.789695945945946</v>
      </c>
    </row>
    <row r="17" spans="1:30">
      <c r="A17">
        <v>1</v>
      </c>
      <c r="B17">
        <v>2021</v>
      </c>
      <c r="C17" s="3">
        <v>124359.712</v>
      </c>
      <c r="D17">
        <v>1781000</v>
      </c>
      <c r="E17">
        <v>-61000</v>
      </c>
      <c r="F17" s="4">
        <v>938000</v>
      </c>
      <c r="G17" s="4">
        <v>1819000</v>
      </c>
      <c r="H17" s="4">
        <v>5503000</v>
      </c>
      <c r="I17" s="4">
        <v>1962000</v>
      </c>
      <c r="J17" s="4">
        <v>6441000</v>
      </c>
      <c r="K17">
        <v>-0.49</v>
      </c>
      <c r="L17" s="4">
        <v>492000</v>
      </c>
      <c r="M17" s="4">
        <v>3162000</v>
      </c>
      <c r="O17">
        <f t="shared" si="0"/>
        <v>-0.94705791026238151</v>
      </c>
      <c r="P17">
        <f t="shared" si="1"/>
        <v>-6.5031982942430702</v>
      </c>
      <c r="Q17">
        <f t="shared" si="2"/>
        <v>-3.4250421111734979</v>
      </c>
      <c r="R17">
        <f t="shared" si="3"/>
        <v>1.0786146234194613</v>
      </c>
      <c r="S17">
        <f t="shared" si="4"/>
        <v>5.8667377398720681</v>
      </c>
      <c r="T17">
        <f t="shared" si="5"/>
        <v>0.85437043937276824</v>
      </c>
      <c r="U17">
        <f t="shared" si="6"/>
        <v>0.27047828477185265</v>
      </c>
      <c r="V17">
        <f t="shared" si="7"/>
        <v>0.77121951219512197</v>
      </c>
      <c r="X17" s="21">
        <v>170.48</v>
      </c>
      <c r="Y17" s="14"/>
      <c r="Z17">
        <f t="shared" si="8"/>
        <v>-124.13793103448273</v>
      </c>
      <c r="AA17">
        <f t="shared" si="9"/>
        <v>11.903898765727119</v>
      </c>
      <c r="AB17">
        <f t="shared" si="10"/>
        <v>-347.91836734693874</v>
      </c>
      <c r="AC17">
        <f t="shared" si="11"/>
        <v>22.602178786524519</v>
      </c>
      <c r="AD17">
        <f t="shared" si="12"/>
        <v>7.0874200426439229</v>
      </c>
    </row>
    <row r="18" spans="1:30">
      <c r="A18">
        <v>4</v>
      </c>
      <c r="B18">
        <v>2020</v>
      </c>
      <c r="C18" s="3">
        <v>125724.327</v>
      </c>
      <c r="D18">
        <v>1842000</v>
      </c>
      <c r="E18">
        <v>259000</v>
      </c>
      <c r="F18" s="4">
        <v>1380000</v>
      </c>
      <c r="G18" s="4">
        <v>1738000</v>
      </c>
      <c r="H18" s="4">
        <v>5475000</v>
      </c>
      <c r="I18" s="4">
        <v>2103000</v>
      </c>
      <c r="J18" s="4">
        <v>6855000</v>
      </c>
      <c r="K18">
        <v>2.0299999999999998</v>
      </c>
      <c r="L18" s="4">
        <v>732000</v>
      </c>
      <c r="M18" s="4">
        <v>3157000</v>
      </c>
      <c r="O18">
        <f t="shared" si="0"/>
        <v>3.7782640408460981</v>
      </c>
      <c r="P18">
        <f t="shared" si="1"/>
        <v>18.768115942028984</v>
      </c>
      <c r="Q18">
        <f t="shared" si="2"/>
        <v>14.060803474484256</v>
      </c>
      <c r="R18">
        <f t="shared" si="3"/>
        <v>1.2100115074798619</v>
      </c>
      <c r="S18">
        <f t="shared" si="4"/>
        <v>3.9673913043478262</v>
      </c>
      <c r="T18">
        <f t="shared" si="5"/>
        <v>0.79868708971553615</v>
      </c>
      <c r="U18">
        <f t="shared" si="6"/>
        <v>0.42117376294591485</v>
      </c>
      <c r="V18">
        <f t="shared" si="7"/>
        <v>0.69583425170817725</v>
      </c>
      <c r="X18" s="21">
        <v>177.53</v>
      </c>
      <c r="Y18" s="14"/>
      <c r="Z18">
        <f t="shared" si="8"/>
        <v>-36.956521739130444</v>
      </c>
      <c r="AA18">
        <f t="shared" si="9"/>
        <v>12.117176857931597</v>
      </c>
      <c r="AB18">
        <f t="shared" si="10"/>
        <v>87.453201970443359</v>
      </c>
      <c r="AC18">
        <f t="shared" si="11"/>
        <v>16.173796936456522</v>
      </c>
      <c r="AD18">
        <f t="shared" si="12"/>
        <v>4.9391304347826086</v>
      </c>
    </row>
    <row r="19" spans="1:30">
      <c r="A19">
        <v>3</v>
      </c>
      <c r="B19">
        <v>2020</v>
      </c>
      <c r="C19" s="3">
        <v>126037.019</v>
      </c>
      <c r="D19">
        <v>1916000</v>
      </c>
      <c r="E19">
        <v>415000</v>
      </c>
      <c r="F19" s="4">
        <v>1311000</v>
      </c>
      <c r="G19" s="4">
        <v>1516000</v>
      </c>
      <c r="H19" s="4">
        <v>5466000</v>
      </c>
      <c r="I19" s="4">
        <v>2144000</v>
      </c>
      <c r="J19" s="4">
        <v>6777000</v>
      </c>
      <c r="K19">
        <v>3.22</v>
      </c>
      <c r="L19" s="4">
        <v>860000</v>
      </c>
      <c r="M19" s="4">
        <v>3113000</v>
      </c>
      <c r="O19">
        <f t="shared" si="0"/>
        <v>6.1236535340120994</v>
      </c>
      <c r="P19">
        <f t="shared" si="1"/>
        <v>31.655225019069412</v>
      </c>
      <c r="Q19">
        <f t="shared" si="2"/>
        <v>21.659707724425886</v>
      </c>
      <c r="R19">
        <f t="shared" si="3"/>
        <v>1.4142480211081794</v>
      </c>
      <c r="S19">
        <f t="shared" si="4"/>
        <v>4.1693363844393589</v>
      </c>
      <c r="T19">
        <f t="shared" si="5"/>
        <v>0.80655157149181056</v>
      </c>
      <c r="U19">
        <f t="shared" si="6"/>
        <v>0.56728232189973615</v>
      </c>
      <c r="V19">
        <f t="shared" si="7"/>
        <v>0.70366184448462932</v>
      </c>
      <c r="X19" s="21">
        <v>183.83</v>
      </c>
      <c r="Y19" s="14"/>
      <c r="Z19">
        <f t="shared" si="8"/>
        <v>32.510288065843625</v>
      </c>
      <c r="AA19">
        <f t="shared" si="9"/>
        <v>12.092581003533404</v>
      </c>
      <c r="AB19">
        <f t="shared" si="10"/>
        <v>57.090062111801245</v>
      </c>
      <c r="AC19">
        <f t="shared" si="11"/>
        <v>17.673062702341724</v>
      </c>
      <c r="AD19">
        <f t="shared" si="12"/>
        <v>4.9542334096109837</v>
      </c>
    </row>
    <row r="20" spans="1:30">
      <c r="A20">
        <v>2</v>
      </c>
      <c r="B20">
        <v>2020</v>
      </c>
      <c r="C20" s="3">
        <v>126198.606</v>
      </c>
      <c r="D20">
        <v>1983000</v>
      </c>
      <c r="E20">
        <v>310000</v>
      </c>
      <c r="F20" s="4">
        <v>908000</v>
      </c>
      <c r="G20" s="4">
        <v>1418000</v>
      </c>
      <c r="H20" s="4">
        <v>5305000</v>
      </c>
      <c r="I20" s="4">
        <v>2020000</v>
      </c>
      <c r="J20" s="4">
        <v>6213000</v>
      </c>
      <c r="K20">
        <v>2.4300000000000002</v>
      </c>
      <c r="L20" s="4">
        <v>871000</v>
      </c>
      <c r="M20" s="4">
        <v>3122000</v>
      </c>
      <c r="O20">
        <f t="shared" si="0"/>
        <v>4.9895380653468528</v>
      </c>
      <c r="P20">
        <f t="shared" si="1"/>
        <v>34.140969162995596</v>
      </c>
      <c r="Q20">
        <f t="shared" si="2"/>
        <v>15.632879475542108</v>
      </c>
      <c r="R20">
        <f t="shared" si="3"/>
        <v>1.4245416078984485</v>
      </c>
      <c r="S20">
        <f t="shared" si="4"/>
        <v>5.8425110132158586</v>
      </c>
      <c r="T20">
        <f t="shared" si="5"/>
        <v>0.85385482053758244</v>
      </c>
      <c r="U20">
        <f t="shared" si="6"/>
        <v>0.61424541607898453</v>
      </c>
      <c r="V20">
        <f t="shared" si="7"/>
        <v>0.77468982630272953</v>
      </c>
      <c r="X20" s="21">
        <v>190.95</v>
      </c>
      <c r="Y20" s="14"/>
      <c r="Z20">
        <f t="shared" si="8"/>
        <v>28.571428571428587</v>
      </c>
      <c r="AA20">
        <f t="shared" si="9"/>
        <v>12.152104798638426</v>
      </c>
      <c r="AB20">
        <f t="shared" si="10"/>
        <v>78.58024691358024</v>
      </c>
      <c r="AC20">
        <f t="shared" si="11"/>
        <v>26.539233277202641</v>
      </c>
      <c r="AD20">
        <f t="shared" si="12"/>
        <v>6.6426211453744495</v>
      </c>
    </row>
    <row r="21" spans="1:30">
      <c r="A21">
        <v>1</v>
      </c>
      <c r="B21">
        <v>2020</v>
      </c>
      <c r="C21" s="3">
        <v>125923.03</v>
      </c>
      <c r="D21">
        <v>1783000</v>
      </c>
      <c r="E21">
        <v>241000</v>
      </c>
      <c r="F21" s="4">
        <v>695000</v>
      </c>
      <c r="G21" s="4">
        <v>1794000</v>
      </c>
      <c r="H21" s="4">
        <v>5155000</v>
      </c>
      <c r="I21" s="4">
        <v>1750000</v>
      </c>
      <c r="J21" s="4">
        <v>5850000</v>
      </c>
      <c r="K21">
        <v>1.89</v>
      </c>
      <c r="L21" s="4">
        <v>496000</v>
      </c>
      <c r="M21" s="4">
        <v>3268000</v>
      </c>
      <c r="O21">
        <f t="shared" si="0"/>
        <v>4.1196581196581201</v>
      </c>
      <c r="P21">
        <f t="shared" si="1"/>
        <v>34.676258992805757</v>
      </c>
      <c r="Q21">
        <f t="shared" si="2"/>
        <v>13.51654514862591</v>
      </c>
      <c r="R21">
        <f t="shared" si="3"/>
        <v>0.97547380156075814</v>
      </c>
      <c r="S21">
        <f t="shared" si="4"/>
        <v>7.4172661870503598</v>
      </c>
      <c r="T21">
        <f t="shared" si="5"/>
        <v>0.88119658119658117</v>
      </c>
      <c r="U21">
        <f t="shared" si="6"/>
        <v>0.27647714604236345</v>
      </c>
      <c r="V21">
        <f t="shared" si="7"/>
        <v>0.82462780721675499</v>
      </c>
      <c r="X21" s="21">
        <v>149.97999999999999</v>
      </c>
      <c r="Y21" s="14"/>
      <c r="Z21">
        <f t="shared" si="8"/>
        <v>29.452054794520542</v>
      </c>
      <c r="AA21">
        <f t="shared" si="9"/>
        <v>10.592224363095905</v>
      </c>
      <c r="AB21">
        <f t="shared" si="10"/>
        <v>79.354497354497354</v>
      </c>
      <c r="AC21">
        <f t="shared" si="11"/>
        <v>27.174008689784173</v>
      </c>
      <c r="AD21">
        <f t="shared" si="12"/>
        <v>8.135971223021583</v>
      </c>
    </row>
    <row r="22" spans="1:30">
      <c r="A22">
        <v>4</v>
      </c>
      <c r="B22">
        <v>2019</v>
      </c>
      <c r="C22" s="3">
        <v>125024.628</v>
      </c>
      <c r="D22">
        <v>1449000</v>
      </c>
      <c r="E22">
        <v>185000</v>
      </c>
      <c r="F22" s="4">
        <v>555000</v>
      </c>
      <c r="G22" s="4">
        <v>1513000</v>
      </c>
      <c r="H22" s="4">
        <v>4904000</v>
      </c>
      <c r="I22" s="4">
        <v>1303000</v>
      </c>
      <c r="J22" s="4">
        <v>5459000</v>
      </c>
      <c r="K22">
        <v>1.46</v>
      </c>
      <c r="L22" s="4">
        <v>168000</v>
      </c>
      <c r="M22" s="4">
        <v>3138000</v>
      </c>
      <c r="O22">
        <f t="shared" si="0"/>
        <v>3.3888990657629603</v>
      </c>
      <c r="P22">
        <f t="shared" si="1"/>
        <v>33.333333333333329</v>
      </c>
      <c r="Q22">
        <f t="shared" si="2"/>
        <v>12.76742581090407</v>
      </c>
      <c r="R22">
        <f t="shared" si="3"/>
        <v>0.86120290812954392</v>
      </c>
      <c r="S22">
        <f t="shared" si="4"/>
        <v>8.8360360360360364</v>
      </c>
      <c r="T22">
        <f t="shared" si="5"/>
        <v>0.89833302802711124</v>
      </c>
      <c r="U22">
        <f t="shared" si="6"/>
        <v>0.11103767349636484</v>
      </c>
      <c r="V22">
        <f t="shared" si="7"/>
        <v>0.8497156783103168</v>
      </c>
      <c r="X22" s="21">
        <v>132.03</v>
      </c>
      <c r="Y22" s="14"/>
      <c r="Z22">
        <f t="shared" si="8"/>
        <v>-8.1761006289308238</v>
      </c>
      <c r="AA22">
        <f t="shared" si="9"/>
        <v>11.391995607204969</v>
      </c>
      <c r="AB22">
        <f t="shared" si="10"/>
        <v>90.43150684931507</v>
      </c>
      <c r="AC22">
        <f t="shared" si="11"/>
        <v>29.742345287999999</v>
      </c>
      <c r="AD22">
        <f t="shared" si="12"/>
        <v>9.7801801801801798</v>
      </c>
    </row>
    <row r="23" spans="1:30">
      <c r="A23">
        <v>3</v>
      </c>
      <c r="B23">
        <v>2019</v>
      </c>
      <c r="C23" s="3">
        <v>125495.492</v>
      </c>
      <c r="D23">
        <v>1506000</v>
      </c>
      <c r="E23">
        <v>203000</v>
      </c>
      <c r="F23" s="4">
        <v>550000</v>
      </c>
      <c r="G23" s="4">
        <v>1458000</v>
      </c>
      <c r="H23" s="4">
        <v>4847000</v>
      </c>
      <c r="I23" s="4">
        <v>1266000</v>
      </c>
      <c r="J23" s="4">
        <v>5397000</v>
      </c>
      <c r="K23">
        <v>1.59</v>
      </c>
      <c r="L23" s="4">
        <v>150000</v>
      </c>
      <c r="M23" s="4">
        <v>3083000</v>
      </c>
      <c r="O23">
        <f t="shared" si="0"/>
        <v>3.7613488975356679</v>
      </c>
      <c r="P23">
        <f t="shared" si="1"/>
        <v>36.909090909090907</v>
      </c>
      <c r="Q23">
        <f t="shared" si="2"/>
        <v>13.479415670650729</v>
      </c>
      <c r="R23">
        <f t="shared" si="3"/>
        <v>0.86831275720164613</v>
      </c>
      <c r="S23">
        <f t="shared" si="4"/>
        <v>8.8127272727272725</v>
      </c>
      <c r="T23">
        <f t="shared" si="5"/>
        <v>0.8980915323327775</v>
      </c>
      <c r="U23">
        <f t="shared" si="6"/>
        <v>0.102880658436214</v>
      </c>
      <c r="V23">
        <f t="shared" si="7"/>
        <v>0.8486099642169006</v>
      </c>
      <c r="X23" s="21">
        <v>129.68</v>
      </c>
      <c r="Y23" s="14"/>
      <c r="Z23">
        <f t="shared" si="8"/>
        <v>-14.516129032258066</v>
      </c>
      <c r="AA23">
        <f t="shared" si="9"/>
        <v>10.806278487755645</v>
      </c>
      <c r="AB23">
        <f t="shared" si="10"/>
        <v>81.559748427672957</v>
      </c>
      <c r="AC23">
        <f t="shared" si="11"/>
        <v>29.58955527738182</v>
      </c>
      <c r="AD23">
        <f t="shared" si="12"/>
        <v>9.5572727272727267</v>
      </c>
    </row>
    <row r="24" spans="1:30">
      <c r="A24">
        <v>2</v>
      </c>
      <c r="B24">
        <v>2019</v>
      </c>
      <c r="C24" s="3">
        <v>125686.325</v>
      </c>
      <c r="D24">
        <v>1627000</v>
      </c>
      <c r="E24">
        <v>241000</v>
      </c>
      <c r="F24" s="4">
        <v>559000</v>
      </c>
      <c r="G24" s="4">
        <v>1440000</v>
      </c>
      <c r="H24" s="4">
        <v>4557000</v>
      </c>
      <c r="I24" s="4">
        <v>1305000</v>
      </c>
      <c r="J24" s="4">
        <v>5116000</v>
      </c>
      <c r="K24">
        <v>1.86</v>
      </c>
      <c r="L24" s="4">
        <v>111000</v>
      </c>
      <c r="M24" s="4">
        <v>2683000</v>
      </c>
      <c r="O24">
        <f t="shared" si="0"/>
        <v>4.7107114933541832</v>
      </c>
      <c r="P24">
        <f t="shared" si="1"/>
        <v>43.112701252236135</v>
      </c>
      <c r="Q24">
        <f t="shared" si="2"/>
        <v>14.812538414259373</v>
      </c>
      <c r="R24">
        <f t="shared" si="3"/>
        <v>0.90625</v>
      </c>
      <c r="S24">
        <f t="shared" si="4"/>
        <v>8.1520572450805009</v>
      </c>
      <c r="T24">
        <f t="shared" si="5"/>
        <v>0.89073494917904616</v>
      </c>
      <c r="U24">
        <f t="shared" si="6"/>
        <v>7.7083333333333337E-2</v>
      </c>
      <c r="V24">
        <f t="shared" si="7"/>
        <v>0.82757557063541021</v>
      </c>
      <c r="X24" s="21">
        <v>129.9</v>
      </c>
      <c r="Y24" s="14"/>
      <c r="Z24">
        <f t="shared" si="8"/>
        <v>29.166666666666679</v>
      </c>
      <c r="AA24">
        <f t="shared" si="9"/>
        <v>10.034820908113092</v>
      </c>
      <c r="AB24">
        <f t="shared" si="10"/>
        <v>69.838709677419359</v>
      </c>
      <c r="AC24">
        <f t="shared" si="11"/>
        <v>29.206893770125223</v>
      </c>
      <c r="AD24">
        <f t="shared" si="12"/>
        <v>9.1932021466905187</v>
      </c>
    </row>
    <row r="25" spans="1:30">
      <c r="A25">
        <v>1</v>
      </c>
      <c r="B25">
        <v>2019</v>
      </c>
      <c r="C25" s="3">
        <v>127888.226</v>
      </c>
      <c r="D25">
        <v>1551000</v>
      </c>
      <c r="E25">
        <v>187000</v>
      </c>
      <c r="F25" s="4">
        <v>781000</v>
      </c>
      <c r="G25" s="4">
        <v>1261000</v>
      </c>
      <c r="H25" s="4">
        <v>4381000</v>
      </c>
      <c r="I25" s="4">
        <v>1393000</v>
      </c>
      <c r="J25" s="4">
        <v>5162000</v>
      </c>
      <c r="K25">
        <v>1.44</v>
      </c>
      <c r="L25" s="4">
        <v>178000</v>
      </c>
      <c r="M25" s="4">
        <v>2607000</v>
      </c>
      <c r="O25">
        <f t="shared" si="0"/>
        <v>3.6226268888027895</v>
      </c>
      <c r="P25">
        <f t="shared" si="1"/>
        <v>23.943661971830984</v>
      </c>
      <c r="Q25">
        <f t="shared" si="2"/>
        <v>12.056737588652481</v>
      </c>
      <c r="R25">
        <f t="shared" si="3"/>
        <v>1.1046788263283109</v>
      </c>
      <c r="S25">
        <f t="shared" si="4"/>
        <v>5.6094750320102431</v>
      </c>
      <c r="T25">
        <f t="shared" si="5"/>
        <v>0.84870205346764815</v>
      </c>
      <c r="U25">
        <f t="shared" si="6"/>
        <v>0.14115781126090404</v>
      </c>
      <c r="V25">
        <f t="shared" si="7"/>
        <v>0.76948051948051943</v>
      </c>
      <c r="X25" s="14">
        <v>135.29</v>
      </c>
      <c r="Y25" s="14"/>
      <c r="Z25">
        <f t="shared" si="8"/>
        <v>2.8571428571428599</v>
      </c>
      <c r="AA25">
        <f t="shared" si="9"/>
        <v>11.155382395577046</v>
      </c>
      <c r="AB25">
        <f t="shared" si="10"/>
        <v>93.951388888888886</v>
      </c>
      <c r="AC25">
        <f t="shared" si="11"/>
        <v>22.153646729244556</v>
      </c>
      <c r="AD25">
        <f t="shared" si="12"/>
        <v>6.5524967989756719</v>
      </c>
    </row>
    <row r="26" spans="1:30">
      <c r="A26">
        <v>4</v>
      </c>
      <c r="B26">
        <v>2018</v>
      </c>
      <c r="C26" s="3">
        <v>128090.40399999999</v>
      </c>
      <c r="D26">
        <v>1473000</v>
      </c>
      <c r="E26">
        <v>182000</v>
      </c>
      <c r="F26" s="4">
        <v>742000</v>
      </c>
      <c r="G26" s="4">
        <v>1186000</v>
      </c>
      <c r="H26" s="4">
        <v>4331000</v>
      </c>
      <c r="I26" s="4">
        <v>1365000</v>
      </c>
      <c r="J26" s="4">
        <v>5073000</v>
      </c>
      <c r="K26">
        <v>1.4</v>
      </c>
      <c r="L26" s="4">
        <v>162000</v>
      </c>
      <c r="M26" s="4">
        <v>2520000</v>
      </c>
      <c r="O26">
        <f t="shared" si="0"/>
        <v>3.5876207372363496</v>
      </c>
      <c r="P26">
        <f t="shared" si="1"/>
        <v>24.528301886792452</v>
      </c>
      <c r="Q26">
        <f t="shared" si="2"/>
        <v>12.355736591989137</v>
      </c>
      <c r="R26">
        <f t="shared" si="3"/>
        <v>1.1509274873524451</v>
      </c>
      <c r="S26">
        <f t="shared" si="4"/>
        <v>5.8369272237196768</v>
      </c>
      <c r="T26">
        <f t="shared" si="5"/>
        <v>0.8537354622511335</v>
      </c>
      <c r="U26">
        <f t="shared" si="6"/>
        <v>0.13659359190556492</v>
      </c>
      <c r="V26">
        <f t="shared" si="7"/>
        <v>0.77253218884120167</v>
      </c>
      <c r="X26" s="21">
        <v>129.15</v>
      </c>
      <c r="Y26" s="14"/>
      <c r="Z26">
        <f t="shared" si="8"/>
        <v>-13.580246913580257</v>
      </c>
      <c r="AA26">
        <f t="shared" si="9"/>
        <v>11.230737051323828</v>
      </c>
      <c r="AB26">
        <f t="shared" si="10"/>
        <v>92.250000000000014</v>
      </c>
      <c r="AC26">
        <f t="shared" si="11"/>
        <v>22.294980696226414</v>
      </c>
      <c r="AD26">
        <f t="shared" si="12"/>
        <v>6.8268194070080863</v>
      </c>
    </row>
    <row r="27" spans="1:30">
      <c r="A27">
        <v>3</v>
      </c>
      <c r="B27">
        <v>2018</v>
      </c>
      <c r="C27" s="3">
        <v>127605.069</v>
      </c>
      <c r="D27">
        <v>1563000</v>
      </c>
      <c r="E27">
        <v>210000</v>
      </c>
      <c r="F27" s="4">
        <v>677000</v>
      </c>
      <c r="G27" s="4">
        <v>1235000</v>
      </c>
      <c r="H27" s="4">
        <v>4381000</v>
      </c>
      <c r="I27" s="4">
        <v>1317000</v>
      </c>
      <c r="J27" s="4">
        <v>5058000</v>
      </c>
      <c r="K27">
        <v>1.62</v>
      </c>
      <c r="L27" s="4">
        <v>162000</v>
      </c>
      <c r="M27" s="4">
        <v>2565000</v>
      </c>
      <c r="O27">
        <f t="shared" si="0"/>
        <v>4.1518386714116247</v>
      </c>
      <c r="P27">
        <f t="shared" si="1"/>
        <v>31.0192023633678</v>
      </c>
      <c r="Q27">
        <f t="shared" si="2"/>
        <v>13.435700575815741</v>
      </c>
      <c r="R27">
        <f t="shared" si="3"/>
        <v>1.0663967611336032</v>
      </c>
      <c r="S27">
        <f t="shared" si="4"/>
        <v>6.4711964549483012</v>
      </c>
      <c r="T27">
        <f t="shared" si="5"/>
        <v>0.86615262949782523</v>
      </c>
      <c r="U27">
        <f t="shared" si="6"/>
        <v>0.13117408906882591</v>
      </c>
      <c r="V27">
        <f t="shared" si="7"/>
        <v>0.79117828500925358</v>
      </c>
      <c r="X27" s="21">
        <v>125.22</v>
      </c>
      <c r="Y27" s="14"/>
      <c r="Z27">
        <f t="shared" si="8"/>
        <v>-1.8181818181818064</v>
      </c>
      <c r="AA27">
        <f t="shared" si="9"/>
        <v>10.223100921420347</v>
      </c>
      <c r="AB27">
        <f t="shared" si="10"/>
        <v>77.296296296296291</v>
      </c>
      <c r="AC27">
        <f t="shared" si="11"/>
        <v>23.602225613264402</v>
      </c>
      <c r="AD27">
        <f t="shared" si="12"/>
        <v>7.4726735598227476</v>
      </c>
    </row>
    <row r="28" spans="1:30">
      <c r="A28">
        <v>2</v>
      </c>
      <c r="B28">
        <v>2018</v>
      </c>
      <c r="C28" s="3">
        <v>127982.76700000001</v>
      </c>
      <c r="D28">
        <v>1691000</v>
      </c>
      <c r="E28">
        <v>217000</v>
      </c>
      <c r="F28" s="4">
        <v>726000</v>
      </c>
      <c r="G28" s="4">
        <v>1200000</v>
      </c>
      <c r="H28" s="4">
        <v>4334000</v>
      </c>
      <c r="I28" s="4">
        <v>1311000</v>
      </c>
      <c r="J28" s="4">
        <v>5060000</v>
      </c>
      <c r="K28">
        <v>1.65</v>
      </c>
      <c r="L28" s="4">
        <v>131000</v>
      </c>
      <c r="M28" s="4">
        <v>2483000</v>
      </c>
      <c r="O28">
        <f t="shared" si="0"/>
        <v>4.2885375494071152</v>
      </c>
      <c r="P28">
        <f t="shared" si="1"/>
        <v>29.889807162534439</v>
      </c>
      <c r="Q28">
        <f t="shared" si="2"/>
        <v>12.832643406268479</v>
      </c>
      <c r="R28">
        <f t="shared" si="3"/>
        <v>1.0925</v>
      </c>
      <c r="S28">
        <f t="shared" si="4"/>
        <v>5.9696969696969697</v>
      </c>
      <c r="T28">
        <f t="shared" si="5"/>
        <v>0.85652173913043483</v>
      </c>
      <c r="U28">
        <f t="shared" si="6"/>
        <v>0.10916666666666666</v>
      </c>
      <c r="V28">
        <f t="shared" si="7"/>
        <v>0.77376129635400437</v>
      </c>
      <c r="X28" s="21">
        <v>111.8</v>
      </c>
      <c r="Y28" s="14"/>
      <c r="Z28">
        <f t="shared" si="8"/>
        <v>20.437956204379546</v>
      </c>
      <c r="AA28">
        <f t="shared" si="9"/>
        <v>8.4615454468361921</v>
      </c>
      <c r="AB28">
        <f t="shared" si="10"/>
        <v>67.757575757575765</v>
      </c>
      <c r="AC28">
        <f t="shared" si="11"/>
        <v>19.70864097878788</v>
      </c>
      <c r="AD28">
        <f t="shared" si="12"/>
        <v>7.2341597796143251</v>
      </c>
    </row>
    <row r="29" spans="1:30">
      <c r="A29">
        <v>1</v>
      </c>
      <c r="B29">
        <v>2018</v>
      </c>
      <c r="C29" s="3">
        <v>129489.382</v>
      </c>
      <c r="D29">
        <v>1517000</v>
      </c>
      <c r="E29">
        <v>181000</v>
      </c>
      <c r="F29" s="4">
        <v>837000</v>
      </c>
      <c r="G29" s="4">
        <v>2013000</v>
      </c>
      <c r="H29" s="4">
        <v>4607000</v>
      </c>
      <c r="I29" s="4">
        <v>2373000</v>
      </c>
      <c r="J29" s="4">
        <v>5444000</v>
      </c>
      <c r="K29">
        <v>1.37</v>
      </c>
      <c r="L29" s="4">
        <v>1174000</v>
      </c>
      <c r="M29" s="4">
        <v>2855000</v>
      </c>
      <c r="O29">
        <f t="shared" si="0"/>
        <v>3.3247612049963267</v>
      </c>
      <c r="P29">
        <f t="shared" si="1"/>
        <v>21.62485065710872</v>
      </c>
      <c r="Q29">
        <f t="shared" si="2"/>
        <v>11.931443638760712</v>
      </c>
      <c r="R29">
        <f t="shared" si="3"/>
        <v>1.1788375558867361</v>
      </c>
      <c r="S29">
        <f t="shared" si="4"/>
        <v>5.5041816009557945</v>
      </c>
      <c r="T29">
        <f t="shared" si="5"/>
        <v>0.84625275532696542</v>
      </c>
      <c r="U29">
        <f t="shared" si="6"/>
        <v>0.58320914058618978</v>
      </c>
      <c r="V29">
        <f t="shared" si="7"/>
        <v>0.77329360780065004</v>
      </c>
      <c r="X29" s="14">
        <v>109.11</v>
      </c>
      <c r="Y29" s="14"/>
      <c r="Z29">
        <f>((K29-K30)/K30)*100</f>
        <v>-22.598870056497169</v>
      </c>
      <c r="AA29">
        <f t="shared" si="9"/>
        <v>9.3135045946077781</v>
      </c>
      <c r="AB29">
        <f t="shared" si="10"/>
        <v>79.642335766423358</v>
      </c>
      <c r="AC29">
        <f t="shared" si="11"/>
        <v>16.880031624874551</v>
      </c>
      <c r="AD29">
        <f>0.5*(J29+J30)/F29</f>
        <v>6.0943847072879329</v>
      </c>
    </row>
    <row r="30" spans="1:30">
      <c r="D30" s="4"/>
      <c r="J30" s="4">
        <v>4758000</v>
      </c>
      <c r="K30">
        <v>1.77</v>
      </c>
      <c r="M30" s="4"/>
    </row>
    <row r="31" spans="1:30">
      <c r="B31" s="1"/>
      <c r="C31" s="3">
        <f>AVERAGE(C2:C29)</f>
        <v>124924.65692857144</v>
      </c>
      <c r="D31" s="4"/>
      <c r="M31" s="4"/>
      <c r="O31">
        <f>AVERAGE(O2:O29)</f>
        <v>2.5091387226870205</v>
      </c>
      <c r="P31">
        <f t="shared" ref="P31:AD31" si="13">AVERAGE(P2:P29)</f>
        <v>25.015583228320356</v>
      </c>
      <c r="Q31">
        <f t="shared" si="13"/>
        <v>8.4487324837413826</v>
      </c>
      <c r="R31">
        <f t="shared" si="13"/>
        <v>0.98022240134527971</v>
      </c>
      <c r="S31">
        <f t="shared" si="13"/>
        <v>13.337059439482147</v>
      </c>
      <c r="T31">
        <f t="shared" si="13"/>
        <v>0.89915601892513497</v>
      </c>
      <c r="U31">
        <f t="shared" si="13"/>
        <v>0.19941400127555192</v>
      </c>
      <c r="V31">
        <f t="shared" si="13"/>
        <v>0.8400569098262245</v>
      </c>
      <c r="Z31">
        <f t="shared" si="13"/>
        <v>-40.423982566715729</v>
      </c>
      <c r="AA31">
        <f t="shared" si="13"/>
        <v>10.335067911607194</v>
      </c>
      <c r="AB31">
        <f t="shared" si="13"/>
        <v>99.345561083803318</v>
      </c>
      <c r="AC31">
        <f t="shared" si="13"/>
        <v>43.887024500529783</v>
      </c>
      <c r="AD31">
        <f t="shared" si="13"/>
        <v>14.350021707496946</v>
      </c>
    </row>
    <row r="32" spans="1:30">
      <c r="D32" s="4"/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COST</vt:lpstr>
      <vt:lpstr>HSY</vt:lpstr>
      <vt:lpstr>KDP</vt:lpstr>
      <vt:lpstr>ELF</vt:lpstr>
      <vt:lpstr>CLX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2025-02-23T05:25:10Z</dcterms:created>
  <dcterms:modified xsi:type="dcterms:W3CDTF">2025-05-26T00:45:45Z</dcterms:modified>
  <cp:category/>
  <cp:contentStatus/>
</cp:coreProperties>
</file>