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mouni\Documents\WIT Coursework\Summer'25\Capstone II\Data\"/>
    </mc:Choice>
  </mc:AlternateContent>
  <xr:revisionPtr revIDLastSave="0" documentId="13_ncr:1_{9BEFD7FA-A15A-4BA1-BA3C-507D275395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olidated" sheetId="7" r:id="rId1"/>
    <sheet name="D" sheetId="6" r:id="rId2"/>
    <sheet name="NEE" sheetId="5" r:id="rId3"/>
    <sheet name="DUK" sheetId="4" r:id="rId4"/>
    <sheet name="AEP" sheetId="3" r:id="rId5"/>
    <sheet name="ES" sheetId="2" r:id="rId6"/>
    <sheet name="PCG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AD31" i="1"/>
  <c r="AC31" i="1"/>
  <c r="AA31" i="1"/>
  <c r="V31" i="1"/>
  <c r="U31" i="1"/>
  <c r="T31" i="1"/>
  <c r="S31" i="1"/>
  <c r="R31" i="1"/>
  <c r="Q31" i="1"/>
  <c r="P31" i="1"/>
  <c r="O31" i="1"/>
  <c r="C31" i="1"/>
  <c r="AD31" i="2"/>
  <c r="AC31" i="2"/>
  <c r="AA31" i="2"/>
  <c r="V31" i="2"/>
  <c r="U31" i="2"/>
  <c r="T31" i="2"/>
  <c r="S31" i="2"/>
  <c r="R31" i="2"/>
  <c r="Q31" i="2"/>
  <c r="P31" i="2"/>
  <c r="O31" i="2"/>
  <c r="C31" i="2"/>
  <c r="AD31" i="3"/>
  <c r="AC31" i="3"/>
  <c r="AA31" i="3"/>
  <c r="V31" i="3"/>
  <c r="U31" i="3"/>
  <c r="T31" i="3"/>
  <c r="S31" i="3"/>
  <c r="R31" i="3"/>
  <c r="Q31" i="3"/>
  <c r="P31" i="3"/>
  <c r="O31" i="3"/>
  <c r="C31" i="3"/>
  <c r="AD31" i="4"/>
  <c r="AC31" i="4"/>
  <c r="AA31" i="4"/>
  <c r="V31" i="4"/>
  <c r="U31" i="4"/>
  <c r="T31" i="4"/>
  <c r="S31" i="4"/>
  <c r="R31" i="4"/>
  <c r="Q31" i="4"/>
  <c r="P31" i="4"/>
  <c r="O31" i="4"/>
  <c r="C31" i="4"/>
  <c r="AD31" i="5"/>
  <c r="AC31" i="5"/>
  <c r="AA31" i="5"/>
  <c r="V31" i="5"/>
  <c r="U31" i="5"/>
  <c r="T31" i="5"/>
  <c r="S31" i="5"/>
  <c r="R31" i="5"/>
  <c r="Q31" i="5"/>
  <c r="P31" i="5"/>
  <c r="O31" i="5"/>
  <c r="C31" i="5"/>
  <c r="R31" i="6"/>
  <c r="S31" i="6"/>
  <c r="T31" i="6"/>
  <c r="U31" i="6"/>
  <c r="V31" i="6"/>
  <c r="AA31" i="6"/>
  <c r="AC31" i="6"/>
  <c r="C31" i="6"/>
  <c r="Z2" i="5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D2" i="2"/>
  <c r="AC2" i="2"/>
  <c r="AB2" i="2"/>
  <c r="AB31" i="2" s="1"/>
  <c r="AA2" i="2"/>
  <c r="Z2" i="2"/>
  <c r="Z31" i="2" s="1"/>
  <c r="AD29" i="1"/>
  <c r="AC29" i="1"/>
  <c r="AB29" i="1"/>
  <c r="AA29" i="1"/>
  <c r="Z29" i="1"/>
  <c r="AD28" i="1"/>
  <c r="AC28" i="1"/>
  <c r="AB28" i="1"/>
  <c r="AA28" i="1"/>
  <c r="Z28" i="1"/>
  <c r="AD27" i="1"/>
  <c r="AC27" i="1"/>
  <c r="AB27" i="1"/>
  <c r="AA27" i="1"/>
  <c r="Z27" i="1"/>
  <c r="AD26" i="1"/>
  <c r="AC26" i="1"/>
  <c r="AB26" i="1"/>
  <c r="AA26" i="1"/>
  <c r="Z26" i="1"/>
  <c r="AD25" i="1"/>
  <c r="AC25" i="1"/>
  <c r="AB25" i="1"/>
  <c r="AA25" i="1"/>
  <c r="Z25" i="1"/>
  <c r="AD24" i="1"/>
  <c r="AC24" i="1"/>
  <c r="AB24" i="1"/>
  <c r="AA24" i="1"/>
  <c r="Z24" i="1"/>
  <c r="AD23" i="1"/>
  <c r="AC23" i="1"/>
  <c r="AB23" i="1"/>
  <c r="AA23" i="1"/>
  <c r="Z23" i="1"/>
  <c r="AD22" i="1"/>
  <c r="AC22" i="1"/>
  <c r="AB22" i="1"/>
  <c r="AA22" i="1"/>
  <c r="Z22" i="1"/>
  <c r="AD21" i="1"/>
  <c r="AC21" i="1"/>
  <c r="AB21" i="1"/>
  <c r="AA21" i="1"/>
  <c r="Z21" i="1"/>
  <c r="AD20" i="1"/>
  <c r="AC20" i="1"/>
  <c r="AB20" i="1"/>
  <c r="AA20" i="1"/>
  <c r="Z20" i="1"/>
  <c r="AD19" i="1"/>
  <c r="AC19" i="1"/>
  <c r="AB19" i="1"/>
  <c r="AA19" i="1"/>
  <c r="Z19" i="1"/>
  <c r="AD18" i="1"/>
  <c r="AC18" i="1"/>
  <c r="AB18" i="1"/>
  <c r="AA18" i="1"/>
  <c r="Z18" i="1"/>
  <c r="AD17" i="1"/>
  <c r="AC17" i="1"/>
  <c r="AB17" i="1"/>
  <c r="AA17" i="1"/>
  <c r="Z17" i="1"/>
  <c r="AD16" i="1"/>
  <c r="AC16" i="1"/>
  <c r="AB16" i="1"/>
  <c r="AA16" i="1"/>
  <c r="Z16" i="1"/>
  <c r="AD15" i="1"/>
  <c r="AC15" i="1"/>
  <c r="AB15" i="1"/>
  <c r="AA15" i="1"/>
  <c r="Z15" i="1"/>
  <c r="AD14" i="1"/>
  <c r="AC14" i="1"/>
  <c r="AB14" i="1"/>
  <c r="AA14" i="1"/>
  <c r="Z14" i="1"/>
  <c r="AD13" i="1"/>
  <c r="AC13" i="1"/>
  <c r="AB13" i="1"/>
  <c r="AA13" i="1"/>
  <c r="Z13" i="1"/>
  <c r="AD12" i="1"/>
  <c r="AC12" i="1"/>
  <c r="AB12" i="1"/>
  <c r="AA12" i="1"/>
  <c r="Z12" i="1"/>
  <c r="AD11" i="1"/>
  <c r="AC11" i="1"/>
  <c r="AB11" i="1"/>
  <c r="AA11" i="1"/>
  <c r="Z11" i="1"/>
  <c r="AD10" i="1"/>
  <c r="AC10" i="1"/>
  <c r="AB10" i="1"/>
  <c r="AA10" i="1"/>
  <c r="Z10" i="1"/>
  <c r="AD9" i="1"/>
  <c r="AC9" i="1"/>
  <c r="AB9" i="1"/>
  <c r="AA9" i="1"/>
  <c r="Z9" i="1"/>
  <c r="AD8" i="1"/>
  <c r="AC8" i="1"/>
  <c r="AB8" i="1"/>
  <c r="AA8" i="1"/>
  <c r="Z8" i="1"/>
  <c r="AD7" i="1"/>
  <c r="AC7" i="1"/>
  <c r="AB7" i="1"/>
  <c r="AA7" i="1"/>
  <c r="Z7" i="1"/>
  <c r="AD6" i="1"/>
  <c r="AC6" i="1"/>
  <c r="AB6" i="1"/>
  <c r="AA6" i="1"/>
  <c r="Z6" i="1"/>
  <c r="AD5" i="1"/>
  <c r="AC5" i="1"/>
  <c r="AB5" i="1"/>
  <c r="AA5" i="1"/>
  <c r="Z5" i="1"/>
  <c r="AD4" i="1"/>
  <c r="AC4" i="1"/>
  <c r="AB4" i="1"/>
  <c r="AA4" i="1"/>
  <c r="Z4" i="1"/>
  <c r="AD3" i="1"/>
  <c r="AC3" i="1"/>
  <c r="AB3" i="1"/>
  <c r="AA3" i="1"/>
  <c r="Z3" i="1"/>
  <c r="AD2" i="1"/>
  <c r="AC2" i="1"/>
  <c r="AB2" i="1"/>
  <c r="AA2" i="1"/>
  <c r="Z2" i="1"/>
  <c r="AA4" i="5"/>
  <c r="AA3" i="5"/>
  <c r="AD2" i="5"/>
  <c r="AC2" i="5"/>
  <c r="AB2" i="5"/>
  <c r="AD29" i="3"/>
  <c r="AC29" i="3"/>
  <c r="AB29" i="3"/>
  <c r="AA29" i="3"/>
  <c r="Z29" i="3"/>
  <c r="AD28" i="3"/>
  <c r="AC28" i="3"/>
  <c r="AB28" i="3"/>
  <c r="AA28" i="3"/>
  <c r="Z28" i="3"/>
  <c r="AD27" i="3"/>
  <c r="AC27" i="3"/>
  <c r="AB27" i="3"/>
  <c r="AA27" i="3"/>
  <c r="Z27" i="3"/>
  <c r="AD26" i="3"/>
  <c r="AC26" i="3"/>
  <c r="AB26" i="3"/>
  <c r="AA26" i="3"/>
  <c r="Z26" i="3"/>
  <c r="AD25" i="3"/>
  <c r="AC25" i="3"/>
  <c r="AB25" i="3"/>
  <c r="AA25" i="3"/>
  <c r="Z25" i="3"/>
  <c r="AD24" i="3"/>
  <c r="AC24" i="3"/>
  <c r="AB24" i="3"/>
  <c r="AA24" i="3"/>
  <c r="Z24" i="3"/>
  <c r="AD23" i="3"/>
  <c r="AC23" i="3"/>
  <c r="AB23" i="3"/>
  <c r="AA23" i="3"/>
  <c r="Z23" i="3"/>
  <c r="AD22" i="3"/>
  <c r="AC22" i="3"/>
  <c r="AB22" i="3"/>
  <c r="AA22" i="3"/>
  <c r="Z22" i="3"/>
  <c r="AD21" i="3"/>
  <c r="AC21" i="3"/>
  <c r="AB21" i="3"/>
  <c r="AA21" i="3"/>
  <c r="Z21" i="3"/>
  <c r="AD20" i="3"/>
  <c r="AC20" i="3"/>
  <c r="AB20" i="3"/>
  <c r="AA20" i="3"/>
  <c r="Z20" i="3"/>
  <c r="AD19" i="3"/>
  <c r="AC19" i="3"/>
  <c r="AB19" i="3"/>
  <c r="AA19" i="3"/>
  <c r="Z19" i="3"/>
  <c r="AD18" i="3"/>
  <c r="AC18" i="3"/>
  <c r="AB18" i="3"/>
  <c r="AA18" i="3"/>
  <c r="Z18" i="3"/>
  <c r="AD17" i="3"/>
  <c r="AC17" i="3"/>
  <c r="AB17" i="3"/>
  <c r="AA17" i="3"/>
  <c r="Z17" i="3"/>
  <c r="AD16" i="3"/>
  <c r="AC16" i="3"/>
  <c r="AB16" i="3"/>
  <c r="AA16" i="3"/>
  <c r="Z16" i="3"/>
  <c r="AD15" i="3"/>
  <c r="AC15" i="3"/>
  <c r="AB15" i="3"/>
  <c r="AA15" i="3"/>
  <c r="Z15" i="3"/>
  <c r="AD14" i="3"/>
  <c r="AC14" i="3"/>
  <c r="AB14" i="3"/>
  <c r="AA14" i="3"/>
  <c r="Z14" i="3"/>
  <c r="AD13" i="3"/>
  <c r="AC13" i="3"/>
  <c r="AB13" i="3"/>
  <c r="AA13" i="3"/>
  <c r="Z13" i="3"/>
  <c r="AD12" i="3"/>
  <c r="AC12" i="3"/>
  <c r="AB12" i="3"/>
  <c r="AA12" i="3"/>
  <c r="Z12" i="3"/>
  <c r="AD11" i="3"/>
  <c r="AC11" i="3"/>
  <c r="AB11" i="3"/>
  <c r="AA11" i="3"/>
  <c r="Z11" i="3"/>
  <c r="AD10" i="3"/>
  <c r="AC10" i="3"/>
  <c r="AB10" i="3"/>
  <c r="AA10" i="3"/>
  <c r="Z10" i="3"/>
  <c r="AD9" i="3"/>
  <c r="AC9" i="3"/>
  <c r="AB9" i="3"/>
  <c r="AA9" i="3"/>
  <c r="Z9" i="3"/>
  <c r="AD8" i="3"/>
  <c r="AC8" i="3"/>
  <c r="AB8" i="3"/>
  <c r="AA8" i="3"/>
  <c r="Z8" i="3"/>
  <c r="AD7" i="3"/>
  <c r="AC7" i="3"/>
  <c r="AB7" i="3"/>
  <c r="AA7" i="3"/>
  <c r="Z7" i="3"/>
  <c r="AD6" i="3"/>
  <c r="AC6" i="3"/>
  <c r="AB6" i="3"/>
  <c r="AA6" i="3"/>
  <c r="Z6" i="3"/>
  <c r="AD5" i="3"/>
  <c r="AC5" i="3"/>
  <c r="AB5" i="3"/>
  <c r="AA5" i="3"/>
  <c r="Z5" i="3"/>
  <c r="AD4" i="3"/>
  <c r="AC4" i="3"/>
  <c r="AB4" i="3"/>
  <c r="AA4" i="3"/>
  <c r="Z4" i="3"/>
  <c r="AD3" i="3"/>
  <c r="AC3" i="3"/>
  <c r="AB3" i="3"/>
  <c r="AA3" i="3"/>
  <c r="Z3" i="3"/>
  <c r="AD2" i="3"/>
  <c r="AC2" i="3"/>
  <c r="AB2" i="3"/>
  <c r="AB31" i="3" s="1"/>
  <c r="AA2" i="3"/>
  <c r="Z2" i="3"/>
  <c r="Z31" i="3" s="1"/>
  <c r="AA2" i="4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B31" i="4" s="1"/>
  <c r="AA6" i="4"/>
  <c r="Z6" i="4"/>
  <c r="AD5" i="4"/>
  <c r="AC5" i="4"/>
  <c r="AB5" i="4"/>
  <c r="AA5" i="4"/>
  <c r="Z5" i="4"/>
  <c r="Z31" i="4" s="1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Z2" i="4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2" i="5"/>
  <c r="AA2" i="6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1" i="6" s="1"/>
  <c r="AD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2" i="6"/>
  <c r="AB31" i="6" s="1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2" i="6"/>
  <c r="Z31" i="6" s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U2" i="1"/>
  <c r="T2" i="1"/>
  <c r="S2" i="1"/>
  <c r="R2" i="1"/>
  <c r="P2" i="1"/>
  <c r="O2" i="1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U2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Q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V6" i="5"/>
  <c r="U6" i="5"/>
  <c r="T6" i="5"/>
  <c r="S6" i="5"/>
  <c r="R6" i="5"/>
  <c r="Q6" i="5"/>
  <c r="P6" i="5"/>
  <c r="O6" i="5"/>
  <c r="V5" i="5"/>
  <c r="U5" i="5"/>
  <c r="T5" i="5"/>
  <c r="S5" i="5"/>
  <c r="R5" i="5"/>
  <c r="Q5" i="5"/>
  <c r="P5" i="5"/>
  <c r="O5" i="5"/>
  <c r="V4" i="5"/>
  <c r="U4" i="5"/>
  <c r="T4" i="5"/>
  <c r="S4" i="5"/>
  <c r="R4" i="5"/>
  <c r="Q4" i="5"/>
  <c r="P4" i="5"/>
  <c r="O4" i="5"/>
  <c r="V3" i="5"/>
  <c r="U3" i="5"/>
  <c r="T3" i="5"/>
  <c r="S3" i="5"/>
  <c r="R3" i="5"/>
  <c r="Q3" i="5"/>
  <c r="P3" i="5"/>
  <c r="O3" i="5"/>
  <c r="V2" i="5"/>
  <c r="T2" i="5"/>
  <c r="S2" i="5"/>
  <c r="R2" i="5"/>
  <c r="Q2" i="5"/>
  <c r="P2" i="5"/>
  <c r="O2" i="5"/>
  <c r="Q2" i="6"/>
  <c r="V29" i="6"/>
  <c r="U29" i="6"/>
  <c r="T29" i="6"/>
  <c r="S29" i="6"/>
  <c r="R29" i="6"/>
  <c r="Q29" i="6"/>
  <c r="V28" i="6"/>
  <c r="U28" i="6"/>
  <c r="T28" i="6"/>
  <c r="S28" i="6"/>
  <c r="R28" i="6"/>
  <c r="Q28" i="6"/>
  <c r="V27" i="6"/>
  <c r="U27" i="6"/>
  <c r="T27" i="6"/>
  <c r="S27" i="6"/>
  <c r="R27" i="6"/>
  <c r="Q27" i="6"/>
  <c r="V26" i="6"/>
  <c r="U26" i="6"/>
  <c r="T26" i="6"/>
  <c r="S26" i="6"/>
  <c r="R26" i="6"/>
  <c r="Q26" i="6"/>
  <c r="V25" i="6"/>
  <c r="U25" i="6"/>
  <c r="T25" i="6"/>
  <c r="S25" i="6"/>
  <c r="R25" i="6"/>
  <c r="Q25" i="6"/>
  <c r="V24" i="6"/>
  <c r="U24" i="6"/>
  <c r="T24" i="6"/>
  <c r="S24" i="6"/>
  <c r="R24" i="6"/>
  <c r="Q24" i="6"/>
  <c r="V23" i="6"/>
  <c r="U23" i="6"/>
  <c r="T23" i="6"/>
  <c r="S23" i="6"/>
  <c r="R23" i="6"/>
  <c r="Q23" i="6"/>
  <c r="V22" i="6"/>
  <c r="U22" i="6"/>
  <c r="T22" i="6"/>
  <c r="S22" i="6"/>
  <c r="R22" i="6"/>
  <c r="Q22" i="6"/>
  <c r="V21" i="6"/>
  <c r="U21" i="6"/>
  <c r="T21" i="6"/>
  <c r="S21" i="6"/>
  <c r="R21" i="6"/>
  <c r="Q21" i="6"/>
  <c r="V20" i="6"/>
  <c r="U20" i="6"/>
  <c r="T20" i="6"/>
  <c r="S20" i="6"/>
  <c r="R20" i="6"/>
  <c r="Q20" i="6"/>
  <c r="V19" i="6"/>
  <c r="U19" i="6"/>
  <c r="T19" i="6"/>
  <c r="S19" i="6"/>
  <c r="R19" i="6"/>
  <c r="Q19" i="6"/>
  <c r="V18" i="6"/>
  <c r="U18" i="6"/>
  <c r="T18" i="6"/>
  <c r="S18" i="6"/>
  <c r="R18" i="6"/>
  <c r="Q18" i="6"/>
  <c r="V17" i="6"/>
  <c r="U17" i="6"/>
  <c r="T17" i="6"/>
  <c r="S17" i="6"/>
  <c r="R17" i="6"/>
  <c r="Q17" i="6"/>
  <c r="V16" i="6"/>
  <c r="U16" i="6"/>
  <c r="T16" i="6"/>
  <c r="S16" i="6"/>
  <c r="R16" i="6"/>
  <c r="Q16" i="6"/>
  <c r="V15" i="6"/>
  <c r="U15" i="6"/>
  <c r="T15" i="6"/>
  <c r="S15" i="6"/>
  <c r="R15" i="6"/>
  <c r="Q15" i="6"/>
  <c r="V14" i="6"/>
  <c r="U14" i="6"/>
  <c r="T14" i="6"/>
  <c r="S14" i="6"/>
  <c r="R14" i="6"/>
  <c r="Q14" i="6"/>
  <c r="V13" i="6"/>
  <c r="U13" i="6"/>
  <c r="T13" i="6"/>
  <c r="S13" i="6"/>
  <c r="R13" i="6"/>
  <c r="Q13" i="6"/>
  <c r="V12" i="6"/>
  <c r="U12" i="6"/>
  <c r="T12" i="6"/>
  <c r="S12" i="6"/>
  <c r="R12" i="6"/>
  <c r="Q12" i="6"/>
  <c r="V11" i="6"/>
  <c r="U11" i="6"/>
  <c r="T11" i="6"/>
  <c r="S11" i="6"/>
  <c r="R11" i="6"/>
  <c r="Q11" i="6"/>
  <c r="V10" i="6"/>
  <c r="U10" i="6"/>
  <c r="T10" i="6"/>
  <c r="S10" i="6"/>
  <c r="R10" i="6"/>
  <c r="Q10" i="6"/>
  <c r="V9" i="6"/>
  <c r="U9" i="6"/>
  <c r="T9" i="6"/>
  <c r="S9" i="6"/>
  <c r="R9" i="6"/>
  <c r="Q9" i="6"/>
  <c r="V8" i="6"/>
  <c r="U8" i="6"/>
  <c r="T8" i="6"/>
  <c r="S8" i="6"/>
  <c r="R8" i="6"/>
  <c r="Q8" i="6"/>
  <c r="V7" i="6"/>
  <c r="U7" i="6"/>
  <c r="T7" i="6"/>
  <c r="S7" i="6"/>
  <c r="R7" i="6"/>
  <c r="Q7" i="6"/>
  <c r="V6" i="6"/>
  <c r="U6" i="6"/>
  <c r="T6" i="6"/>
  <c r="S6" i="6"/>
  <c r="R6" i="6"/>
  <c r="Q6" i="6"/>
  <c r="V5" i="6"/>
  <c r="U5" i="6"/>
  <c r="T5" i="6"/>
  <c r="S5" i="6"/>
  <c r="R5" i="6"/>
  <c r="Q5" i="6"/>
  <c r="Q31" i="6" s="1"/>
  <c r="V4" i="6"/>
  <c r="U4" i="6"/>
  <c r="T4" i="6"/>
  <c r="S4" i="6"/>
  <c r="R4" i="6"/>
  <c r="Q4" i="6"/>
  <c r="V3" i="6"/>
  <c r="U3" i="6"/>
  <c r="T3" i="6"/>
  <c r="S3" i="6"/>
  <c r="R3" i="6"/>
  <c r="Q3" i="6"/>
  <c r="V2" i="6"/>
  <c r="U2" i="6"/>
  <c r="T2" i="6"/>
  <c r="S2" i="6"/>
  <c r="R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2" i="6"/>
  <c r="Z31" i="1" l="1"/>
  <c r="AB31" i="1"/>
  <c r="AB31" i="5"/>
  <c r="Z31" i="5"/>
  <c r="O31" i="6"/>
  <c r="P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K1" authorId="0" shapeId="0" xr:uid="{CE592E1C-25B2-40E2-B263-BCA48F775BB5}">
      <text>
        <r>
          <rPr>
            <sz val="11"/>
            <color theme="1"/>
            <rFont val="Aptos Narrow"/>
            <family val="2"/>
            <scheme val="minor"/>
          </rPr>
          <t xml:space="preserve">Nguyen, Nam Tran:
EPS of Q4 each found directly in the report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6165E72F-D4DB-403E-9DD2-99737E8BF1FE}">
      <text>
        <r>
          <rPr>
            <sz val="11"/>
            <color theme="1"/>
            <rFont val="Aptos Narrow"/>
            <family val="2"/>
            <scheme val="minor"/>
          </rPr>
          <t>Nguyen, Nam Tran:
Total Short-term debt + Long-term Debt Due Within One Year + Obligations Under Operating Lease + Long-term Debt + Obligations Under Operating Lease</t>
        </r>
      </text>
    </comment>
  </commentList>
</comments>
</file>

<file path=xl/sharedStrings.xml><?xml version="1.0" encoding="utf-8"?>
<sst xmlns="http://schemas.openxmlformats.org/spreadsheetml/2006/main" count="352" uniqueCount="35">
  <si>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</si>
  <si>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</si>
  <si>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</si>
  <si>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</si>
  <si>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</si>
  <si>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</si>
  <si>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</si>
  <si>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</si>
  <si>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</si>
  <si>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</si>
  <si>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</si>
  <si>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</si>
  <si>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</si>
  <si>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</si>
  <si>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</si>
  <si>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</si>
  <si>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Shares Outstanding</t>
  </si>
  <si>
    <t>D</t>
  </si>
  <si>
    <t>NEE</t>
  </si>
  <si>
    <t>DUK</t>
  </si>
  <si>
    <t>AEP</t>
  </si>
  <si>
    <t>ES</t>
  </si>
  <si>
    <t>PCG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</si>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</sst>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>
    <font>
      <sz val="11"/>
      <color theme="1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Times New Roman"/>
      <family val="1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GT America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4" fontId="3" fillId="0" borderId="0" xfId="0" applyNumberFormat="1" applyFont="1" applyAlignment="1">
      <alignment wrapText="1"/>
    </xf>
    <xf numFmtId="164" fontId="3" fillId="0" borderId="0" xfId="0" applyNumberFormat="1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4" fontId="2" fillId="0" borderId="0" xfId="0" applyNumberFormat="1" applyFont="1"/>
    <xf numFmtId="4" fontId="4" fillId="0" borderId="0" xfId="0" applyNumberFormat="1" applyFont="1"/>
    <xf numFmtId="4" fontId="5" fillId="0" borderId="0" xfId="0" applyNumberFormat="1" applyFont="1"/>
    <xf numFmtId="0" fontId="0" fillId="0" borderId="1" xfId="0" applyBorder="1"/>
    <xf numFmtId="4" fontId="4" fillId="0" borderId="1" xfId="0" applyNumberFormat="1" applyFont="1" applyBorder="1"/>
    <xf numFmtId="4" fontId="5" fillId="0" borderId="1" xfId="0" applyNumberFormat="1" applyFont="1" applyBorder="1"/>
    <xf numFmtId="4" fontId="0" fillId="0" borderId="1" xfId="0" applyNumberFormat="1" applyBorder="1"/>
    <xf numFmtId="4" fontId="2" fillId="0" borderId="1" xfId="0" applyNumberFormat="1" applyFont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B01B-BDE6-4297-B09D-7B9BFF8B8EB9}">
  <dimension ref="A1:R169"/>
  <sheetViews>
    <sheetView tabSelected="1" workbookViewId="0"/>
  </sheetViews>
  <sheetFormatPr defaultRowHeight="14.4"/>
  <cols>
    <col min="4" max="6" width="12.6640625" bestFit="1" customWidth="1"/>
    <col min="7" max="7" width="12" bestFit="1" customWidth="1"/>
    <col min="8" max="8" width="17.44140625" bestFit="1" customWidth="1"/>
    <col min="9" max="9" width="16.6640625" bestFit="1" customWidth="1"/>
    <col min="10" max="10" width="12" bestFit="1" customWidth="1"/>
    <col min="11" max="11" width="18.33203125" bestFit="1" customWidth="1"/>
    <col min="12" max="12" width="12.6640625" bestFit="1" customWidth="1"/>
    <col min="13" max="13" width="12" bestFit="1" customWidth="1"/>
    <col min="14" max="14" width="12.6640625" bestFit="1" customWidth="1"/>
    <col min="16" max="16" width="16.44140625" bestFit="1" customWidth="1"/>
    <col min="17" max="17" width="17.6640625" bestFit="1" customWidth="1"/>
  </cols>
  <sheetData>
    <row r="1" spans="1:18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</row>
    <row r="2" spans="1:18">
      <c r="A2" s="14" t="s">
        <v>17</v>
      </c>
      <c r="B2" s="14">
        <v>4</v>
      </c>
      <c r="C2" s="14">
        <v>2024</v>
      </c>
      <c r="D2" s="14">
        <v>-5.4679490309036766E-2</v>
      </c>
      <c r="E2" s="14">
        <v>-0.20548196528822515</v>
      </c>
      <c r="F2" s="14">
        <v>-1.6470588235294119</v>
      </c>
      <c r="G2" s="14">
        <v>0.71191732156313925</v>
      </c>
      <c r="H2" s="14">
        <v>2.6500935676806221</v>
      </c>
      <c r="I2" s="14">
        <v>0.70519943367670757</v>
      </c>
      <c r="J2" s="14">
        <v>3.3372806545376249E-2</v>
      </c>
      <c r="K2" s="14">
        <v>0.60504615741344581</v>
      </c>
      <c r="L2" s="14">
        <v>-106.25</v>
      </c>
      <c r="M2" s="14">
        <v>13.33630588235294</v>
      </c>
      <c r="N2" s="14">
        <v>-760.28571428571422</v>
      </c>
      <c r="O2" s="14">
        <v>1.6637962793087</v>
      </c>
      <c r="P2" s="14">
        <v>3.7103254687557334</v>
      </c>
      <c r="Q2" s="14">
        <v>0.85199999999999998</v>
      </c>
      <c r="R2" s="8"/>
    </row>
    <row r="3" spans="1:18">
      <c r="A3" s="14" t="s">
        <v>17</v>
      </c>
      <c r="B3" s="14">
        <v>3</v>
      </c>
      <c r="C3" s="14">
        <v>2024</v>
      </c>
      <c r="D3" s="14">
        <v>0.95572029653376078</v>
      </c>
      <c r="E3" s="14">
        <v>3.4651847008826411</v>
      </c>
      <c r="F3" s="14">
        <v>24.207054047196145</v>
      </c>
      <c r="G3" s="14">
        <v>0.73772156573116687</v>
      </c>
      <c r="H3" s="14">
        <v>2.6257309941520468</v>
      </c>
      <c r="I3" s="14">
        <v>0.72419354838709682</v>
      </c>
      <c r="J3" s="14">
        <v>0.16395864106351551</v>
      </c>
      <c r="K3" s="14">
        <v>0.60979930835081353</v>
      </c>
      <c r="L3" s="14">
        <v>72.307692307692321</v>
      </c>
      <c r="M3" s="14">
        <v>12.036234458259326</v>
      </c>
      <c r="N3" s="14">
        <v>50.419642857142854</v>
      </c>
      <c r="O3" s="14">
        <v>1.7229595728451563</v>
      </c>
      <c r="P3" s="14">
        <v>3.6365733173513495</v>
      </c>
      <c r="Q3" s="14">
        <v>0.84</v>
      </c>
      <c r="R3" s="8"/>
    </row>
    <row r="4" spans="1:18">
      <c r="A4" s="14" t="s">
        <v>17</v>
      </c>
      <c r="B4" s="14">
        <v>2</v>
      </c>
      <c r="C4" s="14">
        <v>2024</v>
      </c>
      <c r="D4" s="14">
        <v>0.56962466514633969</v>
      </c>
      <c r="E4" s="14">
        <v>2.1128061167953311</v>
      </c>
      <c r="F4" s="14">
        <v>16.408491107286288</v>
      </c>
      <c r="G4" s="14">
        <v>0.93446897270989049</v>
      </c>
      <c r="H4" s="14">
        <v>2.7091197872419017</v>
      </c>
      <c r="I4" s="14">
        <v>0.73039425595267737</v>
      </c>
      <c r="J4" s="14">
        <v>1.2080653572049365E-2</v>
      </c>
      <c r="K4" s="14">
        <v>0.60564877935092931</v>
      </c>
      <c r="L4" s="14">
        <v>-16.666666666666664</v>
      </c>
      <c r="M4" s="14">
        <v>11.386428571428571</v>
      </c>
      <c r="N4" s="14">
        <v>72.784615384615392</v>
      </c>
      <c r="O4" s="14">
        <v>1.4661504081557271</v>
      </c>
      <c r="P4" s="14">
        <v>3.7384479001218929</v>
      </c>
      <c r="Q4" s="14">
        <v>0.83899999999999997</v>
      </c>
      <c r="R4" s="8"/>
    </row>
    <row r="5" spans="1:18">
      <c r="A5" s="14" t="s">
        <v>17</v>
      </c>
      <c r="B5" s="14">
        <v>1</v>
      </c>
      <c r="C5" s="14">
        <v>2024</v>
      </c>
      <c r="D5" s="14">
        <v>0.64114504190971033</v>
      </c>
      <c r="E5" s="14">
        <v>2.3850333685861203</v>
      </c>
      <c r="F5" s="14">
        <v>18.006607929515418</v>
      </c>
      <c r="G5" s="14">
        <v>1.0500064859255416</v>
      </c>
      <c r="H5" s="14">
        <v>2.719959155391853</v>
      </c>
      <c r="I5" s="14">
        <v>0.73117984412528803</v>
      </c>
      <c r="J5" s="14">
        <v>1.7187702685173174E-2</v>
      </c>
      <c r="K5" s="14">
        <v>0.60204629562441037</v>
      </c>
      <c r="L5" s="14">
        <v>100</v>
      </c>
      <c r="M5" s="14">
        <v>10.821090308370044</v>
      </c>
      <c r="N5" s="14">
        <v>60.128205128205124</v>
      </c>
      <c r="O5" s="14">
        <v>1.4332883556398381</v>
      </c>
      <c r="P5" s="14">
        <v>3.8489661208562782</v>
      </c>
      <c r="Q5" s="14">
        <v>0.83799999999999997</v>
      </c>
      <c r="R5" s="8"/>
    </row>
    <row r="6" spans="1:18">
      <c r="A6" s="14" t="s">
        <v>17</v>
      </c>
      <c r="B6" s="14">
        <v>4</v>
      </c>
      <c r="C6" s="14">
        <v>2023</v>
      </c>
      <c r="D6" s="14">
        <v>0.30253025302530251</v>
      </c>
      <c r="E6" s="14">
        <v>1.1970834693655457</v>
      </c>
      <c r="F6" s="14">
        <v>9.3378607809847214</v>
      </c>
      <c r="G6" s="14">
        <v>1.0391812387645041</v>
      </c>
      <c r="H6" s="14">
        <v>2.9569049951028403</v>
      </c>
      <c r="I6" s="14">
        <v>0.74727722772277227</v>
      </c>
      <c r="J6" s="14">
        <v>7.517568230102958E-3</v>
      </c>
      <c r="K6" s="14">
        <v>0.61611196212226704</v>
      </c>
      <c r="L6" s="14">
        <v>143.75</v>
      </c>
      <c r="M6" s="14">
        <v>10.47855687606112</v>
      </c>
      <c r="N6" s="14">
        <v>113.30769230769229</v>
      </c>
      <c r="O6" s="14">
        <v>1.3433170094678419</v>
      </c>
      <c r="P6" s="14">
        <v>3.9000072550513294</v>
      </c>
      <c r="Q6" s="14">
        <v>0.83799999999999997</v>
      </c>
      <c r="R6" s="8"/>
    </row>
    <row r="7" spans="1:18">
      <c r="A7" s="14" t="s">
        <v>17</v>
      </c>
      <c r="B7" s="14">
        <v>3</v>
      </c>
      <c r="C7" s="14">
        <v>2023</v>
      </c>
      <c r="D7" s="14">
        <v>0.14819289618002132</v>
      </c>
      <c r="E7" s="14">
        <v>0.560154131582703</v>
      </c>
      <c r="F7" s="14">
        <v>4.120734908136483</v>
      </c>
      <c r="G7" s="14">
        <v>1.1408034022095872</v>
      </c>
      <c r="H7" s="14">
        <v>2.7798986727558157</v>
      </c>
      <c r="I7" s="14">
        <v>0.73544264368575551</v>
      </c>
      <c r="J7" s="14">
        <v>6.3329173022696802E-3</v>
      </c>
      <c r="K7" s="14">
        <v>0.5991246764020195</v>
      </c>
      <c r="L7" s="14">
        <v>-76.119402985074629</v>
      </c>
      <c r="M7" s="14">
        <v>9.0949606299212604</v>
      </c>
      <c r="N7" s="14">
        <v>258.75</v>
      </c>
      <c r="O7" s="14">
        <v>1.2363279577565292</v>
      </c>
      <c r="P7" s="14">
        <v>3.7820572284858001</v>
      </c>
      <c r="Q7" s="14">
        <v>0.83699999999999997</v>
      </c>
      <c r="R7" s="8"/>
    </row>
    <row r="8" spans="1:18">
      <c r="A8" s="14" t="s">
        <v>17</v>
      </c>
      <c r="B8" s="14">
        <v>2</v>
      </c>
      <c r="C8" s="14">
        <v>2023</v>
      </c>
      <c r="D8" s="14">
        <v>0.54966812490571726</v>
      </c>
      <c r="E8" s="14">
        <v>2.0507949908540875</v>
      </c>
      <c r="F8" s="14">
        <v>18.414403032217308</v>
      </c>
      <c r="G8" s="14">
        <v>0.57035607035607039</v>
      </c>
      <c r="H8" s="14">
        <v>2.7309694667229492</v>
      </c>
      <c r="I8" s="14">
        <v>0.73197314828782623</v>
      </c>
      <c r="J8" s="14">
        <v>9.795509795509796E-3</v>
      </c>
      <c r="K8" s="14">
        <v>0.63092502434274589</v>
      </c>
      <c r="L8" s="14">
        <v>-41.739130434782602</v>
      </c>
      <c r="M8" s="14">
        <v>12.517987997473153</v>
      </c>
      <c r="N8" s="14">
        <v>70.671641791044777</v>
      </c>
      <c r="O8" s="14">
        <v>1.3941167159138876</v>
      </c>
      <c r="P8" s="14">
        <v>3.7179717180244829</v>
      </c>
      <c r="Q8" s="14">
        <v>0.83699999999999997</v>
      </c>
      <c r="R8" s="8"/>
    </row>
    <row r="9" spans="1:18">
      <c r="A9" s="14" t="s">
        <v>17</v>
      </c>
      <c r="B9" s="14">
        <v>1</v>
      </c>
      <c r="C9" s="14">
        <v>2023</v>
      </c>
      <c r="D9" s="14">
        <v>0.93140280085449789</v>
      </c>
      <c r="E9" s="14">
        <v>3.4595852729581038</v>
      </c>
      <c r="F9" s="14">
        <v>25.26397115632243</v>
      </c>
      <c r="G9" s="14">
        <v>0.752624980410594</v>
      </c>
      <c r="H9" s="14">
        <v>2.7143814360276486</v>
      </c>
      <c r="I9" s="14">
        <v>0.73077616900071207</v>
      </c>
      <c r="J9" s="14">
        <v>0.14041686256072716</v>
      </c>
      <c r="K9" s="14">
        <v>0.62890645448358895</v>
      </c>
      <c r="L9" s="14">
        <v>505.26315789473682</v>
      </c>
      <c r="M9" s="14">
        <v>10.859603399433428</v>
      </c>
      <c r="N9" s="14">
        <v>43.860869565217392</v>
      </c>
      <c r="O9" s="14">
        <v>1.4870870362533504</v>
      </c>
      <c r="P9" s="14">
        <v>3.7050359712230216</v>
      </c>
      <c r="Q9" s="14">
        <v>0.83599999999999997</v>
      </c>
      <c r="R9" s="8"/>
    </row>
    <row r="10" spans="1:18">
      <c r="A10" s="14" t="s">
        <v>17</v>
      </c>
      <c r="B10" s="14">
        <v>4</v>
      </c>
      <c r="C10" s="14">
        <v>2022</v>
      </c>
      <c r="D10" s="14">
        <v>0.14790782002958158</v>
      </c>
      <c r="E10" s="14">
        <v>0.56039625438374485</v>
      </c>
      <c r="F10" s="14">
        <v>7.3809523809523814</v>
      </c>
      <c r="G10" s="14">
        <v>0.73234200743494426</v>
      </c>
      <c r="H10" s="14">
        <v>2.7888209985899706</v>
      </c>
      <c r="I10" s="14">
        <v>0.73606565198721308</v>
      </c>
      <c r="J10" s="14">
        <v>8.8475836431226758E-3</v>
      </c>
      <c r="K10" s="14">
        <v>0.59834161075774739</v>
      </c>
      <c r="L10" s="14">
        <v>-79.120879120879124</v>
      </c>
      <c r="M10" s="14">
        <v>21.729880952380952</v>
      </c>
      <c r="N10" s="14">
        <v>287.63157894736838</v>
      </c>
      <c r="O10" s="14">
        <v>1.6498336888535376</v>
      </c>
      <c r="P10" s="14">
        <v>3.7660436024440509</v>
      </c>
      <c r="Q10" s="14">
        <v>0.83499999999999996</v>
      </c>
      <c r="R10" s="8"/>
    </row>
    <row r="11" spans="1:18">
      <c r="A11" s="14" t="s">
        <v>17</v>
      </c>
      <c r="B11" s="14">
        <v>3</v>
      </c>
      <c r="C11" s="14">
        <v>2022</v>
      </c>
      <c r="D11" s="14">
        <v>0.75143671222291986</v>
      </c>
      <c r="E11" s="14">
        <v>2.7228502432366222</v>
      </c>
      <c r="F11" s="14">
        <v>19.631592228110016</v>
      </c>
      <c r="G11" s="14">
        <v>0.71467302004600719</v>
      </c>
      <c r="H11" s="14">
        <v>2.6235257060861654</v>
      </c>
      <c r="I11" s="14">
        <v>0.72402569179504517</v>
      </c>
      <c r="J11" s="14">
        <v>1.3391390075583307E-2</v>
      </c>
      <c r="K11" s="14">
        <v>0.60625353121942482</v>
      </c>
      <c r="L11" s="14">
        <v>-256.89655172413796</v>
      </c>
      <c r="M11" s="14">
        <v>12.802934645470604</v>
      </c>
      <c r="N11" s="14">
        <v>66.934065934065927</v>
      </c>
      <c r="O11" s="14">
        <v>1.7757333846638435</v>
      </c>
      <c r="P11" s="14">
        <v>3.6260280684562347</v>
      </c>
      <c r="Q11" s="14">
        <v>0.83299999999999996</v>
      </c>
      <c r="R11" s="8"/>
    </row>
    <row r="12" spans="1:18">
      <c r="A12" s="14" t="s">
        <v>17</v>
      </c>
      <c r="B12" s="14">
        <v>2</v>
      </c>
      <c r="C12" s="14">
        <v>2022</v>
      </c>
      <c r="D12" s="14">
        <v>-0.43692972472462821</v>
      </c>
      <c r="E12" s="14">
        <v>-1.6008764179948405</v>
      </c>
      <c r="F12" s="14">
        <v>-12.597330367074527</v>
      </c>
      <c r="G12" s="14">
        <v>0.86495518760443568</v>
      </c>
      <c r="H12" s="14">
        <v>2.663921970526911</v>
      </c>
      <c r="I12" s="14">
        <v>0.72706842338779687</v>
      </c>
      <c r="J12" s="14">
        <v>2.0659273887285431E-2</v>
      </c>
      <c r="K12" s="14">
        <v>0.60797162688242057</v>
      </c>
      <c r="L12" s="14">
        <v>-169.87951807228916</v>
      </c>
      <c r="M12" s="14">
        <v>16.142558398220245</v>
      </c>
      <c r="N12" s="14">
        <v>-120.29310344827586</v>
      </c>
      <c r="O12" s="14">
        <v>2.0514061561296248</v>
      </c>
      <c r="P12" s="14">
        <v>3.6139873484821714</v>
      </c>
      <c r="Q12" s="14">
        <v>0.83199999999999996</v>
      </c>
      <c r="R12" s="8"/>
    </row>
    <row r="13" spans="1:18">
      <c r="A13" s="14" t="s">
        <v>17</v>
      </c>
      <c r="B13" s="14">
        <v>1</v>
      </c>
      <c r="C13" s="14">
        <v>2022</v>
      </c>
      <c r="D13" s="14">
        <v>0.70499345575695083</v>
      </c>
      <c r="E13" s="14">
        <v>2.5835755813953489</v>
      </c>
      <c r="F13" s="14">
        <v>16.6160317831269</v>
      </c>
      <c r="G13" s="14">
        <v>0.79226916170494277</v>
      </c>
      <c r="H13" s="14">
        <v>2.6646802325581396</v>
      </c>
      <c r="I13" s="14">
        <v>0.72712489588704243</v>
      </c>
      <c r="J13" s="14">
        <v>4.1962007371703997E-2</v>
      </c>
      <c r="K13" s="14">
        <v>0.60275416083259958</v>
      </c>
      <c r="L13" s="14">
        <v>-50</v>
      </c>
      <c r="M13" s="14">
        <v>13.966485160084131</v>
      </c>
      <c r="N13" s="14">
        <v>88.783132530120483</v>
      </c>
      <c r="O13" s="14">
        <v>2.1716057412790697</v>
      </c>
      <c r="P13" s="14">
        <v>3.6417514534883719</v>
      </c>
      <c r="Q13" s="14">
        <v>0.81100000000000005</v>
      </c>
      <c r="R13" s="8"/>
    </row>
    <row r="14" spans="1:18">
      <c r="A14" s="14" t="s">
        <v>17</v>
      </c>
      <c r="B14" s="14">
        <v>4</v>
      </c>
      <c r="C14" s="14">
        <v>2021</v>
      </c>
      <c r="D14" s="14">
        <v>1.3465207350135555</v>
      </c>
      <c r="E14" s="14">
        <v>4.9106488940969681</v>
      </c>
      <c r="F14" s="14">
        <v>100.44943820224719</v>
      </c>
      <c r="G14" s="14">
        <v>0.83811829816672434</v>
      </c>
      <c r="H14" s="14">
        <v>2.6469166544602314</v>
      </c>
      <c r="I14" s="14">
        <v>0.7257957626267697</v>
      </c>
      <c r="J14" s="14">
        <v>3.2630001153003574E-2</v>
      </c>
      <c r="K14" s="14">
        <v>0.59775515915685895</v>
      </c>
      <c r="L14" s="14">
        <v>110.126582278481</v>
      </c>
      <c r="M14" s="14">
        <v>40.991460674157302</v>
      </c>
      <c r="N14" s="14">
        <v>40.698795180722897</v>
      </c>
      <c r="O14" s="14">
        <v>2.0039402372931008</v>
      </c>
      <c r="P14" s="14">
        <v>3.6508349201699137</v>
      </c>
      <c r="Q14" s="14">
        <v>0.81</v>
      </c>
      <c r="R14" s="8"/>
    </row>
    <row r="15" spans="1:18">
      <c r="A15" s="14" t="s">
        <v>17</v>
      </c>
      <c r="B15" s="14">
        <v>3</v>
      </c>
      <c r="C15" s="14">
        <v>2021</v>
      </c>
      <c r="D15" s="14">
        <v>0.65528435734038715</v>
      </c>
      <c r="E15" s="14">
        <v>2.4306846056641644</v>
      </c>
      <c r="F15" s="14">
        <v>20.591939546599498</v>
      </c>
      <c r="G15" s="14">
        <v>0.70316872116766238</v>
      </c>
      <c r="H15" s="14">
        <v>2.6972422507990781</v>
      </c>
      <c r="I15" s="14">
        <v>0.72714520460101795</v>
      </c>
      <c r="J15" s="14">
        <v>1.361264463434924E-2</v>
      </c>
      <c r="K15" s="14">
        <v>0.606700676791744</v>
      </c>
      <c r="L15" s="14">
        <v>139.39393939393941</v>
      </c>
      <c r="M15" s="14">
        <v>15.873551637279597</v>
      </c>
      <c r="N15" s="14">
        <v>78.784810126582272</v>
      </c>
      <c r="O15" s="14">
        <v>1.8737233330855572</v>
      </c>
      <c r="P15" s="14">
        <v>3.6751468074035532</v>
      </c>
      <c r="Q15" s="14">
        <v>0.81</v>
      </c>
      <c r="R15" s="8"/>
    </row>
    <row r="16" spans="1:18">
      <c r="A16" s="14" t="s">
        <v>17</v>
      </c>
      <c r="B16" s="14">
        <v>2</v>
      </c>
      <c r="C16" s="14">
        <v>2021</v>
      </c>
      <c r="D16" s="14">
        <v>0.29092616600144949</v>
      </c>
      <c r="E16" s="14">
        <v>1.0734463276836157</v>
      </c>
      <c r="F16" s="14">
        <v>9.3811718235681365</v>
      </c>
      <c r="G16" s="14">
        <v>0.59292565947242204</v>
      </c>
      <c r="H16" s="14">
        <v>2.6771751412429379</v>
      </c>
      <c r="I16" s="14">
        <v>0.72556985800761509</v>
      </c>
      <c r="J16" s="14">
        <v>2.0554984583761562E-2</v>
      </c>
      <c r="K16" s="14">
        <v>0.59929971777418911</v>
      </c>
      <c r="L16" s="14">
        <v>-73.170731707317074</v>
      </c>
      <c r="M16" s="14">
        <v>16.525171165240291</v>
      </c>
      <c r="N16" s="14">
        <v>188.5151515151515</v>
      </c>
      <c r="O16" s="14">
        <v>1.8909028248587572</v>
      </c>
      <c r="P16" s="14">
        <v>3.6660263653483991</v>
      </c>
      <c r="Q16" s="14">
        <v>0.80700000000000005</v>
      </c>
      <c r="R16" s="8"/>
    </row>
    <row r="17" spans="1:18">
      <c r="A17" s="14" t="s">
        <v>17</v>
      </c>
      <c r="B17" s="14">
        <v>1</v>
      </c>
      <c r="C17" s="14">
        <v>2021</v>
      </c>
      <c r="D17" s="14">
        <v>1.042366834534606</v>
      </c>
      <c r="E17" s="14">
        <v>3.7754223004606917</v>
      </c>
      <c r="F17" s="14">
        <v>26.046511627906977</v>
      </c>
      <c r="G17" s="14">
        <v>0.56285907401149038</v>
      </c>
      <c r="H17" s="14">
        <v>2.6092737555713699</v>
      </c>
      <c r="I17" s="14">
        <v>0.72040164214140201</v>
      </c>
      <c r="J17" s="14">
        <v>4.0300777289624876E-2</v>
      </c>
      <c r="K17" s="14">
        <v>0.59176465191663741</v>
      </c>
      <c r="L17" s="14">
        <v>50.000000000000014</v>
      </c>
      <c r="M17" s="14">
        <v>13.26671834625323</v>
      </c>
      <c r="N17" s="14">
        <v>51.788617886178862</v>
      </c>
      <c r="O17" s="14">
        <v>1.9230008614554852</v>
      </c>
      <c r="P17" s="14">
        <v>3.6070264803925243</v>
      </c>
      <c r="Q17" s="14">
        <v>0.80600000000000005</v>
      </c>
      <c r="R17" s="8"/>
    </row>
    <row r="18" spans="1:18">
      <c r="A18" s="14" t="s">
        <v>17</v>
      </c>
      <c r="B18" s="14">
        <v>4</v>
      </c>
      <c r="C18" s="14">
        <v>2020</v>
      </c>
      <c r="D18" s="14">
        <v>0.71112037954225538</v>
      </c>
      <c r="E18" s="14">
        <v>2.6113259562736917</v>
      </c>
      <c r="F18" s="14">
        <v>19.369497301902868</v>
      </c>
      <c r="G18" s="14">
        <v>0.63506409665221797</v>
      </c>
      <c r="H18" s="14">
        <v>2.6589577669717044</v>
      </c>
      <c r="I18" s="14">
        <v>0.72409154892862726</v>
      </c>
      <c r="J18" s="14">
        <v>1.5862768606474224E-2</v>
      </c>
      <c r="K18" s="14">
        <v>0.58630466807115367</v>
      </c>
      <c r="L18" s="14">
        <v>100</v>
      </c>
      <c r="M18" s="14">
        <v>14.304725930133484</v>
      </c>
      <c r="N18" s="14">
        <v>76.207317073170742</v>
      </c>
      <c r="O18" s="14">
        <v>1.9285116973618717</v>
      </c>
      <c r="P18" s="14">
        <v>3.8373473216678793</v>
      </c>
      <c r="Q18" s="14">
        <v>0.80600000000000005</v>
      </c>
      <c r="R18" s="8"/>
    </row>
    <row r="19" spans="1:18">
      <c r="A19" s="14" t="s">
        <v>17</v>
      </c>
      <c r="B19" s="14">
        <v>3</v>
      </c>
      <c r="C19" s="14">
        <v>2020</v>
      </c>
      <c r="D19" s="14">
        <v>0.34055579470990577</v>
      </c>
      <c r="E19" s="14">
        <v>1.3517618469015795</v>
      </c>
      <c r="F19" s="14">
        <v>9.8696978098142498</v>
      </c>
      <c r="G19" s="14">
        <v>1.1292141230068338</v>
      </c>
      <c r="H19" s="14">
        <v>2.903592041312272</v>
      </c>
      <c r="I19" s="14">
        <v>0.73151576027167931</v>
      </c>
      <c r="J19" s="14">
        <v>2.3519362186788156E-2</v>
      </c>
      <c r="K19" s="14">
        <v>0.59316587882720051</v>
      </c>
      <c r="L19" s="14">
        <v>-126.9736842105263</v>
      </c>
      <c r="M19" s="14">
        <v>14.722838924313834</v>
      </c>
      <c r="N19" s="14">
        <v>158.73170731707319</v>
      </c>
      <c r="O19" s="14">
        <v>2.0164520048602674</v>
      </c>
      <c r="P19" s="14">
        <v>3.9539603584447143</v>
      </c>
      <c r="Q19" s="14">
        <v>0.81599999999999995</v>
      </c>
      <c r="R19" s="8"/>
    </row>
    <row r="20" spans="1:18">
      <c r="A20" s="14" t="s">
        <v>17</v>
      </c>
      <c r="B20" s="14">
        <v>2</v>
      </c>
      <c r="C20" s="14">
        <v>2020</v>
      </c>
      <c r="D20" s="14">
        <v>-1.126985963288601</v>
      </c>
      <c r="E20" s="14">
        <v>-4.049045755256139</v>
      </c>
      <c r="F20" s="14">
        <v>-37.636831938184159</v>
      </c>
      <c r="G20" s="14">
        <v>0.64213064905106432</v>
      </c>
      <c r="H20" s="14">
        <v>2.5230854490665373</v>
      </c>
      <c r="I20" s="14">
        <v>0.70225975628567017</v>
      </c>
      <c r="J20" s="14">
        <v>7.0776973891160735E-2</v>
      </c>
      <c r="K20" s="14">
        <v>0.58415313926858425</v>
      </c>
      <c r="L20" s="14">
        <v>347.05882352941171</v>
      </c>
      <c r="M20" s="14">
        <v>17.887186091435929</v>
      </c>
      <c r="N20" s="14">
        <v>-43.513157894736842</v>
      </c>
      <c r="O20" s="14">
        <v>1.9243393024141873</v>
      </c>
      <c r="P20" s="14">
        <v>3.5997021232378512</v>
      </c>
      <c r="Q20" s="14">
        <v>0.84</v>
      </c>
      <c r="R20" s="8"/>
    </row>
    <row r="21" spans="1:18">
      <c r="A21" s="14" t="s">
        <v>17</v>
      </c>
      <c r="B21" s="14">
        <v>1</v>
      </c>
      <c r="C21" s="14">
        <v>2020</v>
      </c>
      <c r="D21" s="14">
        <v>-0.25930123120066073</v>
      </c>
      <c r="E21" s="14">
        <v>-0.87873462214411258</v>
      </c>
      <c r="F21" s="14">
        <v>-6.8562722194007106</v>
      </c>
      <c r="G21" s="14">
        <v>0.62557427258805509</v>
      </c>
      <c r="H21" s="14">
        <v>2.3229187007745882</v>
      </c>
      <c r="I21" s="14">
        <v>0.68545800280429481</v>
      </c>
      <c r="J21" s="14">
        <v>0.11408882082695253</v>
      </c>
      <c r="K21" s="14">
        <v>0.56386089425124197</v>
      </c>
      <c r="L21" s="14">
        <v>-127.2</v>
      </c>
      <c r="M21" s="14">
        <v>12.395383443372269</v>
      </c>
      <c r="N21" s="14">
        <v>-171.11764705882351</v>
      </c>
      <c r="O21" s="14">
        <v>1.588655210570852</v>
      </c>
      <c r="P21" s="14">
        <v>3.383925665560112</v>
      </c>
      <c r="Q21" s="14">
        <v>0.83899999999999997</v>
      </c>
      <c r="R21" s="8"/>
    </row>
    <row r="22" spans="1:18">
      <c r="A22" s="14" t="s">
        <v>17</v>
      </c>
      <c r="B22" s="14">
        <v>4</v>
      </c>
      <c r="C22" s="14">
        <v>2019</v>
      </c>
      <c r="D22" s="14">
        <v>0.97184631536364774</v>
      </c>
      <c r="E22" s="14">
        <v>3.1537163218103395</v>
      </c>
      <c r="F22" s="14">
        <v>36.151916875671802</v>
      </c>
      <c r="G22" s="14">
        <v>0.61327967806841044</v>
      </c>
      <c r="H22" s="14">
        <v>2.1813465024692129</v>
      </c>
      <c r="I22" s="14">
        <v>0.67220172794082234</v>
      </c>
      <c r="J22" s="14">
        <v>1.358148893360161E-2</v>
      </c>
      <c r="K22" s="14">
        <v>0.50244934139931263</v>
      </c>
      <c r="L22" s="14">
        <v>6.8376068376068435</v>
      </c>
      <c r="M22" s="14">
        <v>19.82255822285919</v>
      </c>
      <c r="N22" s="14">
        <v>52.815999999999995</v>
      </c>
      <c r="O22" s="14">
        <v>1.7292229793086205</v>
      </c>
      <c r="P22" s="14">
        <v>3.2221979121085202</v>
      </c>
      <c r="Q22" s="14">
        <v>0.83799999999999997</v>
      </c>
      <c r="R22" s="8"/>
    </row>
    <row r="23" spans="1:18">
      <c r="A23" s="14" t="s">
        <v>17</v>
      </c>
      <c r="B23" s="14">
        <v>3</v>
      </c>
      <c r="C23" s="14">
        <v>2019</v>
      </c>
      <c r="D23" s="14">
        <v>0.95252982151056576</v>
      </c>
      <c r="E23" s="14">
        <v>3.3292358123335384</v>
      </c>
      <c r="F23" s="14">
        <v>25.780010576414597</v>
      </c>
      <c r="G23" s="14">
        <v>0.51423181035189891</v>
      </c>
      <c r="H23" s="14">
        <v>2.4722392952263879</v>
      </c>
      <c r="I23" s="14">
        <v>0.7073339911487998</v>
      </c>
      <c r="J23" s="14">
        <v>3.1006480190304324E-2</v>
      </c>
      <c r="K23" s="14">
        <v>0.58494309726611771</v>
      </c>
      <c r="L23" s="14">
        <v>2239.9999999999995</v>
      </c>
      <c r="M23" s="14">
        <v>13.900909571655209</v>
      </c>
      <c r="N23" s="14">
        <v>54.598290598290603</v>
      </c>
      <c r="O23" s="14">
        <v>1.795166291060575</v>
      </c>
      <c r="P23" s="14">
        <v>3.4689100594140543</v>
      </c>
      <c r="Q23" s="14">
        <v>0.82299999999999995</v>
      </c>
      <c r="R23" s="8"/>
    </row>
    <row r="24" spans="1:18">
      <c r="A24" s="14" t="s">
        <v>17</v>
      </c>
      <c r="B24" s="14">
        <v>2</v>
      </c>
      <c r="C24" s="14">
        <v>2019</v>
      </c>
      <c r="D24" s="14">
        <v>5.3559738945864986E-2</v>
      </c>
      <c r="E24" s="14">
        <v>0.19496696393111165</v>
      </c>
      <c r="F24" s="14">
        <v>1.3602015113350125</v>
      </c>
      <c r="G24" s="14">
        <v>0.60265179417026205</v>
      </c>
      <c r="H24" s="14">
        <v>2.6154818211358632</v>
      </c>
      <c r="I24" s="14">
        <v>0.71850389795877889</v>
      </c>
      <c r="J24" s="14">
        <v>4.0197832263495735E-2</v>
      </c>
      <c r="K24" s="14">
        <v>0.60239735859890897</v>
      </c>
      <c r="L24" s="14">
        <v>-105.81395348837211</v>
      </c>
      <c r="M24" s="14">
        <v>12.184564231738035</v>
      </c>
      <c r="N24" s="14">
        <v>1204.8</v>
      </c>
      <c r="O24" s="14">
        <v>1.7464967324981044</v>
      </c>
      <c r="P24" s="14">
        <v>3.626313319132036</v>
      </c>
      <c r="Q24" s="14">
        <v>0.80300000000000005</v>
      </c>
      <c r="R24" s="8"/>
    </row>
    <row r="25" spans="1:18">
      <c r="A25" s="14" t="s">
        <v>17</v>
      </c>
      <c r="B25" s="14">
        <v>1</v>
      </c>
      <c r="C25" s="14">
        <v>2019</v>
      </c>
      <c r="D25" s="14">
        <v>-0.67963299818098233</v>
      </c>
      <c r="E25" s="14">
        <v>-2.527035564309339</v>
      </c>
      <c r="F25" s="14">
        <v>-17.62571280456195</v>
      </c>
      <c r="G25" s="14">
        <v>0.61119067103109659</v>
      </c>
      <c r="H25" s="14">
        <v>2.6925935560593111</v>
      </c>
      <c r="I25" s="14">
        <v>0.72415895416475107</v>
      </c>
      <c r="J25" s="14">
        <v>4.3166939443535189E-2</v>
      </c>
      <c r="K25" s="14">
        <v>0.61382032146957521</v>
      </c>
      <c r="L25" s="14">
        <v>-188.65979381443302</v>
      </c>
      <c r="M25" s="14">
        <v>12.269061689994816</v>
      </c>
      <c r="N25" s="14">
        <v>-68.627906976744185</v>
      </c>
      <c r="O25" s="14">
        <v>1.7590412129770709</v>
      </c>
      <c r="P25" s="14">
        <v>3.3068490096250325</v>
      </c>
      <c r="Q25" s="14">
        <v>0.80200000000000005</v>
      </c>
      <c r="R25" s="8"/>
    </row>
    <row r="26" spans="1:18">
      <c r="A26" s="14" t="s">
        <v>17</v>
      </c>
      <c r="B26" s="14">
        <v>4</v>
      </c>
      <c r="C26" s="14">
        <v>2018</v>
      </c>
      <c r="D26" s="14">
        <v>0.82270195343583952</v>
      </c>
      <c r="E26" s="14">
        <v>3.1879444969413639</v>
      </c>
      <c r="F26" s="14">
        <v>53.685092127303179</v>
      </c>
      <c r="G26" s="14">
        <v>0.67490519157839679</v>
      </c>
      <c r="H26" s="14">
        <v>2.7784353707663998</v>
      </c>
      <c r="I26" s="14">
        <v>0.7170213312113356</v>
      </c>
      <c r="J26" s="14">
        <v>3.5046423434026412E-2</v>
      </c>
      <c r="K26" s="14">
        <v>0.63628305777649141</v>
      </c>
      <c r="L26" s="14">
        <v>-25.38461538461539</v>
      </c>
      <c r="M26" s="14">
        <v>30.992914572864322</v>
      </c>
      <c r="N26" s="14">
        <v>56.020618556701038</v>
      </c>
      <c r="O26" s="14">
        <v>1.84043069577759</v>
      </c>
      <c r="P26" s="14">
        <v>3.9040135276271943</v>
      </c>
      <c r="Q26" s="14">
        <v>0.68100000000000005</v>
      </c>
      <c r="R26" s="8"/>
    </row>
    <row r="27" spans="1:18">
      <c r="A27" s="14" t="s">
        <v>17</v>
      </c>
      <c r="B27" s="14">
        <v>3</v>
      </c>
      <c r="C27" s="14">
        <v>2018</v>
      </c>
      <c r="D27" s="14">
        <v>1.0798917579221567</v>
      </c>
      <c r="E27" s="14">
        <v>4.6237141310232808</v>
      </c>
      <c r="F27" s="14">
        <v>24.746450304259636</v>
      </c>
      <c r="G27" s="14">
        <v>0.61897524967433781</v>
      </c>
      <c r="H27" s="14">
        <v>3.1757444504602059</v>
      </c>
      <c r="I27" s="14">
        <v>0.74171113527730714</v>
      </c>
      <c r="J27" s="14">
        <v>3.3651758575770734E-2</v>
      </c>
      <c r="K27" s="14">
        <v>0.6742159664161993</v>
      </c>
      <c r="L27" s="14">
        <v>88.405797101449295</v>
      </c>
      <c r="M27" s="14">
        <v>10.030933062880324</v>
      </c>
      <c r="N27" s="14">
        <v>40.653846153846153</v>
      </c>
      <c r="O27" s="14">
        <v>1.8742149431510557</v>
      </c>
      <c r="P27" s="14">
        <v>4.2543854899837577</v>
      </c>
      <c r="Q27" s="14">
        <v>0.65500000000000003</v>
      </c>
      <c r="R27" s="8"/>
    </row>
    <row r="28" spans="1:18">
      <c r="A28" s="14" t="s">
        <v>17</v>
      </c>
      <c r="B28" s="14">
        <v>2</v>
      </c>
      <c r="C28" s="14">
        <v>2018</v>
      </c>
      <c r="D28" s="14">
        <v>0.57508805635606786</v>
      </c>
      <c r="E28" s="14">
        <v>2.4856067316209032</v>
      </c>
      <c r="F28" s="14">
        <v>14.540155440414507</v>
      </c>
      <c r="G28" s="14">
        <v>0.51693204754429245</v>
      </c>
      <c r="H28" s="14">
        <v>3.2129650132860941</v>
      </c>
      <c r="I28" s="14">
        <v>0.74337495997438363</v>
      </c>
      <c r="J28" s="14">
        <v>2.1305225386858039E-2</v>
      </c>
      <c r="K28" s="14">
        <v>0.67670114901385259</v>
      </c>
      <c r="L28" s="14">
        <v>-10.389610389610398</v>
      </c>
      <c r="M28" s="14">
        <v>10.777869170984456</v>
      </c>
      <c r="N28" s="14">
        <v>73.753623188405797</v>
      </c>
      <c r="O28" s="14">
        <v>1.8424523914969</v>
      </c>
      <c r="P28" s="14">
        <v>4.3021755978742249</v>
      </c>
      <c r="Q28" s="14">
        <v>0.65400000000000003</v>
      </c>
      <c r="R28" s="8"/>
    </row>
    <row r="29" spans="1:18">
      <c r="A29" s="14" t="s">
        <v>17</v>
      </c>
      <c r="B29" s="14">
        <v>1</v>
      </c>
      <c r="C29" s="14">
        <v>2018</v>
      </c>
      <c r="D29" s="14">
        <v>0.65025725883600072</v>
      </c>
      <c r="E29" s="14">
        <v>2.8435751031714624</v>
      </c>
      <c r="F29" s="14">
        <v>14.512406231967686</v>
      </c>
      <c r="G29" s="14">
        <v>0.4584002569868294</v>
      </c>
      <c r="H29" s="14">
        <v>3.2399796483690428</v>
      </c>
      <c r="I29" s="14">
        <v>0.74090544768208499</v>
      </c>
      <c r="J29" s="14">
        <v>2.0237712817218118E-2</v>
      </c>
      <c r="K29" s="14">
        <v>0.67911111111111111</v>
      </c>
      <c r="L29" s="14">
        <v>-62.254901960784316</v>
      </c>
      <c r="M29" s="14">
        <v>9.3202279284477783</v>
      </c>
      <c r="N29" s="14">
        <v>64.246753246753244</v>
      </c>
      <c r="O29" s="14">
        <v>1.8262145966419809</v>
      </c>
      <c r="P29" s="14">
        <v>4.3512634970885857</v>
      </c>
      <c r="Q29" s="14">
        <v>0.65300000000000002</v>
      </c>
      <c r="R29" s="8"/>
    </row>
    <row r="30" spans="1:18">
      <c r="A30" s="14" t="s">
        <v>18</v>
      </c>
      <c r="B30" s="14">
        <v>4</v>
      </c>
      <c r="C30" s="14">
        <v>2024</v>
      </c>
      <c r="D30" s="14">
        <v>0.63320430831369912</v>
      </c>
      <c r="E30" s="14">
        <v>2.4031456457954929</v>
      </c>
      <c r="F30" s="14">
        <v>22.35425176383216</v>
      </c>
      <c r="G30" s="14">
        <v>0.47134687438375072</v>
      </c>
      <c r="H30" s="14">
        <v>2.5804474960579631</v>
      </c>
      <c r="I30" s="14">
        <v>0.67992153315382031</v>
      </c>
      <c r="J30" s="14">
        <v>5.8647209623348455E-2</v>
      </c>
      <c r="K30" s="14">
        <v>0.62169080447619196</v>
      </c>
      <c r="L30" s="14">
        <v>-35.555555555555564</v>
      </c>
      <c r="M30" s="14">
        <v>27.15423319717787</v>
      </c>
      <c r="N30" s="15">
        <v>122.58620689655173</v>
      </c>
      <c r="O30" s="14">
        <v>2.9191573022494559</v>
      </c>
      <c r="P30" s="14">
        <v>3.753986946368336</v>
      </c>
      <c r="Q30" s="14">
        <v>2.0569999999999999</v>
      </c>
    </row>
    <row r="31" spans="1:18">
      <c r="A31" s="14" t="s">
        <v>18</v>
      </c>
      <c r="B31" s="14">
        <v>3</v>
      </c>
      <c r="C31" s="14">
        <v>2024</v>
      </c>
      <c r="D31" s="14">
        <v>0.9956293377344595</v>
      </c>
      <c r="E31" s="14">
        <v>3.7002257697148906</v>
      </c>
      <c r="F31" s="14">
        <v>24.474692744813005</v>
      </c>
      <c r="G31" s="14">
        <v>0.41083414848045335</v>
      </c>
      <c r="H31" s="14">
        <v>2.5269225390102097</v>
      </c>
      <c r="I31" s="14">
        <v>0.67992559659808727</v>
      </c>
      <c r="J31" s="14">
        <v>7.6331500657739401E-2</v>
      </c>
      <c r="K31" s="14">
        <v>0.62316101733198814</v>
      </c>
      <c r="L31" s="14">
        <v>13.924050632911388</v>
      </c>
      <c r="M31" s="14">
        <v>22.632135600792918</v>
      </c>
      <c r="N31" s="15">
        <v>92.533333333333331</v>
      </c>
      <c r="O31" s="14">
        <v>3.4216573113664062</v>
      </c>
      <c r="P31" s="14">
        <v>3.7035923358174663</v>
      </c>
      <c r="Q31" s="14">
        <v>2.0564045399999999</v>
      </c>
    </row>
    <row r="32" spans="1:18">
      <c r="A32" s="14" t="s">
        <v>18</v>
      </c>
      <c r="B32" s="14">
        <v>2</v>
      </c>
      <c r="C32" s="14">
        <v>2024</v>
      </c>
      <c r="D32" s="14">
        <v>0.87806673740282792</v>
      </c>
      <c r="E32" s="14">
        <v>3.3007733007733004</v>
      </c>
      <c r="F32" s="14">
        <v>26.725984511451639</v>
      </c>
      <c r="G32" s="14">
        <v>0.48808661507376766</v>
      </c>
      <c r="H32" s="14">
        <v>2.5496133496133497</v>
      </c>
      <c r="I32" s="14">
        <v>0.67824429960373311</v>
      </c>
      <c r="J32" s="14">
        <v>5.912851206587625E-2</v>
      </c>
      <c r="K32" s="14">
        <v>0.62708597360612572</v>
      </c>
      <c r="L32" s="14">
        <v>-28.181818181818187</v>
      </c>
      <c r="M32" s="14">
        <v>23.472822213873787</v>
      </c>
      <c r="N32" s="15">
        <v>87.734177215189874</v>
      </c>
      <c r="O32" s="14">
        <v>2.8989938546194547</v>
      </c>
      <c r="P32" s="14">
        <v>3.7105616605616607</v>
      </c>
      <c r="Q32" s="14">
        <v>2.0553536000000001</v>
      </c>
    </row>
    <row r="33" spans="1:17">
      <c r="A33" s="14" t="s">
        <v>18</v>
      </c>
      <c r="B33" s="14">
        <v>1</v>
      </c>
      <c r="C33" s="14">
        <v>2024</v>
      </c>
      <c r="D33" s="14">
        <v>1.2603500972492359</v>
      </c>
      <c r="E33" s="14">
        <v>4.662733085257293</v>
      </c>
      <c r="F33" s="14">
        <v>39.574245332402725</v>
      </c>
      <c r="G33" s="14">
        <v>0.51122848042575497</v>
      </c>
      <c r="H33" s="14">
        <v>2.4785880224501962</v>
      </c>
      <c r="I33" s="14">
        <v>0.66996943595443181</v>
      </c>
      <c r="J33" s="14">
        <v>6.6201669152925052E-2</v>
      </c>
      <c r="K33" s="14">
        <v>0.62170044642162736</v>
      </c>
      <c r="L33" s="14">
        <v>83.333333333333357</v>
      </c>
      <c r="M33" s="14">
        <v>22.284024307799687</v>
      </c>
      <c r="N33" s="15">
        <v>56.509090909090901</v>
      </c>
      <c r="O33" s="14">
        <v>2.625557519541128</v>
      </c>
      <c r="P33" s="14">
        <v>3.6742562858493861</v>
      </c>
      <c r="Q33" s="14">
        <v>2.0545325500000002</v>
      </c>
    </row>
    <row r="34" spans="1:17">
      <c r="A34" s="14" t="s">
        <v>18</v>
      </c>
      <c r="B34" s="14">
        <v>4</v>
      </c>
      <c r="C34" s="14">
        <v>2023</v>
      </c>
      <c r="D34" s="14">
        <v>0.68173238904946221</v>
      </c>
      <c r="E34" s="14">
        <v>2.5490856998398921</v>
      </c>
      <c r="F34" s="14">
        <v>17.594881489021375</v>
      </c>
      <c r="G34" s="14">
        <v>0.54933304724099707</v>
      </c>
      <c r="H34" s="14">
        <v>2.495681301087048</v>
      </c>
      <c r="I34" s="14">
        <v>0.66744981379127721</v>
      </c>
      <c r="J34" s="14">
        <v>9.6198548081393276E-2</v>
      </c>
      <c r="K34" s="14">
        <v>0.60665898789350259</v>
      </c>
      <c r="L34" s="14">
        <v>0</v>
      </c>
      <c r="M34" s="14">
        <v>17.467511996510105</v>
      </c>
      <c r="N34" s="15">
        <v>97.566666666666663</v>
      </c>
      <c r="O34" s="14">
        <v>2.5306328473919271</v>
      </c>
      <c r="P34" s="14">
        <v>3.6778777281537036</v>
      </c>
      <c r="Q34" s="14">
        <v>2.052</v>
      </c>
    </row>
    <row r="35" spans="1:17">
      <c r="A35" s="14" t="s">
        <v>18</v>
      </c>
      <c r="B35" s="14">
        <v>3</v>
      </c>
      <c r="C35" s="14">
        <v>2023</v>
      </c>
      <c r="D35" s="14">
        <v>0.71006675442990785</v>
      </c>
      <c r="E35" s="14">
        <v>2.5883851788937253</v>
      </c>
      <c r="F35" s="14">
        <v>16.996653653095368</v>
      </c>
      <c r="G35" s="14">
        <v>0.49985962942167322</v>
      </c>
      <c r="H35" s="14">
        <v>2.4441235799978767</v>
      </c>
      <c r="I35" s="14">
        <v>0.67049174598366668</v>
      </c>
      <c r="J35" s="14">
        <v>5.5025266704098824E-2</v>
      </c>
      <c r="K35" s="14">
        <v>0.60890073660695754</v>
      </c>
      <c r="L35" s="14">
        <v>-56.521739130434781</v>
      </c>
      <c r="M35" s="14">
        <v>15.668158522002233</v>
      </c>
      <c r="N35" s="15">
        <v>91.283333333333346</v>
      </c>
      <c r="O35" s="14">
        <v>2.3860714071515026</v>
      </c>
      <c r="P35" s="14">
        <v>3.6091835651343032</v>
      </c>
      <c r="Q35" s="14">
        <v>2.0517077399999999</v>
      </c>
    </row>
    <row r="36" spans="1:17">
      <c r="A36" s="14" t="s">
        <v>18</v>
      </c>
      <c r="B36" s="14">
        <v>2</v>
      </c>
      <c r="C36" s="14">
        <v>2023</v>
      </c>
      <c r="D36" s="14">
        <v>1.66097162383004</v>
      </c>
      <c r="E36" s="14">
        <v>6.2398142566918935</v>
      </c>
      <c r="F36" s="14">
        <v>38.032385358552183</v>
      </c>
      <c r="G36" s="14">
        <v>0.52760242853122108</v>
      </c>
      <c r="H36" s="14">
        <v>2.5427857031232559</v>
      </c>
      <c r="I36" s="14">
        <v>0.67686227900757689</v>
      </c>
      <c r="J36" s="14">
        <v>6.3407181054239883E-2</v>
      </c>
      <c r="K36" s="14">
        <v>0.61704255937622898</v>
      </c>
      <c r="L36" s="14">
        <v>32.692307692307679</v>
      </c>
      <c r="M36" s="14">
        <v>19.400006980541573</v>
      </c>
      <c r="N36" s="15">
        <v>51.050724637681164</v>
      </c>
      <c r="O36" s="14">
        <v>3.182877934052196</v>
      </c>
      <c r="P36" s="14">
        <v>3.724153327528855</v>
      </c>
      <c r="Q36" s="14">
        <v>2.023714</v>
      </c>
    </row>
    <row r="37" spans="1:17">
      <c r="A37" s="14" t="s">
        <v>18</v>
      </c>
      <c r="B37" s="14">
        <v>1</v>
      </c>
      <c r="C37" s="14">
        <v>2023</v>
      </c>
      <c r="D37" s="14">
        <v>1.2615129689096922</v>
      </c>
      <c r="E37" s="14">
        <v>4.8629242819843341</v>
      </c>
      <c r="F37" s="14">
        <v>31.060154854079808</v>
      </c>
      <c r="G37" s="14">
        <v>0.53390865744571858</v>
      </c>
      <c r="H37" s="14">
        <v>2.6197780678851177</v>
      </c>
      <c r="I37" s="14">
        <v>0.67960836251262424</v>
      </c>
      <c r="J37" s="14">
        <v>8.9648106553178078E-2</v>
      </c>
      <c r="K37" s="14">
        <v>0.62218483842271677</v>
      </c>
      <c r="L37" s="14">
        <v>35.064935064935064</v>
      </c>
      <c r="M37" s="14">
        <v>21.906344548019653</v>
      </c>
      <c r="N37" s="15">
        <v>69.913461538461533</v>
      </c>
      <c r="O37" s="14">
        <v>3.4297605833760723</v>
      </c>
      <c r="P37" s="14">
        <v>3.7799794852666917</v>
      </c>
      <c r="Q37" s="14">
        <v>2.0234219499999999</v>
      </c>
    </row>
    <row r="38" spans="1:17">
      <c r="A38" s="14" t="s">
        <v>18</v>
      </c>
      <c r="B38" s="14">
        <v>4</v>
      </c>
      <c r="C38" s="14">
        <v>2022</v>
      </c>
      <c r="D38" s="14">
        <v>0.95762418598798249</v>
      </c>
      <c r="E38" s="14">
        <v>3.879782813734737</v>
      </c>
      <c r="F38" s="14">
        <v>24.691758598312784</v>
      </c>
      <c r="G38" s="14">
        <v>0.50533807829181498</v>
      </c>
      <c r="H38" s="14">
        <v>2.7912768615055188</v>
      </c>
      <c r="I38" s="14">
        <v>0.68895460408343034</v>
      </c>
      <c r="J38" s="14">
        <v>5.9973777861022662E-2</v>
      </c>
      <c r="K38" s="14">
        <v>0.62350400691012042</v>
      </c>
      <c r="L38" s="14">
        <v>-10.465116279069765</v>
      </c>
      <c r="M38" s="14">
        <v>25.259785853341985</v>
      </c>
      <c r="N38" s="15">
        <v>101.76623376623377</v>
      </c>
      <c r="O38" s="14">
        <v>3.9690361722195315</v>
      </c>
      <c r="P38" s="14">
        <v>4.0192714573402331</v>
      </c>
      <c r="Q38" s="14">
        <v>1.9870000000000001</v>
      </c>
    </row>
    <row r="39" spans="1:17">
      <c r="A39" s="14" t="s">
        <v>18</v>
      </c>
      <c r="B39" s="14">
        <v>3</v>
      </c>
      <c r="C39" s="14">
        <v>2022</v>
      </c>
      <c r="D39" s="14">
        <v>1.0843365790971107</v>
      </c>
      <c r="E39" s="14">
        <v>4.3904838333894229</v>
      </c>
      <c r="F39" s="14">
        <v>25.241851465991967</v>
      </c>
      <c r="G39" s="14">
        <v>0.46382182563954955</v>
      </c>
      <c r="H39" s="14">
        <v>2.8388775272463693</v>
      </c>
      <c r="I39" s="14">
        <v>0.70112973038635884</v>
      </c>
      <c r="J39" s="14">
        <v>9.0238549274997304E-2</v>
      </c>
      <c r="K39" s="14">
        <v>0.62660699441297585</v>
      </c>
      <c r="L39" s="14">
        <v>22.857142857142861</v>
      </c>
      <c r="M39" s="14">
        <v>21.625451121893139</v>
      </c>
      <c r="N39" s="15">
        <v>85.023255813953497</v>
      </c>
      <c r="O39" s="14">
        <v>3.7614591650832274</v>
      </c>
      <c r="P39" s="14">
        <v>3.9889590721996426</v>
      </c>
      <c r="Q39" s="14">
        <v>1.9871636499999998</v>
      </c>
    </row>
    <row r="40" spans="1:17">
      <c r="A40" s="14" t="s">
        <v>18</v>
      </c>
      <c r="B40" s="14">
        <v>2</v>
      </c>
      <c r="C40" s="14">
        <v>2022</v>
      </c>
      <c r="D40" s="14">
        <v>0.90927060683929617</v>
      </c>
      <c r="E40" s="14">
        <v>3.7871511292845579</v>
      </c>
      <c r="F40" s="14">
        <v>26.625506463438164</v>
      </c>
      <c r="G40" s="14">
        <v>0.53435740650982444</v>
      </c>
      <c r="H40" s="14">
        <v>2.9408875106342105</v>
      </c>
      <c r="I40" s="14">
        <v>0.70608815971535877</v>
      </c>
      <c r="J40" s="14">
        <v>0.10667014652697514</v>
      </c>
      <c r="K40" s="14">
        <v>0.63569014816740321</v>
      </c>
      <c r="L40" s="14">
        <v>-404.34782608695645</v>
      </c>
      <c r="M40" s="14">
        <v>27.252165782404013</v>
      </c>
      <c r="N40" s="15">
        <v>102.7</v>
      </c>
      <c r="O40" s="14">
        <v>3.8762857172315379</v>
      </c>
      <c r="P40" s="14">
        <v>4.0713932874118388</v>
      </c>
      <c r="Q40" s="14">
        <v>1.9647791799999998</v>
      </c>
    </row>
    <row r="41" spans="1:17">
      <c r="A41" s="14" t="s">
        <v>18</v>
      </c>
      <c r="B41" s="14">
        <v>1</v>
      </c>
      <c r="C41" s="14">
        <v>2022</v>
      </c>
      <c r="D41" s="14">
        <v>-0.31115250612301215</v>
      </c>
      <c r="E41" s="14">
        <v>-1.2567224900381753</v>
      </c>
      <c r="F41" s="14">
        <v>-15.605536332179931</v>
      </c>
      <c r="G41" s="14">
        <v>0.49003255585782457</v>
      </c>
      <c r="H41" s="14">
        <v>2.8058349820269179</v>
      </c>
      <c r="I41" s="14">
        <v>0.69469798889233847</v>
      </c>
      <c r="J41" s="14">
        <v>6.586986576283281E-2</v>
      </c>
      <c r="K41" s="14">
        <v>0.62453442142707682</v>
      </c>
      <c r="L41" s="14">
        <v>-137.70491803278688</v>
      </c>
      <c r="M41" s="14">
        <v>53.136658245916955</v>
      </c>
      <c r="N41" s="15">
        <v>-339.86956521739131</v>
      </c>
      <c r="O41" s="14">
        <v>4.2791245389890493</v>
      </c>
      <c r="P41" s="14">
        <v>3.9827374815392762</v>
      </c>
      <c r="Q41" s="14">
        <v>1.9644997099999999</v>
      </c>
    </row>
    <row r="42" spans="1:17">
      <c r="A42" s="14" t="s">
        <v>18</v>
      </c>
      <c r="B42" s="14">
        <v>4</v>
      </c>
      <c r="C42" s="14">
        <v>2021</v>
      </c>
      <c r="D42" s="14">
        <v>0.85443397297604184</v>
      </c>
      <c r="E42" s="14">
        <v>3.2363851405838395</v>
      </c>
      <c r="F42" s="14">
        <v>23.860483551327786</v>
      </c>
      <c r="G42" s="14">
        <v>0.53266043470780522</v>
      </c>
      <c r="H42" s="14">
        <v>2.5601580560184938</v>
      </c>
      <c r="I42" s="14">
        <v>0.67590411036675369</v>
      </c>
      <c r="J42" s="14">
        <v>3.6646212077765673E-2</v>
      </c>
      <c r="K42" s="14">
        <v>0.59575785893577027</v>
      </c>
      <c r="L42" s="14">
        <v>165.21739130434781</v>
      </c>
      <c r="M42" s="14">
        <v>33.331319857312721</v>
      </c>
      <c r="N42" s="15">
        <v>140.45901639344262</v>
      </c>
      <c r="O42" s="14">
        <v>4.5209891941293483</v>
      </c>
      <c r="P42" s="14">
        <v>3.7642465458846299</v>
      </c>
      <c r="Q42" s="14">
        <v>1.9630000000000001</v>
      </c>
    </row>
    <row r="43" spans="1:17">
      <c r="A43" s="14" t="s">
        <v>18</v>
      </c>
      <c r="B43" s="14">
        <v>3</v>
      </c>
      <c r="C43" s="14">
        <v>2021</v>
      </c>
      <c r="D43" s="14">
        <v>0.32120606770477789</v>
      </c>
      <c r="E43" s="14">
        <v>1.2196785724030668</v>
      </c>
      <c r="F43" s="14">
        <v>10.22883295194508</v>
      </c>
      <c r="G43" s="14">
        <v>0.4679311693390692</v>
      </c>
      <c r="H43" s="14">
        <v>2.5767960926628284</v>
      </c>
      <c r="I43" s="14">
        <v>0.67860710102541622</v>
      </c>
      <c r="J43" s="14">
        <v>3.382870551427454E-2</v>
      </c>
      <c r="K43" s="14">
        <v>0.6015979997825851</v>
      </c>
      <c r="L43" s="14">
        <v>76.923076923076934</v>
      </c>
      <c r="M43" s="14">
        <v>32.21137639281465</v>
      </c>
      <c r="N43" s="15">
        <v>311.91304347826082</v>
      </c>
      <c r="O43" s="14">
        <v>3.8408610012988076</v>
      </c>
      <c r="P43" s="14">
        <v>3.7405659090288959</v>
      </c>
      <c r="Q43" s="14">
        <v>1.9621370900000001</v>
      </c>
    </row>
    <row r="44" spans="1:17">
      <c r="A44" s="14" t="s">
        <v>18</v>
      </c>
      <c r="B44" s="14">
        <v>2</v>
      </c>
      <c r="C44" s="14">
        <v>2021</v>
      </c>
      <c r="D44" s="14">
        <v>0.18961137075689008</v>
      </c>
      <c r="E44" s="14">
        <v>0.69316581826058699</v>
      </c>
      <c r="F44" s="14">
        <v>6.5189712248535772</v>
      </c>
      <c r="G44" s="14">
        <v>0.47930788440956118</v>
      </c>
      <c r="H44" s="14">
        <v>2.43417632405502</v>
      </c>
      <c r="I44" s="14">
        <v>0.66585439920600242</v>
      </c>
      <c r="J44" s="14">
        <v>5.2562730407896302E-2</v>
      </c>
      <c r="K44" s="14">
        <v>0.59079929975402756</v>
      </c>
      <c r="L44" s="14">
        <v>-84.523809523809518</v>
      </c>
      <c r="M44" s="14">
        <v>33.295417379679151</v>
      </c>
      <c r="N44" s="15">
        <v>512.69230769230774</v>
      </c>
      <c r="O44" s="14">
        <v>3.5403201573161489</v>
      </c>
      <c r="P44" s="14">
        <v>3.6208978663489657</v>
      </c>
      <c r="Q44" s="14">
        <v>1.961757</v>
      </c>
    </row>
    <row r="45" spans="1:17">
      <c r="A45" s="14" t="s">
        <v>18</v>
      </c>
      <c r="B45" s="14">
        <v>1</v>
      </c>
      <c r="C45" s="14">
        <v>2021</v>
      </c>
      <c r="D45" s="14">
        <v>1.2579186203668049</v>
      </c>
      <c r="E45" s="14">
        <v>4.4571673176734983</v>
      </c>
      <c r="F45" s="14">
        <v>44.712828770799781</v>
      </c>
      <c r="G45" s="14">
        <v>0.52189064182981693</v>
      </c>
      <c r="H45" s="14">
        <v>2.3198405479158866</v>
      </c>
      <c r="I45" s="14">
        <v>0.65471417461360149</v>
      </c>
      <c r="J45" s="14">
        <v>9.2631312171323574E-2</v>
      </c>
      <c r="K45" s="14">
        <v>0.58490105057415098</v>
      </c>
      <c r="L45" s="14">
        <v>-28100</v>
      </c>
      <c r="M45" s="14">
        <v>36.012468211111113</v>
      </c>
      <c r="N45" s="15">
        <v>81.44047619047619</v>
      </c>
      <c r="O45" s="14">
        <v>3.5898779109262131</v>
      </c>
      <c r="P45" s="14">
        <v>3.4796538070522769</v>
      </c>
      <c r="Q45" s="14">
        <v>1.96144506</v>
      </c>
    </row>
    <row r="46" spans="1:17">
      <c r="A46" s="14" t="s">
        <v>18</v>
      </c>
      <c r="B46" s="14">
        <v>4</v>
      </c>
      <c r="C46" s="14">
        <v>2020</v>
      </c>
      <c r="D46" s="14">
        <v>-4.6991009053601084E-3</v>
      </c>
      <c r="E46" s="14">
        <v>-1.6432503491906992E-2</v>
      </c>
      <c r="F46" s="14">
        <v>-0.13651877133105803</v>
      </c>
      <c r="G46" s="14">
        <v>0.47448258130865151</v>
      </c>
      <c r="H46" s="14">
        <v>2.2664530441212718</v>
      </c>
      <c r="I46" s="14">
        <v>0.6481234923717929</v>
      </c>
      <c r="J46" s="14">
        <v>7.1024553284483871E-2</v>
      </c>
      <c r="K46" s="14">
        <v>0.56842466077254028</v>
      </c>
      <c r="L46" s="14">
        <v>-100.47619047619048</v>
      </c>
      <c r="M46" s="14">
        <v>30.967554038680319</v>
      </c>
      <c r="N46" s="15">
        <v>-23146.666666666664</v>
      </c>
      <c r="O46" s="14">
        <v>3.7275052720948705</v>
      </c>
      <c r="P46" s="14">
        <v>3.4791170268123683</v>
      </c>
      <c r="Q46" s="14">
        <v>1.96</v>
      </c>
    </row>
    <row r="47" spans="1:17">
      <c r="A47" s="14" t="s">
        <v>18</v>
      </c>
      <c r="B47" s="14">
        <v>3</v>
      </c>
      <c r="C47" s="14">
        <v>2020</v>
      </c>
      <c r="D47" s="14">
        <v>0.97244860818787482</v>
      </c>
      <c r="E47" s="14">
        <v>3.2960549253090887</v>
      </c>
      <c r="F47" s="14">
        <v>25.684430512016721</v>
      </c>
      <c r="G47" s="14">
        <v>0.57446537678207743</v>
      </c>
      <c r="H47" s="14">
        <v>2.2569528253815001</v>
      </c>
      <c r="I47" s="14">
        <v>0.66587805225427676</v>
      </c>
      <c r="J47" s="14">
        <v>0.12480906313645621</v>
      </c>
      <c r="K47" s="14">
        <v>0.56431767991306681</v>
      </c>
      <c r="L47" s="14">
        <v>-3.0769230769230793</v>
      </c>
      <c r="M47" s="14">
        <v>25.449539665454544</v>
      </c>
      <c r="N47" s="16">
        <v>98.666666666666657</v>
      </c>
      <c r="O47" s="14">
        <v>3.265911639423928</v>
      </c>
      <c r="P47" s="14">
        <v>3.3301552820017699</v>
      </c>
      <c r="Q47" s="14">
        <v>1.9590741200000001</v>
      </c>
    </row>
    <row r="48" spans="1:17">
      <c r="A48" s="14" t="s">
        <v>18</v>
      </c>
      <c r="B48" s="14">
        <v>2</v>
      </c>
      <c r="C48" s="14">
        <v>2020</v>
      </c>
      <c r="D48" s="14">
        <v>1.0454161576241585</v>
      </c>
      <c r="E48" s="14">
        <v>3.4391605750815959</v>
      </c>
      <c r="F48" s="14">
        <v>30.328258801141772</v>
      </c>
      <c r="G48" s="14">
        <v>0.61310149615851195</v>
      </c>
      <c r="H48" s="14">
        <v>2.1604941601704746</v>
      </c>
      <c r="I48" s="14">
        <v>0.6567345298907028</v>
      </c>
      <c r="J48" s="14">
        <v>8.160129397492924E-2</v>
      </c>
      <c r="K48" s="14">
        <v>0.55663322051735886</v>
      </c>
      <c r="L48" s="14">
        <v>209.52380952380958</v>
      </c>
      <c r="M48" s="14">
        <v>24.934298872692676</v>
      </c>
      <c r="N48" s="16">
        <v>82.338461538461544</v>
      </c>
      <c r="O48" s="14">
        <v>2.8274968969546572</v>
      </c>
      <c r="P48" s="14">
        <v>3.2718959889946864</v>
      </c>
      <c r="Q48" s="14">
        <v>1.9585910399999999</v>
      </c>
    </row>
    <row r="49" spans="1:18">
      <c r="A49" s="14" t="s">
        <v>18</v>
      </c>
      <c r="B49" s="14">
        <v>1</v>
      </c>
      <c r="C49" s="14">
        <v>2020</v>
      </c>
      <c r="D49" s="14">
        <v>0.34898082677785425</v>
      </c>
      <c r="E49" s="14">
        <v>1.1564980908166909</v>
      </c>
      <c r="F49" s="14">
        <v>9.1263819640147403</v>
      </c>
      <c r="G49" s="14">
        <v>0.70871593062235827</v>
      </c>
      <c r="H49" s="14">
        <v>2.1845452297887538</v>
      </c>
      <c r="I49" s="14">
        <v>0.65920074272403983</v>
      </c>
      <c r="J49" s="14">
        <v>0.24304037312345139</v>
      </c>
      <c r="K49" s="14">
        <v>0.56460428901194848</v>
      </c>
      <c r="L49" s="14">
        <v>-58.000000000000007</v>
      </c>
      <c r="M49" s="14">
        <v>22.629505021461089</v>
      </c>
      <c r="N49" s="16">
        <v>253.90476190476193</v>
      </c>
      <c r="O49" s="14">
        <v>2.8676182365189682</v>
      </c>
      <c r="P49" s="14">
        <v>3.2734664725434719</v>
      </c>
      <c r="Q49" s="14">
        <v>1.9578001999999999</v>
      </c>
    </row>
    <row r="50" spans="1:18">
      <c r="A50" s="14" t="s">
        <v>18</v>
      </c>
      <c r="B50" s="14">
        <v>4</v>
      </c>
      <c r="C50" s="14">
        <v>2019</v>
      </c>
      <c r="D50" s="14">
        <v>0.82929026008785722</v>
      </c>
      <c r="E50" s="14">
        <v>2.6374814214295368</v>
      </c>
      <c r="F50" s="14">
        <v>21.277523435796816</v>
      </c>
      <c r="G50" s="14">
        <v>0.53475781419187185</v>
      </c>
      <c r="H50" s="14">
        <v>2.049560870152682</v>
      </c>
      <c r="I50" s="14">
        <v>0.64443330416089595</v>
      </c>
      <c r="J50" s="14">
        <v>4.3311917996101928E-2</v>
      </c>
      <c r="K50" s="14">
        <v>0.53504297130220635</v>
      </c>
      <c r="L50" s="14">
        <v>11.111111111111107</v>
      </c>
      <c r="M50" s="14">
        <v>22.766697187704381</v>
      </c>
      <c r="N50" s="16">
        <v>106.78</v>
      </c>
      <c r="O50" s="14">
        <v>2.8220737738143495</v>
      </c>
      <c r="P50" s="14">
        <v>3.1335360086474799</v>
      </c>
      <c r="Q50" s="14">
        <v>1.956</v>
      </c>
    </row>
    <row r="51" spans="1:18">
      <c r="A51" s="14" t="s">
        <v>18</v>
      </c>
      <c r="B51" s="14">
        <v>3</v>
      </c>
      <c r="C51" s="14">
        <v>2019</v>
      </c>
      <c r="D51" s="14">
        <v>0.76955402636970116</v>
      </c>
      <c r="E51" s="14">
        <v>2.4021644075207695</v>
      </c>
      <c r="F51" s="14">
        <v>15.775305096913137</v>
      </c>
      <c r="G51" s="14">
        <v>0.5767613038906414</v>
      </c>
      <c r="H51" s="14">
        <v>2.0218080454744207</v>
      </c>
      <c r="I51" s="14">
        <v>0.64770359475407535</v>
      </c>
      <c r="J51" s="14">
        <v>8.4948174853537631E-2</v>
      </c>
      <c r="K51" s="14">
        <v>0.53314025440487889</v>
      </c>
      <c r="L51" s="14">
        <v>-29.6875</v>
      </c>
      <c r="M51" s="14">
        <v>17.926461492264899</v>
      </c>
      <c r="N51" s="16">
        <v>113.53333333333333</v>
      </c>
      <c r="O51" s="14">
        <v>2.7297289963625935</v>
      </c>
      <c r="P51" s="14">
        <v>3.0713543944031483</v>
      </c>
      <c r="Q51" s="14">
        <v>1.9551036100000001</v>
      </c>
    </row>
    <row r="52" spans="1:18">
      <c r="A52" s="14" t="s">
        <v>18</v>
      </c>
      <c r="B52" s="14">
        <v>2</v>
      </c>
      <c r="C52" s="14">
        <v>2019</v>
      </c>
      <c r="D52" s="14">
        <v>1.1162168029524566</v>
      </c>
      <c r="E52" s="14">
        <v>3.5348037811515325</v>
      </c>
      <c r="F52" s="14">
        <v>24.82897384305835</v>
      </c>
      <c r="G52" s="14">
        <v>0.51838745489869553</v>
      </c>
      <c r="H52" s="14">
        <v>2.0641077055285018</v>
      </c>
      <c r="I52" s="14">
        <v>0.65180186699471743</v>
      </c>
      <c r="J52" s="14">
        <v>7.0704968082153763E-2</v>
      </c>
      <c r="K52" s="14">
        <v>0.5444164589505005</v>
      </c>
      <c r="L52" s="14">
        <v>82.857142857142875</v>
      </c>
      <c r="M52" s="14">
        <v>17.224556063179076</v>
      </c>
      <c r="N52" s="16">
        <v>69.796875</v>
      </c>
      <c r="O52" s="14">
        <v>2.4521925990833573</v>
      </c>
      <c r="P52" s="14">
        <v>3.1449584646233171</v>
      </c>
      <c r="Q52" s="14">
        <v>1.9164102000000001</v>
      </c>
    </row>
    <row r="53" spans="1:18">
      <c r="A53" s="14" t="s">
        <v>18</v>
      </c>
      <c r="B53" s="14">
        <v>1</v>
      </c>
      <c r="C53" s="14">
        <v>2019</v>
      </c>
      <c r="D53" s="14">
        <v>0.62368727586238526</v>
      </c>
      <c r="E53" s="14">
        <v>1.9867936656343133</v>
      </c>
      <c r="F53" s="14">
        <v>16.687116564417177</v>
      </c>
      <c r="G53" s="14">
        <v>0.45866339395291755</v>
      </c>
      <c r="H53" s="14">
        <v>2.0778939987144276</v>
      </c>
      <c r="I53" s="14">
        <v>0.65228517183501633</v>
      </c>
      <c r="J53" s="14">
        <v>5.4222916434229614E-2</v>
      </c>
      <c r="K53" s="14">
        <v>0.54021413506360916</v>
      </c>
      <c r="L53" s="14">
        <v>59.090909090909079</v>
      </c>
      <c r="M53" s="14">
        <v>19.693350854625766</v>
      </c>
      <c r="N53" s="15">
        <v>119.6857142857143</v>
      </c>
      <c r="O53" s="14">
        <v>2.3447205262841115</v>
      </c>
      <c r="P53" s="14">
        <v>3.107739730029802</v>
      </c>
      <c r="Q53" s="14">
        <v>1.9157413400000001</v>
      </c>
    </row>
    <row r="54" spans="1:18">
      <c r="A54" s="14" t="s">
        <v>18</v>
      </c>
      <c r="B54" s="14">
        <v>4</v>
      </c>
      <c r="C54" s="14">
        <v>2018</v>
      </c>
      <c r="D54" s="14">
        <v>0.40597095523712173</v>
      </c>
      <c r="E54" s="14">
        <v>1.2330131208997188</v>
      </c>
      <c r="F54" s="14">
        <v>9.5877932133910271</v>
      </c>
      <c r="G54" s="14">
        <v>0.3640038717758925</v>
      </c>
      <c r="H54" s="14">
        <v>1.9277471883786317</v>
      </c>
      <c r="I54" s="14">
        <v>0.63471292742666485</v>
      </c>
      <c r="J54" s="14">
        <v>3.6326367932585549E-2</v>
      </c>
      <c r="K54" s="14">
        <v>0.52482743264306386</v>
      </c>
      <c r="L54" s="14">
        <v>-58.49056603773586</v>
      </c>
      <c r="M54" s="14">
        <v>16.289665224322476</v>
      </c>
      <c r="N54" s="16">
        <v>170.04545454545453</v>
      </c>
      <c r="O54" s="14">
        <v>2.094889878163074</v>
      </c>
      <c r="P54" s="14">
        <v>2.9625263589503281</v>
      </c>
      <c r="Q54" s="14">
        <v>1.9119999999999999</v>
      </c>
    </row>
    <row r="55" spans="1:18">
      <c r="A55" s="14" t="s">
        <v>18</v>
      </c>
      <c r="B55" s="14">
        <v>3</v>
      </c>
      <c r="C55" s="14">
        <v>2018</v>
      </c>
      <c r="D55" s="14">
        <v>1.0192387655548005</v>
      </c>
      <c r="E55" s="14">
        <v>2.934135232979096</v>
      </c>
      <c r="F55" s="14">
        <v>22.758152173913043</v>
      </c>
      <c r="G55" s="14">
        <v>0.65190911220426329</v>
      </c>
      <c r="H55" s="14">
        <v>1.7886546770991476</v>
      </c>
      <c r="I55" s="14">
        <v>0.62132997981805826</v>
      </c>
      <c r="J55" s="14">
        <v>3.880690247520887E-2</v>
      </c>
      <c r="K55" s="14">
        <v>0.48754469695836261</v>
      </c>
      <c r="L55" s="14">
        <v>32.5</v>
      </c>
      <c r="M55" s="14">
        <v>15.520233225883153</v>
      </c>
      <c r="N55" s="15">
        <v>67.64150943396227</v>
      </c>
      <c r="O55" s="14">
        <v>2.0009736635962865</v>
      </c>
      <c r="P55" s="14">
        <v>2.8333090038537896</v>
      </c>
      <c r="Q55" s="14">
        <v>1.91178103</v>
      </c>
    </row>
    <row r="56" spans="1:18">
      <c r="A56" s="14" t="s">
        <v>18</v>
      </c>
      <c r="B56" s="14">
        <v>2</v>
      </c>
      <c r="C56" s="14">
        <v>2018</v>
      </c>
      <c r="D56" s="14">
        <v>0.81788668970572842</v>
      </c>
      <c r="E56" s="14">
        <v>2.3651615638533054</v>
      </c>
      <c r="F56" s="14">
        <v>19.222249569283782</v>
      </c>
      <c r="G56" s="14">
        <v>0.57786724273369994</v>
      </c>
      <c r="H56" s="14">
        <v>1.7963720056933468</v>
      </c>
      <c r="I56" s="14">
        <v>0.62119593674730333</v>
      </c>
      <c r="J56" s="14">
        <v>4.6936370777690493E-2</v>
      </c>
      <c r="K56" s="14">
        <v>0.49653132480522055</v>
      </c>
      <c r="L56" s="14">
        <v>-82.832618025751088</v>
      </c>
      <c r="M56" s="14">
        <v>16.482369005660843</v>
      </c>
      <c r="N56" s="16">
        <v>88.75</v>
      </c>
      <c r="O56" s="14">
        <v>2.0280386805366284</v>
      </c>
      <c r="P56" s="14">
        <v>2.8735350231670753</v>
      </c>
      <c r="Q56" s="14">
        <v>1.8864187400000001</v>
      </c>
    </row>
    <row r="57" spans="1:18">
      <c r="A57" s="14" t="s">
        <v>18</v>
      </c>
      <c r="B57" s="14">
        <v>1</v>
      </c>
      <c r="C57" s="14">
        <v>2018</v>
      </c>
      <c r="D57" s="14">
        <v>4.6996309023800436</v>
      </c>
      <c r="E57" s="14">
        <v>13.547972849018528</v>
      </c>
      <c r="F57" s="14">
        <v>114.8820326678766</v>
      </c>
      <c r="G57" s="14">
        <v>0.5858649128301493</v>
      </c>
      <c r="H57" s="14">
        <v>1.7822723659267412</v>
      </c>
      <c r="I57" s="14">
        <v>0.61824911968096385</v>
      </c>
      <c r="J57" s="14">
        <v>5.741726693809375E-2</v>
      </c>
      <c r="K57" s="14">
        <v>0.49609429165703722</v>
      </c>
      <c r="L57" s="14">
        <v>104.38596491228071</v>
      </c>
      <c r="M57" s="14">
        <v>16.852906708063259</v>
      </c>
      <c r="N57" s="16">
        <v>14.793991416309012</v>
      </c>
      <c r="O57" s="14">
        <v>1.9874537140891577</v>
      </c>
      <c r="P57" s="14">
        <v>2.9390173056931448</v>
      </c>
      <c r="Q57" s="14">
        <v>1.8857458999999999</v>
      </c>
    </row>
    <row r="58" spans="1:18">
      <c r="A58" s="14" t="s">
        <v>19</v>
      </c>
      <c r="B58" s="14">
        <v>4</v>
      </c>
      <c r="C58" s="14">
        <v>2024</v>
      </c>
      <c r="D58" s="14">
        <v>0.63914394423187348</v>
      </c>
      <c r="E58" s="14">
        <v>2.3760124486294538</v>
      </c>
      <c r="F58" s="14">
        <v>16.182065217391305</v>
      </c>
      <c r="G58" s="14">
        <v>0.66900862736994371</v>
      </c>
      <c r="H58" s="14">
        <v>2.6949686789290985</v>
      </c>
      <c r="I58" s="14">
        <v>0.72494271316872649</v>
      </c>
      <c r="J58" s="14">
        <v>1.6221521930051143E-2</v>
      </c>
      <c r="K58" s="14">
        <v>0.62967286267324685</v>
      </c>
      <c r="L58" s="14">
        <v>-3.7500000000000036</v>
      </c>
      <c r="M58" s="14">
        <v>11.261849538586956</v>
      </c>
      <c r="N58" s="17">
        <v>69.318181818181813</v>
      </c>
      <c r="O58" s="14">
        <v>1.6535772374416471</v>
      </c>
      <c r="P58" s="14">
        <v>3.6897917248533694</v>
      </c>
      <c r="Q58" s="14">
        <v>0.77646100800000006</v>
      </c>
      <c r="R58" s="3"/>
    </row>
    <row r="59" spans="1:18">
      <c r="A59" s="14" t="s">
        <v>19</v>
      </c>
      <c r="B59" s="14">
        <v>3</v>
      </c>
      <c r="C59" s="14">
        <v>2024</v>
      </c>
      <c r="D59" s="14">
        <v>0.66787967270627457</v>
      </c>
      <c r="E59" s="14">
        <v>2.4952679461868805</v>
      </c>
      <c r="F59" s="14">
        <v>15.035565366691195</v>
      </c>
      <c r="G59" s="14">
        <v>0.69673495151202158</v>
      </c>
      <c r="H59" s="14">
        <v>2.7133901858221563</v>
      </c>
      <c r="I59" s="14">
        <v>0.72626194393297239</v>
      </c>
      <c r="J59" s="14">
        <v>2.1575715843231768E-2</v>
      </c>
      <c r="K59" s="14">
        <v>0.63376491722384964</v>
      </c>
      <c r="L59" s="14">
        <v>41.592920353982322</v>
      </c>
      <c r="M59" s="14">
        <v>10.72039599580574</v>
      </c>
      <c r="N59" s="17">
        <v>70.724999999999994</v>
      </c>
      <c r="O59" s="14">
        <v>1.7791323336616938</v>
      </c>
      <c r="P59" s="14">
        <v>3.7158427126371278</v>
      </c>
      <c r="Q59" s="14">
        <v>0.77248240499999998</v>
      </c>
      <c r="R59" s="3"/>
    </row>
    <row r="60" spans="1:18">
      <c r="A60" s="14" t="s">
        <v>19</v>
      </c>
      <c r="B60" s="14">
        <v>2</v>
      </c>
      <c r="C60" s="14">
        <v>2024</v>
      </c>
      <c r="D60" s="14">
        <v>0.48795263665152144</v>
      </c>
      <c r="E60" s="14">
        <v>1.782445128452733</v>
      </c>
      <c r="F60" s="14">
        <v>12.353597322922475</v>
      </c>
      <c r="G60" s="14">
        <v>0.81107092106962919</v>
      </c>
      <c r="H60" s="14">
        <v>2.6307964672983686</v>
      </c>
      <c r="I60" s="14">
        <v>0.72019275781357561</v>
      </c>
      <c r="J60" s="14">
        <v>2.5190543857382768E-2</v>
      </c>
      <c r="K60" s="14">
        <v>0.62649063352394407</v>
      </c>
      <c r="L60" s="14">
        <v>-21.527777777777782</v>
      </c>
      <c r="M60" s="14">
        <v>10.493415820797544</v>
      </c>
      <c r="N60" s="17">
        <v>86.247787610619469</v>
      </c>
      <c r="O60" s="14">
        <v>1.5140478859468485</v>
      </c>
      <c r="P60" s="14">
        <v>3.6236847928863138</v>
      </c>
      <c r="Q60" s="14">
        <v>0.77220170600000004</v>
      </c>
      <c r="R60" s="3"/>
    </row>
    <row r="61" spans="1:18">
      <c r="A61" s="14" t="s">
        <v>19</v>
      </c>
      <c r="B61" s="14">
        <v>1</v>
      </c>
      <c r="C61" s="14">
        <v>2024</v>
      </c>
      <c r="D61" s="14">
        <v>0.61510046454357192</v>
      </c>
      <c r="E61" s="14">
        <v>2.2179168937054752</v>
      </c>
      <c r="F61" s="14">
        <v>14.3266849172207</v>
      </c>
      <c r="G61" s="14">
        <v>0.77775633603499295</v>
      </c>
      <c r="H61" s="14">
        <v>2.5838429093257451</v>
      </c>
      <c r="I61" s="14">
        <v>0.71658364582750322</v>
      </c>
      <c r="J61" s="14">
        <v>2.9525279814743344E-2</v>
      </c>
      <c r="K61" s="14">
        <v>0.62425497065380586</v>
      </c>
      <c r="L61" s="14">
        <v>11.627906976744178</v>
      </c>
      <c r="M61" s="14">
        <v>9.3676672485099726</v>
      </c>
      <c r="N61" s="17">
        <v>64.659722222222229</v>
      </c>
      <c r="O61" s="14">
        <v>1.4502103986462433</v>
      </c>
      <c r="P61" s="14">
        <v>3.587848882969062</v>
      </c>
      <c r="Q61" s="14">
        <v>0.77176861199999991</v>
      </c>
      <c r="R61" s="3"/>
    </row>
    <row r="62" spans="1:18">
      <c r="A62" s="14" t="s">
        <v>19</v>
      </c>
      <c r="B62" s="14">
        <v>4</v>
      </c>
      <c r="C62" s="14">
        <v>2023</v>
      </c>
      <c r="D62" s="14">
        <v>0.56022567314704375</v>
      </c>
      <c r="E62" s="14">
        <v>2.0178778685019649</v>
      </c>
      <c r="F62" s="14">
        <v>13.740987243483083</v>
      </c>
      <c r="G62" s="14">
        <v>0.7388184921599259</v>
      </c>
      <c r="H62" s="14">
        <v>2.5800126244629511</v>
      </c>
      <c r="I62" s="14">
        <v>0.71629176960083218</v>
      </c>
      <c r="J62" s="14">
        <v>1.4638662269281953E-2</v>
      </c>
      <c r="K62" s="14">
        <v>0.62096350950852064</v>
      </c>
      <c r="L62" s="14">
        <v>-18.867924528301888</v>
      </c>
      <c r="M62" s="14">
        <v>9.8734832753022737</v>
      </c>
      <c r="N62" s="17">
        <v>71.612403100775182</v>
      </c>
      <c r="O62" s="14">
        <v>1.4499310008242552</v>
      </c>
      <c r="P62" s="14">
        <v>3.6453442202357924</v>
      </c>
      <c r="Q62" s="14">
        <v>0.77081144599999996</v>
      </c>
      <c r="R62" s="3"/>
    </row>
    <row r="63" spans="1:18">
      <c r="A63" s="14" t="s">
        <v>19</v>
      </c>
      <c r="B63" s="14">
        <v>3</v>
      </c>
      <c r="C63" s="14">
        <v>2023</v>
      </c>
      <c r="D63" s="14">
        <v>0.66957385736365638</v>
      </c>
      <c r="E63" s="14">
        <v>2.4752071174958168</v>
      </c>
      <c r="F63" s="14">
        <v>15.17388041030773</v>
      </c>
      <c r="G63" s="14">
        <v>0.76037296037296043</v>
      </c>
      <c r="H63" s="14">
        <v>2.6391462269926134</v>
      </c>
      <c r="I63" s="14">
        <v>0.71392139545153455</v>
      </c>
      <c r="J63" s="14">
        <v>1.8881118881118882E-2</v>
      </c>
      <c r="K63" s="14">
        <v>0.61846407773037282</v>
      </c>
      <c r="L63" s="14">
        <v>-596.875</v>
      </c>
      <c r="M63" s="14">
        <v>8.0079204563022266</v>
      </c>
      <c r="N63" s="17">
        <v>52.238993710691823</v>
      </c>
      <c r="O63" s="14">
        <v>1.3062750709643718</v>
      </c>
      <c r="P63" s="14">
        <v>3.6856303309798801</v>
      </c>
      <c r="Q63" s="14">
        <v>0.77071172799999998</v>
      </c>
      <c r="R63" s="3"/>
    </row>
    <row r="64" spans="1:18">
      <c r="A64" s="14" t="s">
        <v>19</v>
      </c>
      <c r="B64" s="14">
        <v>2</v>
      </c>
      <c r="C64" s="14">
        <v>2023</v>
      </c>
      <c r="D64" s="14">
        <v>-0.12994513427663876</v>
      </c>
      <c r="E64" s="14">
        <v>-0.48414126993979267</v>
      </c>
      <c r="F64" s="14">
        <v>-3.5573122529644272</v>
      </c>
      <c r="G64" s="14">
        <v>0.75326618705035975</v>
      </c>
      <c r="H64" s="14">
        <v>2.6690873730163656</v>
      </c>
      <c r="I64" s="14">
        <v>0.71639196783580261</v>
      </c>
      <c r="J64" s="14">
        <v>2.1697841726618705E-2</v>
      </c>
      <c r="K64" s="14">
        <v>0.61988014345035858</v>
      </c>
      <c r="L64" s="14">
        <v>-131.68316831683168</v>
      </c>
      <c r="M64" s="14">
        <v>9.7844005902934033</v>
      </c>
      <c r="N64" s="17">
        <v>-260.96875</v>
      </c>
      <c r="O64" s="14">
        <v>1.3316323646980326</v>
      </c>
      <c r="P64" s="14">
        <v>3.7128773301884839</v>
      </c>
      <c r="Q64" s="14">
        <v>0.77070754500000005</v>
      </c>
      <c r="R64" s="3"/>
    </row>
    <row r="65" spans="1:18">
      <c r="A65" s="14" t="s">
        <v>19</v>
      </c>
      <c r="B65" s="14">
        <v>1</v>
      </c>
      <c r="C65" s="14">
        <v>2023</v>
      </c>
      <c r="D65" s="14">
        <v>0.42777339752730198</v>
      </c>
      <c r="E65" s="14">
        <v>1.5529841656516443</v>
      </c>
      <c r="F65" s="14">
        <v>10.514018691588785</v>
      </c>
      <c r="G65" s="14">
        <v>0.76890415235716514</v>
      </c>
      <c r="H65" s="14">
        <v>2.5757612667478686</v>
      </c>
      <c r="I65" s="14">
        <v>0.70949992451057686</v>
      </c>
      <c r="J65" s="14">
        <v>2.816109896971589E-2</v>
      </c>
      <c r="K65" s="14">
        <v>0.6099113866913739</v>
      </c>
      <c r="L65" s="14">
        <v>-220.23809523809524</v>
      </c>
      <c r="M65" s="14">
        <v>9.4117800646426613</v>
      </c>
      <c r="N65" s="17">
        <v>87.980198019801975</v>
      </c>
      <c r="O65" s="14">
        <v>1.3901768524226552</v>
      </c>
      <c r="P65" s="14">
        <v>3.6228075517661389</v>
      </c>
      <c r="Q65" s="14">
        <v>0.77065171900000007</v>
      </c>
      <c r="R65" s="3"/>
    </row>
    <row r="66" spans="1:18">
      <c r="A66" s="14" t="s">
        <v>19</v>
      </c>
      <c r="B66" s="14">
        <v>4</v>
      </c>
      <c r="C66" s="14">
        <v>2022</v>
      </c>
      <c r="D66" s="14">
        <v>-0.36499219478229622</v>
      </c>
      <c r="E66" s="14">
        <v>-1.3178703215603584</v>
      </c>
      <c r="F66" s="14">
        <v>-9.3083202062150949</v>
      </c>
      <c r="G66" s="14">
        <v>0.70057754464049171</v>
      </c>
      <c r="H66" s="14">
        <v>2.5593649892542882</v>
      </c>
      <c r="I66" s="14">
        <v>0.70883168806082453</v>
      </c>
      <c r="J66" s="14">
        <v>2.1671170455147565E-2</v>
      </c>
      <c r="K66" s="14">
        <v>0.60192411683521518</v>
      </c>
      <c r="L66" s="14">
        <v>-146.40883977900552</v>
      </c>
      <c r="M66" s="14">
        <v>10.356328163303736</v>
      </c>
      <c r="N66" s="17">
        <v>-111.79761904761905</v>
      </c>
      <c r="O66" s="14">
        <v>1.4662471019899841</v>
      </c>
      <c r="P66" s="14">
        <v>3.5929808199180893</v>
      </c>
      <c r="Q66" s="14">
        <v>0.77008028500000003</v>
      </c>
      <c r="R66" s="3"/>
    </row>
    <row r="67" spans="1:18">
      <c r="A67" s="14" t="s">
        <v>19</v>
      </c>
      <c r="B67" s="14">
        <v>3</v>
      </c>
      <c r="C67" s="14">
        <v>2022</v>
      </c>
      <c r="D67" s="14">
        <v>0.7842803674719292</v>
      </c>
      <c r="E67" s="14">
        <v>2.7470453868308669</v>
      </c>
      <c r="F67" s="14">
        <v>17.635807192042847</v>
      </c>
      <c r="G67" s="14">
        <v>0.76702932828760639</v>
      </c>
      <c r="H67" s="14">
        <v>2.4664018273910022</v>
      </c>
      <c r="I67" s="14">
        <v>0.70415674265623229</v>
      </c>
      <c r="J67" s="14">
        <v>2.6785714285714284E-2</v>
      </c>
      <c r="K67" s="14">
        <v>0.59485450331552181</v>
      </c>
      <c r="L67" s="14">
        <v>58.771929824561418</v>
      </c>
      <c r="M67" s="14">
        <v>8.242676496006121</v>
      </c>
      <c r="N67" s="17">
        <v>46.375690607734803</v>
      </c>
      <c r="O67" s="14">
        <v>1.283922317641871</v>
      </c>
      <c r="P67" s="14">
        <v>3.4633330022842386</v>
      </c>
      <c r="Q67" s="14">
        <v>0.77006277199999995</v>
      </c>
      <c r="R67" s="3"/>
    </row>
    <row r="68" spans="1:18">
      <c r="A68" s="14" t="s">
        <v>19</v>
      </c>
      <c r="B68" s="14">
        <v>2</v>
      </c>
      <c r="C68" s="14">
        <v>2022</v>
      </c>
      <c r="D68" s="14">
        <v>0.51803252060818061</v>
      </c>
      <c r="E68" s="14">
        <v>1.7960579243765085</v>
      </c>
      <c r="F68" s="14">
        <v>13.604509445460087</v>
      </c>
      <c r="G68" s="14">
        <v>0.69880319148936165</v>
      </c>
      <c r="H68" s="14">
        <v>2.4295856798069186</v>
      </c>
      <c r="I68" s="14">
        <v>0.70075935562091385</v>
      </c>
      <c r="J68" s="14">
        <v>2.5870406189555127E-2</v>
      </c>
      <c r="K68" s="14">
        <v>0.58892783914280045</v>
      </c>
      <c r="L68" s="14">
        <v>5.5555555555555394</v>
      </c>
      <c r="M68" s="14">
        <v>11.245719312900672</v>
      </c>
      <c r="N68" s="17">
        <v>84.096491228070192</v>
      </c>
      <c r="O68" s="14">
        <v>1.4846520830627516</v>
      </c>
      <c r="P68" s="14">
        <v>3.4553801287208366</v>
      </c>
      <c r="Q68" s="14">
        <v>0.76996872400000005</v>
      </c>
      <c r="R68" s="3"/>
    </row>
    <row r="69" spans="1:18">
      <c r="A69" s="14" t="s">
        <v>19</v>
      </c>
      <c r="B69" s="14">
        <v>1</v>
      </c>
      <c r="C69" s="14">
        <v>2022</v>
      </c>
      <c r="D69" s="14">
        <v>0.47774792664408366</v>
      </c>
      <c r="E69" s="14">
        <v>1.6543299761355823</v>
      </c>
      <c r="F69" s="14">
        <v>11.667379831693053</v>
      </c>
      <c r="G69" s="14">
        <v>0.71585089141004865</v>
      </c>
      <c r="H69" s="14">
        <v>2.4262427698903855</v>
      </c>
      <c r="I69" s="14">
        <v>0.70066581006891715</v>
      </c>
      <c r="J69" s="14">
        <v>5.5299837925445704E-2</v>
      </c>
      <c r="K69" s="14">
        <v>0.58745494593512215</v>
      </c>
      <c r="L69" s="14">
        <v>13.684210526315802</v>
      </c>
      <c r="M69" s="14">
        <v>10.866018070731707</v>
      </c>
      <c r="N69" s="17">
        <v>91.620370370370367</v>
      </c>
      <c r="O69" s="14">
        <v>1.5407040548052422</v>
      </c>
      <c r="P69" s="14">
        <v>3.4462544998584312</v>
      </c>
      <c r="Q69" s="14">
        <v>0.76990048199999994</v>
      </c>
      <c r="R69" s="3"/>
    </row>
    <row r="70" spans="1:18">
      <c r="A70" s="14" t="s">
        <v>19</v>
      </c>
      <c r="B70" s="14">
        <v>4</v>
      </c>
      <c r="C70" s="14">
        <v>2021</v>
      </c>
      <c r="D70" s="14">
        <v>0.43163685895734932</v>
      </c>
      <c r="E70" s="14">
        <v>1.4849074975657255</v>
      </c>
      <c r="F70" s="14">
        <v>11.734530298172491</v>
      </c>
      <c r="G70" s="14">
        <v>0.62394074446048586</v>
      </c>
      <c r="H70" s="14">
        <v>2.4028521583901332</v>
      </c>
      <c r="I70" s="14">
        <v>0.69846745328356541</v>
      </c>
      <c r="J70" s="14">
        <v>2.140480823551566E-2</v>
      </c>
      <c r="K70" s="14">
        <v>0.58067013159349778</v>
      </c>
      <c r="L70" s="14">
        <v>-46.927374301675982</v>
      </c>
      <c r="M70" s="14">
        <v>11.351673931029177</v>
      </c>
      <c r="N70" s="17">
        <v>96.884210526315798</v>
      </c>
      <c r="O70" s="14">
        <v>1.4364601992405066</v>
      </c>
      <c r="P70" s="14">
        <v>3.4140092502434274</v>
      </c>
      <c r="Q70" s="14">
        <v>0.76935834400000003</v>
      </c>
      <c r="R70" s="3"/>
    </row>
    <row r="71" spans="1:18">
      <c r="A71" s="14" t="s">
        <v>19</v>
      </c>
      <c r="B71" s="14">
        <v>3</v>
      </c>
      <c r="C71" s="14">
        <v>2021</v>
      </c>
      <c r="D71" s="14">
        <v>0.81792978737418187</v>
      </c>
      <c r="E71" s="14">
        <v>2.7703977122923726</v>
      </c>
      <c r="F71" s="14">
        <v>19.651848654869802</v>
      </c>
      <c r="G71" s="14">
        <v>0.60658266906659808</v>
      </c>
      <c r="H71" s="14">
        <v>2.3478816395237998</v>
      </c>
      <c r="I71" s="14">
        <v>0.69318651314016777</v>
      </c>
      <c r="J71" s="14">
        <v>3.522756492671638E-2</v>
      </c>
      <c r="K71" s="14">
        <v>0.57235906331309627</v>
      </c>
      <c r="L71" s="14">
        <v>86.458333333333343</v>
      </c>
      <c r="M71" s="14">
        <v>9.3857456402819732</v>
      </c>
      <c r="N71" s="17">
        <v>47.374301675977648</v>
      </c>
      <c r="O71" s="14">
        <v>1.3231451507007117</v>
      </c>
      <c r="P71" s="14">
        <v>3.3706370292250591</v>
      </c>
      <c r="Q71" s="14">
        <v>0.76934337200000003</v>
      </c>
      <c r="R71" s="3"/>
    </row>
    <row r="72" spans="1:18">
      <c r="A72" s="14" t="s">
        <v>19</v>
      </c>
      <c r="B72" s="14">
        <v>2</v>
      </c>
      <c r="C72" s="14">
        <v>2021</v>
      </c>
      <c r="D72" s="14">
        <v>0.45409196722798317</v>
      </c>
      <c r="E72" s="14">
        <v>1.5602925288789162</v>
      </c>
      <c r="F72" s="14">
        <v>13.042723167766585</v>
      </c>
      <c r="G72" s="14">
        <v>0.55425328480661284</v>
      </c>
      <c r="H72" s="14">
        <v>2.4067148674478518</v>
      </c>
      <c r="I72" s="14">
        <v>0.70042627807842306</v>
      </c>
      <c r="J72" s="14">
        <v>2.2638948861883907E-2</v>
      </c>
      <c r="K72" s="14">
        <v>0.5819298352283091</v>
      </c>
      <c r="L72" s="14">
        <v>-23.200000000000003</v>
      </c>
      <c r="M72" s="14">
        <v>11.355679481420632</v>
      </c>
      <c r="N72" s="17">
        <v>88.53125</v>
      </c>
      <c r="O72" s="14">
        <v>1.3584725848504113</v>
      </c>
      <c r="P72" s="14">
        <v>3.4161264854982134</v>
      </c>
      <c r="Q72" s="14">
        <v>0.76933759800000001</v>
      </c>
      <c r="R72" s="3"/>
    </row>
    <row r="73" spans="1:18">
      <c r="A73" s="14" t="s">
        <v>19</v>
      </c>
      <c r="B73" s="14">
        <v>1</v>
      </c>
      <c r="C73" s="14">
        <v>2021</v>
      </c>
      <c r="D73" s="14">
        <v>0.58299941883583639</v>
      </c>
      <c r="E73" s="14">
        <v>1.9777528742788362</v>
      </c>
      <c r="F73" s="14">
        <v>15.495934959349594</v>
      </c>
      <c r="G73" s="14">
        <v>0.49085559337679568</v>
      </c>
      <c r="H73" s="14">
        <v>2.3618270867056821</v>
      </c>
      <c r="I73" s="14">
        <v>0.69621631541920292</v>
      </c>
      <c r="J73" s="14">
        <v>2.1865805111636761E-2</v>
      </c>
      <c r="K73" s="14">
        <v>0.57715258520832602</v>
      </c>
      <c r="L73" s="14">
        <v>-1061.5384615384614</v>
      </c>
      <c r="M73" s="14">
        <v>10.295026385099188</v>
      </c>
      <c r="N73" s="17">
        <v>65.847999999999999</v>
      </c>
      <c r="O73" s="14">
        <v>1.3139586657610094</v>
      </c>
      <c r="P73" s="14">
        <v>3.3811999335906693</v>
      </c>
      <c r="Q73" s="14">
        <v>0.76921895600000001</v>
      </c>
      <c r="R73" s="3"/>
    </row>
    <row r="74" spans="1:18">
      <c r="A74" s="14" t="s">
        <v>19</v>
      </c>
      <c r="B74" s="14">
        <v>4</v>
      </c>
      <c r="C74" s="14">
        <v>2020</v>
      </c>
      <c r="D74" s="14">
        <v>-4.0027588245436854E-2</v>
      </c>
      <c r="E74" s="14">
        <v>-0.13551830539571347</v>
      </c>
      <c r="F74" s="14">
        <v>-1.1251514626969015</v>
      </c>
      <c r="G74" s="14">
        <v>0.53247470101195948</v>
      </c>
      <c r="H74" s="14">
        <v>2.3601868067717455</v>
      </c>
      <c r="I74" s="14">
        <v>0.69712047688252832</v>
      </c>
      <c r="J74" s="14">
        <v>1.5884697945415516E-2</v>
      </c>
      <c r="K74" s="14">
        <v>0.57190289182434839</v>
      </c>
      <c r="L74" s="14">
        <v>-107.60233918128654</v>
      </c>
      <c r="M74" s="14">
        <v>10.281224654076508</v>
      </c>
      <c r="N74" s="17">
        <v>-594.38461538461536</v>
      </c>
      <c r="O74" s="14">
        <v>1.238316963276624</v>
      </c>
      <c r="P74" s="14">
        <v>3.3754169794012174</v>
      </c>
      <c r="Q74" s="14">
        <v>0.76866358000000001</v>
      </c>
      <c r="R74" s="3"/>
    </row>
    <row r="75" spans="1:18">
      <c r="A75" s="14" t="s">
        <v>19</v>
      </c>
      <c r="B75" s="14">
        <v>3</v>
      </c>
      <c r="C75" s="14">
        <v>2020</v>
      </c>
      <c r="D75" s="14">
        <v>0.78372333636909963</v>
      </c>
      <c r="E75" s="14">
        <v>2.7496413511281137</v>
      </c>
      <c r="F75" s="14">
        <v>18.821603927986907</v>
      </c>
      <c r="G75" s="14">
        <v>0.51991852872461508</v>
      </c>
      <c r="H75" s="14">
        <v>2.4804155979654827</v>
      </c>
      <c r="I75" s="14">
        <v>0.7069865992602643</v>
      </c>
      <c r="J75" s="14">
        <v>1.8450847660696101E-2</v>
      </c>
      <c r="K75" s="14">
        <v>0.58749372354924323</v>
      </c>
      <c r="L75" s="14">
        <v>-251.32743362831857</v>
      </c>
      <c r="M75" s="14">
        <v>8.1030997530129447</v>
      </c>
      <c r="N75" s="17">
        <v>43.274853801169591</v>
      </c>
      <c r="O75" s="14">
        <v>1.1837789297048211</v>
      </c>
      <c r="P75" s="14">
        <v>3.4936530017823761</v>
      </c>
      <c r="Q75" s="14">
        <v>0.73595856000000004</v>
      </c>
      <c r="R75" s="3"/>
    </row>
    <row r="76" spans="1:18">
      <c r="A76" s="14" t="s">
        <v>19</v>
      </c>
      <c r="B76" s="14">
        <v>2</v>
      </c>
      <c r="C76" s="14">
        <v>2020</v>
      </c>
      <c r="D76" s="14">
        <v>-0.51796637279833047</v>
      </c>
      <c r="E76" s="14">
        <v>-1.8226189429249848</v>
      </c>
      <c r="F76" s="14">
        <v>-15.292381479431839</v>
      </c>
      <c r="G76" s="14">
        <v>0.55344517675254645</v>
      </c>
      <c r="H76" s="14">
        <v>2.4940198751209217</v>
      </c>
      <c r="I76" s="14">
        <v>0.70877043905304005</v>
      </c>
      <c r="J76" s="14">
        <v>2.0431396045536249E-2</v>
      </c>
      <c r="K76" s="14">
        <v>0.59223631718140657</v>
      </c>
      <c r="L76" s="14">
        <v>-191.12903225806451</v>
      </c>
      <c r="M76" s="14">
        <v>8.9524380595148489</v>
      </c>
      <c r="N76" s="17">
        <v>-58.398230088495573</v>
      </c>
      <c r="O76" s="14">
        <v>1.0669942555762466</v>
      </c>
      <c r="P76" s="14">
        <v>3.5190506551754464</v>
      </c>
      <c r="Q76" s="14">
        <v>0.73543213699999999</v>
      </c>
      <c r="R76" s="3"/>
    </row>
    <row r="77" spans="1:18">
      <c r="A77" s="14" t="s">
        <v>19</v>
      </c>
      <c r="B77" s="14">
        <v>1</v>
      </c>
      <c r="C77" s="14">
        <v>2020</v>
      </c>
      <c r="D77" s="14">
        <v>0.56162226997850972</v>
      </c>
      <c r="E77" s="14">
        <v>1.9159864453016773</v>
      </c>
      <c r="F77" s="14">
        <v>15.111783493024037</v>
      </c>
      <c r="G77" s="14">
        <v>0.67112722478576137</v>
      </c>
      <c r="H77" s="14">
        <v>2.3867564629909848</v>
      </c>
      <c r="I77" s="14">
        <v>0.69961642260982559</v>
      </c>
      <c r="J77" s="14">
        <v>9.55833882663151E-2</v>
      </c>
      <c r="K77" s="14">
        <v>0.58387136826421648</v>
      </c>
      <c r="L77" s="14">
        <v>40.909090909090907</v>
      </c>
      <c r="M77" s="14">
        <v>8.4170200046159014</v>
      </c>
      <c r="N77" s="17">
        <v>54.951612903225808</v>
      </c>
      <c r="O77" s="14">
        <v>1.0671735898096801</v>
      </c>
      <c r="P77" s="14">
        <v>3.3983717312077748</v>
      </c>
      <c r="Q77" s="14">
        <v>0.73485253900000003</v>
      </c>
      <c r="R77" s="3"/>
    </row>
    <row r="78" spans="1:18">
      <c r="A78" s="14" t="s">
        <v>19</v>
      </c>
      <c r="B78" s="14">
        <v>4</v>
      </c>
      <c r="C78" s="14">
        <v>2019</v>
      </c>
      <c r="D78" s="14">
        <v>0.41551769727647037</v>
      </c>
      <c r="E78" s="14">
        <v>1.4095937807013796</v>
      </c>
      <c r="F78" s="14">
        <v>10.81435359659184</v>
      </c>
      <c r="G78" s="14">
        <v>0.62113611713665939</v>
      </c>
      <c r="H78" s="14">
        <v>2.3682670539489985</v>
      </c>
      <c r="I78" s="14">
        <v>0.69811380148327229</v>
      </c>
      <c r="J78" s="14">
        <v>2.1081887201735358E-2</v>
      </c>
      <c r="K78" s="14">
        <v>0.57246039355339451</v>
      </c>
      <c r="L78" s="14">
        <v>-51.648351648351657</v>
      </c>
      <c r="M78" s="14">
        <v>8.8616245975339982</v>
      </c>
      <c r="N78" s="17">
        <v>83.806818181818187</v>
      </c>
      <c r="O78" s="14">
        <v>1.1550658860952117</v>
      </c>
      <c r="P78" s="14">
        <v>3.361187048823203</v>
      </c>
      <c r="Q78" s="14">
        <v>0.73332196500000002</v>
      </c>
      <c r="R78" s="3"/>
    </row>
    <row r="79" spans="1:18">
      <c r="A79" s="14" t="s">
        <v>19</v>
      </c>
      <c r="B79" s="14">
        <v>3</v>
      </c>
      <c r="C79" s="14">
        <v>2019</v>
      </c>
      <c r="D79" s="14">
        <v>0.85109385121571091</v>
      </c>
      <c r="E79" s="14">
        <v>2.857573538912098</v>
      </c>
      <c r="F79" s="14">
        <v>19.121037463976943</v>
      </c>
      <c r="G79" s="14">
        <v>0.7183719193427931</v>
      </c>
      <c r="H79" s="14">
        <v>2.3366639390154615</v>
      </c>
      <c r="I79" s="14">
        <v>0.69594720267834809</v>
      </c>
      <c r="J79" s="14">
        <v>2.8304705003734131E-2</v>
      </c>
      <c r="K79" s="14">
        <v>0.57111852009198627</v>
      </c>
      <c r="L79" s="14">
        <v>62.499999999999986</v>
      </c>
      <c r="M79" s="14">
        <v>8.0561283352910671</v>
      </c>
      <c r="N79" s="17">
        <v>42.137362637362635</v>
      </c>
      <c r="O79" s="14">
        <v>1.2039607788216546</v>
      </c>
      <c r="P79" s="14">
        <v>3.330957405573022</v>
      </c>
      <c r="Q79" s="14">
        <v>0.729032868</v>
      </c>
      <c r="R79" s="3"/>
    </row>
    <row r="80" spans="1:18">
      <c r="A80" s="14" t="s">
        <v>19</v>
      </c>
      <c r="B80" s="14">
        <v>2</v>
      </c>
      <c r="C80" s="14">
        <v>2019</v>
      </c>
      <c r="D80" s="14">
        <v>0.53437950068100804</v>
      </c>
      <c r="E80" s="14">
        <v>1.8136376705814701</v>
      </c>
      <c r="F80" s="14">
        <v>13.962199897837563</v>
      </c>
      <c r="G80" s="14">
        <v>0.70714657544433701</v>
      </c>
      <c r="H80" s="14">
        <v>2.3912812686616682</v>
      </c>
      <c r="I80" s="14">
        <v>0.70457937164790907</v>
      </c>
      <c r="J80" s="14">
        <v>2.4986985944820406E-2</v>
      </c>
      <c r="K80" s="14">
        <v>0.57960166623275189</v>
      </c>
      <c r="L80" s="14">
        <v>-9.6774193548387011</v>
      </c>
      <c r="M80" s="14">
        <v>8.6643109195300543</v>
      </c>
      <c r="N80" s="17">
        <v>62.357142857142854</v>
      </c>
      <c r="O80" s="14">
        <v>1.1254616599296665</v>
      </c>
      <c r="P80" s="14">
        <v>3.3683343286222991</v>
      </c>
      <c r="Q80" s="14">
        <v>0.72860106000000002</v>
      </c>
      <c r="R80" s="3"/>
    </row>
    <row r="81" spans="1:18">
      <c r="A81" s="14" t="s">
        <v>19</v>
      </c>
      <c r="B81" s="14">
        <v>1</v>
      </c>
      <c r="C81" s="14">
        <v>2019</v>
      </c>
      <c r="D81" s="14">
        <v>0.59549015456277798</v>
      </c>
      <c r="E81" s="14">
        <v>1.9986675549633577</v>
      </c>
      <c r="F81" s="14">
        <v>14.603277624533506</v>
      </c>
      <c r="G81" s="14">
        <v>0.74645823155837809</v>
      </c>
      <c r="H81" s="14">
        <v>2.3560071063735286</v>
      </c>
      <c r="I81" s="14">
        <v>0.7019571776413297</v>
      </c>
      <c r="J81" s="14">
        <v>3.0695326494056343E-2</v>
      </c>
      <c r="K81" s="14">
        <v>0.57409982124109749</v>
      </c>
      <c r="L81" s="14">
        <v>87.878787878787861</v>
      </c>
      <c r="M81" s="14">
        <v>8.3247555681486283</v>
      </c>
      <c r="N81" s="17">
        <v>56.83064516129032</v>
      </c>
      <c r="O81" s="14">
        <v>1.1393619490672884</v>
      </c>
      <c r="P81" s="14">
        <v>3.2925605152120809</v>
      </c>
      <c r="Q81" s="14">
        <v>0.72804694999999997</v>
      </c>
      <c r="R81" s="3"/>
    </row>
    <row r="82" spans="1:18">
      <c r="A82" s="14" t="s">
        <v>19</v>
      </c>
      <c r="B82" s="14">
        <v>4</v>
      </c>
      <c r="C82" s="14">
        <v>2018</v>
      </c>
      <c r="D82" s="14">
        <v>0.31913722900847363</v>
      </c>
      <c r="E82" s="14">
        <v>1.0589497227103637</v>
      </c>
      <c r="F82" s="14">
        <v>7.5878986099754702</v>
      </c>
      <c r="G82" s="14">
        <v>0.64583471843627416</v>
      </c>
      <c r="H82" s="14">
        <v>2.3177762055823083</v>
      </c>
      <c r="I82" s="14">
        <v>0.69851160999229667</v>
      </c>
      <c r="J82" s="14">
        <v>2.9386343993085567E-2</v>
      </c>
      <c r="K82" s="14">
        <v>0.56939148551436769</v>
      </c>
      <c r="L82" s="14">
        <v>-56.29139072847682</v>
      </c>
      <c r="M82" s="14">
        <v>7.9501582468258389</v>
      </c>
      <c r="N82" s="17">
        <v>101.31818181818183</v>
      </c>
      <c r="O82" s="14">
        <v>1.1095058465741607</v>
      </c>
      <c r="P82" s="14">
        <v>3.2927516717255858</v>
      </c>
      <c r="Q82" s="14">
        <v>0.72701088199999997</v>
      </c>
      <c r="R82" s="3"/>
    </row>
    <row r="83" spans="1:18">
      <c r="A83" s="14" t="s">
        <v>19</v>
      </c>
      <c r="B83" s="14">
        <v>3</v>
      </c>
      <c r="C83" s="14">
        <v>2018</v>
      </c>
      <c r="D83" s="14">
        <v>0.75577131282087096</v>
      </c>
      <c r="E83" s="14">
        <v>2.5165716943830678</v>
      </c>
      <c r="F83" s="14">
        <v>16.324683162341579</v>
      </c>
      <c r="G83" s="14">
        <v>0.68380979744289616</v>
      </c>
      <c r="H83" s="14">
        <v>2.3293871380393067</v>
      </c>
      <c r="I83" s="14">
        <v>0.69955645583766979</v>
      </c>
      <c r="J83" s="14">
        <v>2.1764114351386296E-2</v>
      </c>
      <c r="K83" s="14">
        <v>0.56939548113131966</v>
      </c>
      <c r="L83" s="14">
        <v>112.67605633802818</v>
      </c>
      <c r="M83" s="14">
        <v>6.5974516306155699</v>
      </c>
      <c r="N83" s="17">
        <v>40.622516556291394</v>
      </c>
      <c r="O83" s="14">
        <v>1.0170463869687172</v>
      </c>
      <c r="P83" s="14">
        <v>3.2960111640888474</v>
      </c>
      <c r="Q83" s="14">
        <v>0.71287755799999997</v>
      </c>
      <c r="R83" s="3"/>
    </row>
    <row r="84" spans="1:18">
      <c r="A84" s="14" t="s">
        <v>19</v>
      </c>
      <c r="B84" s="14">
        <v>2</v>
      </c>
      <c r="C84" s="14">
        <v>2018</v>
      </c>
      <c r="D84" s="14">
        <v>0.35648336292145244</v>
      </c>
      <c r="E84" s="14">
        <v>1.1762768485190673</v>
      </c>
      <c r="F84" s="14">
        <v>8.8605351763246514</v>
      </c>
      <c r="G84" s="14">
        <v>0.66265342819169726</v>
      </c>
      <c r="H84" s="14">
        <v>2.2994800856329545</v>
      </c>
      <c r="I84" s="14">
        <v>0.69688219650788896</v>
      </c>
      <c r="J84" s="14">
        <v>2.376671096864983E-2</v>
      </c>
      <c r="K84" s="14">
        <v>0.56868017574656782</v>
      </c>
      <c r="L84" s="14">
        <v>-19.318181818181824</v>
      </c>
      <c r="M84" s="14">
        <v>7.5653763263016129</v>
      </c>
      <c r="N84" s="17">
        <v>84.408450704225359</v>
      </c>
      <c r="O84" s="14">
        <v>1.004338546811584</v>
      </c>
      <c r="P84" s="14">
        <v>3.2794598536711601</v>
      </c>
      <c r="Q84" s="14">
        <v>0.71235472399999999</v>
      </c>
      <c r="R84" s="3"/>
    </row>
    <row r="85" spans="1:18">
      <c r="A85" s="14" t="s">
        <v>19</v>
      </c>
      <c r="B85" s="14">
        <v>1</v>
      </c>
      <c r="C85" s="14">
        <v>2018</v>
      </c>
      <c r="D85" s="14">
        <v>0.44752095047675422</v>
      </c>
      <c r="E85" s="14">
        <v>1.4835375191424196</v>
      </c>
      <c r="F85" s="14">
        <v>10.105949470252648</v>
      </c>
      <c r="G85" s="14">
        <v>0.63694414525311582</v>
      </c>
      <c r="H85" s="14">
        <v>2.3148688744257275</v>
      </c>
      <c r="I85" s="14">
        <v>0.69829869858020366</v>
      </c>
      <c r="J85" s="14">
        <v>3.2389598399753805E-2</v>
      </c>
      <c r="K85" s="14">
        <v>0.5724253647357328</v>
      </c>
      <c r="L85" s="14">
        <v>-12</v>
      </c>
      <c r="M85" s="14">
        <v>6.6307174741662598</v>
      </c>
      <c r="N85" s="17">
        <v>65.943181818181813</v>
      </c>
      <c r="O85" s="14">
        <v>0.9733789171135625</v>
      </c>
      <c r="P85" s="14">
        <v>3.307511006891271</v>
      </c>
      <c r="Q85" s="14">
        <v>0.70100726700000004</v>
      </c>
      <c r="R85" s="3"/>
    </row>
    <row r="86" spans="1:18">
      <c r="A86" s="14" t="s">
        <v>20</v>
      </c>
      <c r="B86" s="14">
        <v>4</v>
      </c>
      <c r="C86" s="14">
        <v>2024</v>
      </c>
      <c r="D86" s="14">
        <v>0.64426938823027224</v>
      </c>
      <c r="E86" s="14">
        <v>2.4647599818882266</v>
      </c>
      <c r="F86" s="14">
        <v>14.140916436148366</v>
      </c>
      <c r="G86" s="14">
        <v>0.44497398015266004</v>
      </c>
      <c r="H86" s="14">
        <v>2.8226939036067669E-3</v>
      </c>
      <c r="I86" s="14">
        <v>7.378305749044413E-4</v>
      </c>
      <c r="J86" s="14">
        <v>1.5596534786652625E-2</v>
      </c>
      <c r="K86" s="14">
        <v>0.62941741189933242</v>
      </c>
      <c r="L86" s="14">
        <v>-30.555555555555557</v>
      </c>
      <c r="M86" s="14">
        <v>11.45973184807575</v>
      </c>
      <c r="N86" s="17">
        <v>80.792000000000002</v>
      </c>
      <c r="O86" s="14">
        <v>1.9974298405514439</v>
      </c>
      <c r="P86" s="14">
        <v>3.770758022253728</v>
      </c>
      <c r="Q86" s="14">
        <v>0.532907715</v>
      </c>
      <c r="R86" s="3"/>
    </row>
    <row r="87" spans="1:18">
      <c r="A87" s="14" t="s">
        <v>20</v>
      </c>
      <c r="B87" s="14">
        <v>3</v>
      </c>
      <c r="C87" s="14">
        <v>2024</v>
      </c>
      <c r="D87" s="14">
        <v>0.95845847595513756</v>
      </c>
      <c r="E87" s="14">
        <v>3.6051605340867252</v>
      </c>
      <c r="F87" s="14">
        <v>17.704470397225144</v>
      </c>
      <c r="G87" s="14">
        <v>0.56546076111048504</v>
      </c>
      <c r="H87" s="14">
        <v>2.7573880243750327E-3</v>
      </c>
      <c r="I87" s="14">
        <v>7.3307191135357785E-4</v>
      </c>
      <c r="J87" s="14">
        <v>2.3085014463353246E-2</v>
      </c>
      <c r="K87" s="14">
        <v>0.62425287908004956</v>
      </c>
      <c r="L87" s="14">
        <v>181.25000000000003</v>
      </c>
      <c r="M87" s="14">
        <v>9.2794358475673864</v>
      </c>
      <c r="N87" s="17">
        <v>52.466666666666661</v>
      </c>
      <c r="O87" s="14">
        <v>1.889571116540308</v>
      </c>
      <c r="P87" s="14">
        <v>3.7520888591673116</v>
      </c>
      <c r="Q87" s="14">
        <v>0.53256533499999992</v>
      </c>
      <c r="R87" s="3"/>
    </row>
    <row r="88" spans="1:18">
      <c r="A88" s="14" t="s">
        <v>20</v>
      </c>
      <c r="B88" s="14">
        <v>2</v>
      </c>
      <c r="C88" s="14">
        <v>2024</v>
      </c>
      <c r="D88" s="14">
        <v>0.34158915748033075</v>
      </c>
      <c r="E88" s="14">
        <v>1.3020753619639414</v>
      </c>
      <c r="F88" s="14">
        <v>7.4314290705800143</v>
      </c>
      <c r="G88" s="14">
        <v>0.65462918318950669</v>
      </c>
      <c r="H88" s="14">
        <v>2.8080902384523556E-3</v>
      </c>
      <c r="I88" s="14">
        <v>7.3668023119252061E-4</v>
      </c>
      <c r="J88" s="14">
        <v>1.9925807118187096E-2</v>
      </c>
      <c r="K88" s="14">
        <v>0.62915749086203376</v>
      </c>
      <c r="L88" s="14">
        <v>-66.315789473684205</v>
      </c>
      <c r="M88" s="14">
        <v>11.089319340245021</v>
      </c>
      <c r="N88" s="17">
        <v>149.109375</v>
      </c>
      <c r="O88" s="14">
        <v>1.942981539182788</v>
      </c>
      <c r="P88" s="14">
        <v>3.7758884569469529</v>
      </c>
      <c r="Q88" s="14">
        <v>0.53211999499999996</v>
      </c>
      <c r="R88" s="3"/>
    </row>
    <row r="89" spans="1:18">
      <c r="A89" s="14" t="s">
        <v>20</v>
      </c>
      <c r="B89" s="14">
        <v>1</v>
      </c>
      <c r="C89" s="14">
        <v>2024</v>
      </c>
      <c r="D89" s="14">
        <v>1.0262459511829809</v>
      </c>
      <c r="E89" s="14">
        <v>3.8874872593815524</v>
      </c>
      <c r="F89" s="14">
        <v>19.959408639592493</v>
      </c>
      <c r="G89" s="14">
        <v>0.53633579667357378</v>
      </c>
      <c r="H89" s="14">
        <v>2.784500432115272E-3</v>
      </c>
      <c r="I89" s="14">
        <v>7.3507180959357351E-4</v>
      </c>
      <c r="J89" s="14">
        <v>2.1152329781966881E-2</v>
      </c>
      <c r="K89" s="14">
        <v>0.63134561643131049</v>
      </c>
      <c r="L89" s="14">
        <v>192.30769230769229</v>
      </c>
      <c r="M89" s="14">
        <v>8.6886934189386551</v>
      </c>
      <c r="N89" s="17">
        <v>43.6</v>
      </c>
      <c r="O89" s="14">
        <v>1.6922938738672961</v>
      </c>
      <c r="P89" s="14">
        <v>3.7675142326756657</v>
      </c>
      <c r="Q89" s="14">
        <v>0.52712175899999991</v>
      </c>
      <c r="R89" s="3"/>
    </row>
    <row r="90" spans="1:18">
      <c r="A90" s="14" t="s">
        <v>20</v>
      </c>
      <c r="B90" s="14">
        <v>4</v>
      </c>
      <c r="C90" s="14">
        <v>2023</v>
      </c>
      <c r="D90" s="14">
        <v>0.34773075172727647</v>
      </c>
      <c r="E90" s="14">
        <v>1.3316591871412897</v>
      </c>
      <c r="F90" s="14">
        <v>7.3451002042514633</v>
      </c>
      <c r="G90" s="14">
        <v>0.52506129355295417</v>
      </c>
      <c r="H90" s="14">
        <v>2.8263337386668359E-3</v>
      </c>
      <c r="I90" s="14">
        <v>7.3802904306813951E-4</v>
      </c>
      <c r="J90" s="14">
        <v>2.8497185676300978E-2</v>
      </c>
      <c r="K90" s="14">
        <v>0.63333633480114793</v>
      </c>
      <c r="L90" s="14">
        <v>-64.480874316939889</v>
      </c>
      <c r="M90" s="14">
        <v>8.9402617834458216</v>
      </c>
      <c r="N90" s="17">
        <v>119.64615384615384</v>
      </c>
      <c r="O90" s="14">
        <v>1.620860357014976</v>
      </c>
      <c r="P90" s="14">
        <v>3.7987063655844131</v>
      </c>
      <c r="Q90" s="14">
        <v>0.52618458499999998</v>
      </c>
      <c r="R90" s="3"/>
    </row>
    <row r="91" spans="1:18">
      <c r="A91" s="14" t="s">
        <v>20</v>
      </c>
      <c r="B91" s="14">
        <v>3</v>
      </c>
      <c r="C91" s="14">
        <v>2023</v>
      </c>
      <c r="D91" s="14">
        <v>1.0025692347801223</v>
      </c>
      <c r="E91" s="14">
        <v>3.7681205229615524</v>
      </c>
      <c r="F91" s="14">
        <v>17.853866746541364</v>
      </c>
      <c r="G91" s="14">
        <v>0.59731692394995606</v>
      </c>
      <c r="H91" s="14">
        <v>2.7539204336677241E-3</v>
      </c>
      <c r="I91" s="14">
        <v>7.3272494470468517E-4</v>
      </c>
      <c r="J91" s="14">
        <v>3.132619856181449E-2</v>
      </c>
      <c r="K91" s="14">
        <v>0.6286804134298688</v>
      </c>
      <c r="L91" s="14">
        <v>81.188118811881196</v>
      </c>
      <c r="M91" s="14">
        <v>7.3421953140648117</v>
      </c>
      <c r="N91" s="17">
        <v>40.754098360655732</v>
      </c>
      <c r="O91" s="14">
        <v>1.5495957956490991</v>
      </c>
      <c r="P91" s="14">
        <v>3.7757796417974134</v>
      </c>
      <c r="Q91" s="14">
        <v>0.52587563300000006</v>
      </c>
      <c r="R91" s="3"/>
    </row>
    <row r="92" spans="1:18">
      <c r="A92" s="14" t="s">
        <v>20</v>
      </c>
      <c r="B92" s="14">
        <v>2</v>
      </c>
      <c r="C92" s="14">
        <v>2023</v>
      </c>
      <c r="D92" s="14">
        <v>0.54290479062437169</v>
      </c>
      <c r="E92" s="14">
        <v>2.1806254026960765</v>
      </c>
      <c r="F92" s="14">
        <v>11.919954259576901</v>
      </c>
      <c r="G92" s="14">
        <v>0.60610834319482032</v>
      </c>
      <c r="H92" s="14">
        <v>3.0045855054515636E-3</v>
      </c>
      <c r="I92" s="14">
        <v>7.4804405320300288E-4</v>
      </c>
      <c r="J92" s="14">
        <v>2.29816614030195E-2</v>
      </c>
      <c r="K92" s="14">
        <v>0.65138744047315189</v>
      </c>
      <c r="L92" s="14">
        <v>31.168831168831169</v>
      </c>
      <c r="M92" s="14">
        <v>9.358589634058319</v>
      </c>
      <c r="N92" s="17">
        <v>78.643564356435647</v>
      </c>
      <c r="O92" s="14">
        <v>1.7120517281381007</v>
      </c>
      <c r="P92" s="14">
        <v>3.9855405959483545</v>
      </c>
      <c r="Q92" s="14">
        <v>0.51517604399999994</v>
      </c>
      <c r="R92" s="3"/>
    </row>
    <row r="93" spans="1:18">
      <c r="A93" s="14" t="s">
        <v>20</v>
      </c>
      <c r="B93" s="14">
        <v>1</v>
      </c>
      <c r="C93" s="14">
        <v>2023</v>
      </c>
      <c r="D93" s="14">
        <v>0.42002625957622841</v>
      </c>
      <c r="E93" s="14">
        <v>1.6724098710095965</v>
      </c>
      <c r="F93" s="14">
        <v>8.4631946961137512</v>
      </c>
      <c r="G93" s="14">
        <v>0.61784070291640591</v>
      </c>
      <c r="H93" s="14">
        <v>2.9696228020658685E-3</v>
      </c>
      <c r="I93" s="14">
        <v>7.4582169091780498E-4</v>
      </c>
      <c r="J93" s="14">
        <v>2.721503442483976E-2</v>
      </c>
      <c r="K93" s="14">
        <v>0.64652574273938013</v>
      </c>
      <c r="L93" s="14">
        <v>4.0540540540540579</v>
      </c>
      <c r="M93" s="14">
        <v>9.2644585521328526</v>
      </c>
      <c r="N93" s="17">
        <v>109.63636363636364</v>
      </c>
      <c r="O93" s="14">
        <v>1.830747429131105</v>
      </c>
      <c r="P93" s="14">
        <v>3.9582023910827275</v>
      </c>
      <c r="Q93" s="14">
        <v>0.51479090999999999</v>
      </c>
      <c r="R93" s="3"/>
    </row>
    <row r="94" spans="1:18">
      <c r="A94" s="14" t="s">
        <v>20</v>
      </c>
      <c r="B94" s="14">
        <v>4</v>
      </c>
      <c r="C94" s="14">
        <v>2022</v>
      </c>
      <c r="D94" s="14">
        <v>0.41144156576908952</v>
      </c>
      <c r="E94" s="14">
        <v>1.608393949793667</v>
      </c>
      <c r="F94" s="14">
        <v>7.873225297576365</v>
      </c>
      <c r="G94" s="14">
        <v>0.51073019606069514</v>
      </c>
      <c r="H94" s="14">
        <v>2.8976621158981141E-3</v>
      </c>
      <c r="I94" s="14">
        <v>7.412479002347883E-4</v>
      </c>
      <c r="J94" s="14">
        <v>3.8398046177155649E-2</v>
      </c>
      <c r="K94" s="14">
        <v>0.63506316373083749</v>
      </c>
      <c r="L94" s="14">
        <v>-44.360902255639104</v>
      </c>
      <c r="M94" s="14">
        <v>8.8158705256888812</v>
      </c>
      <c r="N94" s="17">
        <v>113.16216216216216</v>
      </c>
      <c r="O94" s="14">
        <v>1.8009636813069716</v>
      </c>
      <c r="P94" s="14">
        <v>3.8640942687101876</v>
      </c>
      <c r="Q94" s="14">
        <v>0.51386608099999997</v>
      </c>
      <c r="R94" s="3"/>
    </row>
    <row r="95" spans="1:18">
      <c r="A95" s="14" t="s">
        <v>20</v>
      </c>
      <c r="B95" s="14">
        <v>3</v>
      </c>
      <c r="C95" s="14">
        <v>2022</v>
      </c>
      <c r="D95" s="14">
        <v>0.7492652006478947</v>
      </c>
      <c r="E95" s="14">
        <v>2.8161066306398332</v>
      </c>
      <c r="F95" s="14">
        <v>12.372197390564775</v>
      </c>
      <c r="G95" s="14">
        <v>0.78740157480314965</v>
      </c>
      <c r="H95" s="14">
        <v>2.7458295919796363E-3</v>
      </c>
      <c r="I95" s="14">
        <v>7.3056699550901158E-4</v>
      </c>
      <c r="J95" s="14">
        <v>4.4118144030279478E-2</v>
      </c>
      <c r="K95" s="14">
        <v>0.61255491739052026</v>
      </c>
      <c r="L95" s="14">
        <v>30.3921568627451</v>
      </c>
      <c r="M95" s="14">
        <v>7.3460904728470346</v>
      </c>
      <c r="N95" s="17">
        <v>59.398496240601503</v>
      </c>
      <c r="O95" s="14">
        <v>1.672085680239886</v>
      </c>
      <c r="P95" s="14">
        <v>3.750498389501693</v>
      </c>
      <c r="Q95" s="14">
        <v>0.51386367799999999</v>
      </c>
      <c r="R95" s="3"/>
    </row>
    <row r="96" spans="1:18">
      <c r="A96" s="14" t="s">
        <v>20</v>
      </c>
      <c r="B96" s="14">
        <v>2</v>
      </c>
      <c r="C96" s="14">
        <v>2022</v>
      </c>
      <c r="D96" s="14">
        <v>0.57725346214504958</v>
      </c>
      <c r="E96" s="14">
        <v>2.1803292317924843</v>
      </c>
      <c r="F96" s="14">
        <v>11.304610211867146</v>
      </c>
      <c r="G96" s="14">
        <v>0.75281169665809766</v>
      </c>
      <c r="H96" s="14">
        <v>2.7644122048553375E-3</v>
      </c>
      <c r="I96" s="14">
        <v>7.3189245586404773E-4</v>
      </c>
      <c r="J96" s="14">
        <v>4.6216259640102827E-2</v>
      </c>
      <c r="K96" s="14">
        <v>0.6138008094514128</v>
      </c>
      <c r="L96" s="14">
        <v>-27.659574468085101</v>
      </c>
      <c r="M96" s="14">
        <v>9.5866302421966942</v>
      </c>
      <c r="N96" s="17">
        <v>84.882352941176464</v>
      </c>
      <c r="O96" s="14">
        <v>1.84898105814433</v>
      </c>
      <c r="P96" s="14">
        <v>3.7556680246092453</v>
      </c>
      <c r="Q96" s="14">
        <v>0.51373398400000003</v>
      </c>
      <c r="R96" s="3"/>
    </row>
    <row r="97" spans="1:18">
      <c r="A97" s="14" t="s">
        <v>20</v>
      </c>
      <c r="B97" s="14">
        <v>1</v>
      </c>
      <c r="C97" s="14">
        <v>2022</v>
      </c>
      <c r="D97" s="14">
        <v>0.79560153799228328</v>
      </c>
      <c r="E97" s="14">
        <v>3.0040392916738474</v>
      </c>
      <c r="F97" s="14">
        <v>15.561991029046727</v>
      </c>
      <c r="G97" s="14">
        <v>0.60934805359432809</v>
      </c>
      <c r="H97" s="14">
        <v>2.7631192915057185E-3</v>
      </c>
      <c r="I97" s="14">
        <v>7.317953410500114E-4</v>
      </c>
      <c r="J97" s="14">
        <v>4.9791430213876157E-2</v>
      </c>
      <c r="K97" s="14">
        <v>0.61436606477129052</v>
      </c>
      <c r="L97" s="14">
        <v>31.775700934579426</v>
      </c>
      <c r="M97" s="14">
        <v>10.218104516587553</v>
      </c>
      <c r="N97" s="17">
        <v>64.808510638297875</v>
      </c>
      <c r="O97" s="14">
        <v>1.9724717355873784</v>
      </c>
      <c r="P97" s="14">
        <v>3.7303573154892753</v>
      </c>
      <c r="Q97" s="14">
        <v>0.51354417600000002</v>
      </c>
      <c r="R97" s="3"/>
    </row>
    <row r="98" spans="1:18">
      <c r="A98" s="14" t="s">
        <v>20</v>
      </c>
      <c r="B98" s="14">
        <v>4</v>
      </c>
      <c r="C98" s="14">
        <v>2021</v>
      </c>
      <c r="D98" s="14">
        <v>0.61470057158370095</v>
      </c>
      <c r="E98" s="14">
        <v>2.4022431039709002</v>
      </c>
      <c r="F98" s="14">
        <v>13.268823558378884</v>
      </c>
      <c r="G98" s="14">
        <v>0.62842106110230389</v>
      </c>
      <c r="H98" s="14">
        <v>2.8950484103917409E-3</v>
      </c>
      <c r="I98" s="14">
        <v>7.4080258974981944E-4</v>
      </c>
      <c r="J98" s="14">
        <v>3.2462359274787356E-2</v>
      </c>
      <c r="K98" s="14">
        <v>0.62036888179638228</v>
      </c>
      <c r="L98" s="14">
        <v>-32.278481012658226</v>
      </c>
      <c r="M98" s="14">
        <v>9.5866577530654453</v>
      </c>
      <c r="N98" s="17">
        <v>72.168224299065415</v>
      </c>
      <c r="O98" s="14">
        <v>1.73560846416472</v>
      </c>
      <c r="P98" s="14">
        <v>3.8783098265071412</v>
      </c>
      <c r="Q98" s="14">
        <v>0.50421201500000001</v>
      </c>
      <c r="R98" s="3"/>
    </row>
    <row r="99" spans="1:18">
      <c r="A99" s="14" t="s">
        <v>20</v>
      </c>
      <c r="B99" s="14">
        <v>3</v>
      </c>
      <c r="C99" s="14">
        <v>2021</v>
      </c>
      <c r="D99" s="14">
        <v>0.92196749717097293</v>
      </c>
      <c r="E99" s="14">
        <v>3.5730156521426872</v>
      </c>
      <c r="F99" s="14">
        <v>17.218256543370106</v>
      </c>
      <c r="G99" s="14">
        <v>0.58118344384167164</v>
      </c>
      <c r="H99" s="14">
        <v>2.8609531333462011E-3</v>
      </c>
      <c r="I99" s="14">
        <v>7.3822956759029429E-4</v>
      </c>
      <c r="J99" s="14">
        <v>0.13790436005625878</v>
      </c>
      <c r="K99" s="14">
        <v>0.62986426091146219</v>
      </c>
      <c r="L99" s="14">
        <v>37.391304347826107</v>
      </c>
      <c r="M99" s="14">
        <v>8.0858809143283583</v>
      </c>
      <c r="N99" s="17">
        <v>46.974683544303794</v>
      </c>
      <c r="O99" s="14">
        <v>1.6779270883486475</v>
      </c>
      <c r="P99" s="14">
        <v>3.8310111724069826</v>
      </c>
      <c r="Q99" s="14">
        <v>0.50365167700000002</v>
      </c>
      <c r="R99" s="3"/>
    </row>
    <row r="100" spans="1:18">
      <c r="A100" s="14" t="s">
        <v>20</v>
      </c>
      <c r="B100" s="14">
        <v>2</v>
      </c>
      <c r="C100" s="14">
        <v>2021</v>
      </c>
      <c r="D100" s="14">
        <v>0.68541054692964043</v>
      </c>
      <c r="E100" s="14">
        <v>2.7045610818244326</v>
      </c>
      <c r="F100" s="14">
        <v>15.110414216647067</v>
      </c>
      <c r="G100" s="14">
        <v>0.44165084479220607</v>
      </c>
      <c r="H100" s="14">
        <v>2.9311136785679206E-3</v>
      </c>
      <c r="I100" s="14">
        <v>7.4282523809185116E-4</v>
      </c>
      <c r="J100" s="14">
        <v>2.9984849356577106E-2</v>
      </c>
      <c r="K100" s="14">
        <v>0.63414938838653145</v>
      </c>
      <c r="L100" s="14">
        <v>0</v>
      </c>
      <c r="M100" s="14">
        <v>9.6847299603083741</v>
      </c>
      <c r="N100" s="17">
        <v>64.417391304347831</v>
      </c>
      <c r="O100" s="14">
        <v>1.7334365135915653</v>
      </c>
      <c r="P100" s="14">
        <v>3.9137856838816205</v>
      </c>
      <c r="Q100" s="14">
        <v>0.50025133899999996</v>
      </c>
      <c r="R100" s="3"/>
    </row>
    <row r="101" spans="1:18">
      <c r="A101" s="14" t="s">
        <v>20</v>
      </c>
      <c r="B101" s="14">
        <v>1</v>
      </c>
      <c r="C101" s="14">
        <v>2021</v>
      </c>
      <c r="D101" s="14">
        <v>0.69289547159670839</v>
      </c>
      <c r="E101" s="14">
        <v>2.7416463228562709</v>
      </c>
      <c r="F101" s="14">
        <v>13.431127513956692</v>
      </c>
      <c r="G101" s="14">
        <v>0.41666911282668467</v>
      </c>
      <c r="H101" s="14">
        <v>2.9423729783338423E-3</v>
      </c>
      <c r="I101" s="14">
        <v>7.4362506040240967E-4</v>
      </c>
      <c r="J101" s="14">
        <v>2.6731636676744847E-2</v>
      </c>
      <c r="K101" s="14">
        <v>0.63354702534775187</v>
      </c>
      <c r="L101" s="14">
        <v>32.183908045976999</v>
      </c>
      <c r="M101" s="14">
        <v>8.8461108855200763</v>
      </c>
      <c r="N101" s="17">
        <v>65.895652173913049</v>
      </c>
      <c r="O101" s="14">
        <v>1.8057238571864509</v>
      </c>
      <c r="P101" s="14">
        <v>3.9036823886176379</v>
      </c>
      <c r="Q101" s="14">
        <v>0.49975040000000004</v>
      </c>
      <c r="R101" s="3"/>
    </row>
    <row r="102" spans="1:18">
      <c r="A102" s="14" t="s">
        <v>20</v>
      </c>
      <c r="B102" s="14">
        <v>4</v>
      </c>
      <c r="C102" s="14">
        <v>2020</v>
      </c>
      <c r="D102" s="14">
        <v>0.53927080186039145</v>
      </c>
      <c r="E102" s="14">
        <v>2.1191286026402736</v>
      </c>
      <c r="F102" s="14">
        <v>12.061707195479975</v>
      </c>
      <c r="G102" s="14">
        <v>0.43836320227265857</v>
      </c>
      <c r="H102" s="14">
        <v>2.9165389350344754E-3</v>
      </c>
      <c r="I102" s="14">
        <v>7.421938848796145E-4</v>
      </c>
      <c r="J102" s="14">
        <v>3.9559974613920031E-2</v>
      </c>
      <c r="K102" s="14">
        <v>0.62622766558025844</v>
      </c>
      <c r="L102" s="14">
        <v>-42</v>
      </c>
      <c r="M102" s="14">
        <v>9.0419209310253148</v>
      </c>
      <c r="N102" s="17">
        <v>75.563218390804593</v>
      </c>
      <c r="O102" s="14">
        <v>1.5885805348456759</v>
      </c>
      <c r="P102" s="14">
        <v>3.8793069889883167</v>
      </c>
      <c r="Q102" s="14">
        <v>0.496604194</v>
      </c>
      <c r="R102" s="3"/>
    </row>
    <row r="103" spans="1:18">
      <c r="A103" s="14" t="s">
        <v>20</v>
      </c>
      <c r="B103" s="14">
        <v>3</v>
      </c>
      <c r="C103" s="14">
        <v>2020</v>
      </c>
      <c r="D103" s="14">
        <v>0.95133645870531314</v>
      </c>
      <c r="E103" s="14">
        <v>3.6757521150550678</v>
      </c>
      <c r="F103" s="14">
        <v>18.409403895337398</v>
      </c>
      <c r="G103" s="14">
        <v>0.47950747192501547</v>
      </c>
      <c r="H103" s="14">
        <v>2.8470237013831943E-3</v>
      </c>
      <c r="I103" s="14">
        <v>7.3684986395863221E-4</v>
      </c>
      <c r="J103" s="14">
        <v>4.5284728976921033E-2</v>
      </c>
      <c r="K103" s="14">
        <v>0.62114887363506144</v>
      </c>
      <c r="L103" s="14">
        <v>42.857142857142847</v>
      </c>
      <c r="M103" s="14">
        <v>9.5300203358351343</v>
      </c>
      <c r="N103" s="17">
        <v>52.04666666666666</v>
      </c>
      <c r="O103" s="14">
        <v>1.9028314336042107</v>
      </c>
      <c r="P103" s="14">
        <v>3.8420619761464017</v>
      </c>
      <c r="Q103" s="14">
        <v>0.49638625199999997</v>
      </c>
      <c r="R103" s="3"/>
    </row>
    <row r="104" spans="1:18">
      <c r="A104" s="14" t="s">
        <v>20</v>
      </c>
      <c r="B104" s="14">
        <v>2</v>
      </c>
      <c r="C104" s="14">
        <v>2020</v>
      </c>
      <c r="D104" s="14">
        <v>0.66936744262564785</v>
      </c>
      <c r="E104" s="14">
        <v>2.6030368763557483</v>
      </c>
      <c r="F104" s="14">
        <v>14.905552375500857</v>
      </c>
      <c r="G104" s="14">
        <v>0.42216953171310018</v>
      </c>
      <c r="H104" s="14">
        <v>2.8686286074152564E-3</v>
      </c>
      <c r="I104" s="14">
        <v>7.3766400016451431E-4</v>
      </c>
      <c r="J104" s="14">
        <v>3.4459592965817035E-2</v>
      </c>
      <c r="K104" s="14">
        <v>0.62095926250798061</v>
      </c>
      <c r="L104" s="14">
        <v>5.0000000000000044</v>
      </c>
      <c r="M104" s="14">
        <v>10.181552593360047</v>
      </c>
      <c r="N104" s="17">
        <v>68.285714285714292</v>
      </c>
      <c r="O104" s="14">
        <v>1.7780593560982438</v>
      </c>
      <c r="P104" s="14">
        <v>3.886781890700441</v>
      </c>
      <c r="Q104" s="14">
        <v>0.49615543600000001</v>
      </c>
      <c r="R104" s="3"/>
    </row>
    <row r="105" spans="1:18">
      <c r="A105" s="14" t="s">
        <v>20</v>
      </c>
      <c r="B105" s="14">
        <v>1</v>
      </c>
      <c r="C105" s="14">
        <v>2020</v>
      </c>
      <c r="D105" s="14">
        <v>0.63712624157274456</v>
      </c>
      <c r="E105" s="14">
        <v>2.5100869812047608</v>
      </c>
      <c r="F105" s="14">
        <v>13.214142761841227</v>
      </c>
      <c r="G105" s="14">
        <v>0.45406574171793351</v>
      </c>
      <c r="H105" s="14">
        <v>2.9195626609355044E-3</v>
      </c>
      <c r="I105" s="14">
        <v>7.4106196284287997E-4</v>
      </c>
      <c r="J105" s="14">
        <v>0.13338824680171948</v>
      </c>
      <c r="K105" s="14">
        <v>0.62815752471925779</v>
      </c>
      <c r="L105" s="14">
        <v>222.58064516129031</v>
      </c>
      <c r="M105" s="14">
        <v>8.6765068328565693</v>
      </c>
      <c r="N105" s="17">
        <v>65.61</v>
      </c>
      <c r="O105" s="14">
        <v>1.6481422394177934</v>
      </c>
      <c r="P105" s="14">
        <v>3.8932782182031995</v>
      </c>
      <c r="Q105" s="14">
        <v>0.49558313299999995</v>
      </c>
      <c r="R105" s="3"/>
    </row>
    <row r="106" spans="1:18">
      <c r="A106" s="14" t="s">
        <v>20</v>
      </c>
      <c r="B106" s="14">
        <v>4</v>
      </c>
      <c r="C106" s="14">
        <v>2019</v>
      </c>
      <c r="D106" s="14">
        <v>0.20226030835802841</v>
      </c>
      <c r="E106" s="14">
        <v>0.78187875021648101</v>
      </c>
      <c r="F106" s="14">
        <v>4.2450221238938051</v>
      </c>
      <c r="G106" s="14">
        <v>0.39593750910273712</v>
      </c>
      <c r="H106" s="14">
        <v>2.8458603722455967E-3</v>
      </c>
      <c r="I106" s="14">
        <v>7.3618140443760431E-4</v>
      </c>
      <c r="J106" s="14">
        <v>2.3963258925537183E-2</v>
      </c>
      <c r="K106" s="14">
        <v>0.60864512296495343</v>
      </c>
      <c r="L106" s="14">
        <v>-79.054054054054049</v>
      </c>
      <c r="M106" s="14">
        <v>11.646328074839603</v>
      </c>
      <c r="N106" s="17">
        <v>274.90322580645159</v>
      </c>
      <c r="O106" s="14">
        <v>2.1451045893287559</v>
      </c>
      <c r="P106" s="14">
        <v>3.8149825287028452</v>
      </c>
      <c r="Q106" s="14">
        <v>0.49416947100000003</v>
      </c>
      <c r="R106" s="3"/>
    </row>
    <row r="107" spans="1:18">
      <c r="A107" s="14" t="s">
        <v>20</v>
      </c>
      <c r="B107" s="14">
        <v>3</v>
      </c>
      <c r="C107" s="14">
        <v>2019</v>
      </c>
      <c r="D107" s="14">
        <v>0.99254810847529185</v>
      </c>
      <c r="E107" s="14">
        <v>3.7202531902375684</v>
      </c>
      <c r="F107" s="14">
        <v>16.998841251448436</v>
      </c>
      <c r="G107" s="14">
        <v>0.483835005574136</v>
      </c>
      <c r="H107" s="14">
        <v>2.7269227648049339E-3</v>
      </c>
      <c r="I107" s="14">
        <v>7.2753167426018968E-4</v>
      </c>
      <c r="J107" s="14">
        <v>4.0505388331475288E-2</v>
      </c>
      <c r="K107" s="14">
        <v>0.59875044517934373</v>
      </c>
      <c r="L107" s="14">
        <v>59.139784946236553</v>
      </c>
      <c r="M107" s="14">
        <v>8.9895795588319825</v>
      </c>
      <c r="N107" s="17">
        <v>53.060810810810814</v>
      </c>
      <c r="O107" s="14">
        <v>1.9673995149398471</v>
      </c>
      <c r="P107" s="14">
        <v>3.7139310421780851</v>
      </c>
      <c r="Q107" s="14">
        <v>0.49395181199999999</v>
      </c>
      <c r="R107" s="3"/>
    </row>
    <row r="108" spans="1:18">
      <c r="A108" s="14" t="s">
        <v>20</v>
      </c>
      <c r="B108" s="14">
        <v>2</v>
      </c>
      <c r="C108" s="14">
        <v>2019</v>
      </c>
      <c r="D108" s="14">
        <v>0.6358373535492764</v>
      </c>
      <c r="E108" s="14">
        <v>2.3951691623917424</v>
      </c>
      <c r="F108" s="14">
        <v>12.908551600626819</v>
      </c>
      <c r="G108" s="14">
        <v>0.48597001352143687</v>
      </c>
      <c r="H108" s="14">
        <v>2.7519263120729404E-3</v>
      </c>
      <c r="I108" s="14">
        <v>7.305444521019986E-4</v>
      </c>
      <c r="J108" s="14">
        <v>2.5188163358102693E-2</v>
      </c>
      <c r="K108" s="14">
        <v>0.59871486077658409</v>
      </c>
      <c r="L108" s="14">
        <v>-19.827586206896541</v>
      </c>
      <c r="M108" s="14">
        <v>10.022095198351803</v>
      </c>
      <c r="N108" s="18">
        <v>77.989247311827953</v>
      </c>
      <c r="O108" s="14">
        <v>1.8595899915278615</v>
      </c>
      <c r="P108" s="14">
        <v>3.7194957319985877</v>
      </c>
      <c r="Q108" s="14">
        <v>0.49379511099999995</v>
      </c>
      <c r="R108" s="11"/>
    </row>
    <row r="109" spans="1:18">
      <c r="A109" s="14" t="s">
        <v>20</v>
      </c>
      <c r="B109" s="14">
        <v>1</v>
      </c>
      <c r="C109" s="14">
        <v>2019</v>
      </c>
      <c r="D109" s="14">
        <v>0.80993184581884003</v>
      </c>
      <c r="E109" s="14">
        <v>2.9839083573396956</v>
      </c>
      <c r="F109" s="14">
        <v>14.119503056596333</v>
      </c>
      <c r="G109" s="14">
        <v>0.48992566265361798</v>
      </c>
      <c r="H109" s="14">
        <v>2.6764949495475692E-3</v>
      </c>
      <c r="I109" s="14">
        <v>7.2648963547410994E-4</v>
      </c>
      <c r="J109" s="14">
        <v>2.8495982779766227E-2</v>
      </c>
      <c r="K109" s="14">
        <v>0.58779155411063921</v>
      </c>
      <c r="L109" s="14">
        <v>56.756756756756744</v>
      </c>
      <c r="M109" s="14">
        <v>8.3220417478308022</v>
      </c>
      <c r="N109" s="18">
        <v>58.982758620689658</v>
      </c>
      <c r="O109" s="14">
        <v>1.7587169903887729</v>
      </c>
      <c r="P109" s="14">
        <v>3.6341586659929259</v>
      </c>
      <c r="Q109" s="14">
        <v>0.49343553000000001</v>
      </c>
      <c r="R109" s="11"/>
    </row>
    <row r="110" spans="1:18">
      <c r="A110" s="14" t="s">
        <v>20</v>
      </c>
      <c r="B110" s="14">
        <v>4</v>
      </c>
      <c r="C110" s="14">
        <v>2018</v>
      </c>
      <c r="D110" s="14">
        <v>0.52817617887644108</v>
      </c>
      <c r="E110" s="14">
        <v>1.9097769649576422</v>
      </c>
      <c r="F110" s="14">
        <v>9.5603929284662144</v>
      </c>
      <c r="G110" s="14">
        <v>0.47566136342614002</v>
      </c>
      <c r="H110" s="14">
        <v>2.6084484244602805E-3</v>
      </c>
      <c r="I110" s="14">
        <v>7.2140378007871768E-4</v>
      </c>
      <c r="J110" s="14">
        <v>2.7067338821570624E-2</v>
      </c>
      <c r="K110" s="14">
        <v>0.57032049154230202</v>
      </c>
      <c r="L110" s="14">
        <v>-36.752136752136749</v>
      </c>
      <c r="M110" s="14">
        <v>8.5657227751131977</v>
      </c>
      <c r="N110" s="17">
        <v>89.202702702702709</v>
      </c>
      <c r="O110" s="14">
        <v>1.7110823965630322</v>
      </c>
      <c r="P110" s="14">
        <v>3.5846471589834144</v>
      </c>
      <c r="Q110" s="14">
        <v>0.49324587599999997</v>
      </c>
      <c r="R110" s="3"/>
    </row>
    <row r="111" spans="1:18">
      <c r="A111" s="14" t="s">
        <v>20</v>
      </c>
      <c r="B111" s="14">
        <v>3</v>
      </c>
      <c r="C111" s="14">
        <v>2018</v>
      </c>
      <c r="D111" s="14">
        <v>0.85421799714274738</v>
      </c>
      <c r="E111" s="14">
        <v>3.0373143746581968</v>
      </c>
      <c r="F111" s="14">
        <v>13.329948535690384</v>
      </c>
      <c r="G111" s="14">
        <v>0.55688210581282194</v>
      </c>
      <c r="H111" s="14">
        <v>2.5488042152202262E-3</v>
      </c>
      <c r="I111" s="14">
        <v>7.1682880442016403E-4</v>
      </c>
      <c r="J111" s="14">
        <v>9.3553440459519119E-2</v>
      </c>
      <c r="K111" s="14">
        <v>0.56812783023795577</v>
      </c>
      <c r="L111" s="14">
        <v>9.3457943925233522</v>
      </c>
      <c r="M111" s="14">
        <v>6.6425335745747844</v>
      </c>
      <c r="N111" s="18">
        <v>49.888888888888893</v>
      </c>
      <c r="O111" s="14">
        <v>1.5135439312602541</v>
      </c>
      <c r="P111" s="14">
        <v>3.5360181523705356</v>
      </c>
      <c r="Q111" s="14">
        <v>0.49310882699999997</v>
      </c>
      <c r="R111" s="11"/>
    </row>
    <row r="112" spans="1:18">
      <c r="A112" s="14" t="s">
        <v>20</v>
      </c>
      <c r="B112" s="14">
        <v>2</v>
      </c>
      <c r="C112" s="14">
        <v>2018</v>
      </c>
      <c r="D112" s="14">
        <v>0.79018873906275011</v>
      </c>
      <c r="E112" s="14">
        <v>2.8223028153592242</v>
      </c>
      <c r="F112" s="14">
        <v>13.16655038373368</v>
      </c>
      <c r="G112" s="14">
        <v>0.50452071580760183</v>
      </c>
      <c r="H112" s="14">
        <v>2.5651068511881553E-3</v>
      </c>
      <c r="I112" s="14">
        <v>7.1817897685213562E-4</v>
      </c>
      <c r="J112" s="14">
        <v>2.3315633176203041E-2</v>
      </c>
      <c r="K112" s="14">
        <v>0.56804826559922483</v>
      </c>
      <c r="L112" s="14">
        <v>16.304347826086961</v>
      </c>
      <c r="M112" s="14">
        <v>6.8660953459085023</v>
      </c>
      <c r="N112" s="17">
        <v>52.242990654205606</v>
      </c>
      <c r="O112" s="14">
        <v>1.4717750405772796</v>
      </c>
      <c r="P112" s="14">
        <v>3.5380161625441318</v>
      </c>
      <c r="Q112" s="14">
        <v>0.49293405800000001</v>
      </c>
      <c r="R112" s="3"/>
    </row>
    <row r="113" spans="1:18">
      <c r="A113" s="14" t="s">
        <v>20</v>
      </c>
      <c r="B113" s="14">
        <v>1</v>
      </c>
      <c r="C113" s="14">
        <v>2018</v>
      </c>
      <c r="D113" s="14">
        <v>0.6925826290400019</v>
      </c>
      <c r="E113" s="14">
        <v>2.4584354525436476</v>
      </c>
      <c r="F113" s="14">
        <v>11.224464590074847</v>
      </c>
      <c r="G113" s="14">
        <v>0.43657748590493484</v>
      </c>
      <c r="H113" s="14">
        <v>2.5433878149464652E-3</v>
      </c>
      <c r="I113" s="14">
        <v>7.1651513881373886E-4</v>
      </c>
      <c r="J113" s="14">
        <v>1.9363557657790822E-2</v>
      </c>
      <c r="K113" s="14">
        <v>0.56615128946015669</v>
      </c>
      <c r="L113" s="14">
        <v>13.580246913580243</v>
      </c>
      <c r="M113" s="14">
        <v>6.6171853699824608</v>
      </c>
      <c r="N113" s="17">
        <v>59.119565217391305</v>
      </c>
      <c r="O113" s="14">
        <v>1.4493273134829818</v>
      </c>
      <c r="P113" s="14">
        <v>3.5258476570742237</v>
      </c>
      <c r="Q113" s="14">
        <v>0.49252346999999996</v>
      </c>
      <c r="R113" s="3"/>
    </row>
    <row r="114" spans="1:18">
      <c r="A114" s="14" t="s">
        <v>21</v>
      </c>
      <c r="B114" s="14">
        <v>4</v>
      </c>
      <c r="C114" s="14">
        <v>2024</v>
      </c>
      <c r="D114" s="14">
        <v>0.12169070083597774</v>
      </c>
      <c r="E114" s="14">
        <v>0.48220715378891438</v>
      </c>
      <c r="F114" s="14">
        <v>2.4405625870145151</v>
      </c>
      <c r="G114" s="14">
        <v>0.75526044877239951</v>
      </c>
      <c r="H114" s="14">
        <v>2.952219661612538</v>
      </c>
      <c r="I114" s="14">
        <v>0.74502768534339792</v>
      </c>
      <c r="J114" s="14">
        <v>3.9661018512690974E-3</v>
      </c>
      <c r="K114" s="14">
        <v>0.65938973605682571</v>
      </c>
      <c r="L114" s="14">
        <v>-160.60606060606059</v>
      </c>
      <c r="M114" s="14">
        <v>7.0036929665854171</v>
      </c>
      <c r="N114" s="17">
        <v>283.7</v>
      </c>
      <c r="O114" s="14">
        <v>1.383791945921732</v>
      </c>
      <c r="P114" s="14">
        <v>3.9286125159223579</v>
      </c>
      <c r="Q114" s="14">
        <v>0.36678503000000001</v>
      </c>
      <c r="R114" s="3"/>
    </row>
    <row r="115" spans="1:18">
      <c r="A115" s="14" t="s">
        <v>21</v>
      </c>
      <c r="B115" s="14">
        <v>3</v>
      </c>
      <c r="C115" s="14">
        <v>2024</v>
      </c>
      <c r="D115" s="14">
        <v>-0.20155422642176038</v>
      </c>
      <c r="E115" s="14">
        <v>-0.78472263211938187</v>
      </c>
      <c r="F115" s="14">
        <v>-3.8540113292400422</v>
      </c>
      <c r="G115" s="14">
        <v>0.85997479636372953</v>
      </c>
      <c r="H115" s="14">
        <v>2.8830167908056832</v>
      </c>
      <c r="I115" s="14">
        <v>0.74049631710301411</v>
      </c>
      <c r="J115" s="14">
        <v>1.7418339079658011E-2</v>
      </c>
      <c r="K115" s="14">
        <v>0.65482641922306606</v>
      </c>
      <c r="L115" s="14">
        <v>-134.73684210526318</v>
      </c>
      <c r="M115" s="14">
        <v>7.9447100892850147</v>
      </c>
      <c r="N115" s="17">
        <v>-201.27272727272728</v>
      </c>
      <c r="O115" s="14">
        <v>1.617637645584836</v>
      </c>
      <c r="P115" s="14">
        <v>3.8860169389004193</v>
      </c>
      <c r="Q115" s="14">
        <v>0.36640208699999999</v>
      </c>
      <c r="R115" s="3"/>
    </row>
    <row r="116" spans="1:18">
      <c r="A116" s="14" t="s">
        <v>21</v>
      </c>
      <c r="B116" s="14">
        <v>2</v>
      </c>
      <c r="C116" s="14">
        <v>2024</v>
      </c>
      <c r="D116" s="14">
        <v>0.57468191483429298</v>
      </c>
      <c r="E116" s="14">
        <v>2.2629563039651286</v>
      </c>
      <c r="F116" s="14">
        <v>13.236158991317225</v>
      </c>
      <c r="G116" s="14">
        <v>0.74724302907223228</v>
      </c>
      <c r="H116" s="14">
        <v>2.9272564358321804</v>
      </c>
      <c r="I116" s="14">
        <v>0.74338215493045079</v>
      </c>
      <c r="J116" s="14">
        <v>5.3382703658588658E-3</v>
      </c>
      <c r="K116" s="14">
        <v>0.66146862410841945</v>
      </c>
      <c r="L116" s="14">
        <v>-36.241610738255034</v>
      </c>
      <c r="M116" s="14">
        <v>7.7245778718637528</v>
      </c>
      <c r="N116" s="17">
        <v>57.642105263157895</v>
      </c>
      <c r="O116" s="14">
        <v>1.3206536882845359</v>
      </c>
      <c r="P116" s="14">
        <v>3.9029934313458936</v>
      </c>
      <c r="Q116" s="14">
        <v>0.35738473300000001</v>
      </c>
      <c r="R116" s="3"/>
    </row>
    <row r="117" spans="1:18">
      <c r="A117" s="14" t="s">
        <v>21</v>
      </c>
      <c r="B117" s="14">
        <v>1</v>
      </c>
      <c r="C117" s="14">
        <v>2024</v>
      </c>
      <c r="D117" s="14">
        <v>0.91037638542467614</v>
      </c>
      <c r="E117" s="14">
        <v>3.5881654513315424</v>
      </c>
      <c r="F117" s="14">
        <v>15.659002423051243</v>
      </c>
      <c r="G117" s="14">
        <v>0.76651622765676031</v>
      </c>
      <c r="H117" s="14">
        <v>2.9307120773773296</v>
      </c>
      <c r="I117" s="14">
        <v>0.74356968872021278</v>
      </c>
      <c r="J117" s="14">
        <v>4.0708205589999095E-2</v>
      </c>
      <c r="K117" s="14">
        <v>0.66043878090426755</v>
      </c>
      <c r="L117" s="14">
        <v>-142.45014245014247</v>
      </c>
      <c r="M117" s="14">
        <v>6.0291632672993112</v>
      </c>
      <c r="N117" s="17">
        <v>38.281879194630875</v>
      </c>
      <c r="O117" s="14">
        <v>1.3815462027334657</v>
      </c>
      <c r="P117" s="14">
        <v>3.8826206435440827</v>
      </c>
      <c r="Q117" s="14">
        <v>0.35225523800000003</v>
      </c>
      <c r="R117" s="3"/>
    </row>
    <row r="118" spans="1:18">
      <c r="A118" s="14" t="s">
        <v>21</v>
      </c>
      <c r="B118" s="14">
        <v>4</v>
      </c>
      <c r="C118" s="14">
        <v>2023</v>
      </c>
      <c r="D118" s="14">
        <v>-2.3169070049231064</v>
      </c>
      <c r="E118" s="14">
        <v>-9.0905447847352026</v>
      </c>
      <c r="F118" s="14">
        <v>-47.823688924289534</v>
      </c>
      <c r="G118" s="14">
        <v>0.66988299265918849</v>
      </c>
      <c r="H118" s="14">
        <v>2.9125933794331154</v>
      </c>
      <c r="I118" s="14">
        <v>0.74233262836269243</v>
      </c>
      <c r="J118" s="14">
        <v>8.4954466657741184E-3</v>
      </c>
      <c r="K118" s="14">
        <v>0.65368943406817426</v>
      </c>
      <c r="L118" s="14">
        <v>-461.85567010309273</v>
      </c>
      <c r="M118" s="14">
        <v>7.5512261006414434</v>
      </c>
      <c r="N118" s="17">
        <v>-16.575498575498578</v>
      </c>
      <c r="O118" s="14">
        <v>1.4353714778509672</v>
      </c>
      <c r="P118" s="14">
        <v>3.9475956215836834</v>
      </c>
      <c r="Q118" s="14">
        <v>0.34968718300000001</v>
      </c>
      <c r="R118" s="3"/>
    </row>
    <row r="119" spans="1:18">
      <c r="A119" s="14" t="s">
        <v>21</v>
      </c>
      <c r="B119" s="14">
        <v>3</v>
      </c>
      <c r="C119" s="14">
        <v>2023</v>
      </c>
      <c r="D119" s="14">
        <v>0.60338040325656261</v>
      </c>
      <c r="E119" s="14">
        <v>2.1653976640610852</v>
      </c>
      <c r="F119" s="14">
        <v>12.167837729206205</v>
      </c>
      <c r="G119" s="14">
        <v>0.56310385744006297</v>
      </c>
      <c r="H119" s="14">
        <v>2.5788591197684601</v>
      </c>
      <c r="I119" s="14">
        <v>0.71858997608296238</v>
      </c>
      <c r="J119" s="14">
        <v>1.1069795062786847E-2</v>
      </c>
      <c r="K119" s="14">
        <v>0.62460679412086939</v>
      </c>
      <c r="L119" s="14">
        <v>2324.9999999999995</v>
      </c>
      <c r="M119" s="14">
        <v>6.7863451435724818</v>
      </c>
      <c r="N119" s="17">
        <v>55.907216494845358</v>
      </c>
      <c r="O119" s="14">
        <v>1.2077031473005029</v>
      </c>
      <c r="P119" s="14">
        <v>3.5328797934405083</v>
      </c>
      <c r="Q119" s="14">
        <v>0.349326209</v>
      </c>
      <c r="R119" s="3"/>
    </row>
    <row r="120" spans="1:18">
      <c r="A120" s="14" t="s">
        <v>21</v>
      </c>
      <c r="B120" s="14">
        <v>2</v>
      </c>
      <c r="C120" s="14">
        <v>2023</v>
      </c>
      <c r="D120" s="14">
        <v>2.8276626522547917E-2</v>
      </c>
      <c r="E120" s="14">
        <v>9.9150718993798292E-2</v>
      </c>
      <c r="F120" s="14">
        <v>0.5865345778525578</v>
      </c>
      <c r="G120" s="14">
        <v>0.64224768127987275</v>
      </c>
      <c r="H120" s="14">
        <v>2.4964531533747572</v>
      </c>
      <c r="I120" s="14">
        <v>0.71195926933651776</v>
      </c>
      <c r="J120" s="14">
        <v>7.279566270249972E-3</v>
      </c>
      <c r="K120" s="14">
        <v>0.61477038413793239</v>
      </c>
      <c r="L120" s="14">
        <v>-97.163120567375884</v>
      </c>
      <c r="M120" s="14">
        <v>8.6881720725565561</v>
      </c>
      <c r="N120" s="17">
        <v>1636</v>
      </c>
      <c r="O120" s="14">
        <v>1.4686917707217737</v>
      </c>
      <c r="P120" s="14">
        <v>3.4924851315711138</v>
      </c>
      <c r="Q120" s="14">
        <v>0.34908581500000002</v>
      </c>
      <c r="R120" s="3"/>
    </row>
    <row r="121" spans="1:18">
      <c r="A121" s="14" t="s">
        <v>21</v>
      </c>
      <c r="B121" s="14">
        <v>1</v>
      </c>
      <c r="C121" s="14">
        <v>2023</v>
      </c>
      <c r="D121" s="14">
        <v>0.90778575731962907</v>
      </c>
      <c r="E121" s="14">
        <v>3.1185943870393298</v>
      </c>
      <c r="F121" s="14">
        <v>12.940073658139081</v>
      </c>
      <c r="G121" s="14">
        <v>0.64580835626188815</v>
      </c>
      <c r="H121" s="14">
        <v>2.4255080409243011</v>
      </c>
      <c r="I121" s="14">
        <v>0.706036560242019</v>
      </c>
      <c r="J121" s="14">
        <v>5.6166697449711875E-3</v>
      </c>
      <c r="K121" s="14">
        <v>0.6018363233164582</v>
      </c>
      <c r="L121" s="14">
        <v>53.260869565217369</v>
      </c>
      <c r="M121" s="14">
        <v>6.576783451552215</v>
      </c>
      <c r="N121" s="17">
        <v>50.751773049645394</v>
      </c>
      <c r="O121" s="14">
        <v>1.5850234317548304</v>
      </c>
      <c r="P121" s="14">
        <v>3.4076302793298856</v>
      </c>
      <c r="Q121" s="14">
        <v>0.34884184000000001</v>
      </c>
      <c r="R121" s="3"/>
    </row>
    <row r="122" spans="1:18">
      <c r="A122" s="14" t="s">
        <v>21</v>
      </c>
      <c r="B122" s="14">
        <v>4</v>
      </c>
      <c r="C122" s="14">
        <v>2022</v>
      </c>
      <c r="D122" s="14">
        <v>0.60145141261936208</v>
      </c>
      <c r="E122" s="14">
        <v>2.0691186634299217</v>
      </c>
      <c r="F122" s="14">
        <v>10.567177381557494</v>
      </c>
      <c r="G122" s="14">
        <v>0.62112402145932155</v>
      </c>
      <c r="H122" s="14">
        <v>2.4301549819371067</v>
      </c>
      <c r="I122" s="14">
        <v>0.70639744960164119</v>
      </c>
      <c r="J122" s="14">
        <v>5.5094485697977272E-2</v>
      </c>
      <c r="K122" s="14">
        <v>0.59719146419082225</v>
      </c>
      <c r="L122" s="14">
        <v>-7.9999999999999964</v>
      </c>
      <c r="M122" s="14">
        <v>8.7381378591067218</v>
      </c>
      <c r="N122" s="17">
        <v>82.576086956521735</v>
      </c>
      <c r="O122" s="14">
        <v>1.7109814168025685</v>
      </c>
      <c r="P122" s="14">
        <v>3.3874896449709877</v>
      </c>
      <c r="Q122" s="14">
        <v>0.34848342500000001</v>
      </c>
      <c r="R122" s="3"/>
    </row>
    <row r="123" spans="1:18">
      <c r="A123" s="14" t="s">
        <v>21</v>
      </c>
      <c r="B123" s="14">
        <v>3</v>
      </c>
      <c r="C123" s="14">
        <v>2022</v>
      </c>
      <c r="D123" s="14">
        <v>0.6771567706423085</v>
      </c>
      <c r="E123" s="14">
        <v>2.2868318854691942</v>
      </c>
      <c r="F123" s="14">
        <v>10.865907150820442</v>
      </c>
      <c r="G123" s="14">
        <v>0.71433187398729503</v>
      </c>
      <c r="H123" s="14">
        <v>2.3669266654680854</v>
      </c>
      <c r="I123" s="14">
        <v>0.70087374035660277</v>
      </c>
      <c r="J123" s="14">
        <v>8.8518634681942085E-2</v>
      </c>
      <c r="K123" s="14">
        <v>0.59338823598916457</v>
      </c>
      <c r="L123" s="14">
        <v>19.047619047619051</v>
      </c>
      <c r="M123" s="14">
        <v>7.5951530750191658</v>
      </c>
      <c r="N123" s="17">
        <v>70.12</v>
      </c>
      <c r="O123" s="14">
        <v>1.5984710697313267</v>
      </c>
      <c r="P123" s="14">
        <v>3.3220274749163452</v>
      </c>
      <c r="Q123" s="14">
        <v>0.34830741600000004</v>
      </c>
      <c r="R123" s="3"/>
    </row>
    <row r="124" spans="1:18">
      <c r="A124" s="14" t="s">
        <v>21</v>
      </c>
      <c r="B124" s="14">
        <v>2</v>
      </c>
      <c r="C124" s="14">
        <v>2022</v>
      </c>
      <c r="D124" s="14">
        <v>0.58470349529531873</v>
      </c>
      <c r="E124" s="14">
        <v>1.9383531416666364</v>
      </c>
      <c r="F124" s="14">
        <v>11.344839796924639</v>
      </c>
      <c r="G124" s="14">
        <v>0.76704811238937742</v>
      </c>
      <c r="H124" s="14">
        <v>2.3047724961090084</v>
      </c>
      <c r="I124" s="14">
        <v>0.69523375558735989</v>
      </c>
      <c r="J124" s="14">
        <v>6.9333852828687408E-3</v>
      </c>
      <c r="K124" s="14">
        <v>0.58725367527988537</v>
      </c>
      <c r="L124" s="14">
        <v>-34.375000000000007</v>
      </c>
      <c r="M124" s="14">
        <v>10.15639371864166</v>
      </c>
      <c r="N124" s="17">
        <v>89.785714285714292</v>
      </c>
      <c r="O124" s="14">
        <v>1.7352979878895267</v>
      </c>
      <c r="P124" s="14">
        <v>3.2942809144984646</v>
      </c>
      <c r="Q124" s="14">
        <v>0.346443316</v>
      </c>
      <c r="R124" s="3"/>
    </row>
    <row r="125" spans="1:18">
      <c r="A125" s="14" t="s">
        <v>21</v>
      </c>
      <c r="B125" s="14">
        <v>1</v>
      </c>
      <c r="C125" s="14">
        <v>2022</v>
      </c>
      <c r="D125" s="14">
        <v>0.89968275372236062</v>
      </c>
      <c r="E125" s="14">
        <v>2.9888472428823412</v>
      </c>
      <c r="F125" s="14">
        <v>12.774600943159786</v>
      </c>
      <c r="G125" s="14">
        <v>0.62015557434878166</v>
      </c>
      <c r="H125" s="14">
        <v>2.311626919481367</v>
      </c>
      <c r="I125" s="14">
        <v>0.69583043343898476</v>
      </c>
      <c r="J125" s="14">
        <v>8.2436087707355547E-3</v>
      </c>
      <c r="K125" s="14">
        <v>0.58452716245781022</v>
      </c>
      <c r="L125" s="14">
        <v>43.820224719101127</v>
      </c>
      <c r="M125" s="14">
        <v>7.7682550546738831</v>
      </c>
      <c r="N125" s="17">
        <v>61.0859375</v>
      </c>
      <c r="O125" s="14">
        <v>1.8175227394951299</v>
      </c>
      <c r="P125" s="14">
        <v>3.2952530517251488</v>
      </c>
      <c r="Q125" s="14">
        <v>0.344878136</v>
      </c>
      <c r="R125" s="3"/>
    </row>
    <row r="126" spans="1:18">
      <c r="A126" s="14" t="s">
        <v>21</v>
      </c>
      <c r="B126" s="14">
        <v>4</v>
      </c>
      <c r="C126" s="14">
        <v>2021</v>
      </c>
      <c r="D126" s="14">
        <v>0.63246945732075699</v>
      </c>
      <c r="E126" s="14">
        <v>2.1006936786447854</v>
      </c>
      <c r="F126" s="14">
        <v>12.357322758694604</v>
      </c>
      <c r="G126" s="14">
        <v>0.5592779524815894</v>
      </c>
      <c r="H126" s="14">
        <v>2.3107596218151372</v>
      </c>
      <c r="I126" s="14">
        <v>0.6957153719579815</v>
      </c>
      <c r="J126" s="14">
        <v>1.1419968295063535E-2</v>
      </c>
      <c r="K126" s="14">
        <v>0.58069173965388887</v>
      </c>
      <c r="L126" s="14">
        <v>8.5365853658536661</v>
      </c>
      <c r="M126" s="14">
        <v>11.105176208070146</v>
      </c>
      <c r="N126" s="17">
        <v>89.910112359550553</v>
      </c>
      <c r="O126" s="14">
        <v>1.887833952068255</v>
      </c>
      <c r="P126" s="14">
        <v>3.3050421292172709</v>
      </c>
      <c r="Q126" s="14">
        <v>0.34443990500000005</v>
      </c>
      <c r="R126" s="3"/>
    </row>
    <row r="127" spans="1:18">
      <c r="A127" s="14" t="s">
        <v>21</v>
      </c>
      <c r="B127" s="14">
        <v>3</v>
      </c>
      <c r="C127" s="14">
        <v>2021</v>
      </c>
      <c r="D127" s="14">
        <v>0.58975647859777725</v>
      </c>
      <c r="E127" s="14">
        <v>1.9648462618093148</v>
      </c>
      <c r="F127" s="14">
        <v>11.639538736119869</v>
      </c>
      <c r="G127" s="14">
        <v>0.72181714891487403</v>
      </c>
      <c r="H127" s="14">
        <v>2.3208282543846068</v>
      </c>
      <c r="I127" s="14">
        <v>0.69660590008488144</v>
      </c>
      <c r="J127" s="14">
        <v>2.0714515026383974E-2</v>
      </c>
      <c r="K127" s="14">
        <v>0.57410864713106768</v>
      </c>
      <c r="L127" s="14">
        <v>6.4935064935064846</v>
      </c>
      <c r="M127" s="14">
        <v>10.095999582899333</v>
      </c>
      <c r="N127" s="17">
        <v>87.121951219512198</v>
      </c>
      <c r="O127" s="14">
        <v>1.7042846361367927</v>
      </c>
      <c r="P127" s="14">
        <v>3.3045818056010532</v>
      </c>
      <c r="Q127" s="14">
        <v>0.34380581199999999</v>
      </c>
      <c r="R127" s="3"/>
    </row>
    <row r="128" spans="1:18">
      <c r="A128" s="14" t="s">
        <v>21</v>
      </c>
      <c r="B128" s="14">
        <v>2</v>
      </c>
      <c r="C128" s="14">
        <v>2021</v>
      </c>
      <c r="D128" s="14">
        <v>0.56001273641547822</v>
      </c>
      <c r="E128" s="14">
        <v>1.8482535743534625</v>
      </c>
      <c r="F128" s="14">
        <v>12.462438835017323</v>
      </c>
      <c r="G128" s="14">
        <v>0.64037499730633529</v>
      </c>
      <c r="H128" s="14">
        <v>2.2895077651873907</v>
      </c>
      <c r="I128" s="14">
        <v>0.69371082324328082</v>
      </c>
      <c r="J128" s="14">
        <v>4.2588699929670862E-2</v>
      </c>
      <c r="K128" s="14">
        <v>0.57257689808000367</v>
      </c>
      <c r="L128" s="14">
        <v>-27.358490566037734</v>
      </c>
      <c r="M128" s="14">
        <v>11.271620773385447</v>
      </c>
      <c r="N128" s="17">
        <v>90.415584415584419</v>
      </c>
      <c r="O128" s="14">
        <v>1.6716481949447763</v>
      </c>
      <c r="P128" s="14">
        <v>3.2753487327913176</v>
      </c>
      <c r="Q128" s="14">
        <v>0.34364325499999998</v>
      </c>
      <c r="R128" s="3"/>
    </row>
    <row r="129" spans="1:18">
      <c r="A129" s="14" t="s">
        <v>21</v>
      </c>
      <c r="B129" s="14">
        <v>1</v>
      </c>
      <c r="C129" s="14">
        <v>2021</v>
      </c>
      <c r="D129" s="14">
        <v>0.78709597949964338</v>
      </c>
      <c r="E129" s="14">
        <v>2.5724175918366772</v>
      </c>
      <c r="F129" s="14">
        <v>12.956961469863829</v>
      </c>
      <c r="G129" s="14">
        <v>0.56813699506620752</v>
      </c>
      <c r="H129" s="14">
        <v>2.2573088547938585</v>
      </c>
      <c r="I129" s="14">
        <v>0.69068052159783</v>
      </c>
      <c r="J129" s="14">
        <v>6.1585746308321582E-3</v>
      </c>
      <c r="K129" s="14">
        <v>0.56363622762770427</v>
      </c>
      <c r="L129" s="14">
        <v>32.5</v>
      </c>
      <c r="M129" s="14">
        <v>9.0660267472963803</v>
      </c>
      <c r="N129" s="17">
        <v>70.367924528301884</v>
      </c>
      <c r="O129" s="14">
        <v>1.7999286906154672</v>
      </c>
      <c r="P129" s="14">
        <v>3.2535333391412604</v>
      </c>
      <c r="Q129" s="14">
        <v>0.34346616200000002</v>
      </c>
      <c r="R129" s="3"/>
    </row>
    <row r="130" spans="1:18">
      <c r="A130" s="14" t="s">
        <v>21</v>
      </c>
      <c r="B130" s="14">
        <v>4</v>
      </c>
      <c r="C130" s="14">
        <v>2020</v>
      </c>
      <c r="D130" s="14">
        <v>0.58985763823797333</v>
      </c>
      <c r="E130" s="14">
        <v>1.9335209860713847</v>
      </c>
      <c r="F130" s="14">
        <v>12.172338126372578</v>
      </c>
      <c r="G130" s="14">
        <v>0.63685358245310486</v>
      </c>
      <c r="H130" s="14">
        <v>2.2668832357312505</v>
      </c>
      <c r="I130" s="14">
        <v>0.6915561823337375</v>
      </c>
      <c r="J130" s="14">
        <v>2.1688451625346997E-2</v>
      </c>
      <c r="K130" s="14">
        <v>0.56095363787703423</v>
      </c>
      <c r="L130" s="14">
        <v>-20.792079207920789</v>
      </c>
      <c r="M130" s="14">
        <v>11.357523983707663</v>
      </c>
      <c r="N130" s="17">
        <v>92.462499999999991</v>
      </c>
      <c r="O130" s="14">
        <v>1.8040914361990406</v>
      </c>
      <c r="P130" s="14">
        <v>3.1857831434786883</v>
      </c>
      <c r="Q130" s="14">
        <v>0.34300336599999998</v>
      </c>
      <c r="R130" s="3"/>
    </row>
    <row r="131" spans="1:18">
      <c r="A131" s="14" t="s">
        <v>21</v>
      </c>
      <c r="B131" s="14">
        <v>3</v>
      </c>
      <c r="C131" s="14">
        <v>2020</v>
      </c>
      <c r="D131" s="14">
        <v>0.79586561763306862</v>
      </c>
      <c r="E131" s="14">
        <v>2.4768210224637066</v>
      </c>
      <c r="F131" s="14">
        <v>14.77444080623235</v>
      </c>
      <c r="G131" s="14">
        <v>0.88617252832223925</v>
      </c>
      <c r="H131" s="14">
        <v>2.1009815653299992</v>
      </c>
      <c r="I131" s="14">
        <v>0.67509883675963223</v>
      </c>
      <c r="J131" s="14">
        <v>0.2008747767654448</v>
      </c>
      <c r="K131" s="14">
        <v>0.5400574137933587</v>
      </c>
      <c r="L131" s="14">
        <v>34.666666666666671</v>
      </c>
      <c r="M131" s="14">
        <v>10.379922017953252</v>
      </c>
      <c r="N131" s="17">
        <v>70.257425742574256</v>
      </c>
      <c r="O131" s="14">
        <v>1.7401138495039024</v>
      </c>
      <c r="P131" s="14">
        <v>3.0595836542974162</v>
      </c>
      <c r="Q131" s="14">
        <v>0.34282442499999999</v>
      </c>
      <c r="R131" s="3"/>
    </row>
    <row r="132" spans="1:18">
      <c r="A132" s="14" t="s">
        <v>21</v>
      </c>
      <c r="B132" s="14">
        <v>2</v>
      </c>
      <c r="C132" s="14">
        <v>2020</v>
      </c>
      <c r="D132" s="14">
        <v>0.59999926734207265</v>
      </c>
      <c r="E132" s="14">
        <v>1.8270719750402347</v>
      </c>
      <c r="F132" s="14">
        <v>12.914258563698846</v>
      </c>
      <c r="G132" s="14">
        <v>0.72320236147415351</v>
      </c>
      <c r="H132" s="14">
        <v>2.0338547819968307</v>
      </c>
      <c r="I132" s="14">
        <v>0.66790547704142644</v>
      </c>
      <c r="J132" s="14">
        <v>1.9509581612828158E-2</v>
      </c>
      <c r="K132" s="14">
        <v>0.52817388386500019</v>
      </c>
      <c r="L132" s="14">
        <v>-25.742574257425744</v>
      </c>
      <c r="M132" s="14">
        <v>12.323303337333753</v>
      </c>
      <c r="N132" s="17">
        <v>93.653333333333322</v>
      </c>
      <c r="O132" s="14">
        <v>1.7434653376735152</v>
      </c>
      <c r="P132" s="14">
        <v>3.0310083303042941</v>
      </c>
      <c r="Q132" s="14">
        <v>0.342667836</v>
      </c>
      <c r="R132" s="3"/>
    </row>
    <row r="133" spans="1:18">
      <c r="A133" s="14" t="s">
        <v>21</v>
      </c>
      <c r="B133" s="14">
        <v>1</v>
      </c>
      <c r="C133" s="14">
        <v>2020</v>
      </c>
      <c r="D133" s="14">
        <v>0.80374825932136751</v>
      </c>
      <c r="E133" s="14">
        <v>2.5340962528565574</v>
      </c>
      <c r="F133" s="14">
        <v>14.102427997165638</v>
      </c>
      <c r="G133" s="14">
        <v>0.75469692204210825</v>
      </c>
      <c r="H133" s="14">
        <v>2.1410714766953047</v>
      </c>
      <c r="I133" s="14">
        <v>0.6790912028446503</v>
      </c>
      <c r="J133" s="14">
        <v>1.3966488673081975E-2</v>
      </c>
      <c r="K133" s="14">
        <v>0.54233996500292192</v>
      </c>
      <c r="L133" s="14">
        <v>31.168831168831169</v>
      </c>
      <c r="M133" s="14">
        <v>9.2837111088221658</v>
      </c>
      <c r="N133" s="17">
        <v>64.851485148514854</v>
      </c>
      <c r="O133" s="14">
        <v>1.6682104342739676</v>
      </c>
      <c r="P133" s="14">
        <v>3.1329741370826669</v>
      </c>
      <c r="Q133" s="14">
        <v>0.33644254100000004</v>
      </c>
      <c r="R133" s="3"/>
    </row>
    <row r="134" spans="1:18">
      <c r="A134" s="14" t="s">
        <v>21</v>
      </c>
      <c r="B134" s="14">
        <v>4</v>
      </c>
      <c r="C134" s="14">
        <v>2019</v>
      </c>
      <c r="D134" s="14">
        <v>0.60800874624898915</v>
      </c>
      <c r="E134" s="14">
        <v>1.9797079871930263</v>
      </c>
      <c r="F134" s="14">
        <v>12.194630669542223</v>
      </c>
      <c r="G134" s="14">
        <v>0.66967045091154975</v>
      </c>
      <c r="H134" s="14">
        <v>2.24373432006381</v>
      </c>
      <c r="I134" s="14">
        <v>0.68909662419057138</v>
      </c>
      <c r="J134" s="14">
        <v>4.2800527961929938E-3</v>
      </c>
      <c r="K134" s="14">
        <v>0.55213817951494659</v>
      </c>
      <c r="L134" s="14">
        <v>-21.428571428571423</v>
      </c>
      <c r="M134" s="14">
        <v>11.396511483037827</v>
      </c>
      <c r="N134" s="17">
        <v>91.974025974025963</v>
      </c>
      <c r="O134" s="14">
        <v>1.8501392473868157</v>
      </c>
      <c r="P134" s="14">
        <v>3.2006867540871355</v>
      </c>
      <c r="Q134" s="14">
        <v>0.32995266299999998</v>
      </c>
      <c r="R134" s="3"/>
    </row>
    <row r="135" spans="1:18">
      <c r="A135" s="14" t="s">
        <v>21</v>
      </c>
      <c r="B135" s="14">
        <v>3</v>
      </c>
      <c r="C135" s="14">
        <v>2019</v>
      </c>
      <c r="D135" s="14">
        <v>0.80272079869113444</v>
      </c>
      <c r="E135" s="14">
        <v>2.6307057789498991</v>
      </c>
      <c r="F135" s="14">
        <v>14.655962849475387</v>
      </c>
      <c r="G135" s="14">
        <v>0.59241352819886317</v>
      </c>
      <c r="H135" s="14">
        <v>2.2644022487434428</v>
      </c>
      <c r="I135" s="14">
        <v>0.69094871658164048</v>
      </c>
      <c r="J135" s="14">
        <v>6.0518924167291292E-3</v>
      </c>
      <c r="K135" s="14">
        <v>0.56256521628829204</v>
      </c>
      <c r="L135" s="14">
        <v>879.99999999999989</v>
      </c>
      <c r="M135" s="14">
        <v>10.518762950390133</v>
      </c>
      <c r="N135" s="17">
        <v>72.132653061224488</v>
      </c>
      <c r="O135" s="14">
        <v>1.8880895622620881</v>
      </c>
      <c r="P135" s="14">
        <v>3.2471459658755015</v>
      </c>
      <c r="Q135" s="14">
        <v>0.32376139300000001</v>
      </c>
      <c r="R135" s="3"/>
    </row>
    <row r="136" spans="1:18">
      <c r="A136" s="14" t="s">
        <v>21</v>
      </c>
      <c r="B136" s="14">
        <v>2</v>
      </c>
      <c r="C136" s="14">
        <v>2019</v>
      </c>
      <c r="D136" s="14">
        <v>8.0659749256755314E-2</v>
      </c>
      <c r="E136" s="14">
        <v>0.26311226153830586</v>
      </c>
      <c r="F136" s="14">
        <v>1.669094372762995</v>
      </c>
      <c r="G136" s="14">
        <v>0.60695431620949281</v>
      </c>
      <c r="H136" s="14">
        <v>2.2489885686614342</v>
      </c>
      <c r="I136" s="14">
        <v>0.68945040025483706</v>
      </c>
      <c r="J136" s="14">
        <v>5.8591375411040795E-3</v>
      </c>
      <c r="K136" s="14">
        <v>0.5589850060495446</v>
      </c>
      <c r="L136" s="14">
        <v>-89.690721649484544</v>
      </c>
      <c r="M136" s="14">
        <v>10.691173668117983</v>
      </c>
      <c r="N136" s="17">
        <v>622.59999999999991</v>
      </c>
      <c r="O136" s="14">
        <v>1.6853324342953373</v>
      </c>
      <c r="P136" s="14">
        <v>3.2597058302193975</v>
      </c>
      <c r="Q136" s="14">
        <v>0.323602045</v>
      </c>
      <c r="R136" s="3"/>
    </row>
    <row r="137" spans="1:18">
      <c r="A137" s="14" t="s">
        <v>21</v>
      </c>
      <c r="B137" s="14">
        <v>1</v>
      </c>
      <c r="C137" s="14">
        <v>2019</v>
      </c>
      <c r="D137" s="14">
        <v>0.79268109322391167</v>
      </c>
      <c r="E137" s="14">
        <v>2.6524575778474877</v>
      </c>
      <c r="F137" s="14">
        <v>12.777507335068583</v>
      </c>
      <c r="G137" s="14">
        <v>0.50464604477556285</v>
      </c>
      <c r="H137" s="14">
        <v>2.3328169251056545</v>
      </c>
      <c r="I137" s="14">
        <v>0.6971571895919384</v>
      </c>
      <c r="J137" s="14">
        <v>7.7083153300834635E-3</v>
      </c>
      <c r="K137" s="14">
        <v>0.56593016424810849</v>
      </c>
      <c r="L137" s="14">
        <v>32.87671232876712</v>
      </c>
      <c r="M137" s="14">
        <v>7.6060556100690793</v>
      </c>
      <c r="N137" s="17">
        <v>59.670103092783506</v>
      </c>
      <c r="O137" s="14">
        <v>1.5789261012659663</v>
      </c>
      <c r="P137" s="14">
        <v>3.316120332025084</v>
      </c>
      <c r="Q137" s="14">
        <v>0.31746109700000003</v>
      </c>
      <c r="R137" s="3"/>
    </row>
    <row r="138" spans="1:18">
      <c r="A138" s="14" t="s">
        <v>21</v>
      </c>
      <c r="B138" s="14">
        <v>4</v>
      </c>
      <c r="C138" s="14">
        <v>2018</v>
      </c>
      <c r="D138" s="14">
        <v>0.60486245535449989</v>
      </c>
      <c r="E138" s="14">
        <v>2.0136735877310485</v>
      </c>
      <c r="F138" s="14">
        <v>11.366671941140801</v>
      </c>
      <c r="G138" s="14">
        <v>0.55732792722961666</v>
      </c>
      <c r="H138" s="14">
        <v>2.3155996130172527</v>
      </c>
      <c r="I138" s="14">
        <v>0.69555427258979152</v>
      </c>
      <c r="J138" s="14">
        <v>2.6275492464894447E-2</v>
      </c>
      <c r="K138" s="14">
        <v>0.56020450911846453</v>
      </c>
      <c r="L138" s="14">
        <v>-19.780219780219785</v>
      </c>
      <c r="M138" s="14">
        <v>8.2027364172036954</v>
      </c>
      <c r="N138" s="17">
        <v>72.136986301369859</v>
      </c>
      <c r="O138" s="14">
        <v>1.4531635782201457</v>
      </c>
      <c r="P138" s="14">
        <v>3.2975594979879981</v>
      </c>
      <c r="Q138" s="14">
        <v>0.31698108799999997</v>
      </c>
      <c r="R138" s="3"/>
    </row>
    <row r="139" spans="1:18">
      <c r="A139" s="14" t="s">
        <v>21</v>
      </c>
      <c r="B139" s="14">
        <v>3</v>
      </c>
      <c r="C139" s="14">
        <v>2018</v>
      </c>
      <c r="D139" s="14">
        <v>0.77135769590034498</v>
      </c>
      <c r="E139" s="14">
        <v>2.5364679722929133</v>
      </c>
      <c r="F139" s="14">
        <v>12.740020031478036</v>
      </c>
      <c r="G139" s="14">
        <v>0.59317070456428611</v>
      </c>
      <c r="H139" s="14">
        <v>2.2746801629412019</v>
      </c>
      <c r="I139" s="14">
        <v>0.69174618743970684</v>
      </c>
      <c r="J139" s="14">
        <v>1.6277568182218854E-2</v>
      </c>
      <c r="K139" s="14">
        <v>0.55522177805045181</v>
      </c>
      <c r="L139" s="14">
        <v>19.736842105263161</v>
      </c>
      <c r="M139" s="14">
        <v>6.8889887181130796</v>
      </c>
      <c r="N139" s="17">
        <v>54.263736263736263</v>
      </c>
      <c r="O139" s="14">
        <v>1.3715597936115509</v>
      </c>
      <c r="P139" s="14">
        <v>3.2764250912762085</v>
      </c>
      <c r="Q139" s="14">
        <v>0.31688580800000005</v>
      </c>
      <c r="R139" s="3"/>
    </row>
    <row r="140" spans="1:18">
      <c r="A140" s="14" t="s">
        <v>21</v>
      </c>
      <c r="B140" s="14">
        <v>2</v>
      </c>
      <c r="C140" s="14">
        <v>2018</v>
      </c>
      <c r="D140" s="14">
        <v>0.65182246195556559</v>
      </c>
      <c r="E140" s="14">
        <v>2.1534835246317758</v>
      </c>
      <c r="F140" s="14">
        <v>13.095245801184127</v>
      </c>
      <c r="G140" s="14">
        <v>0.64529097860778484</v>
      </c>
      <c r="H140" s="14">
        <v>2.2899884975219598</v>
      </c>
      <c r="I140" s="14">
        <v>0.69314017183387633</v>
      </c>
      <c r="J140" s="14">
        <v>1.8176229014705819E-2</v>
      </c>
      <c r="K140" s="14">
        <v>0.55784790519831617</v>
      </c>
      <c r="L140" s="14">
        <v>-10.588235294117645</v>
      </c>
      <c r="M140" s="14">
        <v>7.9860058978475141</v>
      </c>
      <c r="N140" s="17">
        <v>61.473684210526315</v>
      </c>
      <c r="O140" s="14">
        <v>1.3132805897443882</v>
      </c>
      <c r="P140" s="14">
        <v>3.2947244545770098</v>
      </c>
      <c r="Q140" s="14">
        <v>0.31688580800000005</v>
      </c>
      <c r="R140" s="3"/>
    </row>
    <row r="141" spans="1:18">
      <c r="A141" s="14" t="s">
        <v>21</v>
      </c>
      <c r="B141" s="14">
        <v>1</v>
      </c>
      <c r="C141" s="14">
        <v>2018</v>
      </c>
      <c r="D141" s="14">
        <v>0.72771631671645209</v>
      </c>
      <c r="E141" s="14">
        <v>2.4101653529408922</v>
      </c>
      <c r="F141" s="14">
        <v>11.781052307686929</v>
      </c>
      <c r="G141" s="14">
        <v>0.67661714377231741</v>
      </c>
      <c r="H141" s="14">
        <v>2.2980468742315834</v>
      </c>
      <c r="I141" s="14">
        <v>0.69386368238883911</v>
      </c>
      <c r="J141" s="14">
        <v>7.4172037329914078E-2</v>
      </c>
      <c r="K141" s="14">
        <v>0.55876343130016737</v>
      </c>
      <c r="L141" s="14">
        <v>13.33333333333333</v>
      </c>
      <c r="M141" s="14">
        <v>6.4486224948141633</v>
      </c>
      <c r="N141" s="17">
        <v>54.776470588235298</v>
      </c>
      <c r="O141" s="14">
        <v>1.3192579156155104</v>
      </c>
      <c r="P141" s="14">
        <v>3.2753148462129844</v>
      </c>
      <c r="Q141" s="14">
        <v>0.31688580800000005</v>
      </c>
      <c r="R141" s="3"/>
    </row>
    <row r="142" spans="1:18">
      <c r="A142" s="14" t="s">
        <v>22</v>
      </c>
      <c r="B142" s="14">
        <v>4</v>
      </c>
      <c r="C142" s="14">
        <v>2024</v>
      </c>
      <c r="D142" s="14">
        <v>0.50426455184797248</v>
      </c>
      <c r="E142" s="14">
        <v>2.2355633686026071</v>
      </c>
      <c r="F142" s="14">
        <v>10.164379429950234</v>
      </c>
      <c r="G142" s="14">
        <v>1.0542559706062462</v>
      </c>
      <c r="H142" s="14">
        <v>3.4249560516103355</v>
      </c>
      <c r="I142" s="14">
        <v>0.77254975310489304</v>
      </c>
      <c r="J142" s="14">
        <v>5.7562767911818739E-2</v>
      </c>
      <c r="K142" s="14">
        <v>0.65930253582244724</v>
      </c>
      <c r="L142" s="14">
        <v>11.1111111111111</v>
      </c>
      <c r="M142" s="14">
        <v>6.6756618845543656</v>
      </c>
      <c r="N142" s="17">
        <v>67.266666666666666</v>
      </c>
      <c r="O142" s="14">
        <v>1.4682514828511724</v>
      </c>
      <c r="P142" s="14">
        <v>4.4110749941954959</v>
      </c>
      <c r="Q142" s="14">
        <v>2.1935735359999997</v>
      </c>
      <c r="R142" s="3"/>
    </row>
    <row r="143" spans="1:18">
      <c r="A143" s="14" t="s">
        <v>22</v>
      </c>
      <c r="B143" s="14">
        <v>3</v>
      </c>
      <c r="C143" s="14">
        <v>2024</v>
      </c>
      <c r="D143" s="14">
        <v>0.4375788813397925</v>
      </c>
      <c r="E143" s="14">
        <v>2.1577103674442868</v>
      </c>
      <c r="F143" s="14">
        <v>9.7458340346742975</v>
      </c>
      <c r="G143" s="14">
        <v>1.0393295030504057</v>
      </c>
      <c r="H143" s="14">
        <v>3.9216292762912723</v>
      </c>
      <c r="I143" s="14">
        <v>0.79529772746166461</v>
      </c>
      <c r="J143" s="14">
        <v>5.3011905467037851E-2</v>
      </c>
      <c r="K143" s="14">
        <v>0.69108386576872161</v>
      </c>
      <c r="L143" s="14">
        <v>12.500000000000011</v>
      </c>
      <c r="M143" s="14">
        <v>7.1059604218986703</v>
      </c>
      <c r="N143" s="17">
        <v>73.148148148148138</v>
      </c>
      <c r="O143" s="14">
        <v>1.5732470323656553</v>
      </c>
      <c r="P143" s="14">
        <v>4.9024931057613479</v>
      </c>
      <c r="Q143" s="14">
        <v>2.1375448539999997</v>
      </c>
      <c r="R143" s="3"/>
    </row>
    <row r="144" spans="1:18">
      <c r="A144" s="14" t="s">
        <v>22</v>
      </c>
      <c r="B144" s="14">
        <v>2</v>
      </c>
      <c r="C144" s="14">
        <v>2024</v>
      </c>
      <c r="D144" s="14">
        <v>0.40064837752699023</v>
      </c>
      <c r="E144" s="14">
        <v>1.9959623662057668</v>
      </c>
      <c r="F144" s="14">
        <v>8.7537587704644171</v>
      </c>
      <c r="G144" s="14">
        <v>0.90271261392439195</v>
      </c>
      <c r="H144" s="14">
        <v>3.9722317449434352</v>
      </c>
      <c r="I144" s="14">
        <v>0.79734379300853286</v>
      </c>
      <c r="J144" s="14">
        <v>7.091624871919322E-2</v>
      </c>
      <c r="K144" s="14">
        <v>0.69776892613741015</v>
      </c>
      <c r="L144" s="14">
        <v>-29.411764705882359</v>
      </c>
      <c r="M144" s="14">
        <v>6.2238446354243235</v>
      </c>
      <c r="N144" s="17">
        <v>72.625</v>
      </c>
      <c r="O144" s="14">
        <v>1.4191114915495371</v>
      </c>
      <c r="P144" s="14">
        <v>4.9219708223822041</v>
      </c>
      <c r="Q144" s="14">
        <v>2.137460355</v>
      </c>
      <c r="R144" s="3"/>
    </row>
    <row r="145" spans="1:18">
      <c r="A145" s="14" t="s">
        <v>22</v>
      </c>
      <c r="B145" s="14">
        <v>1</v>
      </c>
      <c r="C145" s="14">
        <v>2024</v>
      </c>
      <c r="D145" s="14">
        <v>0.57581573896353166</v>
      </c>
      <c r="E145" s="14">
        <v>2.8564766235280401</v>
      </c>
      <c r="F145" s="14">
        <v>12.540522095205597</v>
      </c>
      <c r="G145" s="14">
        <v>0.98563385750339738</v>
      </c>
      <c r="H145" s="14">
        <v>3.9509541020558858</v>
      </c>
      <c r="I145" s="14">
        <v>0.79644326060558579</v>
      </c>
      <c r="J145" s="14">
        <v>4.2580728661101401E-2</v>
      </c>
      <c r="K145" s="14">
        <v>0.69476506245625691</v>
      </c>
      <c r="L145" s="14">
        <v>-20.930232558139529</v>
      </c>
      <c r="M145" s="14">
        <v>6.0967841890735368</v>
      </c>
      <c r="N145" s="17">
        <v>49.17647058823529</v>
      </c>
      <c r="O145" s="14">
        <v>1.3887238013353542</v>
      </c>
      <c r="P145" s="14">
        <v>4.9229139947922738</v>
      </c>
      <c r="Q145" s="14">
        <v>2.1371562280000003</v>
      </c>
      <c r="R145" s="3"/>
    </row>
    <row r="146" spans="1:18">
      <c r="A146" s="14" t="s">
        <v>22</v>
      </c>
      <c r="B146" s="14">
        <v>4</v>
      </c>
      <c r="C146" s="14">
        <v>2023</v>
      </c>
      <c r="D146" s="14">
        <v>0.73111744021384595</v>
      </c>
      <c r="E146" s="14">
        <v>3.670127795527157</v>
      </c>
      <c r="F146" s="14">
        <v>13.052123277943473</v>
      </c>
      <c r="G146" s="14">
        <v>0.83071502830079702</v>
      </c>
      <c r="H146" s="14">
        <v>4.0098242811501601</v>
      </c>
      <c r="I146" s="14">
        <v>0.79878757020795876</v>
      </c>
      <c r="J146" s="14">
        <v>3.6675522698394365E-2</v>
      </c>
      <c r="K146" s="14">
        <v>0.69748589515904946</v>
      </c>
      <c r="L146" s="14">
        <v>168.75</v>
      </c>
      <c r="M146" s="14">
        <v>5.4483862645703738</v>
      </c>
      <c r="N146" s="17">
        <v>41.813953488372093</v>
      </c>
      <c r="O146" s="14">
        <v>1.5320322559440895</v>
      </c>
      <c r="P146" s="14">
        <v>4.9661940894568692</v>
      </c>
      <c r="Q146" s="14">
        <v>2.1335977580000001</v>
      </c>
      <c r="R146" s="3"/>
    </row>
    <row r="147" spans="1:18">
      <c r="A147" s="14" t="s">
        <v>22</v>
      </c>
      <c r="B147" s="14">
        <v>3</v>
      </c>
      <c r="C147" s="14">
        <v>2023</v>
      </c>
      <c r="D147" s="14">
        <v>0.28534497475794457</v>
      </c>
      <c r="E147" s="14">
        <v>1.4545002486325211</v>
      </c>
      <c r="F147" s="14">
        <v>5.961277173913043</v>
      </c>
      <c r="G147" s="14">
        <v>0.84425257052465064</v>
      </c>
      <c r="H147" s="14">
        <v>4.0868970661362507</v>
      </c>
      <c r="I147" s="14">
        <v>0.80177060215106211</v>
      </c>
      <c r="J147" s="14">
        <v>3.8821513313999474E-2</v>
      </c>
      <c r="K147" s="14">
        <v>0.69869649902611997</v>
      </c>
      <c r="L147" s="14">
        <v>-15.789473684210526</v>
      </c>
      <c r="M147" s="14">
        <v>5.822940976336616</v>
      </c>
      <c r="N147" s="17">
        <v>100.4375</v>
      </c>
      <c r="O147" s="14">
        <v>1.4207474087796286</v>
      </c>
      <c r="P147" s="14">
        <v>5.0496021879661859</v>
      </c>
      <c r="Q147" s="14">
        <v>2.1335081809999998</v>
      </c>
      <c r="R147" s="3"/>
    </row>
    <row r="148" spans="1:18">
      <c r="A148" s="14" t="s">
        <v>22</v>
      </c>
      <c r="B148" s="14">
        <v>2</v>
      </c>
      <c r="C148" s="14">
        <v>2023</v>
      </c>
      <c r="D148" s="14">
        <v>0.33967109896027509</v>
      </c>
      <c r="E148" s="14">
        <v>1.7253713756680555</v>
      </c>
      <c r="F148" s="14">
        <v>7.7504725897920608</v>
      </c>
      <c r="G148" s="14">
        <v>0.96053628238145738</v>
      </c>
      <c r="H148" s="14">
        <v>4.0689306905693723</v>
      </c>
      <c r="I148" s="14">
        <v>0.80104386727973154</v>
      </c>
      <c r="J148" s="14">
        <v>6.097560975609756E-2</v>
      </c>
      <c r="K148" s="14">
        <v>0.70100407670240072</v>
      </c>
      <c r="L148" s="14">
        <v>-29.629629629629633</v>
      </c>
      <c r="M148" s="14">
        <v>6.7147637368582229</v>
      </c>
      <c r="N148" s="17">
        <v>90.631578947368411</v>
      </c>
      <c r="O148" s="14">
        <v>1.4948070600504988</v>
      </c>
      <c r="P148" s="14">
        <v>5.0565374742246352</v>
      </c>
      <c r="Q148" s="14">
        <v>2.0627816590000001</v>
      </c>
      <c r="R148" s="3"/>
    </row>
    <row r="149" spans="1:18">
      <c r="A149" s="14" t="s">
        <v>22</v>
      </c>
      <c r="B149" s="14">
        <v>1</v>
      </c>
      <c r="C149" s="14">
        <v>2023</v>
      </c>
      <c r="D149" s="14">
        <v>0.47821288833896264</v>
      </c>
      <c r="E149" s="14">
        <v>2.4513585326133538</v>
      </c>
      <c r="F149" s="14">
        <v>9.212433564181028</v>
      </c>
      <c r="G149" s="14">
        <v>0.83082224174042296</v>
      </c>
      <c r="H149" s="14">
        <v>4.1152824205022718</v>
      </c>
      <c r="I149" s="14">
        <v>0.80281242684680465</v>
      </c>
      <c r="J149" s="14">
        <v>6.9454766569826368E-2</v>
      </c>
      <c r="K149" s="14">
        <v>0.70278188210118719</v>
      </c>
      <c r="L149" s="14">
        <v>12.500000000000011</v>
      </c>
      <c r="M149" s="14">
        <v>5.1782767719648897</v>
      </c>
      <c r="N149" s="17">
        <v>59.666666666666657</v>
      </c>
      <c r="O149" s="14">
        <v>1.3779000804461301</v>
      </c>
      <c r="P149" s="14">
        <v>5.1053398474329308</v>
      </c>
      <c r="Q149" s="14">
        <v>1.9957740830000001</v>
      </c>
      <c r="R149" s="3"/>
    </row>
    <row r="150" spans="1:18">
      <c r="A150" s="14" t="s">
        <v>22</v>
      </c>
      <c r="B150" s="14">
        <v>4</v>
      </c>
      <c r="C150" s="14">
        <v>2022</v>
      </c>
      <c r="D150" s="14">
        <v>0.43575739186136675</v>
      </c>
      <c r="E150" s="14">
        <v>2.2652587302282785</v>
      </c>
      <c r="F150" s="14">
        <v>9.6275605214152691</v>
      </c>
      <c r="G150" s="14">
        <v>0.81169242462629843</v>
      </c>
      <c r="H150" s="14">
        <v>4.1873986767734301</v>
      </c>
      <c r="I150" s="14">
        <v>0.80551060314891609</v>
      </c>
      <c r="J150" s="14">
        <v>4.6491005827210538E-2</v>
      </c>
      <c r="K150" s="14">
        <v>0.70112097640187532</v>
      </c>
      <c r="L150" s="14">
        <v>14.285714285714285</v>
      </c>
      <c r="M150" s="14">
        <v>5.9966696755307263</v>
      </c>
      <c r="N150" s="17">
        <v>67.5</v>
      </c>
      <c r="O150" s="14">
        <v>1.4109501887394296</v>
      </c>
      <c r="P150" s="14">
        <v>5.1626867633527578</v>
      </c>
      <c r="Q150" s="14">
        <v>1.9877849480000001</v>
      </c>
      <c r="R150" s="3"/>
    </row>
    <row r="151" spans="1:18">
      <c r="A151" s="14" t="s">
        <v>22</v>
      </c>
      <c r="B151" s="14">
        <v>3</v>
      </c>
      <c r="C151" s="14">
        <v>2022</v>
      </c>
      <c r="D151" s="14">
        <v>0.39226745974771815</v>
      </c>
      <c r="E151" s="14">
        <v>2.0644058648916075</v>
      </c>
      <c r="F151" s="14">
        <v>8.5094549499443826</v>
      </c>
      <c r="G151" s="14">
        <v>0.87046410494047199</v>
      </c>
      <c r="H151" s="14">
        <v>4.2514167491229644</v>
      </c>
      <c r="I151" s="14">
        <v>0.80783167538372136</v>
      </c>
      <c r="J151" s="14">
        <v>1.8678263349255007E-2</v>
      </c>
      <c r="K151" s="14">
        <v>0.70049975079811955</v>
      </c>
      <c r="L151" s="14">
        <v>23.52941176470587</v>
      </c>
      <c r="M151" s="14">
        <v>4.5915356060622914</v>
      </c>
      <c r="N151" s="17">
        <v>59.333333333333343</v>
      </c>
      <c r="O151" s="14">
        <v>1.1139130637357202</v>
      </c>
      <c r="P151" s="14">
        <v>5.1846946118557167</v>
      </c>
      <c r="Q151" s="14">
        <v>1.9877000849999999</v>
      </c>
      <c r="R151" s="3"/>
    </row>
    <row r="152" spans="1:18">
      <c r="A152" s="14" t="s">
        <v>22</v>
      </c>
      <c r="B152" s="14">
        <v>2</v>
      </c>
      <c r="C152" s="14">
        <v>2022</v>
      </c>
      <c r="D152" s="14">
        <v>0.31706608185589347</v>
      </c>
      <c r="E152" s="14">
        <v>1.653879726191023</v>
      </c>
      <c r="F152" s="14">
        <v>7.0339976553341153</v>
      </c>
      <c r="G152" s="14">
        <v>0.77790364496568265</v>
      </c>
      <c r="H152" s="14">
        <v>4.2046216750126337</v>
      </c>
      <c r="I152" s="14">
        <v>0.80607005398930787</v>
      </c>
      <c r="J152" s="14">
        <v>1.5925901246085162E-2</v>
      </c>
      <c r="K152" s="14">
        <v>0.69549403354643757</v>
      </c>
      <c r="L152" s="14">
        <v>-22.72727272727272</v>
      </c>
      <c r="M152" s="14">
        <v>3.8642631475185611</v>
      </c>
      <c r="N152" s="17">
        <v>58.529411764705877</v>
      </c>
      <c r="O152" s="14">
        <v>0.90859093072081576</v>
      </c>
      <c r="P152" s="14">
        <v>4.9954518307529749</v>
      </c>
      <c r="Q152" s="14">
        <v>1.98766822</v>
      </c>
      <c r="R152" s="3"/>
    </row>
    <row r="153" spans="1:18">
      <c r="A153" s="14" t="s">
        <v>22</v>
      </c>
      <c r="B153" s="14">
        <v>1</v>
      </c>
      <c r="C153" s="14">
        <v>2022</v>
      </c>
      <c r="D153" s="14">
        <v>0.45992052419393636</v>
      </c>
      <c r="E153" s="14">
        <v>2.2344801795063574</v>
      </c>
      <c r="F153" s="14">
        <v>8.2442221455674378</v>
      </c>
      <c r="G153" s="14">
        <v>0.62657004830917873</v>
      </c>
      <c r="H153" s="14">
        <v>3.8466249065071056</v>
      </c>
      <c r="I153" s="14">
        <v>0.79174644716205944</v>
      </c>
      <c r="J153" s="14">
        <v>1.4915458937198067E-2</v>
      </c>
      <c r="K153" s="14">
        <v>0.68599820922688504</v>
      </c>
      <c r="L153" s="14">
        <v>-15.384615384615389</v>
      </c>
      <c r="M153" s="14">
        <v>4.0791520905484653</v>
      </c>
      <c r="N153" s="17">
        <v>54.090909090909093</v>
      </c>
      <c r="O153" s="14">
        <v>1.1055966632853405</v>
      </c>
      <c r="P153" s="14">
        <v>4.8442875841436051</v>
      </c>
      <c r="Q153" s="14">
        <v>1.9874725900000001</v>
      </c>
      <c r="R153" s="3"/>
    </row>
    <row r="154" spans="1:18">
      <c r="A154" s="14" t="s">
        <v>22</v>
      </c>
      <c r="B154" s="14">
        <v>4</v>
      </c>
      <c r="C154" s="14">
        <v>2021</v>
      </c>
      <c r="D154" s="14">
        <v>0.46067339611137459</v>
      </c>
      <c r="E154" s="14">
        <v>2.2698011539745364</v>
      </c>
      <c r="F154" s="14">
        <v>9.0735798703774311</v>
      </c>
      <c r="G154" s="14">
        <v>0.63562288403052736</v>
      </c>
      <c r="H154" s="14">
        <v>3.9151208812169185</v>
      </c>
      <c r="I154" s="14">
        <v>0.79460354021698099</v>
      </c>
      <c r="J154" s="14">
        <v>1.6698226889309692E-2</v>
      </c>
      <c r="K154" s="14">
        <v>0.68764801382207064</v>
      </c>
      <c r="L154" s="14">
        <v>-147.27272727272725</v>
      </c>
      <c r="M154" s="14">
        <v>4.579364569958063</v>
      </c>
      <c r="N154" s="17">
        <v>46.538461538461533</v>
      </c>
      <c r="O154" s="14">
        <v>1.14555083372276</v>
      </c>
      <c r="P154" s="14">
        <v>4.9327166086500407</v>
      </c>
      <c r="Q154" s="14">
        <v>1.9854005400000001</v>
      </c>
      <c r="R154" s="3"/>
    </row>
    <row r="155" spans="1:18">
      <c r="A155" s="14" t="s">
        <v>22</v>
      </c>
      <c r="B155" s="14">
        <v>3</v>
      </c>
      <c r="C155" s="14">
        <v>2021</v>
      </c>
      <c r="D155" s="14">
        <v>-1.0505885420187135</v>
      </c>
      <c r="E155" s="14">
        <v>-5.3137973137973136</v>
      </c>
      <c r="F155" s="14">
        <v>-19.908508691674289</v>
      </c>
      <c r="G155" s="14">
        <v>0.64816689158794427</v>
      </c>
      <c r="H155" s="14">
        <v>4.0456166056166056</v>
      </c>
      <c r="I155" s="14">
        <v>0.79985708905862241</v>
      </c>
      <c r="J155" s="14">
        <v>2.3616734143049933E-2</v>
      </c>
      <c r="K155" s="14">
        <v>0.68383749478853018</v>
      </c>
      <c r="L155" s="14">
        <v>-405.55555555555554</v>
      </c>
      <c r="M155" s="14">
        <v>3.4766666520713629</v>
      </c>
      <c r="N155" s="17">
        <v>-17.399999999999999</v>
      </c>
      <c r="O155" s="14">
        <v>0.92796011006446877</v>
      </c>
      <c r="P155" s="14">
        <v>4.9830280830280831</v>
      </c>
      <c r="Q155" s="14">
        <v>1.9853692009999999</v>
      </c>
      <c r="R155" s="3"/>
    </row>
    <row r="156" spans="1:18">
      <c r="A156" s="14" t="s">
        <v>22</v>
      </c>
      <c r="B156" s="14">
        <v>2</v>
      </c>
      <c r="C156" s="14">
        <v>2021</v>
      </c>
      <c r="D156" s="14">
        <v>0.39902879773916855</v>
      </c>
      <c r="E156" s="14">
        <v>1.8610479417088224</v>
      </c>
      <c r="F156" s="14">
        <v>7.689357622243528</v>
      </c>
      <c r="G156" s="14">
        <v>0.66410637061898925</v>
      </c>
      <c r="H156" s="14">
        <v>3.652248572887177</v>
      </c>
      <c r="I156" s="14">
        <v>0.7830815770095727</v>
      </c>
      <c r="J156" s="14">
        <v>1.9815400503453172E-2</v>
      </c>
      <c r="K156" s="14">
        <v>0.67159470210787831</v>
      </c>
      <c r="L156" s="14">
        <v>200</v>
      </c>
      <c r="M156" s="14">
        <v>3.8563405515321194</v>
      </c>
      <c r="N156" s="17">
        <v>56.277777777777786</v>
      </c>
      <c r="O156" s="14">
        <v>0.93334645083956014</v>
      </c>
      <c r="P156" s="14">
        <v>4.619018888940456</v>
      </c>
      <c r="Q156" s="14">
        <v>1.985273048</v>
      </c>
      <c r="R156" s="3"/>
    </row>
    <row r="157" spans="1:18">
      <c r="A157" s="14" t="s">
        <v>22</v>
      </c>
      <c r="B157" s="14">
        <v>1</v>
      </c>
      <c r="C157" s="14">
        <v>2021</v>
      </c>
      <c r="D157" s="14">
        <v>0.12479961038170417</v>
      </c>
      <c r="E157" s="14">
        <v>0.58219340180811285</v>
      </c>
      <c r="F157" s="14">
        <v>2.608142493638677</v>
      </c>
      <c r="G157" s="14">
        <v>0.74216256036670214</v>
      </c>
      <c r="H157" s="14">
        <v>3.6530979315567755</v>
      </c>
      <c r="I157" s="14">
        <v>0.78308204306093876</v>
      </c>
      <c r="J157" s="14">
        <v>1.8744372595563559E-2</v>
      </c>
      <c r="K157" s="14">
        <v>0.66758972261119942</v>
      </c>
      <c r="L157" s="14">
        <v>-97.101449275362313</v>
      </c>
      <c r="M157" s="14">
        <v>4.9122526620038167</v>
      </c>
      <c r="N157" s="17">
        <v>194.5</v>
      </c>
      <c r="O157" s="14">
        <v>1.0965202609935154</v>
      </c>
      <c r="P157" s="14">
        <v>4.6484119846641736</v>
      </c>
      <c r="Q157" s="14">
        <v>1.9851057029999999</v>
      </c>
      <c r="R157" s="3"/>
    </row>
    <row r="158" spans="1:18">
      <c r="A158" s="14" t="s">
        <v>22</v>
      </c>
      <c r="B158" s="14">
        <v>4</v>
      </c>
      <c r="C158" s="14">
        <v>2020</v>
      </c>
      <c r="D158" s="14">
        <v>0.20846958796599085</v>
      </c>
      <c r="E158" s="14">
        <v>0.971382315127851</v>
      </c>
      <c r="F158" s="14">
        <v>4.2965459140690818</v>
      </c>
      <c r="G158" s="14">
        <v>0.70701715632133122</v>
      </c>
      <c r="H158" s="14">
        <v>3.6475882100852339</v>
      </c>
      <c r="I158" s="14">
        <v>0.78281352190974496</v>
      </c>
      <c r="J158" s="14">
        <v>3.5638023709594284E-2</v>
      </c>
      <c r="K158" s="14">
        <v>0.66982155490920525</v>
      </c>
      <c r="L158" s="14">
        <v>5074.9999999999991</v>
      </c>
      <c r="M158" s="14">
        <v>5.1915983821946083</v>
      </c>
      <c r="N158" s="17">
        <v>6</v>
      </c>
      <c r="O158" s="14">
        <v>1.1737397799466691</v>
      </c>
      <c r="P158" s="14">
        <v>4.6055664015999236</v>
      </c>
      <c r="Q158" s="14">
        <v>1.9846786729999999</v>
      </c>
      <c r="R158" s="3"/>
    </row>
    <row r="159" spans="1:18">
      <c r="A159" s="14" t="s">
        <v>22</v>
      </c>
      <c r="B159" s="14">
        <v>3</v>
      </c>
      <c r="C159" s="14">
        <v>2020</v>
      </c>
      <c r="D159" s="14">
        <v>8.9970393463546294E-2</v>
      </c>
      <c r="E159" s="14">
        <v>0.41322314049586778</v>
      </c>
      <c r="F159" s="14">
        <v>1.7615731257681277</v>
      </c>
      <c r="G159" s="14">
        <v>0.73553036558816909</v>
      </c>
      <c r="H159" s="14">
        <v>3.5807707092062273</v>
      </c>
      <c r="I159" s="14">
        <v>0.77963530605626286</v>
      </c>
      <c r="J159" s="14">
        <v>3.4832219803318069E-2</v>
      </c>
      <c r="K159" s="14">
        <v>0.66130712146855875</v>
      </c>
      <c r="L159" s="14">
        <v>-101.07238605898124</v>
      </c>
      <c r="M159" s="14">
        <v>3.8048956672675129</v>
      </c>
      <c r="N159" s="17">
        <v>233.99999999999997</v>
      </c>
      <c r="O159" s="14">
        <v>0.89253798998654621</v>
      </c>
      <c r="P159" s="14">
        <v>4.9206227176628872</v>
      </c>
      <c r="Q159" s="14">
        <v>1.9845620349999999</v>
      </c>
      <c r="R159" s="3"/>
    </row>
    <row r="160" spans="1:18">
      <c r="A160" s="14" t="s">
        <v>22</v>
      </c>
      <c r="B160" s="14">
        <v>2</v>
      </c>
      <c r="C160" s="14">
        <v>2020</v>
      </c>
      <c r="D160" s="14">
        <v>-1.8017193236228475</v>
      </c>
      <c r="E160" s="14">
        <v>-55.452240067624679</v>
      </c>
      <c r="F160" s="14">
        <v>-43.414956982131038</v>
      </c>
      <c r="G160" s="14">
        <v>0.54619499945408889</v>
      </c>
      <c r="H160" s="14">
        <v>29.706396167934628</v>
      </c>
      <c r="I160" s="14">
        <v>0.96520154903917454</v>
      </c>
      <c r="J160" s="14">
        <v>2.1137678785893656E-2</v>
      </c>
      <c r="K160" s="14">
        <v>0.91812393300419881</v>
      </c>
      <c r="L160" s="14">
        <v>-754.38596491228077</v>
      </c>
      <c r="M160" s="14">
        <v>1.0331730108537394</v>
      </c>
      <c r="N160" s="17">
        <v>-2.3699731903485253</v>
      </c>
      <c r="O160" s="14">
        <v>1.3196318</v>
      </c>
      <c r="P160" s="14">
        <v>27.601718794026485</v>
      </c>
      <c r="Q160" s="14">
        <v>0.52979335500000002</v>
      </c>
      <c r="R160" s="3"/>
    </row>
    <row r="161" spans="1:18">
      <c r="A161" s="14" t="s">
        <v>22</v>
      </c>
      <c r="B161" s="14">
        <v>1</v>
      </c>
      <c r="C161" s="14">
        <v>2020</v>
      </c>
      <c r="D161" s="14">
        <v>0.43143226282761166</v>
      </c>
      <c r="E161" s="14">
        <v>6.7913564554203738</v>
      </c>
      <c r="F161" s="14">
        <v>8.6855550394797962</v>
      </c>
      <c r="G161" s="14">
        <v>1.2792923785290198</v>
      </c>
      <c r="H161" s="14">
        <v>14.695660069003088</v>
      </c>
      <c r="I161" s="14">
        <v>0.93356635289774825</v>
      </c>
      <c r="J161" s="14">
        <v>0.23748939779474132</v>
      </c>
      <c r="K161" s="14">
        <v>0.43320296418279125</v>
      </c>
      <c r="L161" s="14">
        <v>-108.30903790087464</v>
      </c>
      <c r="M161" s="14">
        <v>1.1023877445796562</v>
      </c>
      <c r="N161" s="17">
        <v>15.719298245614038</v>
      </c>
      <c r="O161" s="14">
        <v>0.8619723312438714</v>
      </c>
      <c r="P161" s="14">
        <v>15.605956055928818</v>
      </c>
      <c r="Q161" s="14">
        <v>0.52978589599999992</v>
      </c>
      <c r="R161" s="3"/>
    </row>
    <row r="162" spans="1:18">
      <c r="A162" s="14" t="s">
        <v>22</v>
      </c>
      <c r="B162" s="14">
        <v>4</v>
      </c>
      <c r="C162" s="14">
        <v>2019</v>
      </c>
      <c r="D162" s="14">
        <v>-4.2408094276726604</v>
      </c>
      <c r="E162" s="14">
        <v>-70.346573208722745</v>
      </c>
      <c r="F162" s="14">
        <v>-76.175416403120394</v>
      </c>
      <c r="G162" s="14">
        <v>1.3320665705674224</v>
      </c>
      <c r="H162" s="14">
        <v>15.538940809968848</v>
      </c>
      <c r="I162" s="14">
        <v>0.93675759425325134</v>
      </c>
      <c r="J162" s="14">
        <v>0.20573974577381732</v>
      </c>
      <c r="K162" s="14">
        <v>0.42434431741761935</v>
      </c>
      <c r="L162" s="14">
        <v>124.18300653594771</v>
      </c>
      <c r="M162" s="14">
        <v>1.2084406293548386</v>
      </c>
      <c r="N162" s="17">
        <v>-1.5787172011661808</v>
      </c>
      <c r="O162" s="14">
        <v>1.1159723335338785</v>
      </c>
      <c r="P162" s="14">
        <v>16.638337227414329</v>
      </c>
      <c r="Q162" s="14">
        <v>0.52923674100000007</v>
      </c>
      <c r="R162" s="3"/>
    </row>
    <row r="163" spans="1:18">
      <c r="A163" s="14" t="s">
        <v>22</v>
      </c>
      <c r="B163" s="14">
        <v>3</v>
      </c>
      <c r="C163" s="14">
        <v>2019</v>
      </c>
      <c r="D163" s="14">
        <v>-1.8853616137575395</v>
      </c>
      <c r="E163" s="14">
        <v>-18.491818285845063</v>
      </c>
      <c r="F163" s="14">
        <v>-36.462093862815884</v>
      </c>
      <c r="G163" s="14">
        <v>1.7887824474660075</v>
      </c>
      <c r="H163" s="14">
        <v>8.7792653621695838</v>
      </c>
      <c r="I163" s="14">
        <v>0.8951034265513983</v>
      </c>
      <c r="J163" s="14">
        <v>0.4588998763906057</v>
      </c>
      <c r="K163" s="14">
        <v>0.31047814423228659</v>
      </c>
      <c r="L163" s="14">
        <v>-36.645962732919259</v>
      </c>
      <c r="M163" s="14">
        <v>1.1905275912657942</v>
      </c>
      <c r="N163" s="17">
        <v>-3.2581699346405228</v>
      </c>
      <c r="O163" s="14">
        <v>0.60377826805012025</v>
      </c>
      <c r="P163" s="14">
        <v>9.7322348094747682</v>
      </c>
      <c r="Q163" s="14">
        <v>0.52922951699999998</v>
      </c>
      <c r="R163" s="3"/>
    </row>
    <row r="164" spans="1:18">
      <c r="A164" s="14" t="s">
        <v>22</v>
      </c>
      <c r="B164" s="14">
        <v>2</v>
      </c>
      <c r="C164" s="14">
        <v>2019</v>
      </c>
      <c r="D164" s="14">
        <v>-3.0206074395345257</v>
      </c>
      <c r="E164" s="14">
        <v>-24.64707019918778</v>
      </c>
      <c r="F164" s="14">
        <v>-64.646208470707577</v>
      </c>
      <c r="G164" s="14">
        <v>2.0271406058483628</v>
      </c>
      <c r="H164" s="14">
        <v>7.1352736414619997</v>
      </c>
      <c r="I164" s="14">
        <v>0.87445933615367299</v>
      </c>
      <c r="J164" s="14">
        <v>0.60567326212572226</v>
      </c>
      <c r="K164" s="14">
        <v>0.28695532266960838</v>
      </c>
      <c r="L164" s="14">
        <v>-2032</v>
      </c>
      <c r="M164" s="14">
        <v>3.0655519736545775</v>
      </c>
      <c r="N164" s="17">
        <v>-4.7287784679089029</v>
      </c>
      <c r="O164" s="14">
        <v>1.1687750369483658</v>
      </c>
      <c r="P164" s="14">
        <v>8.0581125507638749</v>
      </c>
      <c r="Q164" s="14">
        <v>0.529223793</v>
      </c>
      <c r="R164" s="3"/>
    </row>
    <row r="165" spans="1:18">
      <c r="A165" s="14" t="s">
        <v>22</v>
      </c>
      <c r="B165" s="14">
        <v>1</v>
      </c>
      <c r="C165" s="14">
        <v>2019</v>
      </c>
      <c r="D165" s="14">
        <v>0.16527519535285037</v>
      </c>
      <c r="E165" s="14">
        <v>1.0561466180010872</v>
      </c>
      <c r="F165" s="14">
        <v>3.3906756419845427</v>
      </c>
      <c r="G165" s="14">
        <v>2.2240016638935107</v>
      </c>
      <c r="H165" s="14">
        <v>5.3706608682146459</v>
      </c>
      <c r="I165" s="14">
        <v>0.84044867354503139</v>
      </c>
      <c r="J165" s="14">
        <v>0.61647254575707155</v>
      </c>
      <c r="K165" s="14">
        <v>0.19342311305981835</v>
      </c>
      <c r="L165" s="14">
        <v>-101.88111361926259</v>
      </c>
      <c r="M165" s="14">
        <v>2.3406109029468962</v>
      </c>
      <c r="N165" s="17">
        <v>70.959999999999994</v>
      </c>
      <c r="O165" s="14">
        <v>0.72906657852916057</v>
      </c>
      <c r="P165" s="14">
        <v>6.1847480003106314</v>
      </c>
      <c r="Q165" s="14">
        <v>0.52921027800000009</v>
      </c>
      <c r="R165" s="3"/>
    </row>
    <row r="166" spans="1:18">
      <c r="A166" s="14" t="s">
        <v>22</v>
      </c>
      <c r="B166" s="14">
        <v>4</v>
      </c>
      <c r="C166" s="14">
        <v>2018</v>
      </c>
      <c r="D166" s="14">
        <v>-8.9213585297746612</v>
      </c>
      <c r="E166" s="14">
        <v>-54.296103074855736</v>
      </c>
      <c r="F166" s="14">
        <v>-168.02837573385517</v>
      </c>
      <c r="G166" s="14">
        <v>0.22053003957309031</v>
      </c>
      <c r="H166" s="14">
        <v>5.066160777804126</v>
      </c>
      <c r="I166" s="14">
        <v>0.83241768946035455</v>
      </c>
      <c r="J166" s="14">
        <v>4.000479673821801E-2</v>
      </c>
      <c r="K166" s="14">
        <v>0.63483908211863183</v>
      </c>
      <c r="L166" s="14">
        <v>-1319.2660550458713</v>
      </c>
      <c r="M166" s="14">
        <v>3.0128222274217222</v>
      </c>
      <c r="N166" s="17">
        <v>-1.7810383747178331</v>
      </c>
      <c r="O166" s="14">
        <v>0.9735528626748875</v>
      </c>
      <c r="P166" s="14">
        <v>5.8643585487313254</v>
      </c>
      <c r="Q166" s="14">
        <v>0.52033870999999998</v>
      </c>
      <c r="R166" s="3"/>
    </row>
    <row r="167" spans="1:18">
      <c r="A167" s="14" t="s">
        <v>22</v>
      </c>
      <c r="B167" s="14">
        <v>3</v>
      </c>
      <c r="C167" s="14">
        <v>2018</v>
      </c>
      <c r="D167" s="14">
        <v>0.79428451355326746</v>
      </c>
      <c r="E167" s="14">
        <v>2.9160666529520674</v>
      </c>
      <c r="F167" s="14">
        <v>12.942250627710569</v>
      </c>
      <c r="G167" s="14">
        <v>0.66909052587206241</v>
      </c>
      <c r="H167" s="14">
        <v>2.6583521909072205</v>
      </c>
      <c r="I167" s="14">
        <v>0.7240876934930307</v>
      </c>
      <c r="J167" s="14">
        <v>4.5315628622615657E-2</v>
      </c>
      <c r="K167" s="14">
        <v>0.49878847244419239</v>
      </c>
      <c r="L167" s="14">
        <v>-157.06806282722513</v>
      </c>
      <c r="M167" s="14">
        <v>5.4118173409153165</v>
      </c>
      <c r="N167" s="17">
        <v>42.064220183486235</v>
      </c>
      <c r="O167" s="14">
        <v>1.2193567049243983</v>
      </c>
      <c r="P167" s="14">
        <v>3.632843036412261</v>
      </c>
      <c r="Q167" s="14">
        <v>0.51710298300000002</v>
      </c>
      <c r="R167" s="3"/>
    </row>
    <row r="168" spans="1:18">
      <c r="A168" s="14" t="s">
        <v>22</v>
      </c>
      <c r="B168" s="14">
        <v>2</v>
      </c>
      <c r="C168" s="14">
        <v>2018</v>
      </c>
      <c r="D168" s="14">
        <v>-1.4022235258767473</v>
      </c>
      <c r="E168" s="14">
        <v>-5.2102716784518046</v>
      </c>
      <c r="F168" s="14">
        <v>-23.145961265942372</v>
      </c>
      <c r="G168" s="14">
        <v>0.65062333946454121</v>
      </c>
      <c r="H168" s="14">
        <v>2.702323355840289</v>
      </c>
      <c r="I168" s="14">
        <v>0.72726752421697261</v>
      </c>
      <c r="J168" s="14">
        <v>5.2830574289801757E-2</v>
      </c>
      <c r="K168" s="14">
        <v>0.50585855401429169</v>
      </c>
      <c r="L168" s="14">
        <v>-322.09302325581393</v>
      </c>
      <c r="M168" s="14">
        <v>5.1795790054393009</v>
      </c>
      <c r="N168" s="17">
        <v>-22.204188481675391</v>
      </c>
      <c r="O168" s="14">
        <v>1.1659491471651868</v>
      </c>
      <c r="P168" s="14">
        <v>3.6695996597373597</v>
      </c>
      <c r="Q168" s="14">
        <v>0.51710298300000002</v>
      </c>
      <c r="R168" s="3"/>
    </row>
    <row r="169" spans="1:18">
      <c r="A169" s="14" t="s">
        <v>22</v>
      </c>
      <c r="B169" s="14">
        <v>1</v>
      </c>
      <c r="C169" s="14">
        <v>2018</v>
      </c>
      <c r="D169" s="14">
        <v>0.65293306335651613</v>
      </c>
      <c r="E169" s="14">
        <v>2.2553342456033652</v>
      </c>
      <c r="F169" s="14">
        <v>10.971400394477318</v>
      </c>
      <c r="G169" s="14">
        <v>0.84609826589595372</v>
      </c>
      <c r="H169" s="14">
        <v>2.4413866504485329</v>
      </c>
      <c r="I169" s="14">
        <v>0.70679637292015141</v>
      </c>
      <c r="J169" s="14">
        <v>2.0809248554913295E-2</v>
      </c>
      <c r="K169" s="14">
        <v>0.48749318164108157</v>
      </c>
      <c r="L169" s="14">
        <v>290.90909090909093</v>
      </c>
      <c r="M169" s="14">
        <v>5.5696876818195262</v>
      </c>
      <c r="N169" s="17">
        <v>50.906976744186046</v>
      </c>
      <c r="O169" s="14">
        <v>1.1449319972358218</v>
      </c>
      <c r="P169" s="14">
        <v>3.4505600324362677</v>
      </c>
      <c r="Q169" s="14">
        <v>0.51600395700000001</v>
      </c>
      <c r="R16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A5DA-5053-454F-9845-45D887AC128E}">
  <dimension ref="A1:AD33"/>
  <sheetViews>
    <sheetView topLeftCell="C1" workbookViewId="0">
      <selection activeCell="C1" sqref="C1"/>
    </sheetView>
  </sheetViews>
  <sheetFormatPr defaultRowHeight="14.4"/>
  <cols>
    <col min="3" max="3" width="12.33203125" bestFit="1" customWidth="1"/>
    <col min="4" max="4" width="14.109375" customWidth="1"/>
    <col min="5" max="5" width="10.33203125" bestFit="1" customWidth="1"/>
    <col min="6" max="9" width="10.6640625" bestFit="1" customWidth="1"/>
    <col min="10" max="10" width="11.6640625" bestFit="1" customWidth="1"/>
    <col min="12" max="12" width="9.5546875" bestFit="1" customWidth="1"/>
    <col min="13" max="13" width="10.6640625" bestFit="1" customWidth="1"/>
    <col min="24" max="24" width="10.44140625" bestFit="1" customWidth="1"/>
    <col min="25" max="25" width="11" bestFit="1" customWidth="1"/>
    <col min="26" max="26" width="11.109375" bestFit="1" customWidth="1"/>
    <col min="30" max="30" width="16.6640625" bestFit="1" customWidth="1"/>
  </cols>
  <sheetData>
    <row r="1" spans="1:30" ht="43.2">
      <c r="A1" t="s">
        <v>1</v>
      </c>
      <c r="B1" t="s">
        <v>2</v>
      </c>
      <c r="C1" s="2" t="s">
        <v>16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8">
        <v>852000</v>
      </c>
      <c r="D2" s="4">
        <v>3400000</v>
      </c>
      <c r="E2" s="4">
        <v>-56000</v>
      </c>
      <c r="F2" s="4">
        <v>27253000</v>
      </c>
      <c r="G2" s="4">
        <v>9289000</v>
      </c>
      <c r="H2" s="4">
        <v>72223000</v>
      </c>
      <c r="I2" s="4">
        <v>6613000</v>
      </c>
      <c r="J2" s="4">
        <v>102415000</v>
      </c>
      <c r="K2">
        <v>-7.0000000000000007E-2</v>
      </c>
      <c r="L2" s="4">
        <v>310000</v>
      </c>
      <c r="M2" s="4">
        <v>41750000</v>
      </c>
      <c r="O2">
        <f>(E2/J2)*100</f>
        <v>-5.4679490309036766E-2</v>
      </c>
      <c r="P2">
        <f>(E2/F2)*100</f>
        <v>-0.20548196528822515</v>
      </c>
      <c r="Q2">
        <f>(E2/D2)*100</f>
        <v>-1.6470588235294119</v>
      </c>
      <c r="R2">
        <f>I2/G2</f>
        <v>0.71191732156313925</v>
      </c>
      <c r="S2">
        <f>H2/F2</f>
        <v>2.6500935676806221</v>
      </c>
      <c r="T2">
        <f>H2/J2</f>
        <v>0.70519943367670757</v>
      </c>
      <c r="U2">
        <f>L2/G2</f>
        <v>3.3372806545376249E-2</v>
      </c>
      <c r="V2">
        <f>M2/(M2+F2)</f>
        <v>0.60504615741344581</v>
      </c>
      <c r="X2">
        <v>53.22</v>
      </c>
      <c r="Y2" s="4"/>
      <c r="Z2">
        <f>((K2-K3)/K3)*100</f>
        <v>-106.25</v>
      </c>
      <c r="AA2">
        <f>X2*C2/D2</f>
        <v>13.33630588235294</v>
      </c>
      <c r="AB2">
        <f>X2/K2</f>
        <v>-760.28571428571422</v>
      </c>
      <c r="AC2">
        <f>X2*C2/F2</f>
        <v>1.6637962793087</v>
      </c>
      <c r="AD2">
        <f>0.5*(J2+J3)/F2</f>
        <v>3.7103254687557334</v>
      </c>
    </row>
    <row r="3" spans="1:30">
      <c r="A3">
        <v>3</v>
      </c>
      <c r="B3">
        <v>2024</v>
      </c>
      <c r="C3" s="8">
        <v>840000</v>
      </c>
      <c r="D3" s="4">
        <v>3941000</v>
      </c>
      <c r="E3" s="4">
        <v>954000</v>
      </c>
      <c r="F3" s="4">
        <v>27531000</v>
      </c>
      <c r="G3" s="4">
        <v>10832000</v>
      </c>
      <c r="H3" s="4">
        <v>72289000</v>
      </c>
      <c r="I3" s="4">
        <v>7991000</v>
      </c>
      <c r="J3" s="4">
        <v>99820000</v>
      </c>
      <c r="K3">
        <v>1.1200000000000001</v>
      </c>
      <c r="L3" s="4">
        <v>1776000</v>
      </c>
      <c r="M3" s="4">
        <v>43025000</v>
      </c>
      <c r="O3">
        <f t="shared" ref="O3:O29" si="0">(E3/J3)*100</f>
        <v>0.95572029653376078</v>
      </c>
      <c r="P3">
        <f t="shared" ref="P3:P29" si="1">(E3/F3)*100</f>
        <v>3.4651847008826411</v>
      </c>
      <c r="Q3">
        <f t="shared" ref="Q3:Q29" si="2">(E3/D3)*100</f>
        <v>24.207054047196145</v>
      </c>
      <c r="R3">
        <f t="shared" ref="R3:R29" si="3">I3/G3</f>
        <v>0.73772156573116687</v>
      </c>
      <c r="S3">
        <f t="shared" ref="S3:S29" si="4">H3/F3</f>
        <v>2.6257309941520468</v>
      </c>
      <c r="T3">
        <f t="shared" ref="T3:T29" si="5">H3/J3</f>
        <v>0.72419354838709682</v>
      </c>
      <c r="U3">
        <f t="shared" ref="U3:U29" si="6">L3/G3</f>
        <v>0.16395864106351551</v>
      </c>
      <c r="V3">
        <f t="shared" ref="V3:V29" si="7">M3/(M3+F3)</f>
        <v>0.60979930835081353</v>
      </c>
      <c r="X3">
        <v>56.47</v>
      </c>
      <c r="Y3" s="4"/>
      <c r="Z3">
        <f t="shared" ref="Z3:Z29" si="8">((K3-K4)/K4)*100</f>
        <v>72.307692307692321</v>
      </c>
      <c r="AA3">
        <f t="shared" ref="AA3:AA29" si="9">X3*C3/D3</f>
        <v>12.036234458259326</v>
      </c>
      <c r="AB3">
        <f t="shared" ref="AB3:AB29" si="10">X3/K3</f>
        <v>50.419642857142854</v>
      </c>
      <c r="AC3">
        <f t="shared" ref="AC3:AC29" si="11">X3*C3/F3</f>
        <v>1.7229595728451563</v>
      </c>
      <c r="AD3">
        <f t="shared" ref="AD3:AD29" si="12">0.5*(J3+J4)/F3</f>
        <v>3.6365733173513495</v>
      </c>
    </row>
    <row r="4" spans="1:30">
      <c r="A4">
        <v>2</v>
      </c>
      <c r="B4">
        <v>2024</v>
      </c>
      <c r="C4" s="8">
        <v>839000</v>
      </c>
      <c r="D4" s="4">
        <v>3486000</v>
      </c>
      <c r="E4" s="4">
        <v>572000</v>
      </c>
      <c r="F4" s="4">
        <v>27073000</v>
      </c>
      <c r="G4" s="4">
        <v>11506000</v>
      </c>
      <c r="H4" s="4">
        <v>73344000</v>
      </c>
      <c r="I4" s="4">
        <v>10752000</v>
      </c>
      <c r="J4" s="4">
        <v>100417000</v>
      </c>
      <c r="K4">
        <v>0.65</v>
      </c>
      <c r="L4" s="4">
        <v>139000</v>
      </c>
      <c r="M4" s="4">
        <v>41579000</v>
      </c>
      <c r="O4">
        <f t="shared" si="0"/>
        <v>0.56962466514633969</v>
      </c>
      <c r="P4">
        <f t="shared" si="1"/>
        <v>2.1128061167953311</v>
      </c>
      <c r="Q4">
        <f t="shared" si="2"/>
        <v>16.408491107286288</v>
      </c>
      <c r="R4">
        <f t="shared" si="3"/>
        <v>0.93446897270989049</v>
      </c>
      <c r="S4">
        <f t="shared" si="4"/>
        <v>2.7091197872419017</v>
      </c>
      <c r="T4">
        <f t="shared" si="5"/>
        <v>0.73039425595267737</v>
      </c>
      <c r="U4">
        <f t="shared" si="6"/>
        <v>1.2080653572049365E-2</v>
      </c>
      <c r="V4">
        <f t="shared" si="7"/>
        <v>0.60564877935092931</v>
      </c>
      <c r="X4">
        <v>47.31</v>
      </c>
      <c r="Y4" s="4"/>
      <c r="Z4">
        <f t="shared" si="8"/>
        <v>-16.666666666666664</v>
      </c>
      <c r="AA4">
        <f t="shared" si="9"/>
        <v>11.386428571428571</v>
      </c>
      <c r="AB4">
        <f t="shared" si="10"/>
        <v>72.784615384615392</v>
      </c>
      <c r="AC4">
        <f t="shared" si="11"/>
        <v>1.4661504081557271</v>
      </c>
      <c r="AD4">
        <f t="shared" si="12"/>
        <v>3.7384479001218929</v>
      </c>
    </row>
    <row r="5" spans="1:30">
      <c r="A5">
        <v>1</v>
      </c>
      <c r="B5">
        <v>2024</v>
      </c>
      <c r="C5" s="8">
        <v>838000</v>
      </c>
      <c r="D5" s="4">
        <v>3632000</v>
      </c>
      <c r="E5" s="4">
        <v>654000</v>
      </c>
      <c r="F5" s="4">
        <v>27421000</v>
      </c>
      <c r="G5" s="4">
        <v>15418000</v>
      </c>
      <c r="H5" s="4">
        <v>74584000</v>
      </c>
      <c r="I5" s="4">
        <v>16189000</v>
      </c>
      <c r="J5" s="4">
        <v>102005000</v>
      </c>
      <c r="K5">
        <v>0.78</v>
      </c>
      <c r="L5" s="4">
        <v>265000</v>
      </c>
      <c r="M5" s="4">
        <v>41484000</v>
      </c>
      <c r="O5">
        <f t="shared" si="0"/>
        <v>0.64114504190971033</v>
      </c>
      <c r="P5">
        <f t="shared" si="1"/>
        <v>2.3850333685861203</v>
      </c>
      <c r="Q5">
        <f t="shared" si="2"/>
        <v>18.006607929515418</v>
      </c>
      <c r="R5">
        <f t="shared" si="3"/>
        <v>1.0500064859255416</v>
      </c>
      <c r="S5">
        <f t="shared" si="4"/>
        <v>2.719959155391853</v>
      </c>
      <c r="T5">
        <f t="shared" si="5"/>
        <v>0.73117984412528803</v>
      </c>
      <c r="U5">
        <f t="shared" si="6"/>
        <v>1.7187702685173174E-2</v>
      </c>
      <c r="V5">
        <f t="shared" si="7"/>
        <v>0.60204629562441037</v>
      </c>
      <c r="X5">
        <v>46.9</v>
      </c>
      <c r="Y5" s="4"/>
      <c r="Z5">
        <f t="shared" si="8"/>
        <v>100</v>
      </c>
      <c r="AA5">
        <f t="shared" si="9"/>
        <v>10.821090308370044</v>
      </c>
      <c r="AB5">
        <f t="shared" si="10"/>
        <v>60.128205128205124</v>
      </c>
      <c r="AC5">
        <f t="shared" si="11"/>
        <v>1.4332883556398381</v>
      </c>
      <c r="AD5">
        <f t="shared" si="12"/>
        <v>3.8489661208562782</v>
      </c>
    </row>
    <row r="6" spans="1:30">
      <c r="A6">
        <v>4</v>
      </c>
      <c r="B6">
        <v>2023</v>
      </c>
      <c r="C6" s="8">
        <v>838000</v>
      </c>
      <c r="D6" s="4">
        <v>3534000</v>
      </c>
      <c r="E6" s="4">
        <v>330000</v>
      </c>
      <c r="F6" s="4">
        <v>27567000</v>
      </c>
      <c r="G6" s="4">
        <v>24476000</v>
      </c>
      <c r="H6" s="4">
        <v>81513000</v>
      </c>
      <c r="I6" s="4">
        <v>25435000</v>
      </c>
      <c r="J6" s="4">
        <v>109080000</v>
      </c>
      <c r="K6">
        <v>0.39</v>
      </c>
      <c r="L6" s="4">
        <v>184000</v>
      </c>
      <c r="M6" s="4">
        <v>44243000</v>
      </c>
      <c r="O6">
        <f t="shared" si="0"/>
        <v>0.30253025302530251</v>
      </c>
      <c r="P6">
        <f t="shared" si="1"/>
        <v>1.1970834693655457</v>
      </c>
      <c r="Q6">
        <f t="shared" si="2"/>
        <v>9.3378607809847214</v>
      </c>
      <c r="R6">
        <f t="shared" si="3"/>
        <v>1.0391812387645041</v>
      </c>
      <c r="S6">
        <f t="shared" si="4"/>
        <v>2.9569049951028403</v>
      </c>
      <c r="T6">
        <f t="shared" si="5"/>
        <v>0.74727722772277227</v>
      </c>
      <c r="U6">
        <f t="shared" si="6"/>
        <v>7.517568230102958E-3</v>
      </c>
      <c r="V6">
        <f t="shared" si="7"/>
        <v>0.61611196212226704</v>
      </c>
      <c r="X6" s="9">
        <v>44.19</v>
      </c>
      <c r="Y6" s="10"/>
      <c r="Z6">
        <f t="shared" si="8"/>
        <v>143.75</v>
      </c>
      <c r="AA6">
        <f t="shared" si="9"/>
        <v>10.47855687606112</v>
      </c>
      <c r="AB6">
        <f t="shared" si="10"/>
        <v>113.30769230769229</v>
      </c>
      <c r="AC6">
        <f t="shared" si="11"/>
        <v>1.3433170094678419</v>
      </c>
      <c r="AD6">
        <f t="shared" si="12"/>
        <v>3.9000072550513294</v>
      </c>
    </row>
    <row r="7" spans="1:30">
      <c r="A7">
        <v>3</v>
      </c>
      <c r="B7">
        <v>2023</v>
      </c>
      <c r="C7" s="8">
        <v>837000</v>
      </c>
      <c r="D7" s="4">
        <v>3810000</v>
      </c>
      <c r="E7" s="4">
        <v>157000</v>
      </c>
      <c r="F7" s="4">
        <v>28028000</v>
      </c>
      <c r="G7" s="4">
        <v>21633000</v>
      </c>
      <c r="H7" s="4">
        <v>77915000</v>
      </c>
      <c r="I7" s="4">
        <v>24679000</v>
      </c>
      <c r="J7" s="4">
        <v>105943000</v>
      </c>
      <c r="K7">
        <v>0.16</v>
      </c>
      <c r="L7" s="4">
        <v>137000</v>
      </c>
      <c r="M7" s="4">
        <v>41889000</v>
      </c>
      <c r="O7">
        <f t="shared" si="0"/>
        <v>0.14819289618002132</v>
      </c>
      <c r="P7">
        <f t="shared" si="1"/>
        <v>0.560154131582703</v>
      </c>
      <c r="Q7">
        <f t="shared" si="2"/>
        <v>4.120734908136483</v>
      </c>
      <c r="R7">
        <f t="shared" si="3"/>
        <v>1.1408034022095872</v>
      </c>
      <c r="S7">
        <f t="shared" si="4"/>
        <v>2.7798986727558157</v>
      </c>
      <c r="T7">
        <f t="shared" si="5"/>
        <v>0.73544264368575551</v>
      </c>
      <c r="U7">
        <f t="shared" si="6"/>
        <v>6.3329173022696802E-3</v>
      </c>
      <c r="V7">
        <f t="shared" si="7"/>
        <v>0.5991246764020195</v>
      </c>
      <c r="X7">
        <v>41.4</v>
      </c>
      <c r="Y7" s="4"/>
      <c r="Z7">
        <f t="shared" si="8"/>
        <v>-76.119402985074629</v>
      </c>
      <c r="AA7">
        <f t="shared" si="9"/>
        <v>9.0949606299212604</v>
      </c>
      <c r="AB7">
        <f t="shared" si="10"/>
        <v>258.75</v>
      </c>
      <c r="AC7">
        <f t="shared" si="11"/>
        <v>1.2363279577565292</v>
      </c>
      <c r="AD7">
        <f t="shared" si="12"/>
        <v>3.7820572284858001</v>
      </c>
    </row>
    <row r="8" spans="1:30">
      <c r="A8">
        <v>2</v>
      </c>
      <c r="B8">
        <v>2023</v>
      </c>
      <c r="C8" s="8">
        <v>837000</v>
      </c>
      <c r="D8" s="4">
        <v>3166000</v>
      </c>
      <c r="E8" s="4">
        <v>583000</v>
      </c>
      <c r="F8" s="4">
        <v>28428000</v>
      </c>
      <c r="G8" s="4">
        <v>13986000</v>
      </c>
      <c r="H8" s="4">
        <v>77636000</v>
      </c>
      <c r="I8" s="4">
        <v>7977000</v>
      </c>
      <c r="J8" s="4">
        <v>106064000</v>
      </c>
      <c r="K8">
        <v>0.67</v>
      </c>
      <c r="L8" s="4">
        <v>137000</v>
      </c>
      <c r="M8" s="4">
        <v>48597000</v>
      </c>
      <c r="O8">
        <f t="shared" si="0"/>
        <v>0.54966812490571726</v>
      </c>
      <c r="P8">
        <f t="shared" si="1"/>
        <v>2.0507949908540875</v>
      </c>
      <c r="Q8">
        <f t="shared" si="2"/>
        <v>18.414403032217308</v>
      </c>
      <c r="R8">
        <f t="shared" si="3"/>
        <v>0.57035607035607039</v>
      </c>
      <c r="S8">
        <f t="shared" si="4"/>
        <v>2.7309694667229492</v>
      </c>
      <c r="T8">
        <f t="shared" si="5"/>
        <v>0.73197314828782623</v>
      </c>
      <c r="U8">
        <f t="shared" si="6"/>
        <v>9.795509795509796E-3</v>
      </c>
      <c r="V8">
        <f t="shared" si="7"/>
        <v>0.63092502434274589</v>
      </c>
      <c r="X8">
        <v>47.35</v>
      </c>
      <c r="Y8" s="4"/>
      <c r="Z8">
        <f t="shared" si="8"/>
        <v>-41.739130434782602</v>
      </c>
      <c r="AA8">
        <f t="shared" si="9"/>
        <v>12.517987997473153</v>
      </c>
      <c r="AB8">
        <f t="shared" si="10"/>
        <v>70.671641791044777</v>
      </c>
      <c r="AC8">
        <f t="shared" si="11"/>
        <v>1.3941167159138876</v>
      </c>
      <c r="AD8">
        <f t="shared" si="12"/>
        <v>3.7179717180244829</v>
      </c>
    </row>
    <row r="9" spans="1:30">
      <c r="A9">
        <v>1</v>
      </c>
      <c r="B9">
        <v>2023</v>
      </c>
      <c r="C9" s="8">
        <v>836000</v>
      </c>
      <c r="D9" s="4">
        <v>3883000</v>
      </c>
      <c r="E9" s="4">
        <v>981000</v>
      </c>
      <c r="F9" s="4">
        <v>28356000</v>
      </c>
      <c r="G9" s="4">
        <v>12762000</v>
      </c>
      <c r="H9" s="4">
        <v>76969000</v>
      </c>
      <c r="I9" s="4">
        <v>9605000</v>
      </c>
      <c r="J9" s="4">
        <v>105325000</v>
      </c>
      <c r="K9">
        <v>1.1499999999999999</v>
      </c>
      <c r="L9" s="4">
        <v>1792000</v>
      </c>
      <c r="M9" s="4">
        <v>48056000</v>
      </c>
      <c r="O9">
        <f t="shared" si="0"/>
        <v>0.93140280085449789</v>
      </c>
      <c r="P9">
        <f t="shared" si="1"/>
        <v>3.4595852729581038</v>
      </c>
      <c r="Q9">
        <f t="shared" si="2"/>
        <v>25.26397115632243</v>
      </c>
      <c r="R9">
        <f t="shared" si="3"/>
        <v>0.752624980410594</v>
      </c>
      <c r="S9">
        <f t="shared" si="4"/>
        <v>2.7143814360276486</v>
      </c>
      <c r="T9">
        <f t="shared" si="5"/>
        <v>0.73077616900071207</v>
      </c>
      <c r="U9">
        <f t="shared" si="6"/>
        <v>0.14041686256072716</v>
      </c>
      <c r="V9">
        <f t="shared" si="7"/>
        <v>0.62890645448358895</v>
      </c>
      <c r="X9" s="9">
        <v>50.44</v>
      </c>
      <c r="Y9" s="10"/>
      <c r="Z9">
        <f t="shared" si="8"/>
        <v>505.26315789473682</v>
      </c>
      <c r="AA9">
        <f t="shared" si="9"/>
        <v>10.859603399433428</v>
      </c>
      <c r="AB9">
        <f t="shared" si="10"/>
        <v>43.860869565217392</v>
      </c>
      <c r="AC9">
        <f t="shared" si="11"/>
        <v>1.4870870362533504</v>
      </c>
      <c r="AD9">
        <f t="shared" si="12"/>
        <v>3.7050359712230216</v>
      </c>
    </row>
    <row r="10" spans="1:30">
      <c r="A10">
        <v>4</v>
      </c>
      <c r="B10">
        <v>2022</v>
      </c>
      <c r="C10" s="8">
        <v>835000</v>
      </c>
      <c r="D10" s="4">
        <v>2100000</v>
      </c>
      <c r="E10" s="4">
        <v>155000</v>
      </c>
      <c r="F10" s="4">
        <v>27659000</v>
      </c>
      <c r="G10" s="4">
        <v>13450000</v>
      </c>
      <c r="H10" s="4">
        <v>77136000</v>
      </c>
      <c r="I10" s="4">
        <v>9850000</v>
      </c>
      <c r="J10" s="4">
        <v>104795000</v>
      </c>
      <c r="K10">
        <v>0.19</v>
      </c>
      <c r="L10" s="4">
        <v>119000</v>
      </c>
      <c r="M10" s="4">
        <v>41203000</v>
      </c>
      <c r="O10">
        <f t="shared" si="0"/>
        <v>0.14790782002958158</v>
      </c>
      <c r="P10">
        <f t="shared" si="1"/>
        <v>0.56039625438374485</v>
      </c>
      <c r="Q10">
        <f t="shared" si="2"/>
        <v>7.3809523809523814</v>
      </c>
      <c r="R10">
        <f t="shared" si="3"/>
        <v>0.73234200743494426</v>
      </c>
      <c r="S10">
        <f t="shared" si="4"/>
        <v>2.7888209985899706</v>
      </c>
      <c r="T10">
        <f t="shared" si="5"/>
        <v>0.73606565198721308</v>
      </c>
      <c r="U10">
        <f t="shared" si="6"/>
        <v>8.8475836431226758E-3</v>
      </c>
      <c r="V10">
        <f t="shared" si="7"/>
        <v>0.59834161075774739</v>
      </c>
      <c r="X10" s="9">
        <v>54.65</v>
      </c>
      <c r="Y10" s="10"/>
      <c r="Z10">
        <f t="shared" si="8"/>
        <v>-79.120879120879124</v>
      </c>
      <c r="AA10">
        <f t="shared" si="9"/>
        <v>21.729880952380952</v>
      </c>
      <c r="AB10">
        <f t="shared" si="10"/>
        <v>287.63157894736838</v>
      </c>
      <c r="AC10">
        <f t="shared" si="11"/>
        <v>1.6498336888535376</v>
      </c>
      <c r="AD10">
        <f t="shared" si="12"/>
        <v>3.7660436024440509</v>
      </c>
    </row>
    <row r="11" spans="1:30">
      <c r="A11">
        <v>3</v>
      </c>
      <c r="B11">
        <v>2022</v>
      </c>
      <c r="C11" s="8">
        <v>833000</v>
      </c>
      <c r="D11" s="4">
        <v>3963000</v>
      </c>
      <c r="E11" s="4">
        <v>778000</v>
      </c>
      <c r="F11" s="4">
        <v>28573000</v>
      </c>
      <c r="G11" s="4">
        <v>12172000</v>
      </c>
      <c r="H11" s="4">
        <v>74962000</v>
      </c>
      <c r="I11" s="4">
        <v>8699000</v>
      </c>
      <c r="J11" s="4">
        <v>103535000</v>
      </c>
      <c r="K11">
        <v>0.91</v>
      </c>
      <c r="L11" s="4">
        <v>163000</v>
      </c>
      <c r="M11" s="4">
        <v>43994000</v>
      </c>
      <c r="O11">
        <f t="shared" si="0"/>
        <v>0.75143671222291986</v>
      </c>
      <c r="P11">
        <f t="shared" si="1"/>
        <v>2.7228502432366222</v>
      </c>
      <c r="Q11">
        <f t="shared" si="2"/>
        <v>19.631592228110016</v>
      </c>
      <c r="R11">
        <f t="shared" si="3"/>
        <v>0.71467302004600719</v>
      </c>
      <c r="S11">
        <f t="shared" si="4"/>
        <v>2.6235257060861654</v>
      </c>
      <c r="T11">
        <f t="shared" si="5"/>
        <v>0.72402569179504517</v>
      </c>
      <c r="U11">
        <f t="shared" si="6"/>
        <v>1.3391390075583307E-2</v>
      </c>
      <c r="V11">
        <f t="shared" si="7"/>
        <v>0.60625353121942482</v>
      </c>
      <c r="X11" s="9">
        <v>60.91</v>
      </c>
      <c r="Y11" s="10"/>
      <c r="Z11">
        <f t="shared" si="8"/>
        <v>-256.89655172413796</v>
      </c>
      <c r="AA11">
        <f t="shared" si="9"/>
        <v>12.802934645470604</v>
      </c>
      <c r="AB11">
        <f t="shared" si="10"/>
        <v>66.934065934065927</v>
      </c>
      <c r="AC11">
        <f t="shared" si="11"/>
        <v>1.7757333846638435</v>
      </c>
      <c r="AD11">
        <f t="shared" si="12"/>
        <v>3.6260280684562347</v>
      </c>
    </row>
    <row r="12" spans="1:30">
      <c r="A12">
        <v>2</v>
      </c>
      <c r="B12">
        <v>2022</v>
      </c>
      <c r="C12" s="8">
        <v>832000</v>
      </c>
      <c r="D12" s="4">
        <v>3596000</v>
      </c>
      <c r="E12" s="4">
        <v>-453000</v>
      </c>
      <c r="F12" s="4">
        <v>28297000</v>
      </c>
      <c r="G12" s="4">
        <v>13166000</v>
      </c>
      <c r="H12" s="4">
        <v>75381000</v>
      </c>
      <c r="I12" s="4">
        <v>11388000</v>
      </c>
      <c r="J12" s="4">
        <v>103678000</v>
      </c>
      <c r="K12">
        <v>-0.57999999999999996</v>
      </c>
      <c r="L12" s="4">
        <v>272000</v>
      </c>
      <c r="M12" s="4">
        <v>43884000</v>
      </c>
      <c r="O12">
        <f t="shared" si="0"/>
        <v>-0.43692972472462821</v>
      </c>
      <c r="P12">
        <f t="shared" si="1"/>
        <v>-1.6008764179948405</v>
      </c>
      <c r="Q12">
        <f t="shared" si="2"/>
        <v>-12.597330367074527</v>
      </c>
      <c r="R12">
        <f t="shared" si="3"/>
        <v>0.86495518760443568</v>
      </c>
      <c r="S12">
        <f t="shared" si="4"/>
        <v>2.663921970526911</v>
      </c>
      <c r="T12">
        <f t="shared" si="5"/>
        <v>0.72706842338779687</v>
      </c>
      <c r="U12">
        <f t="shared" si="6"/>
        <v>2.0659273887285431E-2</v>
      </c>
      <c r="V12">
        <f t="shared" si="7"/>
        <v>0.60797162688242057</v>
      </c>
      <c r="X12" s="9">
        <v>69.77</v>
      </c>
      <c r="Y12" s="10"/>
      <c r="Z12">
        <f t="shared" si="8"/>
        <v>-169.87951807228916</v>
      </c>
      <c r="AA12">
        <f t="shared" si="9"/>
        <v>16.142558398220245</v>
      </c>
      <c r="AB12">
        <f t="shared" si="10"/>
        <v>-120.29310344827586</v>
      </c>
      <c r="AC12">
        <f t="shared" si="11"/>
        <v>2.0514061561296248</v>
      </c>
      <c r="AD12">
        <f t="shared" si="12"/>
        <v>3.6139873484821714</v>
      </c>
    </row>
    <row r="13" spans="1:30">
      <c r="A13">
        <v>1</v>
      </c>
      <c r="B13">
        <v>2022</v>
      </c>
      <c r="C13" s="8">
        <v>811000</v>
      </c>
      <c r="D13" s="4">
        <v>4279000</v>
      </c>
      <c r="E13" s="4">
        <v>711000</v>
      </c>
      <c r="F13" s="4">
        <v>27520000</v>
      </c>
      <c r="G13" s="4">
        <v>10581000</v>
      </c>
      <c r="H13" s="4">
        <v>73332000</v>
      </c>
      <c r="I13" s="4">
        <v>8383000</v>
      </c>
      <c r="J13" s="4">
        <v>100852000</v>
      </c>
      <c r="K13">
        <v>0.83</v>
      </c>
      <c r="L13" s="4">
        <v>444000</v>
      </c>
      <c r="M13" s="4">
        <v>41757000</v>
      </c>
      <c r="O13">
        <f t="shared" si="0"/>
        <v>0.70499345575695083</v>
      </c>
      <c r="P13">
        <f t="shared" si="1"/>
        <v>2.5835755813953489</v>
      </c>
      <c r="Q13">
        <f t="shared" si="2"/>
        <v>16.6160317831269</v>
      </c>
      <c r="R13">
        <f t="shared" si="3"/>
        <v>0.79226916170494277</v>
      </c>
      <c r="S13">
        <f t="shared" si="4"/>
        <v>2.6646802325581396</v>
      </c>
      <c r="T13">
        <f t="shared" si="5"/>
        <v>0.72712489588704243</v>
      </c>
      <c r="U13">
        <f t="shared" si="6"/>
        <v>4.1962007371703997E-2</v>
      </c>
      <c r="V13">
        <f t="shared" si="7"/>
        <v>0.60275416083259958</v>
      </c>
      <c r="X13" s="9">
        <v>73.69</v>
      </c>
      <c r="Y13" s="10"/>
      <c r="Z13">
        <f t="shared" si="8"/>
        <v>-50</v>
      </c>
      <c r="AA13">
        <f t="shared" si="9"/>
        <v>13.966485160084131</v>
      </c>
      <c r="AB13">
        <f t="shared" si="10"/>
        <v>88.783132530120483</v>
      </c>
      <c r="AC13">
        <f t="shared" si="11"/>
        <v>2.1716057412790697</v>
      </c>
      <c r="AD13">
        <f t="shared" si="12"/>
        <v>3.6417514534883719</v>
      </c>
    </row>
    <row r="14" spans="1:30">
      <c r="A14">
        <v>4</v>
      </c>
      <c r="B14">
        <v>2021</v>
      </c>
      <c r="C14" s="8">
        <v>810000</v>
      </c>
      <c r="D14" s="4">
        <v>1335000</v>
      </c>
      <c r="E14" s="4">
        <v>1341000</v>
      </c>
      <c r="F14" s="4">
        <v>27308000</v>
      </c>
      <c r="G14" s="4">
        <v>8673000</v>
      </c>
      <c r="H14" s="4">
        <v>72282000</v>
      </c>
      <c r="I14" s="4">
        <v>7269000</v>
      </c>
      <c r="J14" s="4">
        <v>99590000</v>
      </c>
      <c r="K14">
        <v>1.66</v>
      </c>
      <c r="L14" s="4">
        <v>283000</v>
      </c>
      <c r="M14" s="4">
        <v>40581000</v>
      </c>
      <c r="O14">
        <f t="shared" si="0"/>
        <v>1.3465207350135555</v>
      </c>
      <c r="P14">
        <f t="shared" si="1"/>
        <v>4.9106488940969681</v>
      </c>
      <c r="Q14">
        <f t="shared" si="2"/>
        <v>100.44943820224719</v>
      </c>
      <c r="R14">
        <f t="shared" si="3"/>
        <v>0.83811829816672434</v>
      </c>
      <c r="S14">
        <f t="shared" si="4"/>
        <v>2.6469166544602314</v>
      </c>
      <c r="T14">
        <f t="shared" si="5"/>
        <v>0.7257957626267697</v>
      </c>
      <c r="U14">
        <f t="shared" si="6"/>
        <v>3.2630001153003574E-2</v>
      </c>
      <c r="V14">
        <f t="shared" si="7"/>
        <v>0.59775515915685895</v>
      </c>
      <c r="X14" s="9">
        <v>67.56</v>
      </c>
      <c r="Y14" s="10"/>
      <c r="Z14">
        <f t="shared" si="8"/>
        <v>110.126582278481</v>
      </c>
      <c r="AA14">
        <f t="shared" si="9"/>
        <v>40.991460674157302</v>
      </c>
      <c r="AB14">
        <f t="shared" si="10"/>
        <v>40.698795180722897</v>
      </c>
      <c r="AC14">
        <f t="shared" si="11"/>
        <v>2.0039402372931008</v>
      </c>
      <c r="AD14">
        <f t="shared" si="12"/>
        <v>3.6508349201699137</v>
      </c>
    </row>
    <row r="15" spans="1:30">
      <c r="A15">
        <v>3</v>
      </c>
      <c r="B15">
        <v>2021</v>
      </c>
      <c r="C15" s="8">
        <v>810000</v>
      </c>
      <c r="D15" s="4">
        <v>3176000</v>
      </c>
      <c r="E15" s="4">
        <v>654000</v>
      </c>
      <c r="F15" s="4">
        <v>26906000</v>
      </c>
      <c r="G15" s="4">
        <v>13223000</v>
      </c>
      <c r="H15" s="4">
        <v>72572000</v>
      </c>
      <c r="I15" s="4">
        <v>9298000</v>
      </c>
      <c r="J15" s="4">
        <v>99804000</v>
      </c>
      <c r="K15">
        <v>0.79</v>
      </c>
      <c r="L15" s="4">
        <v>180000</v>
      </c>
      <c r="M15" s="4">
        <v>41505000</v>
      </c>
      <c r="O15">
        <f t="shared" si="0"/>
        <v>0.65528435734038715</v>
      </c>
      <c r="P15">
        <f t="shared" si="1"/>
        <v>2.4306846056641644</v>
      </c>
      <c r="Q15">
        <f t="shared" si="2"/>
        <v>20.591939546599498</v>
      </c>
      <c r="R15">
        <f t="shared" si="3"/>
        <v>0.70316872116766238</v>
      </c>
      <c r="S15">
        <f t="shared" si="4"/>
        <v>2.6972422507990781</v>
      </c>
      <c r="T15">
        <f t="shared" si="5"/>
        <v>0.72714520460101795</v>
      </c>
      <c r="U15">
        <f t="shared" si="6"/>
        <v>1.361264463434924E-2</v>
      </c>
      <c r="V15">
        <f t="shared" si="7"/>
        <v>0.606700676791744</v>
      </c>
      <c r="X15" s="9">
        <v>62.24</v>
      </c>
      <c r="Y15" s="10"/>
      <c r="Z15">
        <f t="shared" si="8"/>
        <v>139.39393939393941</v>
      </c>
      <c r="AA15">
        <f t="shared" si="9"/>
        <v>15.873551637279597</v>
      </c>
      <c r="AB15">
        <f t="shared" si="10"/>
        <v>78.784810126582272</v>
      </c>
      <c r="AC15">
        <f t="shared" si="11"/>
        <v>1.8737233330855572</v>
      </c>
      <c r="AD15">
        <f t="shared" si="12"/>
        <v>3.6751468074035532</v>
      </c>
    </row>
    <row r="16" spans="1:30">
      <c r="A16">
        <v>2</v>
      </c>
      <c r="B16">
        <v>2021</v>
      </c>
      <c r="C16" s="8">
        <v>807000</v>
      </c>
      <c r="D16" s="4">
        <v>3038000</v>
      </c>
      <c r="E16" s="4">
        <v>285000</v>
      </c>
      <c r="F16" s="4">
        <v>26550000</v>
      </c>
      <c r="G16" s="4">
        <v>11676000</v>
      </c>
      <c r="H16" s="4">
        <v>71079000</v>
      </c>
      <c r="I16" s="4">
        <v>6923000</v>
      </c>
      <c r="J16" s="4">
        <v>97963000</v>
      </c>
      <c r="K16">
        <v>0.33</v>
      </c>
      <c r="L16" s="4">
        <v>240000</v>
      </c>
      <c r="M16" s="4">
        <v>39709000</v>
      </c>
      <c r="O16">
        <f t="shared" si="0"/>
        <v>0.29092616600144949</v>
      </c>
      <c r="P16">
        <f t="shared" si="1"/>
        <v>1.0734463276836157</v>
      </c>
      <c r="Q16">
        <f t="shared" si="2"/>
        <v>9.3811718235681365</v>
      </c>
      <c r="R16">
        <f t="shared" si="3"/>
        <v>0.59292565947242204</v>
      </c>
      <c r="S16">
        <f t="shared" si="4"/>
        <v>2.6771751412429379</v>
      </c>
      <c r="T16">
        <f t="shared" si="5"/>
        <v>0.72556985800761509</v>
      </c>
      <c r="U16">
        <f t="shared" si="6"/>
        <v>2.0554984583761562E-2</v>
      </c>
      <c r="V16">
        <f t="shared" si="7"/>
        <v>0.59929971777418911</v>
      </c>
      <c r="X16" s="9">
        <v>62.21</v>
      </c>
      <c r="Y16" s="10"/>
      <c r="Z16">
        <f t="shared" si="8"/>
        <v>-73.170731707317074</v>
      </c>
      <c r="AA16">
        <f t="shared" si="9"/>
        <v>16.525171165240291</v>
      </c>
      <c r="AB16">
        <f t="shared" si="10"/>
        <v>188.5151515151515</v>
      </c>
      <c r="AC16">
        <f t="shared" si="11"/>
        <v>1.8909028248587572</v>
      </c>
      <c r="AD16">
        <f t="shared" si="12"/>
        <v>3.6660263653483991</v>
      </c>
    </row>
    <row r="17" spans="1:30">
      <c r="A17">
        <v>1</v>
      </c>
      <c r="B17">
        <v>2021</v>
      </c>
      <c r="C17" s="8">
        <v>806000</v>
      </c>
      <c r="D17" s="4">
        <v>3870000</v>
      </c>
      <c r="E17" s="4">
        <v>1008000</v>
      </c>
      <c r="F17" s="4">
        <v>26699000</v>
      </c>
      <c r="G17" s="4">
        <v>11836000</v>
      </c>
      <c r="H17" s="4">
        <v>69665000</v>
      </c>
      <c r="I17" s="4">
        <v>6662000</v>
      </c>
      <c r="J17" s="4">
        <v>96703000</v>
      </c>
      <c r="K17">
        <v>1.23</v>
      </c>
      <c r="L17" s="4">
        <v>477000</v>
      </c>
      <c r="M17" s="4">
        <v>38702000</v>
      </c>
      <c r="O17">
        <f t="shared" si="0"/>
        <v>1.042366834534606</v>
      </c>
      <c r="P17">
        <f t="shared" si="1"/>
        <v>3.7754223004606917</v>
      </c>
      <c r="Q17">
        <f t="shared" si="2"/>
        <v>26.046511627906977</v>
      </c>
      <c r="R17">
        <f t="shared" si="3"/>
        <v>0.56285907401149038</v>
      </c>
      <c r="S17">
        <f t="shared" si="4"/>
        <v>2.6092737555713699</v>
      </c>
      <c r="T17">
        <f t="shared" si="5"/>
        <v>0.72040164214140201</v>
      </c>
      <c r="U17">
        <f t="shared" si="6"/>
        <v>4.0300777289624876E-2</v>
      </c>
      <c r="V17">
        <f t="shared" si="7"/>
        <v>0.59176465191663741</v>
      </c>
      <c r="X17">
        <v>63.7</v>
      </c>
      <c r="Y17" s="10"/>
      <c r="Z17">
        <f t="shared" si="8"/>
        <v>50.000000000000014</v>
      </c>
      <c r="AA17">
        <f t="shared" si="9"/>
        <v>13.26671834625323</v>
      </c>
      <c r="AB17">
        <f t="shared" si="10"/>
        <v>51.788617886178862</v>
      </c>
      <c r="AC17">
        <f t="shared" si="11"/>
        <v>1.9230008614554852</v>
      </c>
      <c r="AD17">
        <f t="shared" si="12"/>
        <v>3.6070264803925243</v>
      </c>
    </row>
    <row r="18" spans="1:30">
      <c r="A18">
        <v>4</v>
      </c>
      <c r="B18">
        <v>2020</v>
      </c>
      <c r="C18" s="8">
        <v>806000</v>
      </c>
      <c r="D18" s="4">
        <v>3521000</v>
      </c>
      <c r="E18" s="4">
        <v>682000</v>
      </c>
      <c r="F18" s="4">
        <v>26117000</v>
      </c>
      <c r="G18" s="4">
        <v>10843000</v>
      </c>
      <c r="H18" s="4">
        <v>69444000</v>
      </c>
      <c r="I18" s="4">
        <v>6886000</v>
      </c>
      <c r="J18" s="4">
        <v>95905000</v>
      </c>
      <c r="K18">
        <v>0.82</v>
      </c>
      <c r="L18" s="4">
        <v>172000</v>
      </c>
      <c r="M18" s="4">
        <v>37014000</v>
      </c>
      <c r="O18">
        <f t="shared" si="0"/>
        <v>0.71112037954225538</v>
      </c>
      <c r="P18">
        <f t="shared" si="1"/>
        <v>2.6113259562736917</v>
      </c>
      <c r="Q18">
        <f t="shared" si="2"/>
        <v>19.369497301902868</v>
      </c>
      <c r="R18">
        <f t="shared" si="3"/>
        <v>0.63506409665221797</v>
      </c>
      <c r="S18">
        <f t="shared" si="4"/>
        <v>2.6589577669717044</v>
      </c>
      <c r="T18">
        <f t="shared" si="5"/>
        <v>0.72409154892862726</v>
      </c>
      <c r="U18">
        <f t="shared" si="6"/>
        <v>1.5862768606474224E-2</v>
      </c>
      <c r="V18">
        <f t="shared" si="7"/>
        <v>0.58630466807115367</v>
      </c>
      <c r="X18">
        <v>62.49</v>
      </c>
      <c r="Y18" s="10"/>
      <c r="Z18">
        <f t="shared" si="8"/>
        <v>100</v>
      </c>
      <c r="AA18">
        <f t="shared" si="9"/>
        <v>14.304725930133484</v>
      </c>
      <c r="AB18">
        <f t="shared" si="10"/>
        <v>76.207317073170742</v>
      </c>
      <c r="AC18">
        <f t="shared" si="11"/>
        <v>1.9285116973618717</v>
      </c>
      <c r="AD18">
        <f t="shared" si="12"/>
        <v>3.8373473216678793</v>
      </c>
    </row>
    <row r="19" spans="1:30">
      <c r="A19">
        <v>3</v>
      </c>
      <c r="B19">
        <v>2020</v>
      </c>
      <c r="C19" s="8">
        <v>816000</v>
      </c>
      <c r="D19" s="4">
        <v>3607000</v>
      </c>
      <c r="E19" s="4">
        <v>356000</v>
      </c>
      <c r="F19" s="4">
        <v>26336000</v>
      </c>
      <c r="G19" s="4">
        <v>17560000</v>
      </c>
      <c r="H19" s="4">
        <v>76469000</v>
      </c>
      <c r="I19" s="4">
        <v>19829000</v>
      </c>
      <c r="J19" s="4">
        <v>104535000</v>
      </c>
      <c r="K19">
        <v>0.41</v>
      </c>
      <c r="L19" s="4">
        <v>413000</v>
      </c>
      <c r="M19" s="4">
        <v>38398000</v>
      </c>
      <c r="O19">
        <f t="shared" si="0"/>
        <v>0.34055579470990577</v>
      </c>
      <c r="P19">
        <f t="shared" si="1"/>
        <v>1.3517618469015795</v>
      </c>
      <c r="Q19">
        <f t="shared" si="2"/>
        <v>9.8696978098142498</v>
      </c>
      <c r="R19">
        <f t="shared" si="3"/>
        <v>1.1292141230068338</v>
      </c>
      <c r="S19">
        <f t="shared" si="4"/>
        <v>2.903592041312272</v>
      </c>
      <c r="T19">
        <f t="shared" si="5"/>
        <v>0.73151576027167931</v>
      </c>
      <c r="U19">
        <f t="shared" si="6"/>
        <v>2.3519362186788156E-2</v>
      </c>
      <c r="V19">
        <f t="shared" si="7"/>
        <v>0.59316587882720051</v>
      </c>
      <c r="X19" s="9">
        <v>65.08</v>
      </c>
      <c r="Y19" s="10"/>
      <c r="Z19">
        <f t="shared" si="8"/>
        <v>-126.9736842105263</v>
      </c>
      <c r="AA19">
        <f t="shared" si="9"/>
        <v>14.722838924313834</v>
      </c>
      <c r="AB19">
        <f t="shared" si="10"/>
        <v>158.73170731707319</v>
      </c>
      <c r="AC19">
        <f t="shared" si="11"/>
        <v>2.0164520048602674</v>
      </c>
      <c r="AD19">
        <f t="shared" si="12"/>
        <v>3.9539603584447143</v>
      </c>
    </row>
    <row r="20" spans="1:30">
      <c r="A20">
        <v>2</v>
      </c>
      <c r="B20">
        <v>2020</v>
      </c>
      <c r="C20" s="8">
        <v>840000</v>
      </c>
      <c r="D20" s="4">
        <v>3106000</v>
      </c>
      <c r="E20" s="4">
        <v>-1169000</v>
      </c>
      <c r="F20" s="4">
        <v>28871000</v>
      </c>
      <c r="G20" s="4">
        <v>9537000</v>
      </c>
      <c r="H20" s="4">
        <v>72844000</v>
      </c>
      <c r="I20" s="4">
        <v>6124000</v>
      </c>
      <c r="J20" s="4">
        <v>103728000</v>
      </c>
      <c r="K20">
        <v>-1.52</v>
      </c>
      <c r="L20" s="4">
        <v>675000</v>
      </c>
      <c r="M20" s="4">
        <v>40556000</v>
      </c>
      <c r="O20">
        <f t="shared" si="0"/>
        <v>-1.126985963288601</v>
      </c>
      <c r="P20">
        <f t="shared" si="1"/>
        <v>-4.049045755256139</v>
      </c>
      <c r="Q20">
        <f t="shared" si="2"/>
        <v>-37.636831938184159</v>
      </c>
      <c r="R20">
        <f t="shared" si="3"/>
        <v>0.64213064905106432</v>
      </c>
      <c r="S20">
        <f t="shared" si="4"/>
        <v>2.5230854490665373</v>
      </c>
      <c r="T20">
        <f t="shared" si="5"/>
        <v>0.70225975628567017</v>
      </c>
      <c r="U20">
        <f t="shared" si="6"/>
        <v>7.0776973891160735E-2</v>
      </c>
      <c r="V20">
        <f t="shared" si="7"/>
        <v>0.58415313926858425</v>
      </c>
      <c r="X20" s="9">
        <v>66.14</v>
      </c>
      <c r="Y20" s="10"/>
      <c r="Z20">
        <f t="shared" si="8"/>
        <v>347.05882352941171</v>
      </c>
      <c r="AA20">
        <f t="shared" si="9"/>
        <v>17.887186091435929</v>
      </c>
      <c r="AB20">
        <f t="shared" si="10"/>
        <v>-43.513157894736842</v>
      </c>
      <c r="AC20">
        <f t="shared" si="11"/>
        <v>1.9243393024141873</v>
      </c>
      <c r="AD20">
        <f t="shared" si="12"/>
        <v>3.5997021232378512</v>
      </c>
    </row>
    <row r="21" spans="1:30">
      <c r="A21">
        <v>1</v>
      </c>
      <c r="B21">
        <v>2020</v>
      </c>
      <c r="C21" s="8">
        <v>839000</v>
      </c>
      <c r="D21" s="4">
        <v>3938000</v>
      </c>
      <c r="E21" s="4">
        <v>-270000</v>
      </c>
      <c r="F21" s="4">
        <v>30726000</v>
      </c>
      <c r="G21" s="4">
        <v>10448000</v>
      </c>
      <c r="H21" s="4">
        <v>71374000</v>
      </c>
      <c r="I21" s="4">
        <v>6536000</v>
      </c>
      <c r="J21" s="4">
        <v>104126000</v>
      </c>
      <c r="K21">
        <v>-0.34</v>
      </c>
      <c r="L21" s="4">
        <v>1192000</v>
      </c>
      <c r="M21" s="4">
        <v>39724000</v>
      </c>
      <c r="O21">
        <f t="shared" si="0"/>
        <v>-0.25930123120066073</v>
      </c>
      <c r="P21">
        <f t="shared" si="1"/>
        <v>-0.87873462214411258</v>
      </c>
      <c r="Q21">
        <f t="shared" si="2"/>
        <v>-6.8562722194007106</v>
      </c>
      <c r="R21">
        <f t="shared" si="3"/>
        <v>0.62557427258805509</v>
      </c>
      <c r="S21">
        <f t="shared" si="4"/>
        <v>2.3229187007745882</v>
      </c>
      <c r="T21">
        <f t="shared" si="5"/>
        <v>0.68545800280429481</v>
      </c>
      <c r="U21">
        <f t="shared" si="6"/>
        <v>0.11408882082695253</v>
      </c>
      <c r="V21">
        <f t="shared" si="7"/>
        <v>0.56386089425124197</v>
      </c>
      <c r="X21" s="9">
        <v>58.18</v>
      </c>
      <c r="Y21" s="10"/>
      <c r="Z21">
        <f t="shared" si="8"/>
        <v>-127.2</v>
      </c>
      <c r="AA21">
        <f t="shared" si="9"/>
        <v>12.395383443372269</v>
      </c>
      <c r="AB21">
        <f t="shared" si="10"/>
        <v>-171.11764705882351</v>
      </c>
      <c r="AC21">
        <f t="shared" si="11"/>
        <v>1.588655210570852</v>
      </c>
      <c r="AD21">
        <f t="shared" si="12"/>
        <v>3.383925665560112</v>
      </c>
    </row>
    <row r="22" spans="1:30">
      <c r="A22">
        <v>4</v>
      </c>
      <c r="B22">
        <v>2019</v>
      </c>
      <c r="C22" s="8">
        <v>838000</v>
      </c>
      <c r="D22" s="4">
        <v>2791000</v>
      </c>
      <c r="E22" s="4">
        <v>1009000</v>
      </c>
      <c r="F22" s="4">
        <v>31994000</v>
      </c>
      <c r="G22" s="4">
        <v>9940000</v>
      </c>
      <c r="H22" s="4">
        <v>69790000</v>
      </c>
      <c r="I22" s="4">
        <v>6096000</v>
      </c>
      <c r="J22" s="4">
        <v>103823000</v>
      </c>
      <c r="K22">
        <v>1.25</v>
      </c>
      <c r="L22" s="4">
        <v>135000</v>
      </c>
      <c r="M22" s="4">
        <v>32309000</v>
      </c>
      <c r="O22">
        <f t="shared" si="0"/>
        <v>0.97184631536364774</v>
      </c>
      <c r="P22">
        <f t="shared" si="1"/>
        <v>3.1537163218103395</v>
      </c>
      <c r="Q22">
        <f t="shared" si="2"/>
        <v>36.151916875671802</v>
      </c>
      <c r="R22">
        <f t="shared" si="3"/>
        <v>0.61327967806841044</v>
      </c>
      <c r="S22">
        <f t="shared" si="4"/>
        <v>2.1813465024692129</v>
      </c>
      <c r="T22">
        <f t="shared" si="5"/>
        <v>0.67220172794082234</v>
      </c>
      <c r="U22">
        <f t="shared" si="6"/>
        <v>1.358148893360161E-2</v>
      </c>
      <c r="V22">
        <f t="shared" si="7"/>
        <v>0.50244934139931263</v>
      </c>
      <c r="X22" s="9">
        <v>66.02</v>
      </c>
      <c r="Y22" s="10"/>
      <c r="Z22">
        <f t="shared" si="8"/>
        <v>6.8376068376068435</v>
      </c>
      <c r="AA22">
        <f t="shared" si="9"/>
        <v>19.82255822285919</v>
      </c>
      <c r="AB22">
        <f t="shared" si="10"/>
        <v>52.815999999999995</v>
      </c>
      <c r="AC22">
        <f t="shared" si="11"/>
        <v>1.7292229793086205</v>
      </c>
      <c r="AD22">
        <f t="shared" si="12"/>
        <v>3.2221979121085202</v>
      </c>
    </row>
    <row r="23" spans="1:30">
      <c r="A23">
        <v>3</v>
      </c>
      <c r="B23">
        <v>2019</v>
      </c>
      <c r="C23" s="8">
        <v>823000</v>
      </c>
      <c r="D23" s="4">
        <v>3782000</v>
      </c>
      <c r="E23" s="4">
        <v>975000</v>
      </c>
      <c r="F23" s="4">
        <v>29286000</v>
      </c>
      <c r="G23" s="4">
        <v>12191000</v>
      </c>
      <c r="H23" s="4">
        <v>72402000</v>
      </c>
      <c r="I23" s="4">
        <v>6269000</v>
      </c>
      <c r="J23" s="4">
        <v>102359000</v>
      </c>
      <c r="K23">
        <v>1.17</v>
      </c>
      <c r="L23" s="4">
        <v>378000</v>
      </c>
      <c r="M23" s="4">
        <v>41273000</v>
      </c>
      <c r="O23">
        <f t="shared" si="0"/>
        <v>0.95252982151056576</v>
      </c>
      <c r="P23">
        <f t="shared" si="1"/>
        <v>3.3292358123335384</v>
      </c>
      <c r="Q23">
        <f t="shared" si="2"/>
        <v>25.780010576414597</v>
      </c>
      <c r="R23">
        <f t="shared" si="3"/>
        <v>0.51423181035189891</v>
      </c>
      <c r="S23">
        <f t="shared" si="4"/>
        <v>2.4722392952263879</v>
      </c>
      <c r="T23">
        <f t="shared" si="5"/>
        <v>0.7073339911487998</v>
      </c>
      <c r="U23">
        <f t="shared" si="6"/>
        <v>3.1006480190304324E-2</v>
      </c>
      <c r="V23">
        <f t="shared" si="7"/>
        <v>0.58494309726611771</v>
      </c>
      <c r="X23" s="9">
        <v>63.88</v>
      </c>
      <c r="Y23" s="10"/>
      <c r="Z23">
        <f t="shared" si="8"/>
        <v>2239.9999999999995</v>
      </c>
      <c r="AA23">
        <f t="shared" si="9"/>
        <v>13.900909571655209</v>
      </c>
      <c r="AB23">
        <f t="shared" si="10"/>
        <v>54.598290598290603</v>
      </c>
      <c r="AC23">
        <f t="shared" si="11"/>
        <v>1.795166291060575</v>
      </c>
      <c r="AD23">
        <f t="shared" si="12"/>
        <v>3.4689100594140543</v>
      </c>
    </row>
    <row r="24" spans="1:30">
      <c r="A24">
        <v>2</v>
      </c>
      <c r="B24">
        <v>2019</v>
      </c>
      <c r="C24" s="8">
        <v>803000</v>
      </c>
      <c r="D24" s="4">
        <v>3970000</v>
      </c>
      <c r="E24" s="4">
        <v>54000</v>
      </c>
      <c r="F24" s="4">
        <v>27697000</v>
      </c>
      <c r="G24" s="4">
        <v>9503000</v>
      </c>
      <c r="H24" s="4">
        <v>72441000</v>
      </c>
      <c r="I24" s="4">
        <v>5727000</v>
      </c>
      <c r="J24" s="4">
        <v>100822000</v>
      </c>
      <c r="K24">
        <v>0.05</v>
      </c>
      <c r="L24" s="4">
        <v>382000</v>
      </c>
      <c r="M24" s="4">
        <v>41963000</v>
      </c>
      <c r="O24">
        <f t="shared" si="0"/>
        <v>5.3559738945864986E-2</v>
      </c>
      <c r="P24">
        <f t="shared" si="1"/>
        <v>0.19496696393111165</v>
      </c>
      <c r="Q24">
        <f t="shared" si="2"/>
        <v>1.3602015113350125</v>
      </c>
      <c r="R24">
        <f t="shared" si="3"/>
        <v>0.60265179417026205</v>
      </c>
      <c r="S24">
        <f t="shared" si="4"/>
        <v>2.6154818211358632</v>
      </c>
      <c r="T24">
        <f t="shared" si="5"/>
        <v>0.71850389795877889</v>
      </c>
      <c r="U24">
        <f t="shared" si="6"/>
        <v>4.0197832263495735E-2</v>
      </c>
      <c r="V24">
        <f t="shared" si="7"/>
        <v>0.60239735859890897</v>
      </c>
      <c r="X24">
        <v>60.24</v>
      </c>
      <c r="Y24" s="10"/>
      <c r="Z24">
        <f t="shared" si="8"/>
        <v>-105.81395348837211</v>
      </c>
      <c r="AA24">
        <f t="shared" si="9"/>
        <v>12.184564231738035</v>
      </c>
      <c r="AB24">
        <f t="shared" si="10"/>
        <v>1204.8</v>
      </c>
      <c r="AC24">
        <f t="shared" si="11"/>
        <v>1.7464967324981044</v>
      </c>
      <c r="AD24">
        <f t="shared" si="12"/>
        <v>3.626313319132036</v>
      </c>
    </row>
    <row r="25" spans="1:30">
      <c r="A25">
        <v>1</v>
      </c>
      <c r="B25">
        <v>2019</v>
      </c>
      <c r="C25" s="8">
        <v>802000</v>
      </c>
      <c r="D25" s="4">
        <v>3858000</v>
      </c>
      <c r="E25" s="4">
        <v>-680000</v>
      </c>
      <c r="F25" s="4">
        <v>26909000</v>
      </c>
      <c r="G25" s="4">
        <v>9776000</v>
      </c>
      <c r="H25" s="4">
        <v>72455000</v>
      </c>
      <c r="I25" s="4">
        <v>5975000</v>
      </c>
      <c r="J25" s="4">
        <v>100054000</v>
      </c>
      <c r="K25">
        <v>-0.86</v>
      </c>
      <c r="L25" s="4">
        <v>422000</v>
      </c>
      <c r="M25" s="4">
        <v>42771000</v>
      </c>
      <c r="O25">
        <f t="shared" si="0"/>
        <v>-0.67963299818098233</v>
      </c>
      <c r="P25">
        <f t="shared" si="1"/>
        <v>-2.527035564309339</v>
      </c>
      <c r="Q25">
        <f t="shared" si="2"/>
        <v>-17.62571280456195</v>
      </c>
      <c r="R25">
        <f t="shared" si="3"/>
        <v>0.61119067103109659</v>
      </c>
      <c r="S25">
        <f t="shared" si="4"/>
        <v>2.6925935560593111</v>
      </c>
      <c r="T25">
        <f t="shared" si="5"/>
        <v>0.72415895416475107</v>
      </c>
      <c r="U25">
        <f t="shared" si="6"/>
        <v>4.3166939443535189E-2</v>
      </c>
      <c r="V25">
        <f t="shared" si="7"/>
        <v>0.61382032146957521</v>
      </c>
      <c r="X25" s="9">
        <v>59.02</v>
      </c>
      <c r="Y25" s="10"/>
      <c r="Z25">
        <f t="shared" si="8"/>
        <v>-188.65979381443302</v>
      </c>
      <c r="AA25">
        <f t="shared" si="9"/>
        <v>12.269061689994816</v>
      </c>
      <c r="AB25">
        <f t="shared" si="10"/>
        <v>-68.627906976744185</v>
      </c>
      <c r="AC25">
        <f t="shared" si="11"/>
        <v>1.7590412129770709</v>
      </c>
      <c r="AD25">
        <f t="shared" si="12"/>
        <v>3.3068490096250325</v>
      </c>
    </row>
    <row r="26" spans="1:30">
      <c r="A26">
        <v>4</v>
      </c>
      <c r="B26">
        <v>2018</v>
      </c>
      <c r="C26" s="8">
        <v>681000</v>
      </c>
      <c r="D26" s="4">
        <v>1194000</v>
      </c>
      <c r="E26" s="4">
        <v>641000</v>
      </c>
      <c r="F26" s="4">
        <v>20107000</v>
      </c>
      <c r="G26" s="4">
        <v>7647000</v>
      </c>
      <c r="H26" s="4">
        <v>55866000</v>
      </c>
      <c r="I26" s="4">
        <v>5161000</v>
      </c>
      <c r="J26" s="4">
        <v>77914000</v>
      </c>
      <c r="K26">
        <v>0.97</v>
      </c>
      <c r="L26" s="4">
        <v>268000</v>
      </c>
      <c r="M26" s="4">
        <v>35175000</v>
      </c>
      <c r="O26">
        <f t="shared" si="0"/>
        <v>0.82270195343583952</v>
      </c>
      <c r="P26">
        <f t="shared" si="1"/>
        <v>3.1879444969413639</v>
      </c>
      <c r="Q26">
        <f t="shared" si="2"/>
        <v>53.685092127303179</v>
      </c>
      <c r="R26">
        <f t="shared" si="3"/>
        <v>0.67490519157839679</v>
      </c>
      <c r="S26">
        <f t="shared" si="4"/>
        <v>2.7784353707663998</v>
      </c>
      <c r="T26">
        <f t="shared" si="5"/>
        <v>0.7170213312113356</v>
      </c>
      <c r="U26">
        <f t="shared" si="6"/>
        <v>3.5046423434026412E-2</v>
      </c>
      <c r="V26">
        <f t="shared" si="7"/>
        <v>0.63628305777649141</v>
      </c>
      <c r="X26" s="9">
        <v>54.34</v>
      </c>
      <c r="Y26" s="10"/>
      <c r="Z26">
        <f t="shared" si="8"/>
        <v>-25.38461538461539</v>
      </c>
      <c r="AA26">
        <f t="shared" si="9"/>
        <v>30.992914572864322</v>
      </c>
      <c r="AB26">
        <f t="shared" si="10"/>
        <v>56.020618556701038</v>
      </c>
      <c r="AC26">
        <f t="shared" si="11"/>
        <v>1.84043069577759</v>
      </c>
      <c r="AD26">
        <f t="shared" si="12"/>
        <v>3.9040135276271943</v>
      </c>
    </row>
    <row r="27" spans="1:30">
      <c r="A27">
        <v>3</v>
      </c>
      <c r="B27">
        <v>2018</v>
      </c>
      <c r="C27" s="8">
        <v>655000</v>
      </c>
      <c r="D27" s="4">
        <v>3451000</v>
      </c>
      <c r="E27" s="4">
        <v>854000</v>
      </c>
      <c r="F27" s="4">
        <v>18470000</v>
      </c>
      <c r="G27" s="4">
        <v>9212000</v>
      </c>
      <c r="H27" s="4">
        <v>58656000</v>
      </c>
      <c r="I27" s="4">
        <v>5702000</v>
      </c>
      <c r="J27" s="4">
        <v>79082000</v>
      </c>
      <c r="K27">
        <v>1.3</v>
      </c>
      <c r="L27" s="4">
        <v>310000</v>
      </c>
      <c r="M27" s="4">
        <v>38224000</v>
      </c>
      <c r="O27">
        <f t="shared" si="0"/>
        <v>1.0798917579221567</v>
      </c>
      <c r="P27">
        <f t="shared" si="1"/>
        <v>4.6237141310232808</v>
      </c>
      <c r="Q27">
        <f t="shared" si="2"/>
        <v>24.746450304259636</v>
      </c>
      <c r="R27">
        <f t="shared" si="3"/>
        <v>0.61897524967433781</v>
      </c>
      <c r="S27">
        <f t="shared" si="4"/>
        <v>3.1757444504602059</v>
      </c>
      <c r="T27">
        <f t="shared" si="5"/>
        <v>0.74171113527730714</v>
      </c>
      <c r="U27">
        <f t="shared" si="6"/>
        <v>3.3651758575770734E-2</v>
      </c>
      <c r="V27">
        <f t="shared" si="7"/>
        <v>0.6742159664161993</v>
      </c>
      <c r="X27" s="9">
        <v>52.85</v>
      </c>
      <c r="Y27" s="10"/>
      <c r="Z27">
        <f t="shared" si="8"/>
        <v>88.405797101449295</v>
      </c>
      <c r="AA27">
        <f t="shared" si="9"/>
        <v>10.030933062880324</v>
      </c>
      <c r="AB27">
        <f t="shared" si="10"/>
        <v>40.653846153846153</v>
      </c>
      <c r="AC27">
        <f t="shared" si="11"/>
        <v>1.8742149431510557</v>
      </c>
      <c r="AD27">
        <f t="shared" si="12"/>
        <v>4.2543854899837577</v>
      </c>
    </row>
    <row r="28" spans="1:30">
      <c r="A28">
        <v>2</v>
      </c>
      <c r="B28">
        <v>2018</v>
      </c>
      <c r="C28" s="8">
        <v>654000</v>
      </c>
      <c r="D28" s="4">
        <v>3088000</v>
      </c>
      <c r="E28" s="4">
        <v>449000</v>
      </c>
      <c r="F28" s="4">
        <v>18064000</v>
      </c>
      <c r="G28" s="4">
        <v>8918000</v>
      </c>
      <c r="H28" s="4">
        <v>58039000</v>
      </c>
      <c r="I28" s="4">
        <v>4610000</v>
      </c>
      <c r="J28" s="4">
        <v>78075000</v>
      </c>
      <c r="K28">
        <v>0.69</v>
      </c>
      <c r="L28" s="4">
        <v>190000</v>
      </c>
      <c r="M28" s="4">
        <v>37810000</v>
      </c>
      <c r="O28">
        <f t="shared" si="0"/>
        <v>0.57508805635606786</v>
      </c>
      <c r="P28">
        <f t="shared" si="1"/>
        <v>2.4856067316209032</v>
      </c>
      <c r="Q28">
        <f t="shared" si="2"/>
        <v>14.540155440414507</v>
      </c>
      <c r="R28">
        <f t="shared" si="3"/>
        <v>0.51693204754429245</v>
      </c>
      <c r="S28">
        <f t="shared" si="4"/>
        <v>3.2129650132860941</v>
      </c>
      <c r="T28">
        <f t="shared" si="5"/>
        <v>0.74337495997438363</v>
      </c>
      <c r="U28">
        <f t="shared" si="6"/>
        <v>2.1305225386858039E-2</v>
      </c>
      <c r="V28">
        <f t="shared" si="7"/>
        <v>0.67670114901385259</v>
      </c>
      <c r="X28" s="9">
        <v>50.89</v>
      </c>
      <c r="Y28" s="10"/>
      <c r="Z28">
        <f t="shared" si="8"/>
        <v>-10.389610389610398</v>
      </c>
      <c r="AA28">
        <f t="shared" si="9"/>
        <v>10.777869170984456</v>
      </c>
      <c r="AB28">
        <f t="shared" si="10"/>
        <v>73.753623188405797</v>
      </c>
      <c r="AC28">
        <f t="shared" si="11"/>
        <v>1.8424523914969</v>
      </c>
      <c r="AD28">
        <f t="shared" si="12"/>
        <v>4.3021755978742249</v>
      </c>
    </row>
    <row r="29" spans="1:30">
      <c r="A29">
        <v>1</v>
      </c>
      <c r="B29">
        <v>2018</v>
      </c>
      <c r="C29" s="8">
        <v>653000</v>
      </c>
      <c r="D29" s="4">
        <v>3466000</v>
      </c>
      <c r="E29" s="4">
        <v>503000</v>
      </c>
      <c r="F29" s="4">
        <v>17689000</v>
      </c>
      <c r="G29" s="4">
        <v>9339000</v>
      </c>
      <c r="H29" s="4">
        <v>57312000</v>
      </c>
      <c r="I29" s="4">
        <v>4281000</v>
      </c>
      <c r="J29" s="4">
        <v>77354000</v>
      </c>
      <c r="K29">
        <v>0.77</v>
      </c>
      <c r="L29" s="4">
        <v>189000</v>
      </c>
      <c r="M29" s="4">
        <v>37436000</v>
      </c>
      <c r="O29">
        <f t="shared" si="0"/>
        <v>0.65025725883600072</v>
      </c>
      <c r="P29">
        <f t="shared" si="1"/>
        <v>2.8435751031714624</v>
      </c>
      <c r="Q29">
        <f t="shared" si="2"/>
        <v>14.512406231967686</v>
      </c>
      <c r="R29">
        <f t="shared" si="3"/>
        <v>0.4584002569868294</v>
      </c>
      <c r="S29">
        <f t="shared" si="4"/>
        <v>3.2399796483690428</v>
      </c>
      <c r="T29">
        <f t="shared" si="5"/>
        <v>0.74090544768208499</v>
      </c>
      <c r="U29">
        <f t="shared" si="6"/>
        <v>2.0237712817218118E-2</v>
      </c>
      <c r="V29">
        <f t="shared" si="7"/>
        <v>0.67911111111111111</v>
      </c>
      <c r="X29" s="9">
        <v>49.47</v>
      </c>
      <c r="Y29" s="10"/>
      <c r="Z29">
        <f t="shared" si="8"/>
        <v>-62.254901960784316</v>
      </c>
      <c r="AA29">
        <f t="shared" si="9"/>
        <v>9.3202279284477783</v>
      </c>
      <c r="AB29">
        <f t="shared" si="10"/>
        <v>64.246753246753244</v>
      </c>
      <c r="AC29">
        <f t="shared" si="11"/>
        <v>1.8262145966419809</v>
      </c>
      <c r="AD29">
        <f t="shared" si="12"/>
        <v>4.3512634970885857</v>
      </c>
    </row>
    <row r="30" spans="1:30">
      <c r="H30" s="4"/>
      <c r="J30" s="4">
        <v>76585000</v>
      </c>
      <c r="K30">
        <v>2.04</v>
      </c>
    </row>
    <row r="31" spans="1:30">
      <c r="C31">
        <f>AVERAGE(C2:C29)</f>
        <v>802535.71428571432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0.45134792244189981</v>
      </c>
      <c r="P31">
        <f t="shared" si="13"/>
        <v>1.7074406891771534</v>
      </c>
      <c r="Q31">
        <f t="shared" si="13"/>
        <v>15.696749377875094</v>
      </c>
      <c r="R31">
        <f t="shared" si="13"/>
        <v>0.72789075028510075</v>
      </c>
      <c r="S31">
        <f t="shared" si="13"/>
        <v>2.7155698000288608</v>
      </c>
      <c r="T31">
        <f t="shared" si="13"/>
        <v>0.72350606839004528</v>
      </c>
      <c r="U31">
        <f t="shared" si="13"/>
        <v>3.7323682533905153E-2</v>
      </c>
      <c r="V31">
        <f t="shared" si="13"/>
        <v>0.60735199203184265</v>
      </c>
      <c r="Z31">
        <f t="shared" si="13"/>
        <v>85.23657712085101</v>
      </c>
      <c r="AA31">
        <f t="shared" si="13"/>
        <v>15.015682212252353</v>
      </c>
      <c r="AB31">
        <f t="shared" si="13"/>
        <v>74.680337343716218</v>
      </c>
      <c r="AC31">
        <f t="shared" si="13"/>
        <v>1.748513843609967</v>
      </c>
      <c r="AD31">
        <f t="shared" si="13"/>
        <v>3.732045496707824</v>
      </c>
    </row>
    <row r="32" spans="1:30">
      <c r="H32" s="4"/>
    </row>
    <row r="33" spans="8:8">
      <c r="H33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78D1-D992-4C80-AB46-CD65E945188B}">
  <dimension ref="A1:AD31"/>
  <sheetViews>
    <sheetView workbookViewId="0"/>
  </sheetViews>
  <sheetFormatPr defaultRowHeight="14.4"/>
  <cols>
    <col min="3" max="3" width="15" style="3" bestFit="1" customWidth="1"/>
    <col min="4" max="5" width="9.5546875" bestFit="1" customWidth="1"/>
    <col min="6" max="7" width="10.6640625" bestFit="1" customWidth="1"/>
    <col min="8" max="8" width="11.6640625" bestFit="1" customWidth="1"/>
    <col min="9" max="9" width="10.6640625" bestFit="1" customWidth="1"/>
    <col min="10" max="10" width="11.6640625" bestFit="1" customWidth="1"/>
    <col min="12" max="12" width="11.5546875" customWidth="1"/>
    <col min="13" max="13" width="10.6640625" bestFit="1" customWidth="1"/>
    <col min="14" max="14" width="9.109375" customWidth="1"/>
  </cols>
  <sheetData>
    <row r="1" spans="1:30" ht="43.2">
      <c r="A1" t="s">
        <v>1</v>
      </c>
      <c r="B1" t="s">
        <v>2</v>
      </c>
      <c r="C1" s="2" t="s">
        <v>16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12">
        <v>2057000</v>
      </c>
      <c r="D2" s="4">
        <v>5386000</v>
      </c>
      <c r="E2" s="4">
        <v>1204000</v>
      </c>
      <c r="F2" s="4">
        <v>50101000</v>
      </c>
      <c r="G2" s="4">
        <v>25355000</v>
      </c>
      <c r="H2" s="4">
        <v>129283000</v>
      </c>
      <c r="I2" s="4">
        <v>11951000</v>
      </c>
      <c r="J2" s="4">
        <v>190144000</v>
      </c>
      <c r="K2">
        <v>0.57999999999999996</v>
      </c>
      <c r="L2" s="4">
        <v>1487000</v>
      </c>
      <c r="M2" s="4">
        <v>82333000</v>
      </c>
      <c r="O2">
        <f>(E2/J2)*100</f>
        <v>0.63320430831369912</v>
      </c>
      <c r="P2">
        <f>(E2/F2)*100</f>
        <v>2.4031456457954929</v>
      </c>
      <c r="Q2">
        <f>(E2/D2)*100</f>
        <v>22.35425176383216</v>
      </c>
      <c r="R2">
        <f>I2/G2</f>
        <v>0.47134687438375072</v>
      </c>
      <c r="S2">
        <f>H2/F2</f>
        <v>2.5804474960579631</v>
      </c>
      <c r="T2">
        <f>H2/J2</f>
        <v>0.67992153315382031</v>
      </c>
      <c r="U2">
        <f>L2/G2</f>
        <v>5.8647209623348455E-2</v>
      </c>
      <c r="V2">
        <f>M2/(M2+F2)</f>
        <v>0.62169080447619196</v>
      </c>
      <c r="X2">
        <v>71.099999999999994</v>
      </c>
      <c r="Z2">
        <f>((K2-K3)/K3)*100</f>
        <v>-35.555555555555564</v>
      </c>
      <c r="AA2">
        <f>X2*C2/D2</f>
        <v>27.15423319717787</v>
      </c>
      <c r="AB2">
        <f>X2/K2</f>
        <v>122.58620689655173</v>
      </c>
      <c r="AC2">
        <f>X2*C2/F2</f>
        <v>2.9191573022494559</v>
      </c>
      <c r="AD2">
        <f>0.5*(J2+J3)/F2</f>
        <v>3.753986946368336</v>
      </c>
    </row>
    <row r="3" spans="1:30">
      <c r="A3">
        <v>3</v>
      </c>
      <c r="B3">
        <v>2024</v>
      </c>
      <c r="C3" s="12">
        <v>2056404.54</v>
      </c>
      <c r="D3" s="4">
        <v>7567000</v>
      </c>
      <c r="E3" s="4">
        <v>1852000</v>
      </c>
      <c r="F3" s="4">
        <v>50051000</v>
      </c>
      <c r="G3" s="4">
        <v>29647000</v>
      </c>
      <c r="H3" s="4">
        <v>126475000</v>
      </c>
      <c r="I3" s="4">
        <v>12180000</v>
      </c>
      <c r="J3" s="4">
        <v>186013000</v>
      </c>
      <c r="K3">
        <v>0.9</v>
      </c>
      <c r="L3" s="4">
        <v>2263000</v>
      </c>
      <c r="M3" s="4">
        <v>82767000</v>
      </c>
      <c r="O3">
        <f t="shared" ref="O3:O29" si="0">(E3/J3)*100</f>
        <v>0.9956293377344595</v>
      </c>
      <c r="P3">
        <f t="shared" ref="P3:P29" si="1">(E3/F3)*100</f>
        <v>3.7002257697148906</v>
      </c>
      <c r="Q3">
        <f t="shared" ref="Q3:Q29" si="2">(E3/D3)*100</f>
        <v>24.474692744813005</v>
      </c>
      <c r="R3">
        <f t="shared" ref="R3:R29" si="3">I3/G3</f>
        <v>0.41083414848045335</v>
      </c>
      <c r="S3">
        <f t="shared" ref="S3:S29" si="4">H3/F3</f>
        <v>2.5269225390102097</v>
      </c>
      <c r="T3">
        <f t="shared" ref="T3:T29" si="5">H3/J3</f>
        <v>0.67992559659808727</v>
      </c>
      <c r="U3">
        <f t="shared" ref="U3:U29" si="6">L3/G3</f>
        <v>7.6331500657739401E-2</v>
      </c>
      <c r="V3">
        <f t="shared" ref="V3:V29" si="7">M3/(M3+F3)</f>
        <v>0.62316101733198814</v>
      </c>
      <c r="X3" s="9">
        <v>83.28</v>
      </c>
      <c r="Z3">
        <f t="shared" ref="Z3:Z29" si="8">((K3-K4)/K4)*100</f>
        <v>13.924050632911388</v>
      </c>
      <c r="AA3">
        <f>X3*C3/D3</f>
        <v>22.632135600792918</v>
      </c>
      <c r="AB3">
        <f t="shared" ref="AB3:AB29" si="9">X3/K3</f>
        <v>92.533333333333331</v>
      </c>
      <c r="AC3">
        <f t="shared" ref="AC3:AC29" si="10">X3*C3/F3</f>
        <v>3.4216573113664062</v>
      </c>
      <c r="AD3">
        <f t="shared" ref="AD3:AD29" si="11">0.5*(J3+J4)/F3</f>
        <v>3.7035923358174663</v>
      </c>
    </row>
    <row r="4" spans="1:30">
      <c r="A4">
        <v>2</v>
      </c>
      <c r="B4">
        <v>2024</v>
      </c>
      <c r="C4" s="12">
        <v>2055353.6</v>
      </c>
      <c r="D4" s="4">
        <v>6069000</v>
      </c>
      <c r="E4" s="4">
        <v>1622000</v>
      </c>
      <c r="F4" s="4">
        <v>49140000</v>
      </c>
      <c r="G4" s="4">
        <v>26231000</v>
      </c>
      <c r="H4" s="4">
        <v>125288000</v>
      </c>
      <c r="I4" s="4">
        <v>12803000</v>
      </c>
      <c r="J4" s="4">
        <v>184724000</v>
      </c>
      <c r="K4">
        <v>0.79</v>
      </c>
      <c r="L4" s="4">
        <v>1551000</v>
      </c>
      <c r="M4" s="4">
        <v>82633000</v>
      </c>
      <c r="O4">
        <f t="shared" si="0"/>
        <v>0.87806673740282792</v>
      </c>
      <c r="P4">
        <f t="shared" si="1"/>
        <v>3.3007733007733004</v>
      </c>
      <c r="Q4">
        <f t="shared" si="2"/>
        <v>26.725984511451639</v>
      </c>
      <c r="R4">
        <f t="shared" si="3"/>
        <v>0.48808661507376766</v>
      </c>
      <c r="S4">
        <f t="shared" si="4"/>
        <v>2.5496133496133497</v>
      </c>
      <c r="T4">
        <f t="shared" si="5"/>
        <v>0.67824429960373311</v>
      </c>
      <c r="U4">
        <f t="shared" si="6"/>
        <v>5.912851206587625E-2</v>
      </c>
      <c r="V4">
        <f t="shared" si="7"/>
        <v>0.62708597360612572</v>
      </c>
      <c r="X4" s="9">
        <v>69.31</v>
      </c>
      <c r="Z4">
        <f t="shared" si="8"/>
        <v>-28.181818181818187</v>
      </c>
      <c r="AA4">
        <f>X4*C4/D4</f>
        <v>23.472822213873787</v>
      </c>
      <c r="AB4">
        <f t="shared" si="9"/>
        <v>87.734177215189874</v>
      </c>
      <c r="AC4">
        <f t="shared" si="10"/>
        <v>2.8989938546194547</v>
      </c>
      <c r="AD4">
        <f t="shared" si="11"/>
        <v>3.7105616605616607</v>
      </c>
    </row>
    <row r="5" spans="1:30">
      <c r="A5">
        <v>1</v>
      </c>
      <c r="B5">
        <v>2024</v>
      </c>
      <c r="C5" s="12">
        <v>2054532.55</v>
      </c>
      <c r="D5" s="4">
        <v>5731000</v>
      </c>
      <c r="E5" s="4">
        <v>2268000</v>
      </c>
      <c r="F5" s="4">
        <v>48641000</v>
      </c>
      <c r="G5" s="4">
        <v>24803000</v>
      </c>
      <c r="H5" s="4">
        <v>120561000</v>
      </c>
      <c r="I5" s="4">
        <v>12680000</v>
      </c>
      <c r="J5" s="4">
        <v>179950000</v>
      </c>
      <c r="K5">
        <v>1.1000000000000001</v>
      </c>
      <c r="L5" s="4">
        <v>1642000</v>
      </c>
      <c r="M5" s="4">
        <v>79937000</v>
      </c>
      <c r="O5">
        <f t="shared" si="0"/>
        <v>1.2603500972492359</v>
      </c>
      <c r="P5">
        <f t="shared" si="1"/>
        <v>4.662733085257293</v>
      </c>
      <c r="Q5">
        <f t="shared" si="2"/>
        <v>39.574245332402725</v>
      </c>
      <c r="R5">
        <f t="shared" si="3"/>
        <v>0.51122848042575497</v>
      </c>
      <c r="S5">
        <f t="shared" si="4"/>
        <v>2.4785880224501962</v>
      </c>
      <c r="T5">
        <f t="shared" si="5"/>
        <v>0.66996943595443181</v>
      </c>
      <c r="U5">
        <f t="shared" si="6"/>
        <v>6.6201669152925052E-2</v>
      </c>
      <c r="V5">
        <f t="shared" si="7"/>
        <v>0.62170044642162736</v>
      </c>
      <c r="X5" s="9">
        <v>62.16</v>
      </c>
      <c r="Z5">
        <f t="shared" si="8"/>
        <v>83.333333333333357</v>
      </c>
      <c r="AA5">
        <f t="shared" ref="AA5:AA29" si="12">X5*C5/D5</f>
        <v>22.284024307799687</v>
      </c>
      <c r="AB5">
        <f t="shared" si="9"/>
        <v>56.509090909090901</v>
      </c>
      <c r="AC5">
        <f t="shared" si="10"/>
        <v>2.625557519541128</v>
      </c>
      <c r="AD5">
        <f t="shared" si="11"/>
        <v>3.6742562858493861</v>
      </c>
    </row>
    <row r="6" spans="1:30">
      <c r="A6">
        <v>4</v>
      </c>
      <c r="B6">
        <v>2023</v>
      </c>
      <c r="C6" s="12">
        <v>2052000</v>
      </c>
      <c r="D6" s="4">
        <v>6877000</v>
      </c>
      <c r="E6" s="4">
        <v>1210000</v>
      </c>
      <c r="F6" s="4">
        <v>47468000</v>
      </c>
      <c r="G6" s="4">
        <v>27963000</v>
      </c>
      <c r="H6" s="4">
        <v>118465000</v>
      </c>
      <c r="I6" s="4">
        <v>15361000</v>
      </c>
      <c r="J6" s="4">
        <v>177489000</v>
      </c>
      <c r="K6">
        <v>0.6</v>
      </c>
      <c r="L6" s="4">
        <v>2690000</v>
      </c>
      <c r="M6" s="4">
        <v>73211000</v>
      </c>
      <c r="O6">
        <f t="shared" si="0"/>
        <v>0.68173238904946221</v>
      </c>
      <c r="P6">
        <f t="shared" si="1"/>
        <v>2.5490856998398921</v>
      </c>
      <c r="Q6">
        <f t="shared" si="2"/>
        <v>17.594881489021375</v>
      </c>
      <c r="R6">
        <f t="shared" si="3"/>
        <v>0.54933304724099707</v>
      </c>
      <c r="S6">
        <f t="shared" si="4"/>
        <v>2.495681301087048</v>
      </c>
      <c r="T6">
        <f t="shared" si="5"/>
        <v>0.66744981379127721</v>
      </c>
      <c r="U6">
        <f t="shared" si="6"/>
        <v>9.6198548081393276E-2</v>
      </c>
      <c r="V6">
        <f t="shared" si="7"/>
        <v>0.60665898789350259</v>
      </c>
      <c r="X6" s="9">
        <v>58.54</v>
      </c>
      <c r="Z6">
        <f t="shared" si="8"/>
        <v>0</v>
      </c>
      <c r="AA6">
        <f t="shared" si="12"/>
        <v>17.467511996510105</v>
      </c>
      <c r="AB6">
        <f t="shared" si="9"/>
        <v>97.566666666666663</v>
      </c>
      <c r="AC6">
        <f t="shared" si="10"/>
        <v>2.5306328473919271</v>
      </c>
      <c r="AD6">
        <f t="shared" si="11"/>
        <v>3.6778777281537036</v>
      </c>
    </row>
    <row r="7" spans="1:30">
      <c r="A7">
        <v>3</v>
      </c>
      <c r="B7">
        <v>2023</v>
      </c>
      <c r="C7" s="12">
        <v>2051707.74</v>
      </c>
      <c r="D7" s="4">
        <v>7172000</v>
      </c>
      <c r="E7" s="4">
        <v>1219000</v>
      </c>
      <c r="F7" s="4">
        <v>47095000</v>
      </c>
      <c r="G7" s="4">
        <v>28496000</v>
      </c>
      <c r="H7" s="4">
        <v>115106000</v>
      </c>
      <c r="I7" s="4">
        <v>14244000</v>
      </c>
      <c r="J7" s="4">
        <v>171674000</v>
      </c>
      <c r="K7">
        <v>0.6</v>
      </c>
      <c r="L7" s="4">
        <v>1568000</v>
      </c>
      <c r="M7" s="4">
        <v>73322000</v>
      </c>
      <c r="O7">
        <f t="shared" si="0"/>
        <v>0.71006675442990785</v>
      </c>
      <c r="P7">
        <f t="shared" si="1"/>
        <v>2.5883851788937253</v>
      </c>
      <c r="Q7">
        <f t="shared" si="2"/>
        <v>16.996653653095368</v>
      </c>
      <c r="R7">
        <f t="shared" si="3"/>
        <v>0.49985962942167322</v>
      </c>
      <c r="S7">
        <f t="shared" si="4"/>
        <v>2.4441235799978767</v>
      </c>
      <c r="T7">
        <f t="shared" si="5"/>
        <v>0.67049174598366668</v>
      </c>
      <c r="U7">
        <f t="shared" si="6"/>
        <v>5.5025266704098824E-2</v>
      </c>
      <c r="V7">
        <f t="shared" si="7"/>
        <v>0.60890073660695754</v>
      </c>
      <c r="X7" s="9">
        <v>54.77</v>
      </c>
      <c r="Z7">
        <f t="shared" si="8"/>
        <v>-56.521739130434781</v>
      </c>
      <c r="AA7">
        <f t="shared" si="12"/>
        <v>15.668158522002233</v>
      </c>
      <c r="AB7">
        <f t="shared" si="9"/>
        <v>91.283333333333346</v>
      </c>
      <c r="AC7">
        <f t="shared" si="10"/>
        <v>2.3860714071515026</v>
      </c>
      <c r="AD7">
        <f t="shared" si="11"/>
        <v>3.6091835651343032</v>
      </c>
    </row>
    <row r="8" spans="1:30">
      <c r="A8">
        <v>2</v>
      </c>
      <c r="B8">
        <v>2023</v>
      </c>
      <c r="C8" s="12">
        <v>2023714</v>
      </c>
      <c r="D8" s="4">
        <v>7349000</v>
      </c>
      <c r="E8" s="4">
        <v>2795000</v>
      </c>
      <c r="F8" s="4">
        <v>44793000</v>
      </c>
      <c r="G8" s="4">
        <v>24871000</v>
      </c>
      <c r="H8" s="4">
        <v>113899000</v>
      </c>
      <c r="I8" s="4">
        <v>13122000</v>
      </c>
      <c r="J8" s="4">
        <v>168275000</v>
      </c>
      <c r="K8">
        <v>1.38</v>
      </c>
      <c r="L8" s="4">
        <v>1577000</v>
      </c>
      <c r="M8" s="4">
        <v>72173000</v>
      </c>
      <c r="O8">
        <f t="shared" si="0"/>
        <v>1.66097162383004</v>
      </c>
      <c r="P8">
        <f t="shared" si="1"/>
        <v>6.2398142566918935</v>
      </c>
      <c r="Q8">
        <f t="shared" si="2"/>
        <v>38.032385358552183</v>
      </c>
      <c r="R8">
        <f t="shared" si="3"/>
        <v>0.52760242853122108</v>
      </c>
      <c r="S8">
        <f t="shared" si="4"/>
        <v>2.5427857031232559</v>
      </c>
      <c r="T8">
        <f t="shared" si="5"/>
        <v>0.67686227900757689</v>
      </c>
      <c r="U8">
        <f t="shared" si="6"/>
        <v>6.3407181054239883E-2</v>
      </c>
      <c r="V8">
        <f t="shared" si="7"/>
        <v>0.61704255937622898</v>
      </c>
      <c r="X8" s="9">
        <v>70.45</v>
      </c>
      <c r="Z8">
        <f t="shared" si="8"/>
        <v>32.692307692307679</v>
      </c>
      <c r="AA8">
        <f t="shared" si="12"/>
        <v>19.400006980541573</v>
      </c>
      <c r="AB8">
        <f t="shared" si="9"/>
        <v>51.050724637681164</v>
      </c>
      <c r="AC8">
        <f t="shared" si="10"/>
        <v>3.182877934052196</v>
      </c>
      <c r="AD8">
        <f t="shared" si="11"/>
        <v>3.724153327528855</v>
      </c>
    </row>
    <row r="9" spans="1:30">
      <c r="A9">
        <v>1</v>
      </c>
      <c r="B9">
        <v>2023</v>
      </c>
      <c r="C9" s="12">
        <v>2023421.95</v>
      </c>
      <c r="D9" s="4">
        <v>6716000</v>
      </c>
      <c r="E9" s="4">
        <v>2086000</v>
      </c>
      <c r="F9" s="4">
        <v>42896000</v>
      </c>
      <c r="G9" s="4">
        <v>25377000</v>
      </c>
      <c r="H9" s="4">
        <v>112378000</v>
      </c>
      <c r="I9" s="4">
        <v>13549000</v>
      </c>
      <c r="J9" s="4">
        <v>165357000</v>
      </c>
      <c r="K9">
        <v>1.04</v>
      </c>
      <c r="L9" s="4">
        <v>2275000</v>
      </c>
      <c r="M9" s="4">
        <v>70641000</v>
      </c>
      <c r="O9">
        <f t="shared" si="0"/>
        <v>1.2615129689096922</v>
      </c>
      <c r="P9">
        <f t="shared" si="1"/>
        <v>4.8629242819843341</v>
      </c>
      <c r="Q9">
        <f t="shared" si="2"/>
        <v>31.060154854079808</v>
      </c>
      <c r="R9">
        <f t="shared" si="3"/>
        <v>0.53390865744571858</v>
      </c>
      <c r="S9">
        <f t="shared" si="4"/>
        <v>2.6197780678851177</v>
      </c>
      <c r="T9">
        <f t="shared" si="5"/>
        <v>0.67960836251262424</v>
      </c>
      <c r="U9">
        <f t="shared" si="6"/>
        <v>8.9648106553178078E-2</v>
      </c>
      <c r="V9">
        <f t="shared" si="7"/>
        <v>0.62218483842271677</v>
      </c>
      <c r="X9" s="9">
        <v>72.709999999999994</v>
      </c>
      <c r="Z9">
        <f t="shared" si="8"/>
        <v>35.064935064935064</v>
      </c>
      <c r="AA9">
        <f t="shared" si="12"/>
        <v>21.906344548019653</v>
      </c>
      <c r="AB9">
        <f t="shared" si="9"/>
        <v>69.913461538461533</v>
      </c>
      <c r="AC9">
        <f t="shared" si="10"/>
        <v>3.4297605833760723</v>
      </c>
      <c r="AD9">
        <f t="shared" si="11"/>
        <v>3.7799794852666917</v>
      </c>
    </row>
    <row r="10" spans="1:30">
      <c r="A10">
        <v>4</v>
      </c>
      <c r="B10">
        <v>2022</v>
      </c>
      <c r="C10" s="12">
        <v>1987000</v>
      </c>
      <c r="D10" s="4">
        <v>6164000</v>
      </c>
      <c r="E10" s="4">
        <v>1522000</v>
      </c>
      <c r="F10" s="4">
        <v>39229000</v>
      </c>
      <c r="G10" s="4">
        <v>26695000</v>
      </c>
      <c r="H10" s="4">
        <v>109499000</v>
      </c>
      <c r="I10" s="4">
        <v>13490000</v>
      </c>
      <c r="J10" s="4">
        <v>158935000</v>
      </c>
      <c r="K10">
        <v>0.77</v>
      </c>
      <c r="L10" s="4">
        <v>1601000</v>
      </c>
      <c r="M10" s="4">
        <v>64966000</v>
      </c>
      <c r="O10">
        <f t="shared" si="0"/>
        <v>0.95762418598798249</v>
      </c>
      <c r="P10">
        <f t="shared" si="1"/>
        <v>3.879782813734737</v>
      </c>
      <c r="Q10">
        <f t="shared" si="2"/>
        <v>24.691758598312784</v>
      </c>
      <c r="R10">
        <f t="shared" si="3"/>
        <v>0.50533807829181498</v>
      </c>
      <c r="S10">
        <f t="shared" si="4"/>
        <v>2.7912768615055188</v>
      </c>
      <c r="T10">
        <f t="shared" si="5"/>
        <v>0.68895460408343034</v>
      </c>
      <c r="U10">
        <f t="shared" si="6"/>
        <v>5.9973777861022662E-2</v>
      </c>
      <c r="V10">
        <f t="shared" si="7"/>
        <v>0.62350400691012042</v>
      </c>
      <c r="X10" s="9">
        <v>78.36</v>
      </c>
      <c r="Z10">
        <f t="shared" si="8"/>
        <v>-10.465116279069765</v>
      </c>
      <c r="AA10">
        <f t="shared" si="12"/>
        <v>25.259785853341985</v>
      </c>
      <c r="AB10">
        <f t="shared" si="9"/>
        <v>101.76623376623377</v>
      </c>
      <c r="AC10">
        <f t="shared" si="10"/>
        <v>3.9690361722195315</v>
      </c>
      <c r="AD10">
        <f t="shared" si="11"/>
        <v>4.0192714573402331</v>
      </c>
    </row>
    <row r="11" spans="1:30">
      <c r="A11">
        <v>3</v>
      </c>
      <c r="B11">
        <v>2022</v>
      </c>
      <c r="C11" s="12">
        <v>1987163.65</v>
      </c>
      <c r="D11" s="4">
        <v>6719000</v>
      </c>
      <c r="E11" s="4">
        <v>1696000</v>
      </c>
      <c r="F11" s="4">
        <v>38629000</v>
      </c>
      <c r="G11" s="4">
        <v>27793000</v>
      </c>
      <c r="H11" s="4">
        <v>109663000</v>
      </c>
      <c r="I11" s="4">
        <v>12891000</v>
      </c>
      <c r="J11" s="4">
        <v>156409000</v>
      </c>
      <c r="K11">
        <v>0.86</v>
      </c>
      <c r="L11" s="4">
        <v>2508000</v>
      </c>
      <c r="M11" s="4">
        <v>64825000</v>
      </c>
      <c r="O11">
        <f t="shared" si="0"/>
        <v>1.0843365790971107</v>
      </c>
      <c r="P11">
        <f t="shared" si="1"/>
        <v>4.3904838333894229</v>
      </c>
      <c r="Q11">
        <f t="shared" si="2"/>
        <v>25.241851465991967</v>
      </c>
      <c r="R11">
        <f t="shared" si="3"/>
        <v>0.46382182563954955</v>
      </c>
      <c r="S11">
        <f t="shared" si="4"/>
        <v>2.8388775272463693</v>
      </c>
      <c r="T11">
        <f t="shared" si="5"/>
        <v>0.70112973038635884</v>
      </c>
      <c r="U11">
        <f t="shared" si="6"/>
        <v>9.0238549274997304E-2</v>
      </c>
      <c r="V11">
        <f t="shared" si="7"/>
        <v>0.62660699441297585</v>
      </c>
      <c r="X11" s="9">
        <v>73.12</v>
      </c>
      <c r="Z11">
        <f t="shared" si="8"/>
        <v>22.857142857142861</v>
      </c>
      <c r="AA11">
        <f t="shared" si="12"/>
        <v>21.625451121893139</v>
      </c>
      <c r="AB11">
        <f t="shared" si="9"/>
        <v>85.023255813953497</v>
      </c>
      <c r="AC11">
        <f t="shared" si="10"/>
        <v>3.7614591650832274</v>
      </c>
      <c r="AD11">
        <f t="shared" si="11"/>
        <v>3.9889590721996426</v>
      </c>
    </row>
    <row r="12" spans="1:30">
      <c r="A12">
        <v>2</v>
      </c>
      <c r="B12">
        <v>2022</v>
      </c>
      <c r="C12" s="12">
        <v>1964779.18</v>
      </c>
      <c r="D12" s="4">
        <v>5183000</v>
      </c>
      <c r="E12" s="4">
        <v>1380000</v>
      </c>
      <c r="F12" s="4">
        <v>36439000</v>
      </c>
      <c r="G12" s="4">
        <v>26821000</v>
      </c>
      <c r="H12" s="4">
        <v>107163000</v>
      </c>
      <c r="I12" s="4">
        <v>14332000</v>
      </c>
      <c r="J12" s="4">
        <v>151770000</v>
      </c>
      <c r="K12">
        <v>0.7</v>
      </c>
      <c r="L12" s="4">
        <v>2861000</v>
      </c>
      <c r="M12" s="4">
        <v>63583000</v>
      </c>
      <c r="O12">
        <f t="shared" si="0"/>
        <v>0.90927060683929617</v>
      </c>
      <c r="P12">
        <f t="shared" si="1"/>
        <v>3.7871511292845579</v>
      </c>
      <c r="Q12">
        <f t="shared" si="2"/>
        <v>26.625506463438164</v>
      </c>
      <c r="R12">
        <f t="shared" si="3"/>
        <v>0.53435740650982444</v>
      </c>
      <c r="S12">
        <f t="shared" si="4"/>
        <v>2.9408875106342105</v>
      </c>
      <c r="T12">
        <f t="shared" si="5"/>
        <v>0.70608815971535877</v>
      </c>
      <c r="U12">
        <f t="shared" si="6"/>
        <v>0.10667014652697514</v>
      </c>
      <c r="V12">
        <f t="shared" si="7"/>
        <v>0.63569014816740321</v>
      </c>
      <c r="X12" s="9">
        <v>71.89</v>
      </c>
      <c r="Z12">
        <f t="shared" si="8"/>
        <v>-404.34782608695645</v>
      </c>
      <c r="AA12">
        <f t="shared" si="12"/>
        <v>27.252165782404013</v>
      </c>
      <c r="AB12">
        <f t="shared" si="9"/>
        <v>102.7</v>
      </c>
      <c r="AC12">
        <f t="shared" si="10"/>
        <v>3.8762857172315379</v>
      </c>
      <c r="AD12">
        <f t="shared" si="11"/>
        <v>4.0713932874118388</v>
      </c>
    </row>
    <row r="13" spans="1:30">
      <c r="A13">
        <v>1</v>
      </c>
      <c r="B13">
        <v>2022</v>
      </c>
      <c r="C13" s="12">
        <v>1964499.71</v>
      </c>
      <c r="D13" s="4">
        <v>2890000</v>
      </c>
      <c r="E13" s="4">
        <v>-451000</v>
      </c>
      <c r="F13" s="4">
        <v>35887000</v>
      </c>
      <c r="G13" s="4">
        <v>22423000</v>
      </c>
      <c r="H13" s="4">
        <v>100693000</v>
      </c>
      <c r="I13" s="4">
        <v>10988000</v>
      </c>
      <c r="J13" s="4">
        <v>144945000</v>
      </c>
      <c r="K13">
        <v>-0.23</v>
      </c>
      <c r="L13" s="4">
        <v>1477000</v>
      </c>
      <c r="M13" s="4">
        <v>59693000</v>
      </c>
      <c r="O13">
        <f t="shared" si="0"/>
        <v>-0.31115250612301215</v>
      </c>
      <c r="P13">
        <f t="shared" si="1"/>
        <v>-1.2567224900381753</v>
      </c>
      <c r="Q13">
        <f t="shared" si="2"/>
        <v>-15.605536332179931</v>
      </c>
      <c r="R13">
        <f t="shared" si="3"/>
        <v>0.49003255585782457</v>
      </c>
      <c r="S13">
        <f t="shared" si="4"/>
        <v>2.8058349820269179</v>
      </c>
      <c r="T13">
        <f t="shared" si="5"/>
        <v>0.69469798889233847</v>
      </c>
      <c r="U13">
        <f t="shared" si="6"/>
        <v>6.586986576283281E-2</v>
      </c>
      <c r="V13">
        <f t="shared" si="7"/>
        <v>0.62453442142707682</v>
      </c>
      <c r="X13" s="9">
        <v>78.17</v>
      </c>
      <c r="Z13">
        <f t="shared" si="8"/>
        <v>-137.70491803278688</v>
      </c>
      <c r="AA13">
        <f t="shared" si="12"/>
        <v>53.136658245916955</v>
      </c>
      <c r="AB13">
        <f t="shared" si="9"/>
        <v>-339.86956521739131</v>
      </c>
      <c r="AC13">
        <f t="shared" si="10"/>
        <v>4.2791245389890493</v>
      </c>
      <c r="AD13">
        <f t="shared" si="11"/>
        <v>3.9827374815392762</v>
      </c>
    </row>
    <row r="14" spans="1:30">
      <c r="A14">
        <v>4</v>
      </c>
      <c r="B14">
        <v>2021</v>
      </c>
      <c r="C14" s="12">
        <v>1963000</v>
      </c>
      <c r="D14" s="4">
        <v>5046000</v>
      </c>
      <c r="E14" s="4">
        <v>1204000</v>
      </c>
      <c r="F14" s="4">
        <v>37202000</v>
      </c>
      <c r="G14" s="4">
        <v>17437000</v>
      </c>
      <c r="H14" s="4">
        <v>95243000</v>
      </c>
      <c r="I14" s="4">
        <v>9288000</v>
      </c>
      <c r="J14" s="4">
        <v>140912000</v>
      </c>
      <c r="K14">
        <v>0.61</v>
      </c>
      <c r="L14" s="4">
        <v>639000</v>
      </c>
      <c r="M14" s="4">
        <v>54827000</v>
      </c>
      <c r="O14">
        <f t="shared" si="0"/>
        <v>0.85443397297604184</v>
      </c>
      <c r="P14">
        <f t="shared" si="1"/>
        <v>3.2363851405838395</v>
      </c>
      <c r="Q14">
        <f t="shared" si="2"/>
        <v>23.860483551327786</v>
      </c>
      <c r="R14">
        <f t="shared" si="3"/>
        <v>0.53266043470780522</v>
      </c>
      <c r="S14">
        <f t="shared" si="4"/>
        <v>2.5601580560184938</v>
      </c>
      <c r="T14">
        <f t="shared" si="5"/>
        <v>0.67590411036675369</v>
      </c>
      <c r="U14">
        <f t="shared" si="6"/>
        <v>3.6646212077765673E-2</v>
      </c>
      <c r="V14">
        <f t="shared" si="7"/>
        <v>0.59575785893577027</v>
      </c>
      <c r="X14" s="9">
        <v>85.68</v>
      </c>
      <c r="Z14">
        <f t="shared" si="8"/>
        <v>165.21739130434781</v>
      </c>
      <c r="AA14">
        <f t="shared" si="12"/>
        <v>33.331319857312721</v>
      </c>
      <c r="AB14">
        <f t="shared" si="9"/>
        <v>140.45901639344262</v>
      </c>
      <c r="AC14">
        <f t="shared" si="10"/>
        <v>4.5209891941293483</v>
      </c>
      <c r="AD14">
        <f t="shared" si="11"/>
        <v>3.7642465458846299</v>
      </c>
    </row>
    <row r="15" spans="1:30">
      <c r="A15">
        <v>3</v>
      </c>
      <c r="B15">
        <v>2021</v>
      </c>
      <c r="C15" s="12">
        <v>1962137.09</v>
      </c>
      <c r="D15" s="4">
        <v>4370000</v>
      </c>
      <c r="E15" s="4">
        <v>447000</v>
      </c>
      <c r="F15" s="4">
        <v>36649000</v>
      </c>
      <c r="G15" s="4">
        <v>20456000</v>
      </c>
      <c r="H15" s="4">
        <v>94437000</v>
      </c>
      <c r="I15" s="4">
        <v>9572000</v>
      </c>
      <c r="J15" s="4">
        <v>139163000</v>
      </c>
      <c r="K15">
        <v>0.23</v>
      </c>
      <c r="L15" s="4">
        <v>692000</v>
      </c>
      <c r="M15" s="4">
        <v>55341000</v>
      </c>
      <c r="O15">
        <f t="shared" si="0"/>
        <v>0.32120606770477789</v>
      </c>
      <c r="P15">
        <f t="shared" si="1"/>
        <v>1.2196785724030668</v>
      </c>
      <c r="Q15">
        <f t="shared" si="2"/>
        <v>10.22883295194508</v>
      </c>
      <c r="R15">
        <f t="shared" si="3"/>
        <v>0.4679311693390692</v>
      </c>
      <c r="S15">
        <f t="shared" si="4"/>
        <v>2.5767960926628284</v>
      </c>
      <c r="T15">
        <f t="shared" si="5"/>
        <v>0.67860710102541622</v>
      </c>
      <c r="U15">
        <f t="shared" si="6"/>
        <v>3.382870551427454E-2</v>
      </c>
      <c r="V15">
        <f t="shared" si="7"/>
        <v>0.6015979997825851</v>
      </c>
      <c r="X15" s="9">
        <v>71.739999999999995</v>
      </c>
      <c r="Z15">
        <f t="shared" si="8"/>
        <v>76.923076923076934</v>
      </c>
      <c r="AA15">
        <f t="shared" si="12"/>
        <v>32.21137639281465</v>
      </c>
      <c r="AB15">
        <f t="shared" si="9"/>
        <v>311.91304347826082</v>
      </c>
      <c r="AC15">
        <f t="shared" si="10"/>
        <v>3.8408610012988076</v>
      </c>
      <c r="AD15">
        <f t="shared" si="11"/>
        <v>3.7405659090288959</v>
      </c>
    </row>
    <row r="16" spans="1:30">
      <c r="A16">
        <v>2</v>
      </c>
      <c r="B16">
        <v>2021</v>
      </c>
      <c r="C16" s="12">
        <v>1961757</v>
      </c>
      <c r="D16" s="4">
        <v>3927000</v>
      </c>
      <c r="E16" s="4">
        <v>256000</v>
      </c>
      <c r="F16" s="4">
        <v>36932000</v>
      </c>
      <c r="G16" s="4">
        <v>16818000</v>
      </c>
      <c r="H16" s="4">
        <v>89899000</v>
      </c>
      <c r="I16" s="4">
        <v>8061000</v>
      </c>
      <c r="J16" s="4">
        <v>135013000</v>
      </c>
      <c r="K16">
        <v>0.13</v>
      </c>
      <c r="L16" s="4">
        <v>884000</v>
      </c>
      <c r="M16" s="4">
        <v>53322000</v>
      </c>
      <c r="O16">
        <f t="shared" si="0"/>
        <v>0.18961137075689008</v>
      </c>
      <c r="P16">
        <f t="shared" si="1"/>
        <v>0.69316581826058699</v>
      </c>
      <c r="Q16">
        <f t="shared" si="2"/>
        <v>6.5189712248535772</v>
      </c>
      <c r="R16">
        <f t="shared" si="3"/>
        <v>0.47930788440956118</v>
      </c>
      <c r="S16">
        <f t="shared" si="4"/>
        <v>2.43417632405502</v>
      </c>
      <c r="T16">
        <f t="shared" si="5"/>
        <v>0.66585439920600242</v>
      </c>
      <c r="U16">
        <f t="shared" si="6"/>
        <v>5.2562730407896302E-2</v>
      </c>
      <c r="V16">
        <f t="shared" si="7"/>
        <v>0.59079929975402756</v>
      </c>
      <c r="X16" s="9">
        <v>66.650000000000006</v>
      </c>
      <c r="Z16">
        <f t="shared" si="8"/>
        <v>-84.523809523809518</v>
      </c>
      <c r="AA16">
        <f t="shared" si="12"/>
        <v>33.295417379679151</v>
      </c>
      <c r="AB16">
        <f t="shared" si="9"/>
        <v>512.69230769230774</v>
      </c>
      <c r="AC16">
        <f t="shared" si="10"/>
        <v>3.5403201573161489</v>
      </c>
      <c r="AD16">
        <f t="shared" si="11"/>
        <v>3.6208978663489657</v>
      </c>
    </row>
    <row r="17" spans="1:30">
      <c r="A17">
        <v>1</v>
      </c>
      <c r="B17">
        <v>2021</v>
      </c>
      <c r="C17" s="12">
        <v>1961445.06</v>
      </c>
      <c r="D17" s="4">
        <v>3726000</v>
      </c>
      <c r="E17" s="4">
        <v>1666000</v>
      </c>
      <c r="F17" s="4">
        <v>37378000</v>
      </c>
      <c r="G17" s="4">
        <v>15783000</v>
      </c>
      <c r="H17" s="4">
        <v>86711000</v>
      </c>
      <c r="I17" s="4">
        <v>8237000</v>
      </c>
      <c r="J17" s="4">
        <v>132441000</v>
      </c>
      <c r="K17">
        <v>0.84</v>
      </c>
      <c r="L17" s="4">
        <v>1462000</v>
      </c>
      <c r="M17" s="4">
        <v>52668000</v>
      </c>
      <c r="O17">
        <f t="shared" si="0"/>
        <v>1.2579186203668049</v>
      </c>
      <c r="P17">
        <f t="shared" si="1"/>
        <v>4.4571673176734983</v>
      </c>
      <c r="Q17">
        <f t="shared" si="2"/>
        <v>44.712828770799781</v>
      </c>
      <c r="R17">
        <f t="shared" si="3"/>
        <v>0.52189064182981693</v>
      </c>
      <c r="S17">
        <f t="shared" si="4"/>
        <v>2.3198405479158866</v>
      </c>
      <c r="T17">
        <f t="shared" si="5"/>
        <v>0.65471417461360149</v>
      </c>
      <c r="U17">
        <f t="shared" si="6"/>
        <v>9.2631312171323574E-2</v>
      </c>
      <c r="V17">
        <f t="shared" si="7"/>
        <v>0.58490105057415098</v>
      </c>
      <c r="X17" s="9">
        <v>68.41</v>
      </c>
      <c r="Z17">
        <f t="shared" si="8"/>
        <v>-28100</v>
      </c>
      <c r="AA17">
        <f t="shared" si="12"/>
        <v>36.012468211111113</v>
      </c>
      <c r="AB17">
        <f t="shared" si="9"/>
        <v>81.44047619047619</v>
      </c>
      <c r="AC17">
        <f t="shared" si="10"/>
        <v>3.5898779109262131</v>
      </c>
      <c r="AD17">
        <f t="shared" si="11"/>
        <v>3.4796538070522769</v>
      </c>
    </row>
    <row r="18" spans="1:30">
      <c r="A18">
        <v>4</v>
      </c>
      <c r="B18">
        <v>2020</v>
      </c>
      <c r="C18" s="12">
        <v>1960000</v>
      </c>
      <c r="D18" s="4">
        <v>4395000</v>
      </c>
      <c r="E18" s="4">
        <v>-6000</v>
      </c>
      <c r="F18" s="4">
        <v>36513000</v>
      </c>
      <c r="G18" s="4">
        <v>15558000</v>
      </c>
      <c r="H18" s="4">
        <v>82755000</v>
      </c>
      <c r="I18" s="4">
        <v>7382000</v>
      </c>
      <c r="J18" s="4">
        <v>127684000</v>
      </c>
      <c r="K18">
        <v>-3.0000000000000001E-3</v>
      </c>
      <c r="L18" s="4">
        <v>1105000</v>
      </c>
      <c r="M18" s="4">
        <v>48091000</v>
      </c>
      <c r="O18">
        <f t="shared" si="0"/>
        <v>-4.6991009053601084E-3</v>
      </c>
      <c r="P18">
        <f t="shared" si="1"/>
        <v>-1.6432503491906992E-2</v>
      </c>
      <c r="Q18">
        <f t="shared" si="2"/>
        <v>-0.13651877133105803</v>
      </c>
      <c r="R18">
        <f t="shared" si="3"/>
        <v>0.47448258130865151</v>
      </c>
      <c r="S18">
        <f t="shared" si="4"/>
        <v>2.2664530441212718</v>
      </c>
      <c r="T18">
        <f t="shared" si="5"/>
        <v>0.6481234923717929</v>
      </c>
      <c r="U18">
        <f t="shared" si="6"/>
        <v>7.1024553284483871E-2</v>
      </c>
      <c r="V18">
        <f t="shared" si="7"/>
        <v>0.56842466077254028</v>
      </c>
      <c r="X18" s="9">
        <v>69.44</v>
      </c>
      <c r="Z18">
        <f t="shared" si="8"/>
        <v>-100.47619047619048</v>
      </c>
      <c r="AA18">
        <f t="shared" si="12"/>
        <v>30.967554038680319</v>
      </c>
      <c r="AB18">
        <f t="shared" si="9"/>
        <v>-23146.666666666664</v>
      </c>
      <c r="AC18">
        <f t="shared" si="10"/>
        <v>3.7275052720948705</v>
      </c>
      <c r="AD18">
        <f t="shared" si="11"/>
        <v>3.4791170268123683</v>
      </c>
    </row>
    <row r="19" spans="1:30">
      <c r="A19">
        <v>3</v>
      </c>
      <c r="B19">
        <v>2020</v>
      </c>
      <c r="C19" s="13">
        <v>1959074.12</v>
      </c>
      <c r="D19" s="4">
        <v>4785000</v>
      </c>
      <c r="E19" s="4">
        <v>1229000</v>
      </c>
      <c r="F19" s="4">
        <v>37287000</v>
      </c>
      <c r="G19" s="4">
        <v>15712000</v>
      </c>
      <c r="H19" s="4">
        <v>84155000</v>
      </c>
      <c r="I19" s="4">
        <v>9026000</v>
      </c>
      <c r="J19" s="4">
        <v>126382000</v>
      </c>
      <c r="K19">
        <v>0.63</v>
      </c>
      <c r="L19" s="4">
        <v>1961000</v>
      </c>
      <c r="M19" s="4">
        <v>48296000</v>
      </c>
      <c r="O19">
        <f t="shared" si="0"/>
        <v>0.97244860818787482</v>
      </c>
      <c r="P19">
        <f t="shared" si="1"/>
        <v>3.2960549253090887</v>
      </c>
      <c r="Q19">
        <f t="shared" si="2"/>
        <v>25.684430512016721</v>
      </c>
      <c r="R19">
        <f t="shared" si="3"/>
        <v>0.57446537678207743</v>
      </c>
      <c r="S19">
        <f t="shared" si="4"/>
        <v>2.2569528253815001</v>
      </c>
      <c r="T19">
        <f t="shared" si="5"/>
        <v>0.66587805225427676</v>
      </c>
      <c r="U19">
        <f t="shared" si="6"/>
        <v>0.12480906313645621</v>
      </c>
      <c r="V19">
        <f t="shared" si="7"/>
        <v>0.56431767991306681</v>
      </c>
      <c r="X19" s="9">
        <v>62.16</v>
      </c>
      <c r="Z19">
        <f t="shared" si="8"/>
        <v>-3.0769230769230793</v>
      </c>
      <c r="AA19">
        <f t="shared" si="12"/>
        <v>25.449539665454544</v>
      </c>
      <c r="AB19">
        <f t="shared" si="9"/>
        <v>98.666666666666657</v>
      </c>
      <c r="AC19">
        <f t="shared" si="10"/>
        <v>3.265911639423928</v>
      </c>
      <c r="AD19">
        <f t="shared" si="11"/>
        <v>3.3301552820017699</v>
      </c>
    </row>
    <row r="20" spans="1:30">
      <c r="A20">
        <v>2</v>
      </c>
      <c r="B20">
        <v>2020</v>
      </c>
      <c r="C20" s="13">
        <v>1958591.04</v>
      </c>
      <c r="D20" s="4">
        <v>4204000</v>
      </c>
      <c r="E20" s="4">
        <v>1275000</v>
      </c>
      <c r="F20" s="4">
        <v>37073000</v>
      </c>
      <c r="G20" s="4">
        <v>12365000</v>
      </c>
      <c r="H20" s="4">
        <v>80096000</v>
      </c>
      <c r="I20" s="4">
        <v>7581000</v>
      </c>
      <c r="J20" s="4">
        <v>121961000</v>
      </c>
      <c r="K20">
        <v>0.65</v>
      </c>
      <c r="L20" s="4">
        <v>1009000</v>
      </c>
      <c r="M20" s="4">
        <v>46544000</v>
      </c>
      <c r="O20">
        <f t="shared" si="0"/>
        <v>1.0454161576241585</v>
      </c>
      <c r="P20">
        <f t="shared" si="1"/>
        <v>3.4391605750815959</v>
      </c>
      <c r="Q20">
        <f t="shared" si="2"/>
        <v>30.328258801141772</v>
      </c>
      <c r="R20">
        <f t="shared" si="3"/>
        <v>0.61310149615851195</v>
      </c>
      <c r="S20">
        <f t="shared" si="4"/>
        <v>2.1604941601704746</v>
      </c>
      <c r="T20">
        <f t="shared" si="5"/>
        <v>0.6567345298907028</v>
      </c>
      <c r="U20">
        <f t="shared" si="6"/>
        <v>8.160129397492924E-2</v>
      </c>
      <c r="V20">
        <f t="shared" si="7"/>
        <v>0.55663322051735886</v>
      </c>
      <c r="X20" s="9">
        <v>53.52</v>
      </c>
      <c r="Z20">
        <f t="shared" si="8"/>
        <v>209.52380952380958</v>
      </c>
      <c r="AA20">
        <f t="shared" si="12"/>
        <v>24.934298872692676</v>
      </c>
      <c r="AB20">
        <f t="shared" si="9"/>
        <v>82.338461538461544</v>
      </c>
      <c r="AC20">
        <f t="shared" si="10"/>
        <v>2.8274968969546572</v>
      </c>
      <c r="AD20">
        <f t="shared" si="11"/>
        <v>3.2718959889946864</v>
      </c>
    </row>
    <row r="21" spans="1:30">
      <c r="A21">
        <v>1</v>
      </c>
      <c r="B21">
        <v>2020</v>
      </c>
      <c r="C21" s="13">
        <v>1957800.2</v>
      </c>
      <c r="D21" s="4">
        <v>4613000</v>
      </c>
      <c r="E21" s="4">
        <v>421000</v>
      </c>
      <c r="F21" s="4">
        <v>36403000</v>
      </c>
      <c r="G21" s="4">
        <v>13722000</v>
      </c>
      <c r="H21" s="4">
        <v>79524000</v>
      </c>
      <c r="I21" s="4">
        <v>9725000</v>
      </c>
      <c r="J21" s="4">
        <v>120637000</v>
      </c>
      <c r="K21">
        <v>0.21</v>
      </c>
      <c r="L21" s="4">
        <v>3335000</v>
      </c>
      <c r="M21" s="4">
        <v>47206000</v>
      </c>
      <c r="O21">
        <f t="shared" si="0"/>
        <v>0.34898082677785425</v>
      </c>
      <c r="P21">
        <f t="shared" si="1"/>
        <v>1.1564980908166909</v>
      </c>
      <c r="Q21">
        <f t="shared" si="2"/>
        <v>9.1263819640147403</v>
      </c>
      <c r="R21">
        <f t="shared" si="3"/>
        <v>0.70871593062235827</v>
      </c>
      <c r="S21">
        <f t="shared" si="4"/>
        <v>2.1845452297887538</v>
      </c>
      <c r="T21">
        <f t="shared" si="5"/>
        <v>0.65920074272403983</v>
      </c>
      <c r="U21">
        <f t="shared" si="6"/>
        <v>0.24304037312345139</v>
      </c>
      <c r="V21">
        <f t="shared" si="7"/>
        <v>0.56460428901194848</v>
      </c>
      <c r="X21" s="9">
        <v>53.32</v>
      </c>
      <c r="Z21">
        <f t="shared" si="8"/>
        <v>-58.000000000000007</v>
      </c>
      <c r="AA21">
        <f t="shared" si="12"/>
        <v>22.629505021461089</v>
      </c>
      <c r="AB21">
        <f t="shared" si="9"/>
        <v>253.90476190476193</v>
      </c>
      <c r="AC21">
        <f t="shared" si="10"/>
        <v>2.8676182365189682</v>
      </c>
      <c r="AD21">
        <f t="shared" si="11"/>
        <v>3.2734664725434719</v>
      </c>
    </row>
    <row r="22" spans="1:30">
      <c r="A22">
        <v>4</v>
      </c>
      <c r="B22">
        <v>2019</v>
      </c>
      <c r="C22" s="13">
        <v>1956000</v>
      </c>
      <c r="D22" s="4">
        <v>4587000</v>
      </c>
      <c r="E22" s="4">
        <v>976000</v>
      </c>
      <c r="F22" s="4">
        <v>37005000</v>
      </c>
      <c r="G22" s="4">
        <v>13853000</v>
      </c>
      <c r="H22" s="4">
        <v>75844000</v>
      </c>
      <c r="I22" s="4">
        <v>7408000</v>
      </c>
      <c r="J22" s="4">
        <v>117691000</v>
      </c>
      <c r="K22">
        <v>0.5</v>
      </c>
      <c r="L22" s="4">
        <v>600000</v>
      </c>
      <c r="M22" s="4">
        <v>42583000</v>
      </c>
      <c r="O22">
        <f t="shared" si="0"/>
        <v>0.82929026008785722</v>
      </c>
      <c r="P22">
        <f t="shared" si="1"/>
        <v>2.6374814214295368</v>
      </c>
      <c r="Q22">
        <f t="shared" si="2"/>
        <v>21.277523435796816</v>
      </c>
      <c r="R22">
        <f t="shared" si="3"/>
        <v>0.53475781419187185</v>
      </c>
      <c r="S22">
        <f t="shared" si="4"/>
        <v>2.049560870152682</v>
      </c>
      <c r="T22">
        <f t="shared" si="5"/>
        <v>0.64443330416089595</v>
      </c>
      <c r="U22">
        <f t="shared" si="6"/>
        <v>4.3311917996101928E-2</v>
      </c>
      <c r="V22">
        <f t="shared" si="7"/>
        <v>0.53504297130220635</v>
      </c>
      <c r="X22" s="9">
        <v>53.39</v>
      </c>
      <c r="Z22">
        <f t="shared" si="8"/>
        <v>11.111111111111107</v>
      </c>
      <c r="AA22">
        <f t="shared" si="12"/>
        <v>22.766697187704381</v>
      </c>
      <c r="AB22">
        <f t="shared" si="9"/>
        <v>106.78</v>
      </c>
      <c r="AC22">
        <f t="shared" si="10"/>
        <v>2.8220737738143495</v>
      </c>
      <c r="AD22">
        <f t="shared" si="11"/>
        <v>3.1335360086474799</v>
      </c>
    </row>
    <row r="23" spans="1:30">
      <c r="A23">
        <v>3</v>
      </c>
      <c r="B23">
        <v>2019</v>
      </c>
      <c r="C23" s="13">
        <v>1955103.61</v>
      </c>
      <c r="D23" s="4">
        <v>5572000</v>
      </c>
      <c r="E23" s="4">
        <v>879000</v>
      </c>
      <c r="F23" s="4">
        <v>36592000</v>
      </c>
      <c r="G23" s="4">
        <v>13314000</v>
      </c>
      <c r="H23" s="4">
        <v>73982000</v>
      </c>
      <c r="I23" s="4">
        <v>7679000</v>
      </c>
      <c r="J23" s="4">
        <v>114222000</v>
      </c>
      <c r="K23">
        <v>0.45</v>
      </c>
      <c r="L23" s="4">
        <v>1131000</v>
      </c>
      <c r="M23" s="4">
        <v>41787000</v>
      </c>
      <c r="O23">
        <f t="shared" si="0"/>
        <v>0.76955402636970116</v>
      </c>
      <c r="P23">
        <f t="shared" si="1"/>
        <v>2.4021644075207695</v>
      </c>
      <c r="Q23">
        <f t="shared" si="2"/>
        <v>15.775305096913137</v>
      </c>
      <c r="R23">
        <f t="shared" si="3"/>
        <v>0.5767613038906414</v>
      </c>
      <c r="S23">
        <f t="shared" si="4"/>
        <v>2.0218080454744207</v>
      </c>
      <c r="T23">
        <f t="shared" si="5"/>
        <v>0.64770359475407535</v>
      </c>
      <c r="U23">
        <f t="shared" si="6"/>
        <v>8.4948174853537631E-2</v>
      </c>
      <c r="V23">
        <f t="shared" si="7"/>
        <v>0.53314025440487889</v>
      </c>
      <c r="X23" s="9">
        <v>51.09</v>
      </c>
      <c r="Z23">
        <f t="shared" si="8"/>
        <v>-29.6875</v>
      </c>
      <c r="AA23">
        <f t="shared" si="12"/>
        <v>17.926461492264899</v>
      </c>
      <c r="AB23">
        <f t="shared" si="9"/>
        <v>113.53333333333333</v>
      </c>
      <c r="AC23">
        <f t="shared" si="10"/>
        <v>2.7297289963625935</v>
      </c>
      <c r="AD23">
        <f t="shared" si="11"/>
        <v>3.0713543944031483</v>
      </c>
    </row>
    <row r="24" spans="1:30">
      <c r="A24">
        <v>2</v>
      </c>
      <c r="B24">
        <v>2019</v>
      </c>
      <c r="C24" s="13">
        <v>1916410.2</v>
      </c>
      <c r="D24" s="4">
        <v>4970000</v>
      </c>
      <c r="E24" s="4">
        <v>1234000</v>
      </c>
      <c r="F24" s="4">
        <v>34910000</v>
      </c>
      <c r="G24" s="4">
        <v>14412000</v>
      </c>
      <c r="H24" s="4">
        <v>72058000</v>
      </c>
      <c r="I24" s="4">
        <v>7471000</v>
      </c>
      <c r="J24" s="4">
        <v>110552000</v>
      </c>
      <c r="K24">
        <v>0.64</v>
      </c>
      <c r="L24" s="4">
        <v>1019000</v>
      </c>
      <c r="M24" s="4">
        <v>41717000</v>
      </c>
      <c r="O24">
        <f t="shared" si="0"/>
        <v>1.1162168029524566</v>
      </c>
      <c r="P24">
        <f t="shared" si="1"/>
        <v>3.5348037811515325</v>
      </c>
      <c r="Q24">
        <f t="shared" si="2"/>
        <v>24.82897384305835</v>
      </c>
      <c r="R24">
        <f t="shared" si="3"/>
        <v>0.51838745489869553</v>
      </c>
      <c r="S24">
        <f t="shared" si="4"/>
        <v>2.0641077055285018</v>
      </c>
      <c r="T24">
        <f t="shared" si="5"/>
        <v>0.65180186699471743</v>
      </c>
      <c r="U24">
        <f t="shared" si="6"/>
        <v>7.0704968082153763E-2</v>
      </c>
      <c r="V24">
        <f t="shared" si="7"/>
        <v>0.5444164589505005</v>
      </c>
      <c r="X24" s="9">
        <v>44.67</v>
      </c>
      <c r="Z24">
        <f t="shared" si="8"/>
        <v>82.857142857142875</v>
      </c>
      <c r="AA24">
        <f t="shared" si="12"/>
        <v>17.224556063179076</v>
      </c>
      <c r="AB24">
        <f t="shared" si="9"/>
        <v>69.796875</v>
      </c>
      <c r="AC24">
        <f t="shared" si="10"/>
        <v>2.4521925990833573</v>
      </c>
      <c r="AD24">
        <f t="shared" si="11"/>
        <v>3.1449584646233171</v>
      </c>
    </row>
    <row r="25" spans="1:30">
      <c r="A25">
        <v>1</v>
      </c>
      <c r="B25">
        <v>2019</v>
      </c>
      <c r="C25" s="12">
        <v>1915741.34</v>
      </c>
      <c r="D25" s="4">
        <v>4075000</v>
      </c>
      <c r="E25" s="4">
        <v>680000</v>
      </c>
      <c r="F25" s="4">
        <v>34226000</v>
      </c>
      <c r="G25" s="4">
        <v>17926000</v>
      </c>
      <c r="H25" s="4">
        <v>71118000</v>
      </c>
      <c r="I25" s="4">
        <v>8222000</v>
      </c>
      <c r="J25" s="4">
        <v>109029000</v>
      </c>
      <c r="K25">
        <v>0.35</v>
      </c>
      <c r="L25" s="4">
        <v>972000</v>
      </c>
      <c r="M25" s="4">
        <v>40213000</v>
      </c>
      <c r="O25">
        <f t="shared" si="0"/>
        <v>0.62368727586238526</v>
      </c>
      <c r="P25">
        <f t="shared" si="1"/>
        <v>1.9867936656343133</v>
      </c>
      <c r="Q25">
        <f t="shared" si="2"/>
        <v>16.687116564417177</v>
      </c>
      <c r="R25">
        <f t="shared" si="3"/>
        <v>0.45866339395291755</v>
      </c>
      <c r="S25">
        <f t="shared" si="4"/>
        <v>2.0778939987144276</v>
      </c>
      <c r="T25">
        <f t="shared" si="5"/>
        <v>0.65228517183501633</v>
      </c>
      <c r="U25">
        <f t="shared" si="6"/>
        <v>5.4222916434229614E-2</v>
      </c>
      <c r="V25">
        <f t="shared" si="7"/>
        <v>0.54021413506360916</v>
      </c>
      <c r="X25" s="9">
        <v>41.89</v>
      </c>
      <c r="Z25">
        <f t="shared" si="8"/>
        <v>59.090909090909079</v>
      </c>
      <c r="AA25">
        <f t="shared" si="12"/>
        <v>19.693350854625766</v>
      </c>
      <c r="AB25">
        <f t="shared" si="9"/>
        <v>119.6857142857143</v>
      </c>
      <c r="AC25">
        <f t="shared" si="10"/>
        <v>2.3447205262841115</v>
      </c>
      <c r="AD25">
        <f t="shared" si="11"/>
        <v>3.107739730029802</v>
      </c>
    </row>
    <row r="26" spans="1:30">
      <c r="A26">
        <v>4</v>
      </c>
      <c r="B26">
        <v>2018</v>
      </c>
      <c r="C26" s="13">
        <v>1912000</v>
      </c>
      <c r="D26" s="4">
        <v>4391000</v>
      </c>
      <c r="E26" s="4">
        <v>421000</v>
      </c>
      <c r="F26" s="4">
        <v>34144000</v>
      </c>
      <c r="G26" s="4">
        <v>17563000</v>
      </c>
      <c r="H26" s="4">
        <v>65821000</v>
      </c>
      <c r="I26" s="4">
        <v>6393000</v>
      </c>
      <c r="J26" s="4">
        <v>103702000</v>
      </c>
      <c r="K26">
        <v>0.22</v>
      </c>
      <c r="L26" s="4">
        <v>638000</v>
      </c>
      <c r="M26" s="4">
        <v>37712000</v>
      </c>
      <c r="O26">
        <f t="shared" si="0"/>
        <v>0.40597095523712173</v>
      </c>
      <c r="P26">
        <f t="shared" si="1"/>
        <v>1.2330131208997188</v>
      </c>
      <c r="Q26">
        <f t="shared" si="2"/>
        <v>9.5877932133910271</v>
      </c>
      <c r="R26">
        <f t="shared" si="3"/>
        <v>0.3640038717758925</v>
      </c>
      <c r="S26">
        <f t="shared" si="4"/>
        <v>1.9277471883786317</v>
      </c>
      <c r="T26">
        <f t="shared" si="5"/>
        <v>0.63471292742666485</v>
      </c>
      <c r="U26">
        <f t="shared" si="6"/>
        <v>3.6326367932585549E-2</v>
      </c>
      <c r="V26">
        <f t="shared" si="7"/>
        <v>0.52482743264306386</v>
      </c>
      <c r="X26" s="9">
        <v>37.409999999999997</v>
      </c>
      <c r="Z26">
        <f t="shared" si="8"/>
        <v>-58.49056603773586</v>
      </c>
      <c r="AA26">
        <f t="shared" si="12"/>
        <v>16.289665224322476</v>
      </c>
      <c r="AB26">
        <f t="shared" si="9"/>
        <v>170.04545454545453</v>
      </c>
      <c r="AC26">
        <f t="shared" si="10"/>
        <v>2.094889878163074</v>
      </c>
      <c r="AD26">
        <f t="shared" si="11"/>
        <v>2.9625263589503281</v>
      </c>
    </row>
    <row r="27" spans="1:30">
      <c r="A27">
        <v>3</v>
      </c>
      <c r="B27">
        <v>2018</v>
      </c>
      <c r="C27" s="12">
        <v>1911781.03</v>
      </c>
      <c r="D27" s="4">
        <v>4416000</v>
      </c>
      <c r="E27" s="4">
        <v>1005000</v>
      </c>
      <c r="F27" s="4">
        <v>34252000</v>
      </c>
      <c r="G27" s="4">
        <v>12807000</v>
      </c>
      <c r="H27" s="4">
        <v>61265000</v>
      </c>
      <c r="I27" s="4">
        <v>8349000</v>
      </c>
      <c r="J27" s="4">
        <v>98603000</v>
      </c>
      <c r="K27">
        <v>0.53</v>
      </c>
      <c r="L27" s="4">
        <v>497000</v>
      </c>
      <c r="M27" s="4">
        <v>32587000</v>
      </c>
      <c r="O27">
        <f t="shared" si="0"/>
        <v>1.0192387655548005</v>
      </c>
      <c r="P27">
        <f t="shared" si="1"/>
        <v>2.934135232979096</v>
      </c>
      <c r="Q27">
        <f t="shared" si="2"/>
        <v>22.758152173913043</v>
      </c>
      <c r="R27">
        <f t="shared" si="3"/>
        <v>0.65190911220426329</v>
      </c>
      <c r="S27">
        <f t="shared" si="4"/>
        <v>1.7886546770991476</v>
      </c>
      <c r="T27">
        <f t="shared" si="5"/>
        <v>0.62132997981805826</v>
      </c>
      <c r="U27">
        <f t="shared" si="6"/>
        <v>3.880690247520887E-2</v>
      </c>
      <c r="V27">
        <f t="shared" si="7"/>
        <v>0.48754469695836261</v>
      </c>
      <c r="X27" s="9">
        <v>35.85</v>
      </c>
      <c r="Z27">
        <f t="shared" si="8"/>
        <v>32.5</v>
      </c>
      <c r="AA27">
        <f t="shared" si="12"/>
        <v>15.520233225883153</v>
      </c>
      <c r="AB27">
        <f t="shared" si="9"/>
        <v>67.64150943396227</v>
      </c>
      <c r="AC27">
        <f t="shared" si="10"/>
        <v>2.0009736635962865</v>
      </c>
      <c r="AD27">
        <f t="shared" si="11"/>
        <v>2.8333090038537896</v>
      </c>
    </row>
    <row r="28" spans="1:30">
      <c r="A28">
        <v>2</v>
      </c>
      <c r="B28">
        <v>2018</v>
      </c>
      <c r="C28" s="13">
        <v>1886418.74</v>
      </c>
      <c r="D28" s="4">
        <v>4063000</v>
      </c>
      <c r="E28" s="4">
        <v>781000</v>
      </c>
      <c r="F28" s="4">
        <v>33021000</v>
      </c>
      <c r="G28" s="4">
        <v>10184000</v>
      </c>
      <c r="H28" s="4">
        <v>59318000</v>
      </c>
      <c r="I28" s="4">
        <v>5885000</v>
      </c>
      <c r="J28" s="4">
        <v>95490000</v>
      </c>
      <c r="K28">
        <v>0.4</v>
      </c>
      <c r="L28" s="4">
        <v>478000</v>
      </c>
      <c r="M28" s="4">
        <v>32566000</v>
      </c>
      <c r="O28">
        <f t="shared" si="0"/>
        <v>0.81788668970572842</v>
      </c>
      <c r="P28">
        <f t="shared" si="1"/>
        <v>2.3651615638533054</v>
      </c>
      <c r="Q28">
        <f t="shared" si="2"/>
        <v>19.222249569283782</v>
      </c>
      <c r="R28">
        <f t="shared" si="3"/>
        <v>0.57786724273369994</v>
      </c>
      <c r="S28">
        <f t="shared" si="4"/>
        <v>1.7963720056933468</v>
      </c>
      <c r="T28">
        <f t="shared" si="5"/>
        <v>0.62119593674730333</v>
      </c>
      <c r="U28">
        <f t="shared" si="6"/>
        <v>4.6936370777690493E-2</v>
      </c>
      <c r="V28">
        <f t="shared" si="7"/>
        <v>0.49653132480522055</v>
      </c>
      <c r="X28" s="9">
        <v>35.5</v>
      </c>
      <c r="Z28">
        <f t="shared" si="8"/>
        <v>-82.832618025751088</v>
      </c>
      <c r="AA28">
        <f t="shared" si="12"/>
        <v>16.482369005660843</v>
      </c>
      <c r="AB28">
        <f t="shared" si="9"/>
        <v>88.75</v>
      </c>
      <c r="AC28">
        <f t="shared" si="10"/>
        <v>2.0280386805366284</v>
      </c>
      <c r="AD28">
        <f t="shared" si="11"/>
        <v>2.8735350231670753</v>
      </c>
    </row>
    <row r="29" spans="1:30">
      <c r="A29">
        <v>1</v>
      </c>
      <c r="B29">
        <v>2018</v>
      </c>
      <c r="C29" s="13">
        <v>1885745.9</v>
      </c>
      <c r="D29" s="4">
        <v>3857000</v>
      </c>
      <c r="E29" s="4">
        <v>4431000</v>
      </c>
      <c r="F29" s="4">
        <v>32706000</v>
      </c>
      <c r="G29" s="4">
        <v>9579000</v>
      </c>
      <c r="H29" s="4">
        <v>58291000</v>
      </c>
      <c r="I29" s="4">
        <v>5612000</v>
      </c>
      <c r="J29" s="4">
        <v>94284000</v>
      </c>
      <c r="K29">
        <v>2.33</v>
      </c>
      <c r="L29" s="4">
        <v>550000</v>
      </c>
      <c r="M29" s="4">
        <v>32199000</v>
      </c>
      <c r="O29">
        <f t="shared" si="0"/>
        <v>4.6996309023800436</v>
      </c>
      <c r="P29">
        <f t="shared" si="1"/>
        <v>13.547972849018528</v>
      </c>
      <c r="Q29">
        <f t="shared" si="2"/>
        <v>114.8820326678766</v>
      </c>
      <c r="R29">
        <f t="shared" si="3"/>
        <v>0.5858649128301493</v>
      </c>
      <c r="S29">
        <f t="shared" si="4"/>
        <v>1.7822723659267412</v>
      </c>
      <c r="T29">
        <f t="shared" si="5"/>
        <v>0.61824911968096385</v>
      </c>
      <c r="U29">
        <f t="shared" si="6"/>
        <v>5.741726693809375E-2</v>
      </c>
      <c r="V29">
        <f t="shared" si="7"/>
        <v>0.49609429165703722</v>
      </c>
      <c r="X29" s="9">
        <v>34.47</v>
      </c>
      <c r="Z29">
        <f t="shared" si="8"/>
        <v>104.38596491228071</v>
      </c>
      <c r="AA29">
        <f t="shared" si="12"/>
        <v>16.852906708063259</v>
      </c>
      <c r="AB29">
        <f t="shared" si="9"/>
        <v>14.793991416309012</v>
      </c>
      <c r="AC29">
        <f t="shared" si="10"/>
        <v>1.9874537140891577</v>
      </c>
      <c r="AD29">
        <f t="shared" si="11"/>
        <v>2.9390173056931448</v>
      </c>
    </row>
    <row r="30" spans="1:30">
      <c r="I30" s="4"/>
      <c r="J30" s="4">
        <v>97963000</v>
      </c>
      <c r="K30">
        <v>1.1399999999999999</v>
      </c>
    </row>
    <row r="31" spans="1:30">
      <c r="C31">
        <f>AVERAGE(C2:C29)</f>
        <v>1975020.7946428575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0.92815733158427982</v>
      </c>
      <c r="P31">
        <f t="shared" si="13"/>
        <v>3.1868209458730226</v>
      </c>
      <c r="Q31">
        <f t="shared" si="13"/>
        <v>24.039630195436768</v>
      </c>
      <c r="R31">
        <f t="shared" si="13"/>
        <v>0.52237572746208338</v>
      </c>
      <c r="S31">
        <f t="shared" si="13"/>
        <v>2.3529517884900057</v>
      </c>
      <c r="T31">
        <f t="shared" si="13"/>
        <v>0.66393114476974946</v>
      </c>
      <c r="U31">
        <f t="shared" si="13"/>
        <v>7.3434266517814636E-2</v>
      </c>
      <c r="V31">
        <f t="shared" si="13"/>
        <v>0.5801288771464016</v>
      </c>
      <c r="Z31">
        <f t="shared" si="13"/>
        <v>-1009.2994073251331</v>
      </c>
      <c r="AA31">
        <f t="shared" si="13"/>
        <v>24.244536341828006</v>
      </c>
      <c r="AB31">
        <f t="shared" si="13"/>
        <v>-724.83671913908597</v>
      </c>
      <c r="AC31">
        <f t="shared" si="13"/>
        <v>3.0686166604951421</v>
      </c>
      <c r="AD31">
        <f t="shared" si="13"/>
        <v>3.4900688507573769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3328-4FDC-41C2-81EE-D9BD516ACF32}">
  <dimension ref="A1:AH38"/>
  <sheetViews>
    <sheetView workbookViewId="0"/>
  </sheetViews>
  <sheetFormatPr defaultRowHeight="14.4"/>
  <cols>
    <col min="3" max="3" width="12.109375" style="3" bestFit="1" customWidth="1"/>
    <col min="4" max="5" width="9.5546875" bestFit="1" customWidth="1"/>
    <col min="6" max="7" width="10.6640625" bestFit="1" customWidth="1"/>
    <col min="8" max="8" width="11.6640625" bestFit="1" customWidth="1"/>
    <col min="9" max="9" width="10.6640625" bestFit="1" customWidth="1"/>
    <col min="10" max="10" width="12.109375" bestFit="1" customWidth="1"/>
    <col min="12" max="12" width="9.5546875" bestFit="1" customWidth="1"/>
    <col min="13" max="13" width="10.6640625" bestFit="1" customWidth="1"/>
    <col min="34" max="34" width="10.6640625" style="3" bestFit="1" customWidth="1"/>
  </cols>
  <sheetData>
    <row r="1" spans="1:30" ht="43.2">
      <c r="A1" t="s">
        <v>1</v>
      </c>
      <c r="B1" t="s">
        <v>2</v>
      </c>
      <c r="C1" s="2" t="s">
        <v>16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776461.00800000003</v>
      </c>
      <c r="D2" s="4">
        <v>7360000</v>
      </c>
      <c r="E2" s="4">
        <v>1191000</v>
      </c>
      <c r="F2" s="4">
        <v>50126000</v>
      </c>
      <c r="G2" s="4">
        <v>19357000</v>
      </c>
      <c r="H2" s="4">
        <v>135088000</v>
      </c>
      <c r="I2" s="4">
        <v>12950000</v>
      </c>
      <c r="J2" s="5">
        <v>186343000</v>
      </c>
      <c r="K2">
        <v>1.54</v>
      </c>
      <c r="L2" s="4">
        <v>314000</v>
      </c>
      <c r="M2" s="4">
        <v>85230000</v>
      </c>
      <c r="O2">
        <f>(E2/J2)*100</f>
        <v>0.63914394423187348</v>
      </c>
      <c r="P2">
        <f>(E2/F2)*100</f>
        <v>2.3760124486294538</v>
      </c>
      <c r="Q2">
        <f>(E2/D2)*100</f>
        <v>16.182065217391305</v>
      </c>
      <c r="R2">
        <f>I2/G2</f>
        <v>0.66900862736994371</v>
      </c>
      <c r="S2">
        <f>H2/F2</f>
        <v>2.6949686789290985</v>
      </c>
      <c r="T2">
        <f>H2/J2</f>
        <v>0.72494271316872649</v>
      </c>
      <c r="U2">
        <f>L2/G2</f>
        <v>1.6221521930051143E-2</v>
      </c>
      <c r="V2">
        <f>M2/(M2+F2)</f>
        <v>0.62967286267324685</v>
      </c>
      <c r="X2" s="9">
        <v>106.75</v>
      </c>
      <c r="Z2">
        <f>((K2-K3)/K3)*100</f>
        <v>-3.7500000000000036</v>
      </c>
      <c r="AA2">
        <f>X2*C2/D2</f>
        <v>11.261849538586956</v>
      </c>
      <c r="AB2">
        <f>X2/K2</f>
        <v>69.318181818181813</v>
      </c>
      <c r="AC2">
        <f>X2*C2/F2</f>
        <v>1.6535772374416471</v>
      </c>
      <c r="AD2">
        <f>0.5*(J2+J3)/F2</f>
        <v>3.6897917248533694</v>
      </c>
    </row>
    <row r="3" spans="1:30">
      <c r="A3">
        <v>3</v>
      </c>
      <c r="B3">
        <v>2024</v>
      </c>
      <c r="C3" s="3">
        <v>772482.40500000003</v>
      </c>
      <c r="D3" s="4">
        <v>8154000</v>
      </c>
      <c r="E3" s="4">
        <v>1226000</v>
      </c>
      <c r="F3" s="4">
        <v>49133000</v>
      </c>
      <c r="G3" s="4">
        <v>17427000</v>
      </c>
      <c r="H3" s="4">
        <v>133317000</v>
      </c>
      <c r="I3" s="4">
        <v>12142000</v>
      </c>
      <c r="J3" s="5">
        <v>183566000</v>
      </c>
      <c r="K3">
        <v>1.6</v>
      </c>
      <c r="L3" s="4">
        <v>376000</v>
      </c>
      <c r="M3" s="4">
        <v>85024000</v>
      </c>
      <c r="O3">
        <f t="shared" ref="O3:O29" si="0">(E3/J3)*100</f>
        <v>0.66787967270627457</v>
      </c>
      <c r="P3">
        <f t="shared" ref="P3:P29" si="1">(E3/F3)*100</f>
        <v>2.4952679461868805</v>
      </c>
      <c r="Q3">
        <f t="shared" ref="Q3:Q29" si="2">(E3/D3)*100</f>
        <v>15.035565366691195</v>
      </c>
      <c r="R3">
        <f t="shared" ref="R3:R29" si="3">I3/G3</f>
        <v>0.69673495151202158</v>
      </c>
      <c r="S3">
        <f t="shared" ref="S3:S29" si="4">H3/F3</f>
        <v>2.7133901858221563</v>
      </c>
      <c r="T3">
        <f t="shared" ref="T3:T29" si="5">H3/J3</f>
        <v>0.72626194393297239</v>
      </c>
      <c r="U3">
        <f t="shared" ref="U3:U29" si="6">L3/G3</f>
        <v>2.1575715843231768E-2</v>
      </c>
      <c r="V3">
        <f t="shared" ref="V3:V29" si="7">M3/(M3+F3)</f>
        <v>0.63376491722384964</v>
      </c>
      <c r="X3" s="9">
        <v>113.16</v>
      </c>
      <c r="Z3">
        <f t="shared" ref="Z3:Z29" si="8">((K3-K4)/K4)*100</f>
        <v>41.592920353982322</v>
      </c>
      <c r="AA3">
        <f t="shared" ref="AA3:AA29" si="9">X3*C3/D3</f>
        <v>10.72039599580574</v>
      </c>
      <c r="AB3">
        <f t="shared" ref="AB3:AB29" si="10">X3/K3</f>
        <v>70.724999999999994</v>
      </c>
      <c r="AC3">
        <f t="shared" ref="AC3:AC29" si="11">X3*C3/F3</f>
        <v>1.7791323336616938</v>
      </c>
      <c r="AD3">
        <f t="shared" ref="AD3:AD29" si="12">0.5*(J3+J4)/F3</f>
        <v>3.7158427126371278</v>
      </c>
    </row>
    <row r="4" spans="1:30">
      <c r="A4">
        <v>2</v>
      </c>
      <c r="B4">
        <v>2024</v>
      </c>
      <c r="C4" s="3">
        <v>772201.70600000001</v>
      </c>
      <c r="D4" s="4">
        <v>7172000</v>
      </c>
      <c r="E4" s="4">
        <v>886000</v>
      </c>
      <c r="F4" s="4">
        <v>49707000</v>
      </c>
      <c r="G4" s="4">
        <v>15482000</v>
      </c>
      <c r="H4" s="4">
        <v>130769000</v>
      </c>
      <c r="I4" s="4">
        <v>12557000</v>
      </c>
      <c r="J4" s="5">
        <v>181575000</v>
      </c>
      <c r="K4">
        <v>1.1299999999999999</v>
      </c>
      <c r="L4" s="4">
        <v>390000</v>
      </c>
      <c r="M4" s="4">
        <v>83374000</v>
      </c>
      <c r="O4">
        <f t="shared" si="0"/>
        <v>0.48795263665152144</v>
      </c>
      <c r="P4">
        <f t="shared" si="1"/>
        <v>1.782445128452733</v>
      </c>
      <c r="Q4">
        <f t="shared" si="2"/>
        <v>12.353597322922475</v>
      </c>
      <c r="R4">
        <f t="shared" si="3"/>
        <v>0.81107092106962919</v>
      </c>
      <c r="S4">
        <f t="shared" si="4"/>
        <v>2.6307964672983686</v>
      </c>
      <c r="T4">
        <f t="shared" si="5"/>
        <v>0.72019275781357561</v>
      </c>
      <c r="U4">
        <f t="shared" si="6"/>
        <v>2.5190543857382768E-2</v>
      </c>
      <c r="V4">
        <f t="shared" si="7"/>
        <v>0.62649063352394407</v>
      </c>
      <c r="X4" s="9">
        <v>97.46</v>
      </c>
      <c r="Z4">
        <f t="shared" si="8"/>
        <v>-21.527777777777782</v>
      </c>
      <c r="AA4">
        <f t="shared" si="9"/>
        <v>10.493415820797544</v>
      </c>
      <c r="AB4">
        <f t="shared" si="10"/>
        <v>86.247787610619469</v>
      </c>
      <c r="AC4">
        <f t="shared" si="11"/>
        <v>1.5140478859468485</v>
      </c>
      <c r="AD4">
        <f t="shared" si="12"/>
        <v>3.6236847928863138</v>
      </c>
    </row>
    <row r="5" spans="1:30">
      <c r="A5">
        <v>1</v>
      </c>
      <c r="B5">
        <v>2024</v>
      </c>
      <c r="C5" s="3">
        <v>771768.61199999996</v>
      </c>
      <c r="D5" s="4">
        <v>7671000</v>
      </c>
      <c r="E5" s="4">
        <v>1099000</v>
      </c>
      <c r="F5" s="4">
        <v>49551000</v>
      </c>
      <c r="G5" s="4">
        <v>15546000</v>
      </c>
      <c r="H5" s="4">
        <v>128032000</v>
      </c>
      <c r="I5" s="4">
        <v>12091000</v>
      </c>
      <c r="J5" s="5">
        <v>178670000</v>
      </c>
      <c r="K5">
        <v>1.44</v>
      </c>
      <c r="L5" s="4">
        <v>459000</v>
      </c>
      <c r="M5" s="4">
        <v>82323000</v>
      </c>
      <c r="O5">
        <f t="shared" si="0"/>
        <v>0.61510046454357192</v>
      </c>
      <c r="P5">
        <f t="shared" si="1"/>
        <v>2.2179168937054752</v>
      </c>
      <c r="Q5">
        <f t="shared" si="2"/>
        <v>14.3266849172207</v>
      </c>
      <c r="R5">
        <f t="shared" si="3"/>
        <v>0.77775633603499295</v>
      </c>
      <c r="S5">
        <f t="shared" si="4"/>
        <v>2.5838429093257451</v>
      </c>
      <c r="T5">
        <f t="shared" si="5"/>
        <v>0.71658364582750322</v>
      </c>
      <c r="U5">
        <f t="shared" si="6"/>
        <v>2.9525279814743344E-2</v>
      </c>
      <c r="V5">
        <f t="shared" si="7"/>
        <v>0.62425497065380586</v>
      </c>
      <c r="X5" s="9">
        <v>93.11</v>
      </c>
      <c r="Z5">
        <f t="shared" si="8"/>
        <v>11.627906976744178</v>
      </c>
      <c r="AA5">
        <f t="shared" si="9"/>
        <v>9.3676672485099726</v>
      </c>
      <c r="AB5">
        <f t="shared" si="10"/>
        <v>64.659722222222229</v>
      </c>
      <c r="AC5">
        <f t="shared" si="11"/>
        <v>1.4502103986462433</v>
      </c>
      <c r="AD5">
        <f t="shared" si="12"/>
        <v>3.587848882969062</v>
      </c>
    </row>
    <row r="6" spans="1:30">
      <c r="A6">
        <v>4</v>
      </c>
      <c r="B6">
        <v>2023</v>
      </c>
      <c r="C6" s="3">
        <v>770811.446</v>
      </c>
      <c r="D6" s="4">
        <v>7212000</v>
      </c>
      <c r="E6" s="4">
        <v>991000</v>
      </c>
      <c r="F6" s="4">
        <v>49111000</v>
      </c>
      <c r="G6" s="4">
        <v>17283000</v>
      </c>
      <c r="H6" s="4">
        <v>126707000</v>
      </c>
      <c r="I6" s="4">
        <v>12769000</v>
      </c>
      <c r="J6" s="5">
        <v>176893000</v>
      </c>
      <c r="K6">
        <v>1.29</v>
      </c>
      <c r="L6" s="4">
        <v>253000</v>
      </c>
      <c r="M6" s="4">
        <v>80457000</v>
      </c>
      <c r="O6">
        <f t="shared" si="0"/>
        <v>0.56022567314704375</v>
      </c>
      <c r="P6">
        <f t="shared" si="1"/>
        <v>2.0178778685019649</v>
      </c>
      <c r="Q6">
        <f t="shared" si="2"/>
        <v>13.740987243483083</v>
      </c>
      <c r="R6">
        <f t="shared" si="3"/>
        <v>0.7388184921599259</v>
      </c>
      <c r="S6">
        <f t="shared" si="4"/>
        <v>2.5800126244629511</v>
      </c>
      <c r="T6">
        <f t="shared" si="5"/>
        <v>0.71629176960083218</v>
      </c>
      <c r="U6">
        <f t="shared" si="6"/>
        <v>1.4638662269281953E-2</v>
      </c>
      <c r="V6">
        <f t="shared" si="7"/>
        <v>0.62096350950852064</v>
      </c>
      <c r="X6">
        <v>92.38</v>
      </c>
      <c r="Z6">
        <f t="shared" si="8"/>
        <v>-18.867924528301888</v>
      </c>
      <c r="AA6">
        <f t="shared" si="9"/>
        <v>9.8734832753022737</v>
      </c>
      <c r="AB6">
        <f t="shared" si="10"/>
        <v>71.612403100775182</v>
      </c>
      <c r="AC6">
        <f t="shared" si="11"/>
        <v>1.4499310008242552</v>
      </c>
      <c r="AD6">
        <f t="shared" si="12"/>
        <v>3.6453442202357924</v>
      </c>
    </row>
    <row r="7" spans="1:30">
      <c r="A7">
        <v>3</v>
      </c>
      <c r="B7">
        <v>2023</v>
      </c>
      <c r="C7" s="3">
        <v>770711.728</v>
      </c>
      <c r="D7" s="4">
        <v>7994000</v>
      </c>
      <c r="E7" s="4">
        <v>1213000</v>
      </c>
      <c r="F7" s="4">
        <v>49006000</v>
      </c>
      <c r="G7" s="4">
        <v>17160000</v>
      </c>
      <c r="H7" s="4">
        <v>129334000</v>
      </c>
      <c r="I7" s="4">
        <v>13048000</v>
      </c>
      <c r="J7" s="5">
        <v>181160000</v>
      </c>
      <c r="K7">
        <v>1.59</v>
      </c>
      <c r="L7" s="4">
        <v>324000</v>
      </c>
      <c r="M7" s="4">
        <v>79438000</v>
      </c>
      <c r="O7">
        <f t="shared" si="0"/>
        <v>0.66957385736365638</v>
      </c>
      <c r="P7">
        <f t="shared" si="1"/>
        <v>2.4752071174958168</v>
      </c>
      <c r="Q7">
        <f t="shared" si="2"/>
        <v>15.17388041030773</v>
      </c>
      <c r="R7">
        <f t="shared" si="3"/>
        <v>0.76037296037296043</v>
      </c>
      <c r="S7">
        <f t="shared" si="4"/>
        <v>2.6391462269926134</v>
      </c>
      <c r="T7">
        <f t="shared" si="5"/>
        <v>0.71392139545153455</v>
      </c>
      <c r="U7">
        <f t="shared" si="6"/>
        <v>1.8881118881118882E-2</v>
      </c>
      <c r="V7">
        <f t="shared" si="7"/>
        <v>0.61846407773037282</v>
      </c>
      <c r="X7" s="9">
        <v>83.06</v>
      </c>
      <c r="Z7">
        <f t="shared" si="8"/>
        <v>-596.875</v>
      </c>
      <c r="AA7">
        <f t="shared" si="9"/>
        <v>8.0079204563022266</v>
      </c>
      <c r="AB7">
        <f t="shared" si="10"/>
        <v>52.238993710691823</v>
      </c>
      <c r="AC7">
        <f t="shared" si="11"/>
        <v>1.3062750709643718</v>
      </c>
      <c r="AD7">
        <f t="shared" si="12"/>
        <v>3.6856303309798801</v>
      </c>
    </row>
    <row r="8" spans="1:30">
      <c r="A8">
        <v>2</v>
      </c>
      <c r="B8">
        <v>2023</v>
      </c>
      <c r="C8" s="3">
        <v>770707.54500000004</v>
      </c>
      <c r="D8" s="4">
        <v>6578000</v>
      </c>
      <c r="E8" s="4">
        <v>-234000</v>
      </c>
      <c r="F8" s="4">
        <v>48333000</v>
      </c>
      <c r="G8" s="4">
        <v>17375000</v>
      </c>
      <c r="H8" s="4">
        <v>129005000</v>
      </c>
      <c r="I8" s="4">
        <v>13088000</v>
      </c>
      <c r="J8" s="5">
        <v>180076000</v>
      </c>
      <c r="K8">
        <v>-0.32</v>
      </c>
      <c r="L8" s="4">
        <v>377000</v>
      </c>
      <c r="M8" s="4">
        <v>78819000</v>
      </c>
      <c r="O8">
        <f t="shared" si="0"/>
        <v>-0.12994513427663876</v>
      </c>
      <c r="P8">
        <f t="shared" si="1"/>
        <v>-0.48414126993979267</v>
      </c>
      <c r="Q8">
        <f t="shared" si="2"/>
        <v>-3.5573122529644272</v>
      </c>
      <c r="R8">
        <f t="shared" si="3"/>
        <v>0.75326618705035975</v>
      </c>
      <c r="S8">
        <f t="shared" si="4"/>
        <v>2.6690873730163656</v>
      </c>
      <c r="T8">
        <f t="shared" si="5"/>
        <v>0.71639196783580261</v>
      </c>
      <c r="U8">
        <f t="shared" si="6"/>
        <v>2.1697841726618705E-2</v>
      </c>
      <c r="V8">
        <f t="shared" si="7"/>
        <v>0.61988014345035858</v>
      </c>
      <c r="X8" s="9">
        <v>83.51</v>
      </c>
      <c r="Z8">
        <f t="shared" si="8"/>
        <v>-131.68316831683168</v>
      </c>
      <c r="AA8">
        <f t="shared" si="9"/>
        <v>9.7844005902934033</v>
      </c>
      <c r="AB8">
        <f t="shared" si="10"/>
        <v>-260.96875</v>
      </c>
      <c r="AC8">
        <f t="shared" si="11"/>
        <v>1.3316323646980326</v>
      </c>
      <c r="AD8">
        <f t="shared" si="12"/>
        <v>3.7128773301884839</v>
      </c>
    </row>
    <row r="9" spans="1:30">
      <c r="A9">
        <v>1</v>
      </c>
      <c r="B9">
        <v>2023</v>
      </c>
      <c r="C9" s="3">
        <v>770651.71900000004</v>
      </c>
      <c r="D9" s="4">
        <v>7276000</v>
      </c>
      <c r="E9" s="4">
        <v>765000</v>
      </c>
      <c r="F9" s="4">
        <v>49260000</v>
      </c>
      <c r="G9" s="4">
        <v>16015000</v>
      </c>
      <c r="H9" s="4">
        <v>126882000</v>
      </c>
      <c r="I9" s="4">
        <v>12314000</v>
      </c>
      <c r="J9" s="5">
        <v>178833000</v>
      </c>
      <c r="K9">
        <v>1.01</v>
      </c>
      <c r="L9" s="4">
        <v>451000</v>
      </c>
      <c r="M9" s="4">
        <v>77019000</v>
      </c>
      <c r="O9">
        <f t="shared" si="0"/>
        <v>0.42777339752730198</v>
      </c>
      <c r="P9">
        <f t="shared" si="1"/>
        <v>1.5529841656516443</v>
      </c>
      <c r="Q9">
        <f t="shared" si="2"/>
        <v>10.514018691588785</v>
      </c>
      <c r="R9">
        <f t="shared" si="3"/>
        <v>0.76890415235716514</v>
      </c>
      <c r="S9">
        <f t="shared" si="4"/>
        <v>2.5757612667478686</v>
      </c>
      <c r="T9">
        <f t="shared" si="5"/>
        <v>0.70949992451057686</v>
      </c>
      <c r="U9">
        <f t="shared" si="6"/>
        <v>2.816109896971589E-2</v>
      </c>
      <c r="V9">
        <f t="shared" si="7"/>
        <v>0.6099113866913739</v>
      </c>
      <c r="X9" s="9">
        <v>88.86</v>
      </c>
      <c r="Z9">
        <f t="shared" si="8"/>
        <v>-220.23809523809524</v>
      </c>
      <c r="AA9">
        <f t="shared" si="9"/>
        <v>9.4117800646426613</v>
      </c>
      <c r="AB9">
        <f t="shared" si="10"/>
        <v>87.980198019801975</v>
      </c>
      <c r="AC9">
        <f t="shared" si="11"/>
        <v>1.3901768524226552</v>
      </c>
      <c r="AD9">
        <f t="shared" si="12"/>
        <v>3.6228075517661389</v>
      </c>
    </row>
    <row r="10" spans="1:30">
      <c r="A10">
        <v>4</v>
      </c>
      <c r="B10">
        <v>2022</v>
      </c>
      <c r="C10" s="3">
        <v>770080.28500000003</v>
      </c>
      <c r="D10" s="4">
        <v>6983000</v>
      </c>
      <c r="E10" s="4">
        <v>-650000</v>
      </c>
      <c r="F10" s="4">
        <v>49322000</v>
      </c>
      <c r="G10" s="4">
        <v>18873000</v>
      </c>
      <c r="H10" s="4">
        <v>126233000</v>
      </c>
      <c r="I10" s="4">
        <v>13222000</v>
      </c>
      <c r="J10" s="5">
        <v>178086000</v>
      </c>
      <c r="K10">
        <v>-0.84</v>
      </c>
      <c r="L10" s="4">
        <v>409000</v>
      </c>
      <c r="M10" s="4">
        <v>74579000</v>
      </c>
      <c r="O10">
        <f t="shared" si="0"/>
        <v>-0.36499219478229622</v>
      </c>
      <c r="P10">
        <f t="shared" si="1"/>
        <v>-1.3178703215603584</v>
      </c>
      <c r="Q10">
        <f t="shared" si="2"/>
        <v>-9.3083202062150949</v>
      </c>
      <c r="R10">
        <f t="shared" si="3"/>
        <v>0.70057754464049171</v>
      </c>
      <c r="S10">
        <f t="shared" si="4"/>
        <v>2.5593649892542882</v>
      </c>
      <c r="T10">
        <f t="shared" si="5"/>
        <v>0.70883168806082453</v>
      </c>
      <c r="U10">
        <f t="shared" si="6"/>
        <v>2.1671170455147565E-2</v>
      </c>
      <c r="V10">
        <f t="shared" si="7"/>
        <v>0.60192411683521518</v>
      </c>
      <c r="X10" s="9">
        <v>93.91</v>
      </c>
      <c r="Z10">
        <f t="shared" si="8"/>
        <v>-146.40883977900552</v>
      </c>
      <c r="AA10">
        <f t="shared" si="9"/>
        <v>10.356328163303736</v>
      </c>
      <c r="AB10">
        <f t="shared" si="10"/>
        <v>-111.79761904761905</v>
      </c>
      <c r="AC10">
        <f t="shared" si="11"/>
        <v>1.4662471019899841</v>
      </c>
      <c r="AD10">
        <f t="shared" si="12"/>
        <v>3.5929808199180893</v>
      </c>
    </row>
    <row r="11" spans="1:30">
      <c r="A11">
        <v>3</v>
      </c>
      <c r="B11">
        <v>2022</v>
      </c>
      <c r="C11" s="3">
        <v>770062.772</v>
      </c>
      <c r="D11" s="4">
        <v>7842000</v>
      </c>
      <c r="E11" s="4">
        <v>1383000</v>
      </c>
      <c r="F11" s="4">
        <v>50345000</v>
      </c>
      <c r="G11" s="4">
        <v>16912000</v>
      </c>
      <c r="H11" s="4">
        <v>124171000</v>
      </c>
      <c r="I11" s="4">
        <v>12972000</v>
      </c>
      <c r="J11" s="5">
        <v>176340000</v>
      </c>
      <c r="K11">
        <v>1.81</v>
      </c>
      <c r="L11" s="4">
        <v>453000</v>
      </c>
      <c r="M11" s="4">
        <v>73919000</v>
      </c>
      <c r="O11">
        <f t="shared" si="0"/>
        <v>0.7842803674719292</v>
      </c>
      <c r="P11">
        <f t="shared" si="1"/>
        <v>2.7470453868308669</v>
      </c>
      <c r="Q11">
        <f t="shared" si="2"/>
        <v>17.635807192042847</v>
      </c>
      <c r="R11">
        <f t="shared" si="3"/>
        <v>0.76702932828760639</v>
      </c>
      <c r="S11">
        <f t="shared" si="4"/>
        <v>2.4664018273910022</v>
      </c>
      <c r="T11">
        <f t="shared" si="5"/>
        <v>0.70415674265623229</v>
      </c>
      <c r="U11">
        <f t="shared" si="6"/>
        <v>2.6785714285714284E-2</v>
      </c>
      <c r="V11">
        <f t="shared" si="7"/>
        <v>0.59485450331552181</v>
      </c>
      <c r="X11" s="9">
        <v>83.94</v>
      </c>
      <c r="Z11">
        <f t="shared" si="8"/>
        <v>58.771929824561418</v>
      </c>
      <c r="AA11">
        <f t="shared" si="9"/>
        <v>8.242676496006121</v>
      </c>
      <c r="AB11">
        <f t="shared" si="10"/>
        <v>46.375690607734803</v>
      </c>
      <c r="AC11">
        <f t="shared" si="11"/>
        <v>1.283922317641871</v>
      </c>
      <c r="AD11">
        <f t="shared" si="12"/>
        <v>3.4633330022842386</v>
      </c>
    </row>
    <row r="12" spans="1:30">
      <c r="A12">
        <v>2</v>
      </c>
      <c r="B12">
        <v>2022</v>
      </c>
      <c r="C12" s="3">
        <v>769968.72400000005</v>
      </c>
      <c r="D12" s="4">
        <v>6564000</v>
      </c>
      <c r="E12" s="4">
        <v>893000</v>
      </c>
      <c r="F12" s="4">
        <v>49720000</v>
      </c>
      <c r="G12" s="4">
        <v>16544000</v>
      </c>
      <c r="H12" s="4">
        <v>120799000</v>
      </c>
      <c r="I12" s="4">
        <v>11561000</v>
      </c>
      <c r="J12" s="5">
        <v>172383000</v>
      </c>
      <c r="K12">
        <v>1.1399999999999999</v>
      </c>
      <c r="L12" s="4">
        <v>428000</v>
      </c>
      <c r="M12" s="4">
        <v>71232000</v>
      </c>
      <c r="O12">
        <f t="shared" si="0"/>
        <v>0.51803252060818061</v>
      </c>
      <c r="P12">
        <f t="shared" si="1"/>
        <v>1.7960579243765085</v>
      </c>
      <c r="Q12">
        <f t="shared" si="2"/>
        <v>13.604509445460087</v>
      </c>
      <c r="R12">
        <f t="shared" si="3"/>
        <v>0.69880319148936165</v>
      </c>
      <c r="S12">
        <f t="shared" si="4"/>
        <v>2.4295856798069186</v>
      </c>
      <c r="T12">
        <f t="shared" si="5"/>
        <v>0.70075935562091385</v>
      </c>
      <c r="U12">
        <f t="shared" si="6"/>
        <v>2.5870406189555127E-2</v>
      </c>
      <c r="V12">
        <f t="shared" si="7"/>
        <v>0.58892783914280045</v>
      </c>
      <c r="X12" s="9">
        <v>95.87</v>
      </c>
      <c r="Z12">
        <f t="shared" si="8"/>
        <v>5.5555555555555394</v>
      </c>
      <c r="AA12">
        <f t="shared" si="9"/>
        <v>11.245719312900672</v>
      </c>
      <c r="AB12">
        <f t="shared" si="10"/>
        <v>84.096491228070192</v>
      </c>
      <c r="AC12">
        <f t="shared" si="11"/>
        <v>1.4846520830627516</v>
      </c>
      <c r="AD12">
        <f t="shared" si="12"/>
        <v>3.4553801287208366</v>
      </c>
    </row>
    <row r="13" spans="1:30">
      <c r="A13">
        <v>1</v>
      </c>
      <c r="B13">
        <v>2022</v>
      </c>
      <c r="C13" s="3">
        <v>769900.48199999996</v>
      </c>
      <c r="D13" s="4">
        <v>7011000</v>
      </c>
      <c r="E13" s="4">
        <v>818000</v>
      </c>
      <c r="F13" s="4">
        <v>49446000</v>
      </c>
      <c r="G13" s="4">
        <v>15425000</v>
      </c>
      <c r="H13" s="4">
        <v>119968000</v>
      </c>
      <c r="I13" s="4">
        <v>11042000</v>
      </c>
      <c r="J13" s="5">
        <v>171220000</v>
      </c>
      <c r="K13">
        <v>1.08</v>
      </c>
      <c r="L13" s="4">
        <v>853000</v>
      </c>
      <c r="M13" s="4">
        <v>70410000</v>
      </c>
      <c r="O13">
        <f t="shared" si="0"/>
        <v>0.47774792664408366</v>
      </c>
      <c r="P13">
        <f t="shared" si="1"/>
        <v>1.6543299761355823</v>
      </c>
      <c r="Q13">
        <f t="shared" si="2"/>
        <v>11.667379831693053</v>
      </c>
      <c r="R13">
        <f t="shared" si="3"/>
        <v>0.71585089141004865</v>
      </c>
      <c r="S13">
        <f t="shared" si="4"/>
        <v>2.4262427698903855</v>
      </c>
      <c r="T13">
        <f t="shared" si="5"/>
        <v>0.70066581006891715</v>
      </c>
      <c r="U13">
        <f t="shared" si="6"/>
        <v>5.5299837925445704E-2</v>
      </c>
      <c r="V13">
        <f t="shared" si="7"/>
        <v>0.58745494593512215</v>
      </c>
      <c r="X13" s="9">
        <v>98.95</v>
      </c>
      <c r="Z13">
        <f t="shared" si="8"/>
        <v>13.684210526315802</v>
      </c>
      <c r="AA13">
        <f t="shared" si="9"/>
        <v>10.866018070731707</v>
      </c>
      <c r="AB13">
        <f t="shared" si="10"/>
        <v>91.620370370370367</v>
      </c>
      <c r="AC13">
        <f t="shared" si="11"/>
        <v>1.5407040548052422</v>
      </c>
      <c r="AD13">
        <f t="shared" si="12"/>
        <v>3.4462544998584312</v>
      </c>
    </row>
    <row r="14" spans="1:30">
      <c r="A14">
        <v>4</v>
      </c>
      <c r="B14">
        <v>2021</v>
      </c>
      <c r="C14" s="3">
        <v>769358.34400000004</v>
      </c>
      <c r="D14" s="4">
        <v>6238000</v>
      </c>
      <c r="E14" s="4">
        <v>732000</v>
      </c>
      <c r="F14" s="4">
        <v>49296000</v>
      </c>
      <c r="G14" s="4">
        <v>15931000</v>
      </c>
      <c r="H14" s="4">
        <v>118451000</v>
      </c>
      <c r="I14" s="4">
        <v>9940000</v>
      </c>
      <c r="J14" s="5">
        <v>169587000</v>
      </c>
      <c r="K14">
        <v>0.95</v>
      </c>
      <c r="L14" s="4">
        <v>341000</v>
      </c>
      <c r="M14" s="4">
        <v>68263000</v>
      </c>
      <c r="O14">
        <f t="shared" si="0"/>
        <v>0.43163685895734932</v>
      </c>
      <c r="P14">
        <f t="shared" si="1"/>
        <v>1.4849074975657255</v>
      </c>
      <c r="Q14">
        <f t="shared" si="2"/>
        <v>11.734530298172491</v>
      </c>
      <c r="R14">
        <f t="shared" si="3"/>
        <v>0.62394074446048586</v>
      </c>
      <c r="S14">
        <f t="shared" si="4"/>
        <v>2.4028521583901332</v>
      </c>
      <c r="T14">
        <f t="shared" si="5"/>
        <v>0.69846745328356541</v>
      </c>
      <c r="U14">
        <f t="shared" si="6"/>
        <v>2.140480823551566E-2</v>
      </c>
      <c r="V14">
        <f t="shared" si="7"/>
        <v>0.58067013159349778</v>
      </c>
      <c r="X14" s="9">
        <v>92.04</v>
      </c>
      <c r="Z14">
        <f t="shared" si="8"/>
        <v>-46.927374301675982</v>
      </c>
      <c r="AA14">
        <f t="shared" si="9"/>
        <v>11.351673931029177</v>
      </c>
      <c r="AB14">
        <f t="shared" si="10"/>
        <v>96.884210526315798</v>
      </c>
      <c r="AC14">
        <f t="shared" si="11"/>
        <v>1.4364601992405066</v>
      </c>
      <c r="AD14">
        <f t="shared" si="12"/>
        <v>3.4140092502434274</v>
      </c>
    </row>
    <row r="15" spans="1:30">
      <c r="A15">
        <v>3</v>
      </c>
      <c r="B15">
        <v>2021</v>
      </c>
      <c r="C15" s="3">
        <v>769343.37199999997</v>
      </c>
      <c r="D15" s="4">
        <v>6951000</v>
      </c>
      <c r="E15" s="4">
        <v>1366000</v>
      </c>
      <c r="F15" s="4">
        <v>49307000</v>
      </c>
      <c r="G15" s="4">
        <v>15556000</v>
      </c>
      <c r="H15" s="4">
        <v>115767000</v>
      </c>
      <c r="I15" s="4">
        <v>9436000</v>
      </c>
      <c r="J15" s="5">
        <v>167007000</v>
      </c>
      <c r="K15">
        <v>1.79</v>
      </c>
      <c r="L15" s="4">
        <v>548000</v>
      </c>
      <c r="M15" s="4">
        <v>65993000</v>
      </c>
      <c r="O15">
        <f t="shared" si="0"/>
        <v>0.81792978737418187</v>
      </c>
      <c r="P15">
        <f t="shared" si="1"/>
        <v>2.7703977122923726</v>
      </c>
      <c r="Q15">
        <f t="shared" si="2"/>
        <v>19.651848654869802</v>
      </c>
      <c r="R15">
        <f t="shared" si="3"/>
        <v>0.60658266906659808</v>
      </c>
      <c r="S15">
        <f t="shared" si="4"/>
        <v>2.3478816395237998</v>
      </c>
      <c r="T15">
        <f t="shared" si="5"/>
        <v>0.69318651314016777</v>
      </c>
      <c r="U15">
        <f t="shared" si="6"/>
        <v>3.522756492671638E-2</v>
      </c>
      <c r="V15">
        <f t="shared" si="7"/>
        <v>0.57235906331309627</v>
      </c>
      <c r="X15" s="9">
        <v>84.8</v>
      </c>
      <c r="Z15">
        <f t="shared" si="8"/>
        <v>86.458333333333343</v>
      </c>
      <c r="AA15">
        <f t="shared" si="9"/>
        <v>9.3857456402819732</v>
      </c>
      <c r="AB15">
        <f t="shared" si="10"/>
        <v>47.374301675977648</v>
      </c>
      <c r="AC15">
        <f t="shared" si="11"/>
        <v>1.3231451507007117</v>
      </c>
      <c r="AD15">
        <f t="shared" si="12"/>
        <v>3.3706370292250591</v>
      </c>
    </row>
    <row r="16" spans="1:30">
      <c r="A16">
        <v>2</v>
      </c>
      <c r="B16">
        <v>2021</v>
      </c>
      <c r="C16" s="3">
        <v>769337.598</v>
      </c>
      <c r="D16" s="4">
        <v>5758000</v>
      </c>
      <c r="E16" s="4">
        <v>751000</v>
      </c>
      <c r="F16" s="4">
        <v>48132000</v>
      </c>
      <c r="G16" s="4">
        <v>16211000</v>
      </c>
      <c r="H16" s="4">
        <v>115840000</v>
      </c>
      <c r="I16" s="4">
        <v>8985000</v>
      </c>
      <c r="J16" s="5">
        <v>165385000</v>
      </c>
      <c r="K16">
        <v>0.96</v>
      </c>
      <c r="L16" s="4">
        <v>367000</v>
      </c>
      <c r="M16" s="4">
        <v>66997000</v>
      </c>
      <c r="O16">
        <f t="shared" si="0"/>
        <v>0.45409196722798317</v>
      </c>
      <c r="P16">
        <f t="shared" si="1"/>
        <v>1.5602925288789162</v>
      </c>
      <c r="Q16">
        <f t="shared" si="2"/>
        <v>13.042723167766585</v>
      </c>
      <c r="R16">
        <f t="shared" si="3"/>
        <v>0.55425328480661284</v>
      </c>
      <c r="S16">
        <f t="shared" si="4"/>
        <v>2.4067148674478518</v>
      </c>
      <c r="T16">
        <f t="shared" si="5"/>
        <v>0.70042627807842306</v>
      </c>
      <c r="U16">
        <f t="shared" si="6"/>
        <v>2.2638948861883907E-2</v>
      </c>
      <c r="V16">
        <f t="shared" si="7"/>
        <v>0.5819298352283091</v>
      </c>
      <c r="X16" s="9">
        <v>84.99</v>
      </c>
      <c r="Z16">
        <f t="shared" si="8"/>
        <v>-23.200000000000003</v>
      </c>
      <c r="AA16">
        <f t="shared" si="9"/>
        <v>11.355679481420632</v>
      </c>
      <c r="AB16">
        <f t="shared" si="10"/>
        <v>88.53125</v>
      </c>
      <c r="AC16">
        <f t="shared" si="11"/>
        <v>1.3584725848504113</v>
      </c>
      <c r="AD16">
        <f t="shared" si="12"/>
        <v>3.4161264854982134</v>
      </c>
    </row>
    <row r="17" spans="1:30">
      <c r="A17">
        <v>1</v>
      </c>
      <c r="B17">
        <v>2021</v>
      </c>
      <c r="C17" s="3">
        <v>769218.95600000001</v>
      </c>
      <c r="D17" s="4">
        <v>6150000</v>
      </c>
      <c r="E17" s="4">
        <v>953000</v>
      </c>
      <c r="F17" s="4">
        <v>48186000</v>
      </c>
      <c r="G17" s="4">
        <v>17333000</v>
      </c>
      <c r="H17" s="4">
        <v>113807000</v>
      </c>
      <c r="I17" s="4">
        <v>8508000</v>
      </c>
      <c r="J17" s="5">
        <v>163465000</v>
      </c>
      <c r="K17">
        <v>1.25</v>
      </c>
      <c r="L17" s="4">
        <v>379000</v>
      </c>
      <c r="M17" s="4">
        <v>65770000</v>
      </c>
      <c r="O17">
        <f t="shared" si="0"/>
        <v>0.58299941883583639</v>
      </c>
      <c r="P17">
        <f t="shared" si="1"/>
        <v>1.9777528742788362</v>
      </c>
      <c r="Q17">
        <f t="shared" si="2"/>
        <v>15.495934959349594</v>
      </c>
      <c r="R17">
        <f t="shared" si="3"/>
        <v>0.49085559337679568</v>
      </c>
      <c r="S17">
        <f t="shared" si="4"/>
        <v>2.3618270867056821</v>
      </c>
      <c r="T17">
        <f t="shared" si="5"/>
        <v>0.69621631541920292</v>
      </c>
      <c r="U17">
        <f t="shared" si="6"/>
        <v>2.1865805111636761E-2</v>
      </c>
      <c r="V17">
        <f t="shared" si="7"/>
        <v>0.57715258520832602</v>
      </c>
      <c r="X17" s="9">
        <v>82.31</v>
      </c>
      <c r="Z17">
        <f t="shared" si="8"/>
        <v>-1061.5384615384614</v>
      </c>
      <c r="AA17">
        <f t="shared" si="9"/>
        <v>10.295026385099188</v>
      </c>
      <c r="AB17">
        <f t="shared" si="10"/>
        <v>65.847999999999999</v>
      </c>
      <c r="AC17">
        <f t="shared" si="11"/>
        <v>1.3139586657610094</v>
      </c>
      <c r="AD17">
        <f t="shared" si="12"/>
        <v>3.3811999335906693</v>
      </c>
    </row>
    <row r="18" spans="1:30">
      <c r="A18">
        <v>4</v>
      </c>
      <c r="B18">
        <v>2020</v>
      </c>
      <c r="C18" s="3">
        <v>768663.58</v>
      </c>
      <c r="D18" s="4">
        <v>5777000</v>
      </c>
      <c r="E18" s="4">
        <v>-65000</v>
      </c>
      <c r="F18" s="4">
        <v>47964000</v>
      </c>
      <c r="G18" s="4">
        <v>16305000</v>
      </c>
      <c r="H18" s="4">
        <v>113204000</v>
      </c>
      <c r="I18" s="4">
        <v>8682000</v>
      </c>
      <c r="J18" s="5">
        <v>162388000</v>
      </c>
      <c r="K18">
        <v>-0.13</v>
      </c>
      <c r="L18" s="4">
        <v>259000</v>
      </c>
      <c r="M18" s="4">
        <v>64076000</v>
      </c>
      <c r="O18">
        <f t="shared" si="0"/>
        <v>-4.0027588245436854E-2</v>
      </c>
      <c r="P18">
        <f t="shared" si="1"/>
        <v>-0.13551830539571347</v>
      </c>
      <c r="Q18">
        <f t="shared" si="2"/>
        <v>-1.1251514626969015</v>
      </c>
      <c r="R18">
        <f t="shared" si="3"/>
        <v>0.53247470101195948</v>
      </c>
      <c r="S18">
        <f t="shared" si="4"/>
        <v>2.3601868067717455</v>
      </c>
      <c r="T18">
        <f t="shared" si="5"/>
        <v>0.69712047688252832</v>
      </c>
      <c r="U18">
        <f t="shared" si="6"/>
        <v>1.5884697945415516E-2</v>
      </c>
      <c r="V18">
        <f t="shared" si="7"/>
        <v>0.57190289182434839</v>
      </c>
      <c r="X18" s="9">
        <v>77.27</v>
      </c>
      <c r="Z18">
        <f t="shared" si="8"/>
        <v>-107.60233918128654</v>
      </c>
      <c r="AA18">
        <f t="shared" si="9"/>
        <v>10.281224654076508</v>
      </c>
      <c r="AB18">
        <f t="shared" si="10"/>
        <v>-594.38461538461536</v>
      </c>
      <c r="AC18">
        <f t="shared" si="11"/>
        <v>1.238316963276624</v>
      </c>
      <c r="AD18">
        <f t="shared" si="12"/>
        <v>3.3754169794012174</v>
      </c>
    </row>
    <row r="19" spans="1:30">
      <c r="A19">
        <v>3</v>
      </c>
      <c r="B19">
        <v>2020</v>
      </c>
      <c r="C19" s="3">
        <v>735958.56</v>
      </c>
      <c r="D19" s="4">
        <v>6721000</v>
      </c>
      <c r="E19" s="4">
        <v>1265000</v>
      </c>
      <c r="F19" s="4">
        <v>46006000</v>
      </c>
      <c r="G19" s="4">
        <v>16693000</v>
      </c>
      <c r="H19" s="4">
        <v>114114000</v>
      </c>
      <c r="I19" s="4">
        <v>8679000</v>
      </c>
      <c r="J19" s="5">
        <v>161409000</v>
      </c>
      <c r="K19">
        <v>1.71</v>
      </c>
      <c r="L19" s="4">
        <v>308000</v>
      </c>
      <c r="M19" s="4">
        <v>65522000</v>
      </c>
      <c r="O19">
        <f t="shared" si="0"/>
        <v>0.78372333636909963</v>
      </c>
      <c r="P19">
        <f t="shared" si="1"/>
        <v>2.7496413511281137</v>
      </c>
      <c r="Q19">
        <f t="shared" si="2"/>
        <v>18.821603927986907</v>
      </c>
      <c r="R19">
        <f t="shared" si="3"/>
        <v>0.51991852872461508</v>
      </c>
      <c r="S19">
        <f t="shared" si="4"/>
        <v>2.4804155979654827</v>
      </c>
      <c r="T19">
        <f t="shared" si="5"/>
        <v>0.7069865992602643</v>
      </c>
      <c r="U19">
        <f t="shared" si="6"/>
        <v>1.8450847660696101E-2</v>
      </c>
      <c r="V19">
        <f t="shared" si="7"/>
        <v>0.58749372354924323</v>
      </c>
      <c r="X19" s="9">
        <v>74</v>
      </c>
      <c r="Z19">
        <f t="shared" si="8"/>
        <v>-251.32743362831857</v>
      </c>
      <c r="AA19">
        <f t="shared" si="9"/>
        <v>8.1030997530129447</v>
      </c>
      <c r="AB19">
        <f t="shared" si="10"/>
        <v>43.274853801169591</v>
      </c>
      <c r="AC19">
        <f t="shared" si="11"/>
        <v>1.1837789297048211</v>
      </c>
      <c r="AD19">
        <f t="shared" si="12"/>
        <v>3.4936530017823761</v>
      </c>
    </row>
    <row r="20" spans="1:30">
      <c r="A20">
        <v>2</v>
      </c>
      <c r="B20">
        <v>2020</v>
      </c>
      <c r="C20" s="3">
        <v>735432.13699999999</v>
      </c>
      <c r="D20" s="4">
        <v>5421000</v>
      </c>
      <c r="E20" s="4">
        <v>-829000</v>
      </c>
      <c r="F20" s="4">
        <v>45484000</v>
      </c>
      <c r="G20" s="4">
        <v>16690000</v>
      </c>
      <c r="H20" s="4">
        <v>113438000</v>
      </c>
      <c r="I20" s="4">
        <v>9237000</v>
      </c>
      <c r="J20" s="5">
        <v>160049000</v>
      </c>
      <c r="K20">
        <v>-1.1299999999999999</v>
      </c>
      <c r="L20" s="4">
        <v>341000</v>
      </c>
      <c r="M20" s="4">
        <v>66061000</v>
      </c>
      <c r="O20">
        <f t="shared" si="0"/>
        <v>-0.51796637279833047</v>
      </c>
      <c r="P20">
        <f t="shared" si="1"/>
        <v>-1.8226189429249848</v>
      </c>
      <c r="Q20">
        <f t="shared" si="2"/>
        <v>-15.292381479431839</v>
      </c>
      <c r="R20">
        <f t="shared" si="3"/>
        <v>0.55344517675254645</v>
      </c>
      <c r="S20">
        <f t="shared" si="4"/>
        <v>2.4940198751209217</v>
      </c>
      <c r="T20">
        <f t="shared" si="5"/>
        <v>0.70877043905304005</v>
      </c>
      <c r="U20">
        <f t="shared" si="6"/>
        <v>2.0431396045536249E-2</v>
      </c>
      <c r="V20">
        <f t="shared" si="7"/>
        <v>0.59223631718140657</v>
      </c>
      <c r="X20" s="9">
        <v>65.989999999999995</v>
      </c>
      <c r="Z20">
        <f t="shared" si="8"/>
        <v>-191.12903225806451</v>
      </c>
      <c r="AA20">
        <f t="shared" si="9"/>
        <v>8.9524380595148489</v>
      </c>
      <c r="AB20">
        <f t="shared" si="10"/>
        <v>-58.398230088495573</v>
      </c>
      <c r="AC20">
        <f t="shared" si="11"/>
        <v>1.0669942555762466</v>
      </c>
      <c r="AD20">
        <f t="shared" si="12"/>
        <v>3.5190506551754464</v>
      </c>
    </row>
    <row r="21" spans="1:30">
      <c r="A21">
        <v>1</v>
      </c>
      <c r="B21">
        <v>2020</v>
      </c>
      <c r="C21" s="3">
        <v>734852.53899999999</v>
      </c>
      <c r="D21" s="4">
        <v>5949000</v>
      </c>
      <c r="E21" s="4">
        <v>899000</v>
      </c>
      <c r="F21" s="4">
        <v>46921000</v>
      </c>
      <c r="G21" s="4">
        <v>15170000</v>
      </c>
      <c r="H21" s="4">
        <v>111989000</v>
      </c>
      <c r="I21" s="4">
        <v>10181000</v>
      </c>
      <c r="J21" s="5">
        <v>160072000</v>
      </c>
      <c r="K21">
        <v>1.24</v>
      </c>
      <c r="L21" s="4">
        <v>1450000</v>
      </c>
      <c r="M21" s="4">
        <v>65835000</v>
      </c>
      <c r="O21">
        <f t="shared" si="0"/>
        <v>0.56162226997850972</v>
      </c>
      <c r="P21">
        <f t="shared" si="1"/>
        <v>1.9159864453016773</v>
      </c>
      <c r="Q21">
        <f t="shared" si="2"/>
        <v>15.111783493024037</v>
      </c>
      <c r="R21">
        <f t="shared" si="3"/>
        <v>0.67112722478576137</v>
      </c>
      <c r="S21">
        <f t="shared" si="4"/>
        <v>2.3867564629909848</v>
      </c>
      <c r="T21">
        <f t="shared" si="5"/>
        <v>0.69961642260982559</v>
      </c>
      <c r="U21">
        <f t="shared" si="6"/>
        <v>9.55833882663151E-2</v>
      </c>
      <c r="V21">
        <f t="shared" si="7"/>
        <v>0.58387136826421648</v>
      </c>
      <c r="X21" s="9">
        <v>68.14</v>
      </c>
      <c r="Z21">
        <f t="shared" si="8"/>
        <v>40.909090909090907</v>
      </c>
      <c r="AA21">
        <f t="shared" si="9"/>
        <v>8.4170200046159014</v>
      </c>
      <c r="AB21">
        <f t="shared" si="10"/>
        <v>54.951612903225808</v>
      </c>
      <c r="AC21">
        <f t="shared" si="11"/>
        <v>1.0671735898096801</v>
      </c>
      <c r="AD21">
        <f t="shared" si="12"/>
        <v>3.3983717312077748</v>
      </c>
    </row>
    <row r="22" spans="1:30">
      <c r="A22">
        <v>4</v>
      </c>
      <c r="B22">
        <v>2019</v>
      </c>
      <c r="C22" s="3">
        <v>733321.96499999997</v>
      </c>
      <c r="D22" s="4">
        <v>6103000</v>
      </c>
      <c r="E22" s="4">
        <v>660000</v>
      </c>
      <c r="F22" s="4">
        <v>46822000</v>
      </c>
      <c r="G22" s="4">
        <v>14752000</v>
      </c>
      <c r="H22" s="4">
        <v>110887000</v>
      </c>
      <c r="I22" s="4">
        <v>9163000</v>
      </c>
      <c r="J22" s="5">
        <v>158838000</v>
      </c>
      <c r="K22">
        <v>0.88</v>
      </c>
      <c r="L22" s="4">
        <v>311000</v>
      </c>
      <c r="M22" s="4">
        <v>62693000</v>
      </c>
      <c r="O22">
        <f t="shared" si="0"/>
        <v>0.41551769727647037</v>
      </c>
      <c r="P22">
        <f t="shared" si="1"/>
        <v>1.4095937807013796</v>
      </c>
      <c r="Q22">
        <f t="shared" si="2"/>
        <v>10.81435359659184</v>
      </c>
      <c r="R22">
        <f t="shared" si="3"/>
        <v>0.62113611713665939</v>
      </c>
      <c r="S22">
        <f t="shared" si="4"/>
        <v>2.3682670539489985</v>
      </c>
      <c r="T22">
        <f t="shared" si="5"/>
        <v>0.69811380148327229</v>
      </c>
      <c r="U22">
        <f t="shared" si="6"/>
        <v>2.1081887201735358E-2</v>
      </c>
      <c r="V22">
        <f t="shared" si="7"/>
        <v>0.57246039355339451</v>
      </c>
      <c r="X22" s="9">
        <v>73.75</v>
      </c>
      <c r="Z22">
        <f t="shared" si="8"/>
        <v>-51.648351648351657</v>
      </c>
      <c r="AA22">
        <f t="shared" si="9"/>
        <v>8.8616245975339982</v>
      </c>
      <c r="AB22">
        <f t="shared" si="10"/>
        <v>83.806818181818187</v>
      </c>
      <c r="AC22">
        <f t="shared" si="11"/>
        <v>1.1550658860952117</v>
      </c>
      <c r="AD22">
        <f t="shared" si="12"/>
        <v>3.361187048823203</v>
      </c>
    </row>
    <row r="23" spans="1:30">
      <c r="A23">
        <v>3</v>
      </c>
      <c r="B23">
        <v>2019</v>
      </c>
      <c r="C23" s="3">
        <v>729032.86800000002</v>
      </c>
      <c r="D23" s="4">
        <v>6940000</v>
      </c>
      <c r="E23" s="4">
        <v>1327000</v>
      </c>
      <c r="F23" s="4">
        <v>46438000</v>
      </c>
      <c r="G23" s="4">
        <v>13390000</v>
      </c>
      <c r="H23" s="4">
        <v>108510000</v>
      </c>
      <c r="I23" s="4">
        <v>9619000</v>
      </c>
      <c r="J23" s="5">
        <v>155917000</v>
      </c>
      <c r="K23">
        <v>1.82</v>
      </c>
      <c r="L23" s="4">
        <v>379000</v>
      </c>
      <c r="M23" s="4">
        <v>61839000</v>
      </c>
      <c r="O23">
        <f t="shared" si="0"/>
        <v>0.85109385121571091</v>
      </c>
      <c r="P23">
        <f t="shared" si="1"/>
        <v>2.857573538912098</v>
      </c>
      <c r="Q23">
        <f t="shared" si="2"/>
        <v>19.121037463976943</v>
      </c>
      <c r="R23">
        <f t="shared" si="3"/>
        <v>0.7183719193427931</v>
      </c>
      <c r="S23">
        <f t="shared" si="4"/>
        <v>2.3366639390154615</v>
      </c>
      <c r="T23">
        <f t="shared" si="5"/>
        <v>0.69594720267834809</v>
      </c>
      <c r="U23">
        <f t="shared" si="6"/>
        <v>2.8304705003734131E-2</v>
      </c>
      <c r="V23">
        <f t="shared" si="7"/>
        <v>0.57111852009198627</v>
      </c>
      <c r="X23" s="9">
        <v>76.69</v>
      </c>
      <c r="Z23">
        <f t="shared" si="8"/>
        <v>62.499999999999986</v>
      </c>
      <c r="AA23">
        <f t="shared" si="9"/>
        <v>8.0561283352910671</v>
      </c>
      <c r="AB23">
        <f t="shared" si="10"/>
        <v>42.137362637362635</v>
      </c>
      <c r="AC23">
        <f t="shared" si="11"/>
        <v>1.2039607788216546</v>
      </c>
      <c r="AD23">
        <f t="shared" si="12"/>
        <v>3.330957405573022</v>
      </c>
    </row>
    <row r="24" spans="1:30">
      <c r="A24">
        <v>2</v>
      </c>
      <c r="B24">
        <v>2019</v>
      </c>
      <c r="C24" s="3">
        <v>728601.06</v>
      </c>
      <c r="D24" s="4">
        <v>5873000</v>
      </c>
      <c r="E24" s="4">
        <v>820000</v>
      </c>
      <c r="F24" s="4">
        <v>45213000</v>
      </c>
      <c r="G24" s="4">
        <v>13447000</v>
      </c>
      <c r="H24" s="4">
        <v>108117000</v>
      </c>
      <c r="I24" s="4">
        <v>9509000</v>
      </c>
      <c r="J24" s="5">
        <v>153449000</v>
      </c>
      <c r="K24">
        <v>1.1200000000000001</v>
      </c>
      <c r="L24" s="4">
        <v>336000</v>
      </c>
      <c r="M24" s="4">
        <v>62335000</v>
      </c>
      <c r="O24">
        <f t="shared" si="0"/>
        <v>0.53437950068100804</v>
      </c>
      <c r="P24">
        <f t="shared" si="1"/>
        <v>1.8136376705814701</v>
      </c>
      <c r="Q24">
        <f t="shared" si="2"/>
        <v>13.962199897837563</v>
      </c>
      <c r="R24">
        <f t="shared" si="3"/>
        <v>0.70714657544433701</v>
      </c>
      <c r="S24">
        <f t="shared" si="4"/>
        <v>2.3912812686616682</v>
      </c>
      <c r="T24">
        <f t="shared" si="5"/>
        <v>0.70457937164790907</v>
      </c>
      <c r="U24">
        <f t="shared" si="6"/>
        <v>2.4986985944820406E-2</v>
      </c>
      <c r="V24">
        <f t="shared" si="7"/>
        <v>0.57960166623275189</v>
      </c>
      <c r="X24" s="9">
        <v>69.84</v>
      </c>
      <c r="Z24">
        <f t="shared" si="8"/>
        <v>-9.6774193548387011</v>
      </c>
      <c r="AA24">
        <f t="shared" si="9"/>
        <v>8.6643109195300543</v>
      </c>
      <c r="AB24">
        <f t="shared" si="10"/>
        <v>62.357142857142854</v>
      </c>
      <c r="AC24">
        <f t="shared" si="11"/>
        <v>1.1254616599296665</v>
      </c>
      <c r="AD24">
        <f t="shared" si="12"/>
        <v>3.3683343286222991</v>
      </c>
    </row>
    <row r="25" spans="1:30">
      <c r="A25">
        <v>1</v>
      </c>
      <c r="B25">
        <v>2019</v>
      </c>
      <c r="C25" s="3">
        <v>728046.95</v>
      </c>
      <c r="D25" s="4">
        <v>6163000</v>
      </c>
      <c r="E25" s="4">
        <v>900000</v>
      </c>
      <c r="F25" s="4">
        <v>45030000</v>
      </c>
      <c r="G25" s="4">
        <v>12282000</v>
      </c>
      <c r="H25" s="4">
        <v>106091000</v>
      </c>
      <c r="I25" s="4">
        <v>9168000</v>
      </c>
      <c r="J25" s="5">
        <v>151136000</v>
      </c>
      <c r="K25">
        <v>1.24</v>
      </c>
      <c r="L25" s="4">
        <v>377000</v>
      </c>
      <c r="M25" s="4">
        <v>60699000</v>
      </c>
      <c r="O25">
        <f t="shared" si="0"/>
        <v>0.59549015456277798</v>
      </c>
      <c r="P25">
        <f t="shared" si="1"/>
        <v>1.9986675549633577</v>
      </c>
      <c r="Q25">
        <f t="shared" si="2"/>
        <v>14.603277624533506</v>
      </c>
      <c r="R25">
        <f t="shared" si="3"/>
        <v>0.74645823155837809</v>
      </c>
      <c r="S25">
        <f t="shared" si="4"/>
        <v>2.3560071063735286</v>
      </c>
      <c r="T25">
        <f t="shared" si="5"/>
        <v>0.7019571776413297</v>
      </c>
      <c r="U25">
        <f t="shared" si="6"/>
        <v>3.0695326494056343E-2</v>
      </c>
      <c r="V25">
        <f t="shared" si="7"/>
        <v>0.57409982124109749</v>
      </c>
      <c r="X25">
        <v>70.47</v>
      </c>
      <c r="Z25">
        <f t="shared" si="8"/>
        <v>87.878787878787861</v>
      </c>
      <c r="AA25">
        <f t="shared" si="9"/>
        <v>8.3247555681486283</v>
      </c>
      <c r="AB25">
        <f t="shared" si="10"/>
        <v>56.83064516129032</v>
      </c>
      <c r="AC25">
        <f t="shared" si="11"/>
        <v>1.1393619490672884</v>
      </c>
      <c r="AD25">
        <f t="shared" si="12"/>
        <v>3.2925605152120809</v>
      </c>
    </row>
    <row r="26" spans="1:30">
      <c r="A26">
        <v>4</v>
      </c>
      <c r="B26">
        <v>2018</v>
      </c>
      <c r="C26" s="3">
        <v>727010.88199999998</v>
      </c>
      <c r="D26" s="4">
        <v>6115000</v>
      </c>
      <c r="E26" s="4">
        <v>464000</v>
      </c>
      <c r="F26" s="4">
        <v>43817000</v>
      </c>
      <c r="G26" s="4">
        <v>15041000</v>
      </c>
      <c r="H26" s="4">
        <v>101558000</v>
      </c>
      <c r="I26" s="4">
        <v>9714000</v>
      </c>
      <c r="J26" s="5">
        <v>145392000</v>
      </c>
      <c r="K26">
        <v>0.66</v>
      </c>
      <c r="L26" s="4">
        <v>442000</v>
      </c>
      <c r="M26" s="4">
        <v>57939000</v>
      </c>
      <c r="O26">
        <f t="shared" si="0"/>
        <v>0.31913722900847363</v>
      </c>
      <c r="P26">
        <f t="shared" si="1"/>
        <v>1.0589497227103637</v>
      </c>
      <c r="Q26">
        <f t="shared" si="2"/>
        <v>7.5878986099754702</v>
      </c>
      <c r="R26">
        <f t="shared" si="3"/>
        <v>0.64583471843627416</v>
      </c>
      <c r="S26">
        <f t="shared" si="4"/>
        <v>2.3177762055823083</v>
      </c>
      <c r="T26">
        <f t="shared" si="5"/>
        <v>0.69851160999229667</v>
      </c>
      <c r="U26">
        <f t="shared" si="6"/>
        <v>2.9386343993085567E-2</v>
      </c>
      <c r="V26">
        <f t="shared" si="7"/>
        <v>0.56939148551436769</v>
      </c>
      <c r="X26" s="9">
        <v>66.87</v>
      </c>
      <c r="Z26">
        <f t="shared" si="8"/>
        <v>-56.29139072847682</v>
      </c>
      <c r="AA26">
        <f t="shared" si="9"/>
        <v>7.9501582468258389</v>
      </c>
      <c r="AB26">
        <f t="shared" si="10"/>
        <v>101.31818181818183</v>
      </c>
      <c r="AC26">
        <f t="shared" si="11"/>
        <v>1.1095058465741607</v>
      </c>
      <c r="AD26">
        <f t="shared" si="12"/>
        <v>3.2927516717255858</v>
      </c>
    </row>
    <row r="27" spans="1:30">
      <c r="A27">
        <v>3</v>
      </c>
      <c r="B27">
        <v>2018</v>
      </c>
      <c r="C27" s="3">
        <v>712877.55799999996</v>
      </c>
      <c r="D27" s="4">
        <v>6628000</v>
      </c>
      <c r="E27" s="4">
        <v>1082000</v>
      </c>
      <c r="F27" s="4">
        <v>42995000</v>
      </c>
      <c r="G27" s="4">
        <v>13922000</v>
      </c>
      <c r="H27" s="4">
        <v>100152000</v>
      </c>
      <c r="I27" s="4">
        <v>9520000</v>
      </c>
      <c r="J27" s="5">
        <v>143165000</v>
      </c>
      <c r="K27">
        <v>1.51</v>
      </c>
      <c r="L27" s="4">
        <v>303000</v>
      </c>
      <c r="M27" s="4">
        <v>56853000</v>
      </c>
      <c r="O27">
        <f t="shared" si="0"/>
        <v>0.75577131282087096</v>
      </c>
      <c r="P27">
        <f t="shared" si="1"/>
        <v>2.5165716943830678</v>
      </c>
      <c r="Q27">
        <f t="shared" si="2"/>
        <v>16.324683162341579</v>
      </c>
      <c r="R27">
        <f t="shared" si="3"/>
        <v>0.68380979744289616</v>
      </c>
      <c r="S27">
        <f t="shared" si="4"/>
        <v>2.3293871380393067</v>
      </c>
      <c r="T27">
        <f t="shared" si="5"/>
        <v>0.69955645583766979</v>
      </c>
      <c r="U27">
        <f t="shared" si="6"/>
        <v>2.1764114351386296E-2</v>
      </c>
      <c r="V27">
        <f t="shared" si="7"/>
        <v>0.56939548113131966</v>
      </c>
      <c r="X27" s="9">
        <v>61.34</v>
      </c>
      <c r="Z27">
        <f t="shared" si="8"/>
        <v>112.67605633802818</v>
      </c>
      <c r="AA27">
        <f t="shared" si="9"/>
        <v>6.5974516306155699</v>
      </c>
      <c r="AB27">
        <f t="shared" si="10"/>
        <v>40.622516556291394</v>
      </c>
      <c r="AC27">
        <f t="shared" si="11"/>
        <v>1.0170463869687172</v>
      </c>
      <c r="AD27">
        <f t="shared" si="12"/>
        <v>3.2960111640888474</v>
      </c>
    </row>
    <row r="28" spans="1:30">
      <c r="A28">
        <v>2</v>
      </c>
      <c r="B28">
        <v>2018</v>
      </c>
      <c r="C28" s="3">
        <v>712354.72400000005</v>
      </c>
      <c r="D28" s="4">
        <v>5643000</v>
      </c>
      <c r="E28" s="4">
        <v>500000</v>
      </c>
      <c r="F28" s="4">
        <v>42507000</v>
      </c>
      <c r="G28" s="4">
        <v>12791000</v>
      </c>
      <c r="H28" s="4">
        <v>97744000</v>
      </c>
      <c r="I28" s="4">
        <v>8476000</v>
      </c>
      <c r="J28" s="5">
        <v>140259000</v>
      </c>
      <c r="K28">
        <v>0.71</v>
      </c>
      <c r="L28" s="4">
        <v>304000</v>
      </c>
      <c r="M28" s="4">
        <v>56044000</v>
      </c>
      <c r="O28">
        <f t="shared" si="0"/>
        <v>0.35648336292145244</v>
      </c>
      <c r="P28">
        <f t="shared" si="1"/>
        <v>1.1762768485190673</v>
      </c>
      <c r="Q28">
        <f t="shared" si="2"/>
        <v>8.8605351763246514</v>
      </c>
      <c r="R28">
        <f t="shared" si="3"/>
        <v>0.66265342819169726</v>
      </c>
      <c r="S28">
        <f t="shared" si="4"/>
        <v>2.2994800856329545</v>
      </c>
      <c r="T28">
        <f t="shared" si="5"/>
        <v>0.69688219650788896</v>
      </c>
      <c r="U28">
        <f t="shared" si="6"/>
        <v>2.376671096864983E-2</v>
      </c>
      <c r="V28">
        <f t="shared" si="7"/>
        <v>0.56868017574656782</v>
      </c>
      <c r="X28" s="9">
        <v>59.93</v>
      </c>
      <c r="Z28">
        <f t="shared" si="8"/>
        <v>-19.318181818181824</v>
      </c>
      <c r="AA28">
        <f t="shared" si="9"/>
        <v>7.5653763263016129</v>
      </c>
      <c r="AB28">
        <f t="shared" si="10"/>
        <v>84.408450704225359</v>
      </c>
      <c r="AC28">
        <f t="shared" si="11"/>
        <v>1.004338546811584</v>
      </c>
      <c r="AD28">
        <f t="shared" si="12"/>
        <v>3.2794598536711601</v>
      </c>
    </row>
    <row r="29" spans="1:30">
      <c r="A29">
        <v>1</v>
      </c>
      <c r="B29">
        <v>2018</v>
      </c>
      <c r="C29" s="3">
        <v>701007.26699999999</v>
      </c>
      <c r="D29" s="4">
        <v>6135000</v>
      </c>
      <c r="E29" s="4">
        <v>620000</v>
      </c>
      <c r="F29" s="4">
        <v>41792000</v>
      </c>
      <c r="G29" s="4">
        <v>12998000</v>
      </c>
      <c r="H29" s="4">
        <v>96743000</v>
      </c>
      <c r="I29" s="4">
        <v>8279000</v>
      </c>
      <c r="J29" s="5">
        <v>138541000</v>
      </c>
      <c r="K29">
        <v>0.88</v>
      </c>
      <c r="L29" s="4">
        <v>421000</v>
      </c>
      <c r="M29" s="4">
        <v>55950000</v>
      </c>
      <c r="O29">
        <f t="shared" si="0"/>
        <v>0.44752095047675422</v>
      </c>
      <c r="P29">
        <f t="shared" si="1"/>
        <v>1.4835375191424196</v>
      </c>
      <c r="Q29">
        <f t="shared" si="2"/>
        <v>10.105949470252648</v>
      </c>
      <c r="R29">
        <f t="shared" si="3"/>
        <v>0.63694414525311582</v>
      </c>
      <c r="S29">
        <f t="shared" si="4"/>
        <v>2.3148688744257275</v>
      </c>
      <c r="T29">
        <f t="shared" si="5"/>
        <v>0.69829869858020366</v>
      </c>
      <c r="U29">
        <f t="shared" si="6"/>
        <v>3.2389598399753805E-2</v>
      </c>
      <c r="V29">
        <f t="shared" si="7"/>
        <v>0.5724253647357328</v>
      </c>
      <c r="X29" s="9">
        <v>58.03</v>
      </c>
      <c r="Z29">
        <f t="shared" si="8"/>
        <v>-12</v>
      </c>
      <c r="AA29">
        <f t="shared" si="9"/>
        <v>6.6307174741662598</v>
      </c>
      <c r="AB29">
        <f t="shared" si="10"/>
        <v>65.943181818181813</v>
      </c>
      <c r="AC29">
        <f t="shared" si="11"/>
        <v>0.9733789171135625</v>
      </c>
      <c r="AD29">
        <f t="shared" si="12"/>
        <v>3.307511006891271</v>
      </c>
    </row>
    <row r="30" spans="1:30">
      <c r="G30" s="4"/>
      <c r="J30" s="4">
        <v>137914000</v>
      </c>
      <c r="K30">
        <v>1</v>
      </c>
      <c r="M30" s="4"/>
    </row>
    <row r="31" spans="1:30">
      <c r="C31">
        <f>AVERAGE(C2:C29)</f>
        <v>752865.24257142853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0.45364917387497189</v>
      </c>
      <c r="P31">
        <f t="shared" si="13"/>
        <v>1.5760279555537475</v>
      </c>
      <c r="Q31">
        <f t="shared" si="13"/>
        <v>10.935346062160594</v>
      </c>
      <c r="R31">
        <f t="shared" si="13"/>
        <v>0.67261237284092967</v>
      </c>
      <c r="S31">
        <f t="shared" si="13"/>
        <v>2.4615352559119397</v>
      </c>
      <c r="T31">
        <f t="shared" si="13"/>
        <v>0.70546916880872668</v>
      </c>
      <c r="U31">
        <f t="shared" si="13"/>
        <v>2.7477930055676589E-2</v>
      </c>
      <c r="V31">
        <f t="shared" si="13"/>
        <v>0.59219116896763535</v>
      </c>
      <c r="Z31">
        <f t="shared" si="13"/>
        <v>-87.44128565718816</v>
      </c>
      <c r="AA31">
        <f t="shared" si="13"/>
        <v>9.3008602157374014</v>
      </c>
      <c r="AB31">
        <f t="shared" si="13"/>
        <v>22.629076886032895</v>
      </c>
      <c r="AC31">
        <f t="shared" si="13"/>
        <v>1.2988188933002662</v>
      </c>
      <c r="AD31">
        <f t="shared" si="13"/>
        <v>3.469250502072478</v>
      </c>
    </row>
    <row r="32" spans="1:30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1188-EBBE-4553-8C6B-40A43FC92186}">
  <dimension ref="A1:AD31"/>
  <sheetViews>
    <sheetView workbookViewId="0"/>
  </sheetViews>
  <sheetFormatPr defaultRowHeight="14.4"/>
  <cols>
    <col min="3" max="3" width="12.33203125" style="3" bestFit="1" customWidth="1"/>
    <col min="4" max="5" width="9.5546875" bestFit="1" customWidth="1"/>
    <col min="6" max="7" width="10.6640625" bestFit="1" customWidth="1"/>
    <col min="8" max="8" width="12.33203125" style="7" bestFit="1" customWidth="1"/>
    <col min="9" max="9" width="9.5546875" bestFit="1" customWidth="1"/>
    <col min="10" max="10" width="11.6640625" bestFit="1" customWidth="1"/>
    <col min="12" max="12" width="9.5546875" bestFit="1" customWidth="1"/>
    <col min="13" max="13" width="10.6640625" bestFit="1" customWidth="1"/>
  </cols>
  <sheetData>
    <row r="1" spans="1:30" ht="43.2">
      <c r="A1" t="s">
        <v>1</v>
      </c>
      <c r="B1" t="s">
        <v>2</v>
      </c>
      <c r="C1" s="2" t="s">
        <v>16</v>
      </c>
      <c r="D1" s="1" t="s">
        <v>23</v>
      </c>
      <c r="E1" s="2" t="s">
        <v>24</v>
      </c>
      <c r="F1" s="1" t="s">
        <v>25</v>
      </c>
      <c r="G1" s="1" t="s">
        <v>26</v>
      </c>
      <c r="H1" s="6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532907.71499999997</v>
      </c>
      <c r="D2" s="4">
        <v>4696301</v>
      </c>
      <c r="E2" s="4">
        <v>664100</v>
      </c>
      <c r="F2" s="4">
        <v>26943800</v>
      </c>
      <c r="G2" s="4">
        <v>13009300</v>
      </c>
      <c r="H2" s="7">
        <v>76054.100000000006</v>
      </c>
      <c r="I2" s="4">
        <v>5788800</v>
      </c>
      <c r="J2" s="4">
        <v>103078000</v>
      </c>
      <c r="K2">
        <v>1.25</v>
      </c>
      <c r="L2" s="4">
        <v>202900</v>
      </c>
      <c r="M2" s="4">
        <v>45762800</v>
      </c>
      <c r="O2">
        <f>(E2/J2)*100</f>
        <v>0.64426938823027224</v>
      </c>
      <c r="P2">
        <f>(E2/F2)*100</f>
        <v>2.4647599818882266</v>
      </c>
      <c r="Q2">
        <f>(E2/D2)*100</f>
        <v>14.140916436148366</v>
      </c>
      <c r="R2">
        <f>I2/G2</f>
        <v>0.44497398015266004</v>
      </c>
      <c r="S2">
        <f>H2/F2</f>
        <v>2.8226939036067669E-3</v>
      </c>
      <c r="T2">
        <f>H2/J2</f>
        <v>7.378305749044413E-4</v>
      </c>
      <c r="U2">
        <f>L2/G2</f>
        <v>1.5596534786652625E-2</v>
      </c>
      <c r="V2">
        <f>M2/(M2+F2)</f>
        <v>0.62941741189933242</v>
      </c>
      <c r="X2" s="9">
        <v>100.99</v>
      </c>
      <c r="Z2">
        <f>((K2-K3)/K3)*100</f>
        <v>-30.555555555555557</v>
      </c>
      <c r="AA2">
        <f>X2*C2/D2</f>
        <v>11.45973184807575</v>
      </c>
      <c r="AB2">
        <f>X2/K2</f>
        <v>80.792000000000002</v>
      </c>
      <c r="AC2">
        <f>X2*C2/F2</f>
        <v>1.9974298405514439</v>
      </c>
      <c r="AD2">
        <f>0.5*(J2+J3)/F2</f>
        <v>3.770758022253728</v>
      </c>
    </row>
    <row r="3" spans="1:30">
      <c r="A3">
        <v>3</v>
      </c>
      <c r="B3">
        <v>2024</v>
      </c>
      <c r="C3" s="3">
        <v>532565.33499999996</v>
      </c>
      <c r="D3" s="4">
        <v>5420100</v>
      </c>
      <c r="E3" s="4">
        <v>959600</v>
      </c>
      <c r="F3" s="4">
        <v>26617400</v>
      </c>
      <c r="G3" s="4">
        <v>10647600</v>
      </c>
      <c r="H3" s="7">
        <v>73394.5</v>
      </c>
      <c r="I3" s="4">
        <v>6020800</v>
      </c>
      <c r="J3" s="4">
        <v>100119100</v>
      </c>
      <c r="K3">
        <v>1.8</v>
      </c>
      <c r="L3" s="4">
        <v>245800</v>
      </c>
      <c r="M3" s="4">
        <v>44221200</v>
      </c>
      <c r="O3">
        <f t="shared" ref="O3:O29" si="0">(E3/J3)*100</f>
        <v>0.95845847595513756</v>
      </c>
      <c r="P3">
        <f t="shared" ref="P3:P29" si="1">(E3/F3)*100</f>
        <v>3.6051605340867252</v>
      </c>
      <c r="Q3">
        <f t="shared" ref="Q3:Q29" si="2">(E3/D3)*100</f>
        <v>17.704470397225144</v>
      </c>
      <c r="R3">
        <f t="shared" ref="R3:R29" si="3">I3/G3</f>
        <v>0.56546076111048504</v>
      </c>
      <c r="S3">
        <f t="shared" ref="S3:S29" si="4">H3/F3</f>
        <v>2.7573880243750327E-3</v>
      </c>
      <c r="T3">
        <f t="shared" ref="T3:T29" si="5">H3/J3</f>
        <v>7.3307191135357785E-4</v>
      </c>
      <c r="U3">
        <f t="shared" ref="U3:U29" si="6">L3/G3</f>
        <v>2.3085014463353246E-2</v>
      </c>
      <c r="V3">
        <f t="shared" ref="V3:V29" si="7">M3/(M3+F3)</f>
        <v>0.62425287908004956</v>
      </c>
      <c r="X3" s="9">
        <v>94.44</v>
      </c>
      <c r="Z3">
        <f t="shared" ref="Z3:Z29" si="8">((K3-K4)/K4)*100</f>
        <v>181.25000000000003</v>
      </c>
      <c r="AA3">
        <f t="shared" ref="AA3:AA29" si="9">X3*C3/D3</f>
        <v>9.2794358475673864</v>
      </c>
      <c r="AB3">
        <f t="shared" ref="AB3:AB29" si="10">X3/K3</f>
        <v>52.466666666666661</v>
      </c>
      <c r="AC3">
        <f t="shared" ref="AC3:AC29" si="11">X3*C3/F3</f>
        <v>1.889571116540308</v>
      </c>
      <c r="AD3">
        <f t="shared" ref="AD3:AD29" si="12">0.5*(J3+J4)/F3</f>
        <v>3.7520888591673116</v>
      </c>
    </row>
    <row r="4" spans="1:30">
      <c r="A4">
        <v>2</v>
      </c>
      <c r="B4">
        <v>2024</v>
      </c>
      <c r="C4" s="3">
        <v>532119.995</v>
      </c>
      <c r="D4" s="4">
        <v>4579200</v>
      </c>
      <c r="E4" s="4">
        <v>340300</v>
      </c>
      <c r="F4" s="4">
        <v>26135200</v>
      </c>
      <c r="G4" s="4">
        <v>10162700</v>
      </c>
      <c r="H4" s="7">
        <v>73390</v>
      </c>
      <c r="I4" s="4">
        <v>6652800</v>
      </c>
      <c r="J4" s="4">
        <v>99622600</v>
      </c>
      <c r="K4">
        <v>0.64</v>
      </c>
      <c r="L4" s="4">
        <v>202500</v>
      </c>
      <c r="M4" s="4">
        <v>44340000</v>
      </c>
      <c r="O4">
        <f t="shared" si="0"/>
        <v>0.34158915748033075</v>
      </c>
      <c r="P4">
        <f t="shared" si="1"/>
        <v>1.3020753619639414</v>
      </c>
      <c r="Q4">
        <f t="shared" si="2"/>
        <v>7.4314290705800143</v>
      </c>
      <c r="R4">
        <f t="shared" si="3"/>
        <v>0.65462918318950669</v>
      </c>
      <c r="S4">
        <f t="shared" si="4"/>
        <v>2.8080902384523556E-3</v>
      </c>
      <c r="T4">
        <f t="shared" si="5"/>
        <v>7.3668023119252061E-4</v>
      </c>
      <c r="U4">
        <f t="shared" si="6"/>
        <v>1.9925807118187096E-2</v>
      </c>
      <c r="V4">
        <f t="shared" si="7"/>
        <v>0.62915749086203376</v>
      </c>
      <c r="X4" s="9">
        <v>95.43</v>
      </c>
      <c r="Z4">
        <f t="shared" si="8"/>
        <v>-66.315789473684205</v>
      </c>
      <c r="AA4">
        <f t="shared" si="9"/>
        <v>11.089319340245021</v>
      </c>
      <c r="AB4">
        <f t="shared" si="10"/>
        <v>149.109375</v>
      </c>
      <c r="AC4">
        <f t="shared" si="11"/>
        <v>1.942981539182788</v>
      </c>
      <c r="AD4">
        <f t="shared" si="12"/>
        <v>3.7758884569469529</v>
      </c>
    </row>
    <row r="5" spans="1:30">
      <c r="A5">
        <v>1</v>
      </c>
      <c r="B5">
        <v>2024</v>
      </c>
      <c r="C5" s="3">
        <v>527121.75899999996</v>
      </c>
      <c r="D5" s="4">
        <v>5025700</v>
      </c>
      <c r="E5" s="4">
        <v>1003100</v>
      </c>
      <c r="F5" s="4">
        <v>25803300</v>
      </c>
      <c r="G5" s="4">
        <v>10906600</v>
      </c>
      <c r="H5" s="7">
        <v>71849.3</v>
      </c>
      <c r="I5" s="4">
        <v>5849600</v>
      </c>
      <c r="J5" s="4">
        <v>97744600</v>
      </c>
      <c r="K5">
        <v>1.9</v>
      </c>
      <c r="L5" s="4">
        <v>230700</v>
      </c>
      <c r="M5" s="4">
        <v>44189900</v>
      </c>
      <c r="O5">
        <f t="shared" si="0"/>
        <v>1.0262459511829809</v>
      </c>
      <c r="P5">
        <f t="shared" si="1"/>
        <v>3.8874872593815524</v>
      </c>
      <c r="Q5">
        <f t="shared" si="2"/>
        <v>19.959408639592493</v>
      </c>
      <c r="R5">
        <f t="shared" si="3"/>
        <v>0.53633579667357378</v>
      </c>
      <c r="S5">
        <f t="shared" si="4"/>
        <v>2.784500432115272E-3</v>
      </c>
      <c r="T5">
        <f t="shared" si="5"/>
        <v>7.3507180959357351E-4</v>
      </c>
      <c r="U5">
        <f t="shared" si="6"/>
        <v>2.1152329781966881E-2</v>
      </c>
      <c r="V5">
        <f t="shared" si="7"/>
        <v>0.63134561643131049</v>
      </c>
      <c r="X5" s="9">
        <v>82.84</v>
      </c>
      <c r="Z5">
        <f t="shared" si="8"/>
        <v>192.30769230769229</v>
      </c>
      <c r="AA5">
        <f t="shared" si="9"/>
        <v>8.6886934189386551</v>
      </c>
      <c r="AB5">
        <f t="shared" si="10"/>
        <v>43.6</v>
      </c>
      <c r="AC5">
        <f t="shared" si="11"/>
        <v>1.6922938738672961</v>
      </c>
      <c r="AD5">
        <f t="shared" si="12"/>
        <v>3.7675142326756657</v>
      </c>
    </row>
    <row r="6" spans="1:30">
      <c r="A6">
        <v>4</v>
      </c>
      <c r="B6">
        <v>2023</v>
      </c>
      <c r="C6" s="3">
        <v>526184.58499999996</v>
      </c>
      <c r="D6" s="4">
        <v>4577201</v>
      </c>
      <c r="E6" s="4">
        <v>336200</v>
      </c>
      <c r="F6" s="4">
        <v>25246700</v>
      </c>
      <c r="G6" s="4">
        <v>11583600</v>
      </c>
      <c r="H6" s="7">
        <v>71355.600000000006</v>
      </c>
      <c r="I6" s="4">
        <v>6082100</v>
      </c>
      <c r="J6" s="4">
        <v>96684000</v>
      </c>
      <c r="K6">
        <v>0.65</v>
      </c>
      <c r="L6" s="4">
        <v>330100</v>
      </c>
      <c r="M6" s="4">
        <v>43608500</v>
      </c>
      <c r="O6">
        <f t="shared" si="0"/>
        <v>0.34773075172727647</v>
      </c>
      <c r="P6">
        <f t="shared" si="1"/>
        <v>1.3316591871412897</v>
      </c>
      <c r="Q6">
        <f t="shared" si="2"/>
        <v>7.3451002042514633</v>
      </c>
      <c r="R6">
        <f t="shared" si="3"/>
        <v>0.52506129355295417</v>
      </c>
      <c r="S6">
        <f t="shared" si="4"/>
        <v>2.8263337386668359E-3</v>
      </c>
      <c r="T6">
        <f t="shared" si="5"/>
        <v>7.3802904306813951E-4</v>
      </c>
      <c r="U6">
        <f t="shared" si="6"/>
        <v>2.8497185676300978E-2</v>
      </c>
      <c r="V6">
        <f t="shared" si="7"/>
        <v>0.63333633480114793</v>
      </c>
      <c r="X6" s="9">
        <v>77.77</v>
      </c>
      <c r="Z6">
        <f t="shared" si="8"/>
        <v>-64.480874316939889</v>
      </c>
      <c r="AA6">
        <f t="shared" si="9"/>
        <v>8.9402617834458216</v>
      </c>
      <c r="AB6">
        <f t="shared" si="10"/>
        <v>119.64615384615384</v>
      </c>
      <c r="AC6">
        <f t="shared" si="11"/>
        <v>1.620860357014976</v>
      </c>
      <c r="AD6">
        <f t="shared" si="12"/>
        <v>3.7987063655844131</v>
      </c>
    </row>
    <row r="7" spans="1:30">
      <c r="A7">
        <v>3</v>
      </c>
      <c r="B7">
        <v>2023</v>
      </c>
      <c r="C7" s="3">
        <v>525875.63300000003</v>
      </c>
      <c r="D7" s="4">
        <v>5341700</v>
      </c>
      <c r="E7" s="4">
        <v>953700</v>
      </c>
      <c r="F7" s="4">
        <v>25309700</v>
      </c>
      <c r="G7" s="4">
        <v>11278100</v>
      </c>
      <c r="H7" s="7">
        <v>69700.899999999994</v>
      </c>
      <c r="I7" s="4">
        <v>6736600</v>
      </c>
      <c r="J7" s="4">
        <v>95125600</v>
      </c>
      <c r="K7">
        <v>1.83</v>
      </c>
      <c r="L7" s="4">
        <v>353300</v>
      </c>
      <c r="M7" s="4">
        <v>42851800</v>
      </c>
      <c r="O7">
        <f t="shared" si="0"/>
        <v>1.0025692347801223</v>
      </c>
      <c r="P7">
        <f t="shared" si="1"/>
        <v>3.7681205229615524</v>
      </c>
      <c r="Q7">
        <f t="shared" si="2"/>
        <v>17.853866746541364</v>
      </c>
      <c r="R7">
        <f t="shared" si="3"/>
        <v>0.59731692394995606</v>
      </c>
      <c r="S7">
        <f t="shared" si="4"/>
        <v>2.7539204336677241E-3</v>
      </c>
      <c r="T7">
        <f t="shared" si="5"/>
        <v>7.3272494470468517E-4</v>
      </c>
      <c r="U7">
        <f t="shared" si="6"/>
        <v>3.132619856181449E-2</v>
      </c>
      <c r="V7">
        <f t="shared" si="7"/>
        <v>0.6286804134298688</v>
      </c>
      <c r="X7" s="9">
        <v>74.58</v>
      </c>
      <c r="Z7">
        <f t="shared" si="8"/>
        <v>81.188118811881196</v>
      </c>
      <c r="AA7">
        <f t="shared" si="9"/>
        <v>7.3421953140648117</v>
      </c>
      <c r="AB7">
        <f t="shared" si="10"/>
        <v>40.754098360655732</v>
      </c>
      <c r="AC7">
        <f t="shared" si="11"/>
        <v>1.5495957956490991</v>
      </c>
      <c r="AD7">
        <f t="shared" si="12"/>
        <v>3.7757796417974134</v>
      </c>
    </row>
    <row r="8" spans="1:30">
      <c r="A8">
        <v>2</v>
      </c>
      <c r="B8">
        <v>2023</v>
      </c>
      <c r="C8" s="3">
        <v>515176.04399999999</v>
      </c>
      <c r="D8" s="4">
        <v>4372500</v>
      </c>
      <c r="E8" s="4">
        <v>521200</v>
      </c>
      <c r="F8" s="4">
        <v>23901400</v>
      </c>
      <c r="G8" s="4">
        <v>13267100</v>
      </c>
      <c r="H8" s="7">
        <v>71813.8</v>
      </c>
      <c r="I8" s="4">
        <v>8041300</v>
      </c>
      <c r="J8" s="4">
        <v>96002100</v>
      </c>
      <c r="K8">
        <v>1.01</v>
      </c>
      <c r="L8" s="4">
        <v>304900</v>
      </c>
      <c r="M8" s="4">
        <v>44660100</v>
      </c>
      <c r="O8">
        <f t="shared" si="0"/>
        <v>0.54290479062437169</v>
      </c>
      <c r="P8">
        <f t="shared" si="1"/>
        <v>2.1806254026960765</v>
      </c>
      <c r="Q8">
        <f t="shared" si="2"/>
        <v>11.919954259576901</v>
      </c>
      <c r="R8">
        <f t="shared" si="3"/>
        <v>0.60610834319482032</v>
      </c>
      <c r="S8">
        <f t="shared" si="4"/>
        <v>3.0045855054515636E-3</v>
      </c>
      <c r="T8">
        <f t="shared" si="5"/>
        <v>7.4804405320300288E-4</v>
      </c>
      <c r="U8">
        <f t="shared" si="6"/>
        <v>2.29816614030195E-2</v>
      </c>
      <c r="V8">
        <f t="shared" si="7"/>
        <v>0.65138744047315189</v>
      </c>
      <c r="X8">
        <v>79.430000000000007</v>
      </c>
      <c r="Z8">
        <f t="shared" si="8"/>
        <v>31.168831168831169</v>
      </c>
      <c r="AA8">
        <f t="shared" si="9"/>
        <v>9.358589634058319</v>
      </c>
      <c r="AB8">
        <f t="shared" si="10"/>
        <v>78.643564356435647</v>
      </c>
      <c r="AC8">
        <f t="shared" si="11"/>
        <v>1.7120517281381007</v>
      </c>
      <c r="AD8">
        <f t="shared" si="12"/>
        <v>3.9855405959483545</v>
      </c>
    </row>
    <row r="9" spans="1:30">
      <c r="A9">
        <v>1</v>
      </c>
      <c r="B9">
        <v>2023</v>
      </c>
      <c r="C9" s="3">
        <v>514790.91</v>
      </c>
      <c r="D9" s="4">
        <v>4690900</v>
      </c>
      <c r="E9" s="4">
        <v>397000</v>
      </c>
      <c r="F9" s="4">
        <v>23738200</v>
      </c>
      <c r="G9" s="4">
        <v>12621700</v>
      </c>
      <c r="H9" s="7">
        <v>70493.5</v>
      </c>
      <c r="I9" s="4">
        <v>7798200</v>
      </c>
      <c r="J9" s="4">
        <v>94517900</v>
      </c>
      <c r="K9">
        <v>0.77</v>
      </c>
      <c r="L9" s="4">
        <v>343500</v>
      </c>
      <c r="M9" s="4">
        <v>43418600</v>
      </c>
      <c r="O9">
        <f t="shared" si="0"/>
        <v>0.42002625957622841</v>
      </c>
      <c r="P9">
        <f t="shared" si="1"/>
        <v>1.6724098710095965</v>
      </c>
      <c r="Q9">
        <f t="shared" si="2"/>
        <v>8.4631946961137512</v>
      </c>
      <c r="R9">
        <f t="shared" si="3"/>
        <v>0.61784070291640591</v>
      </c>
      <c r="S9">
        <f t="shared" si="4"/>
        <v>2.9696228020658685E-3</v>
      </c>
      <c r="T9">
        <f t="shared" si="5"/>
        <v>7.4582169091780498E-4</v>
      </c>
      <c r="U9">
        <f t="shared" si="6"/>
        <v>2.721503442483976E-2</v>
      </c>
      <c r="V9">
        <f t="shared" si="7"/>
        <v>0.64652574273938013</v>
      </c>
      <c r="X9" s="9">
        <v>84.42</v>
      </c>
      <c r="Z9">
        <f t="shared" si="8"/>
        <v>4.0540540540540579</v>
      </c>
      <c r="AA9">
        <f t="shared" si="9"/>
        <v>9.2644585521328526</v>
      </c>
      <c r="AB9">
        <f t="shared" si="10"/>
        <v>109.63636363636364</v>
      </c>
      <c r="AC9">
        <f t="shared" si="11"/>
        <v>1.830747429131105</v>
      </c>
      <c r="AD9">
        <f t="shared" si="12"/>
        <v>3.9582023910827275</v>
      </c>
    </row>
    <row r="10" spans="1:30">
      <c r="A10">
        <v>4</v>
      </c>
      <c r="B10">
        <v>2022</v>
      </c>
      <c r="C10" s="3">
        <v>513866.08100000001</v>
      </c>
      <c r="D10" s="4">
        <v>4881100</v>
      </c>
      <c r="E10" s="4">
        <v>384300</v>
      </c>
      <c r="F10" s="4">
        <v>23893400</v>
      </c>
      <c r="G10" s="4">
        <v>13266300</v>
      </c>
      <c r="H10" s="7">
        <v>69235</v>
      </c>
      <c r="I10" s="4">
        <v>6775500</v>
      </c>
      <c r="J10" s="4">
        <v>93403300</v>
      </c>
      <c r="K10">
        <v>0.74</v>
      </c>
      <c r="L10" s="4">
        <v>509400</v>
      </c>
      <c r="M10" s="4">
        <v>41579300</v>
      </c>
      <c r="O10">
        <f t="shared" si="0"/>
        <v>0.41144156576908952</v>
      </c>
      <c r="P10">
        <f t="shared" si="1"/>
        <v>1.608393949793667</v>
      </c>
      <c r="Q10">
        <f t="shared" si="2"/>
        <v>7.873225297576365</v>
      </c>
      <c r="R10">
        <f t="shared" si="3"/>
        <v>0.51073019606069514</v>
      </c>
      <c r="S10">
        <f t="shared" si="4"/>
        <v>2.8976621158981141E-3</v>
      </c>
      <c r="T10">
        <f t="shared" si="5"/>
        <v>7.412479002347883E-4</v>
      </c>
      <c r="U10">
        <f t="shared" si="6"/>
        <v>3.8398046177155649E-2</v>
      </c>
      <c r="V10">
        <f t="shared" si="7"/>
        <v>0.63506316373083749</v>
      </c>
      <c r="X10" s="9">
        <v>83.74</v>
      </c>
      <c r="Z10">
        <f t="shared" si="8"/>
        <v>-44.360902255639104</v>
      </c>
      <c r="AA10">
        <f t="shared" si="9"/>
        <v>8.8158705256888812</v>
      </c>
      <c r="AB10">
        <f t="shared" si="10"/>
        <v>113.16216216216216</v>
      </c>
      <c r="AC10">
        <f t="shared" si="11"/>
        <v>1.8009636813069716</v>
      </c>
      <c r="AD10">
        <f t="shared" si="12"/>
        <v>3.8640942687101876</v>
      </c>
    </row>
    <row r="11" spans="1:30">
      <c r="A11">
        <v>3</v>
      </c>
      <c r="B11">
        <v>2022</v>
      </c>
      <c r="C11" s="3">
        <v>513863.67800000001</v>
      </c>
      <c r="D11" s="4">
        <v>5526100</v>
      </c>
      <c r="E11" s="4">
        <v>683700</v>
      </c>
      <c r="F11" s="4">
        <v>24278200</v>
      </c>
      <c r="G11" s="4">
        <v>11836400</v>
      </c>
      <c r="H11" s="7">
        <v>66663.8</v>
      </c>
      <c r="I11" s="4">
        <v>9320000</v>
      </c>
      <c r="J11" s="4">
        <v>91249400</v>
      </c>
      <c r="K11">
        <v>1.33</v>
      </c>
      <c r="L11" s="4">
        <v>522200</v>
      </c>
      <c r="M11" s="4">
        <v>38384100</v>
      </c>
      <c r="O11">
        <f t="shared" si="0"/>
        <v>0.7492652006478947</v>
      </c>
      <c r="P11">
        <f t="shared" si="1"/>
        <v>2.8161066306398332</v>
      </c>
      <c r="Q11">
        <f t="shared" si="2"/>
        <v>12.372197390564775</v>
      </c>
      <c r="R11">
        <f t="shared" si="3"/>
        <v>0.78740157480314965</v>
      </c>
      <c r="S11">
        <f t="shared" si="4"/>
        <v>2.7458295919796363E-3</v>
      </c>
      <c r="T11">
        <f t="shared" si="5"/>
        <v>7.3056699550901158E-4</v>
      </c>
      <c r="U11">
        <f t="shared" si="6"/>
        <v>4.4118144030279478E-2</v>
      </c>
      <c r="V11">
        <f t="shared" si="7"/>
        <v>0.61255491739052026</v>
      </c>
      <c r="X11" s="9">
        <v>79</v>
      </c>
      <c r="Z11">
        <f t="shared" si="8"/>
        <v>30.3921568627451</v>
      </c>
      <c r="AA11">
        <f t="shared" si="9"/>
        <v>7.3460904728470346</v>
      </c>
      <c r="AB11">
        <f t="shared" si="10"/>
        <v>59.398496240601503</v>
      </c>
      <c r="AC11">
        <f t="shared" si="11"/>
        <v>1.672085680239886</v>
      </c>
      <c r="AD11">
        <f t="shared" si="12"/>
        <v>3.750498389501693</v>
      </c>
    </row>
    <row r="12" spans="1:30">
      <c r="A12">
        <v>2</v>
      </c>
      <c r="B12">
        <v>2022</v>
      </c>
      <c r="C12" s="3">
        <v>513733.984</v>
      </c>
      <c r="D12" s="4">
        <v>4639700</v>
      </c>
      <c r="E12" s="4">
        <v>524500</v>
      </c>
      <c r="F12" s="4">
        <v>24056000</v>
      </c>
      <c r="G12" s="4">
        <v>12448000</v>
      </c>
      <c r="H12" s="7">
        <v>66500.7</v>
      </c>
      <c r="I12" s="4">
        <v>9371000</v>
      </c>
      <c r="J12" s="4">
        <v>90861300</v>
      </c>
      <c r="K12">
        <v>1.02</v>
      </c>
      <c r="L12" s="4">
        <v>575300</v>
      </c>
      <c r="M12" s="4">
        <v>38233100</v>
      </c>
      <c r="O12">
        <f t="shared" si="0"/>
        <v>0.57725346214504958</v>
      </c>
      <c r="P12">
        <f t="shared" si="1"/>
        <v>2.1803292317924843</v>
      </c>
      <c r="Q12">
        <f t="shared" si="2"/>
        <v>11.304610211867146</v>
      </c>
      <c r="R12">
        <f t="shared" si="3"/>
        <v>0.75281169665809766</v>
      </c>
      <c r="S12">
        <f t="shared" si="4"/>
        <v>2.7644122048553375E-3</v>
      </c>
      <c r="T12">
        <f t="shared" si="5"/>
        <v>7.3189245586404773E-4</v>
      </c>
      <c r="U12">
        <f t="shared" si="6"/>
        <v>4.6216259640102827E-2</v>
      </c>
      <c r="V12">
        <f t="shared" si="7"/>
        <v>0.6138008094514128</v>
      </c>
      <c r="X12" s="9">
        <v>86.58</v>
      </c>
      <c r="Z12">
        <f t="shared" si="8"/>
        <v>-27.659574468085101</v>
      </c>
      <c r="AA12">
        <f t="shared" si="9"/>
        <v>9.5866302421966942</v>
      </c>
      <c r="AB12">
        <f t="shared" si="10"/>
        <v>84.882352941176464</v>
      </c>
      <c r="AC12">
        <f t="shared" si="11"/>
        <v>1.84898105814433</v>
      </c>
      <c r="AD12">
        <f t="shared" si="12"/>
        <v>3.7556680246092453</v>
      </c>
    </row>
    <row r="13" spans="1:30">
      <c r="A13">
        <v>1</v>
      </c>
      <c r="B13">
        <v>2022</v>
      </c>
      <c r="C13" s="3">
        <v>513544.17599999998</v>
      </c>
      <c r="D13" s="4">
        <v>4592600</v>
      </c>
      <c r="E13" s="4">
        <v>714700</v>
      </c>
      <c r="F13" s="4">
        <v>23791300</v>
      </c>
      <c r="G13" s="4">
        <v>13568600</v>
      </c>
      <c r="H13" s="7">
        <v>65738.2</v>
      </c>
      <c r="I13" s="4">
        <v>8268000</v>
      </c>
      <c r="J13" s="4">
        <v>89831400</v>
      </c>
      <c r="K13">
        <v>1.41</v>
      </c>
      <c r="L13" s="4">
        <v>675600</v>
      </c>
      <c r="M13" s="4">
        <v>37902700</v>
      </c>
      <c r="O13">
        <f t="shared" si="0"/>
        <v>0.79560153799228328</v>
      </c>
      <c r="P13">
        <f t="shared" si="1"/>
        <v>3.0040392916738474</v>
      </c>
      <c r="Q13">
        <f t="shared" si="2"/>
        <v>15.561991029046727</v>
      </c>
      <c r="R13">
        <f t="shared" si="3"/>
        <v>0.60934805359432809</v>
      </c>
      <c r="S13">
        <f t="shared" si="4"/>
        <v>2.7631192915057185E-3</v>
      </c>
      <c r="T13">
        <f t="shared" si="5"/>
        <v>7.317953410500114E-4</v>
      </c>
      <c r="U13">
        <f t="shared" si="6"/>
        <v>4.9791430213876157E-2</v>
      </c>
      <c r="V13">
        <f t="shared" si="7"/>
        <v>0.61436606477129052</v>
      </c>
      <c r="X13" s="9">
        <v>91.38</v>
      </c>
      <c r="Z13">
        <f t="shared" si="8"/>
        <v>31.775700934579426</v>
      </c>
      <c r="AA13">
        <f t="shared" si="9"/>
        <v>10.218104516587553</v>
      </c>
      <c r="AB13">
        <f t="shared" si="10"/>
        <v>64.808510638297875</v>
      </c>
      <c r="AC13">
        <f t="shared" si="11"/>
        <v>1.9724717355873784</v>
      </c>
      <c r="AD13">
        <f t="shared" si="12"/>
        <v>3.7303573154892753</v>
      </c>
    </row>
    <row r="14" spans="1:30">
      <c r="A14">
        <v>4</v>
      </c>
      <c r="B14">
        <v>2021</v>
      </c>
      <c r="C14" s="3">
        <v>504212.01500000001</v>
      </c>
      <c r="D14" s="4">
        <v>4061400</v>
      </c>
      <c r="E14" s="4">
        <v>538900</v>
      </c>
      <c r="F14" s="4">
        <v>22433200</v>
      </c>
      <c r="G14" s="4">
        <v>12426700</v>
      </c>
      <c r="H14" s="7">
        <v>64945.2</v>
      </c>
      <c r="I14" s="4">
        <v>7809200</v>
      </c>
      <c r="J14" s="4">
        <v>87668700</v>
      </c>
      <c r="K14">
        <v>1.07</v>
      </c>
      <c r="L14" s="4">
        <v>403400</v>
      </c>
      <c r="M14" s="4">
        <v>36658900</v>
      </c>
      <c r="O14">
        <f t="shared" si="0"/>
        <v>0.61470057158370095</v>
      </c>
      <c r="P14">
        <f t="shared" si="1"/>
        <v>2.4022431039709002</v>
      </c>
      <c r="Q14">
        <f t="shared" si="2"/>
        <v>13.268823558378884</v>
      </c>
      <c r="R14">
        <f t="shared" si="3"/>
        <v>0.62842106110230389</v>
      </c>
      <c r="S14">
        <f t="shared" si="4"/>
        <v>2.8950484103917409E-3</v>
      </c>
      <c r="T14">
        <f t="shared" si="5"/>
        <v>7.4080258974981944E-4</v>
      </c>
      <c r="U14">
        <f t="shared" si="6"/>
        <v>3.2462359274787356E-2</v>
      </c>
      <c r="V14">
        <f t="shared" si="7"/>
        <v>0.62036888179638228</v>
      </c>
      <c r="X14">
        <v>77.22</v>
      </c>
      <c r="Z14">
        <f t="shared" si="8"/>
        <v>-32.278481012658226</v>
      </c>
      <c r="AA14">
        <f t="shared" si="9"/>
        <v>9.5866577530654453</v>
      </c>
      <c r="AB14">
        <f t="shared" si="10"/>
        <v>72.168224299065415</v>
      </c>
      <c r="AC14">
        <f t="shared" si="11"/>
        <v>1.73560846416472</v>
      </c>
      <c r="AD14">
        <f t="shared" si="12"/>
        <v>3.8783098265071412</v>
      </c>
    </row>
    <row r="15" spans="1:30">
      <c r="A15">
        <v>3</v>
      </c>
      <c r="B15">
        <v>2021</v>
      </c>
      <c r="C15" s="3">
        <v>503651.67700000003</v>
      </c>
      <c r="D15" s="4">
        <v>4623000</v>
      </c>
      <c r="E15" s="4">
        <v>796000</v>
      </c>
      <c r="F15" s="4">
        <v>22278100</v>
      </c>
      <c r="G15" s="4">
        <v>9954000</v>
      </c>
      <c r="H15" s="7">
        <v>63736.6</v>
      </c>
      <c r="I15" s="4">
        <v>5785100</v>
      </c>
      <c r="J15" s="4">
        <v>86337100</v>
      </c>
      <c r="K15">
        <v>1.58</v>
      </c>
      <c r="L15" s="4">
        <v>1372700</v>
      </c>
      <c r="M15" s="4">
        <v>37910900</v>
      </c>
      <c r="O15">
        <f t="shared" si="0"/>
        <v>0.92196749717097293</v>
      </c>
      <c r="P15">
        <f t="shared" si="1"/>
        <v>3.5730156521426872</v>
      </c>
      <c r="Q15">
        <f t="shared" si="2"/>
        <v>17.218256543370106</v>
      </c>
      <c r="R15">
        <f t="shared" si="3"/>
        <v>0.58118344384167164</v>
      </c>
      <c r="S15">
        <f t="shared" si="4"/>
        <v>2.8609531333462011E-3</v>
      </c>
      <c r="T15">
        <f t="shared" si="5"/>
        <v>7.3822956759029429E-4</v>
      </c>
      <c r="U15">
        <f t="shared" si="6"/>
        <v>0.13790436005625878</v>
      </c>
      <c r="V15">
        <f t="shared" si="7"/>
        <v>0.62986426091146219</v>
      </c>
      <c r="X15">
        <v>74.22</v>
      </c>
      <c r="Z15">
        <f t="shared" si="8"/>
        <v>37.391304347826107</v>
      </c>
      <c r="AA15">
        <f t="shared" si="9"/>
        <v>8.0858809143283583</v>
      </c>
      <c r="AB15">
        <f t="shared" si="10"/>
        <v>46.974683544303794</v>
      </c>
      <c r="AC15">
        <f t="shared" si="11"/>
        <v>1.6779270883486475</v>
      </c>
      <c r="AD15">
        <f t="shared" si="12"/>
        <v>3.8310111724069826</v>
      </c>
    </row>
    <row r="16" spans="1:30">
      <c r="A16">
        <v>2</v>
      </c>
      <c r="B16">
        <v>2021</v>
      </c>
      <c r="C16" s="3">
        <v>500251.33899999998</v>
      </c>
      <c r="D16" s="4">
        <v>3826500</v>
      </c>
      <c r="E16" s="4">
        <v>578200</v>
      </c>
      <c r="F16" s="4">
        <v>21378700</v>
      </c>
      <c r="G16" s="4">
        <v>10428600</v>
      </c>
      <c r="H16" s="7">
        <v>62663.4</v>
      </c>
      <c r="I16" s="4">
        <v>4605800</v>
      </c>
      <c r="J16" s="4">
        <v>84358200</v>
      </c>
      <c r="K16">
        <v>1.1499999999999999</v>
      </c>
      <c r="L16" s="4">
        <v>312700</v>
      </c>
      <c r="M16" s="4">
        <v>37056900</v>
      </c>
      <c r="O16">
        <f t="shared" si="0"/>
        <v>0.68541054692964043</v>
      </c>
      <c r="P16">
        <f t="shared" si="1"/>
        <v>2.7045610818244326</v>
      </c>
      <c r="Q16">
        <f t="shared" si="2"/>
        <v>15.110414216647067</v>
      </c>
      <c r="R16">
        <f t="shared" si="3"/>
        <v>0.44165084479220607</v>
      </c>
      <c r="S16">
        <f t="shared" si="4"/>
        <v>2.9311136785679206E-3</v>
      </c>
      <c r="T16">
        <f t="shared" si="5"/>
        <v>7.4282523809185116E-4</v>
      </c>
      <c r="U16">
        <f t="shared" si="6"/>
        <v>2.9984849356577106E-2</v>
      </c>
      <c r="V16">
        <f t="shared" si="7"/>
        <v>0.63414938838653145</v>
      </c>
      <c r="X16">
        <v>74.08</v>
      </c>
      <c r="Z16">
        <f t="shared" si="8"/>
        <v>0</v>
      </c>
      <c r="AA16">
        <f t="shared" si="9"/>
        <v>9.6847299603083741</v>
      </c>
      <c r="AB16">
        <f t="shared" si="10"/>
        <v>64.417391304347831</v>
      </c>
      <c r="AC16">
        <f t="shared" si="11"/>
        <v>1.7334365135915653</v>
      </c>
      <c r="AD16">
        <f t="shared" si="12"/>
        <v>3.9137856838816205</v>
      </c>
    </row>
    <row r="17" spans="1:30">
      <c r="A17">
        <v>1</v>
      </c>
      <c r="B17">
        <v>2021</v>
      </c>
      <c r="C17" s="3">
        <v>499750.40000000002</v>
      </c>
      <c r="D17" s="4">
        <v>4281100</v>
      </c>
      <c r="E17" s="4">
        <v>575000</v>
      </c>
      <c r="F17" s="4">
        <v>20972800</v>
      </c>
      <c r="G17" s="4">
        <v>10220100</v>
      </c>
      <c r="H17" s="7">
        <v>61709.8</v>
      </c>
      <c r="I17" s="4">
        <v>4258400</v>
      </c>
      <c r="J17" s="4">
        <v>82985100</v>
      </c>
      <c r="K17">
        <v>1.1499999999999999</v>
      </c>
      <c r="L17" s="4">
        <v>273200</v>
      </c>
      <c r="M17" s="4">
        <v>36259100</v>
      </c>
      <c r="O17">
        <f t="shared" si="0"/>
        <v>0.69289547159670839</v>
      </c>
      <c r="P17">
        <f t="shared" si="1"/>
        <v>2.7416463228562709</v>
      </c>
      <c r="Q17">
        <f t="shared" si="2"/>
        <v>13.431127513956692</v>
      </c>
      <c r="R17">
        <f t="shared" si="3"/>
        <v>0.41666911282668467</v>
      </c>
      <c r="S17">
        <f t="shared" si="4"/>
        <v>2.9423729783338423E-3</v>
      </c>
      <c r="T17">
        <f t="shared" si="5"/>
        <v>7.4362506040240967E-4</v>
      </c>
      <c r="U17">
        <f t="shared" si="6"/>
        <v>2.6731636676744847E-2</v>
      </c>
      <c r="V17">
        <f t="shared" si="7"/>
        <v>0.63354702534775187</v>
      </c>
      <c r="X17">
        <v>75.78</v>
      </c>
      <c r="Z17">
        <f t="shared" si="8"/>
        <v>32.183908045976999</v>
      </c>
      <c r="AA17">
        <f t="shared" si="9"/>
        <v>8.8461108855200763</v>
      </c>
      <c r="AB17">
        <f t="shared" si="10"/>
        <v>65.895652173913049</v>
      </c>
      <c r="AC17">
        <f t="shared" si="11"/>
        <v>1.8057238571864509</v>
      </c>
      <c r="AD17">
        <f t="shared" si="12"/>
        <v>3.9036823886176379</v>
      </c>
    </row>
    <row r="18" spans="1:30">
      <c r="A18">
        <v>4</v>
      </c>
      <c r="B18">
        <v>2020</v>
      </c>
      <c r="C18" s="3">
        <v>496604.19400000002</v>
      </c>
      <c r="D18" s="4">
        <v>3610600</v>
      </c>
      <c r="E18" s="4">
        <v>435500</v>
      </c>
      <c r="F18" s="4">
        <v>20550900</v>
      </c>
      <c r="G18" s="4">
        <v>9926700</v>
      </c>
      <c r="H18" s="7">
        <v>59937.5</v>
      </c>
      <c r="I18" s="4">
        <v>4351500</v>
      </c>
      <c r="J18" s="4">
        <v>80757200</v>
      </c>
      <c r="K18">
        <v>0.87</v>
      </c>
      <c r="L18" s="4">
        <v>392700</v>
      </c>
      <c r="M18" s="4">
        <v>34431500</v>
      </c>
      <c r="O18">
        <f t="shared" si="0"/>
        <v>0.53927080186039145</v>
      </c>
      <c r="P18">
        <f t="shared" si="1"/>
        <v>2.1191286026402736</v>
      </c>
      <c r="Q18">
        <f t="shared" si="2"/>
        <v>12.061707195479975</v>
      </c>
      <c r="R18">
        <f t="shared" si="3"/>
        <v>0.43836320227265857</v>
      </c>
      <c r="S18">
        <f t="shared" si="4"/>
        <v>2.9165389350344754E-3</v>
      </c>
      <c r="T18">
        <f t="shared" si="5"/>
        <v>7.421938848796145E-4</v>
      </c>
      <c r="U18">
        <f t="shared" si="6"/>
        <v>3.9559974613920031E-2</v>
      </c>
      <c r="V18">
        <f t="shared" si="7"/>
        <v>0.62622766558025844</v>
      </c>
      <c r="X18">
        <v>65.739999999999995</v>
      </c>
      <c r="Z18">
        <f t="shared" si="8"/>
        <v>-42</v>
      </c>
      <c r="AA18">
        <f t="shared" si="9"/>
        <v>9.0419209310253148</v>
      </c>
      <c r="AB18">
        <f t="shared" si="10"/>
        <v>75.563218390804593</v>
      </c>
      <c r="AC18">
        <f t="shared" si="11"/>
        <v>1.5885805348456759</v>
      </c>
      <c r="AD18">
        <f t="shared" si="12"/>
        <v>3.8793069889883167</v>
      </c>
    </row>
    <row r="19" spans="1:30">
      <c r="A19">
        <v>3</v>
      </c>
      <c r="B19">
        <v>2020</v>
      </c>
      <c r="C19" s="3">
        <v>496386.25199999998</v>
      </c>
      <c r="D19" s="4">
        <v>4066400</v>
      </c>
      <c r="E19" s="4">
        <v>748600</v>
      </c>
      <c r="F19" s="4">
        <v>20365900</v>
      </c>
      <c r="G19" s="4">
        <v>9047200</v>
      </c>
      <c r="H19" s="7">
        <v>57982.2</v>
      </c>
      <c r="I19" s="4">
        <v>4338200</v>
      </c>
      <c r="J19" s="4">
        <v>78689300</v>
      </c>
      <c r="K19">
        <v>1.5</v>
      </c>
      <c r="L19" s="4">
        <v>409700</v>
      </c>
      <c r="M19" s="4">
        <v>33391100</v>
      </c>
      <c r="O19">
        <f t="shared" si="0"/>
        <v>0.95133645870531314</v>
      </c>
      <c r="P19">
        <f t="shared" si="1"/>
        <v>3.6757521150550678</v>
      </c>
      <c r="Q19">
        <f t="shared" si="2"/>
        <v>18.409403895337398</v>
      </c>
      <c r="R19">
        <f t="shared" si="3"/>
        <v>0.47950747192501547</v>
      </c>
      <c r="S19">
        <f t="shared" si="4"/>
        <v>2.8470237013831943E-3</v>
      </c>
      <c r="T19">
        <f t="shared" si="5"/>
        <v>7.3684986395863221E-4</v>
      </c>
      <c r="U19">
        <f t="shared" si="6"/>
        <v>4.5284728976921033E-2</v>
      </c>
      <c r="V19">
        <f t="shared" si="7"/>
        <v>0.62114887363506144</v>
      </c>
      <c r="X19">
        <v>78.069999999999993</v>
      </c>
      <c r="Z19">
        <f t="shared" si="8"/>
        <v>42.857142857142847</v>
      </c>
      <c r="AA19">
        <f t="shared" si="9"/>
        <v>9.5300203358351343</v>
      </c>
      <c r="AB19">
        <f t="shared" si="10"/>
        <v>52.04666666666666</v>
      </c>
      <c r="AC19">
        <f t="shared" si="11"/>
        <v>1.9028314336042107</v>
      </c>
      <c r="AD19">
        <f t="shared" si="12"/>
        <v>3.8420619761464017</v>
      </c>
    </row>
    <row r="20" spans="1:30">
      <c r="A20">
        <v>2</v>
      </c>
      <c r="B20">
        <v>2020</v>
      </c>
      <c r="C20" s="3">
        <v>496155.43599999999</v>
      </c>
      <c r="D20" s="4">
        <v>3494000</v>
      </c>
      <c r="E20" s="4">
        <v>520800</v>
      </c>
      <c r="F20" s="4">
        <v>20007400</v>
      </c>
      <c r="G20" s="4">
        <v>10122000</v>
      </c>
      <c r="H20" s="7">
        <v>57393.8</v>
      </c>
      <c r="I20" s="4">
        <v>4273200</v>
      </c>
      <c r="J20" s="4">
        <v>77804800</v>
      </c>
      <c r="K20">
        <v>1.05</v>
      </c>
      <c r="L20" s="4">
        <v>348800</v>
      </c>
      <c r="M20" s="4">
        <v>32776900</v>
      </c>
      <c r="O20">
        <f t="shared" si="0"/>
        <v>0.66936744262564785</v>
      </c>
      <c r="P20">
        <f t="shared" si="1"/>
        <v>2.6030368763557483</v>
      </c>
      <c r="Q20">
        <f t="shared" si="2"/>
        <v>14.905552375500857</v>
      </c>
      <c r="R20">
        <f t="shared" si="3"/>
        <v>0.42216953171310018</v>
      </c>
      <c r="S20">
        <f t="shared" si="4"/>
        <v>2.8686286074152564E-3</v>
      </c>
      <c r="T20">
        <f t="shared" si="5"/>
        <v>7.3766400016451431E-4</v>
      </c>
      <c r="U20">
        <f t="shared" si="6"/>
        <v>3.4459592965817035E-2</v>
      </c>
      <c r="V20">
        <f t="shared" si="7"/>
        <v>0.62095926250798061</v>
      </c>
      <c r="X20">
        <v>71.7</v>
      </c>
      <c r="Z20">
        <f t="shared" si="8"/>
        <v>5.0000000000000044</v>
      </c>
      <c r="AA20">
        <f t="shared" si="9"/>
        <v>10.181552593360047</v>
      </c>
      <c r="AB20">
        <f t="shared" si="10"/>
        <v>68.285714285714292</v>
      </c>
      <c r="AC20">
        <f t="shared" si="11"/>
        <v>1.7780593560982438</v>
      </c>
      <c r="AD20">
        <f t="shared" si="12"/>
        <v>3.886781890700441</v>
      </c>
    </row>
    <row r="21" spans="1:30">
      <c r="A21">
        <v>1</v>
      </c>
      <c r="B21">
        <v>2020</v>
      </c>
      <c r="C21" s="3">
        <v>495583.13299999997</v>
      </c>
      <c r="D21" s="4">
        <v>3747500</v>
      </c>
      <c r="E21" s="4">
        <v>495200</v>
      </c>
      <c r="F21" s="4">
        <v>19728400</v>
      </c>
      <c r="G21" s="4">
        <v>11654700</v>
      </c>
      <c r="H21" s="7">
        <v>57598.3</v>
      </c>
      <c r="I21" s="4">
        <v>5292000</v>
      </c>
      <c r="J21" s="4">
        <v>77724000</v>
      </c>
      <c r="K21">
        <v>1</v>
      </c>
      <c r="L21" s="4">
        <v>1554600</v>
      </c>
      <c r="M21" s="4">
        <v>33327400</v>
      </c>
      <c r="O21">
        <f t="shared" si="0"/>
        <v>0.63712624157274456</v>
      </c>
      <c r="P21">
        <f t="shared" si="1"/>
        <v>2.5100869812047608</v>
      </c>
      <c r="Q21">
        <f t="shared" si="2"/>
        <v>13.214142761841227</v>
      </c>
      <c r="R21">
        <f t="shared" si="3"/>
        <v>0.45406574171793351</v>
      </c>
      <c r="S21">
        <f t="shared" si="4"/>
        <v>2.9195626609355044E-3</v>
      </c>
      <c r="T21">
        <f t="shared" si="5"/>
        <v>7.4106196284287997E-4</v>
      </c>
      <c r="U21">
        <f t="shared" si="6"/>
        <v>0.13338824680171948</v>
      </c>
      <c r="V21">
        <f t="shared" si="7"/>
        <v>0.62815752471925779</v>
      </c>
      <c r="X21">
        <v>65.61</v>
      </c>
      <c r="Z21">
        <f t="shared" si="8"/>
        <v>222.58064516129031</v>
      </c>
      <c r="AA21">
        <f t="shared" si="9"/>
        <v>8.6765068328565693</v>
      </c>
      <c r="AB21">
        <f t="shared" si="10"/>
        <v>65.61</v>
      </c>
      <c r="AC21">
        <f t="shared" si="11"/>
        <v>1.6481422394177934</v>
      </c>
      <c r="AD21">
        <f t="shared" si="12"/>
        <v>3.8932782182031995</v>
      </c>
    </row>
    <row r="22" spans="1:30">
      <c r="A22">
        <v>4</v>
      </c>
      <c r="B22">
        <v>2019</v>
      </c>
      <c r="C22" s="3">
        <v>494169.47100000002</v>
      </c>
      <c r="D22" s="4">
        <v>3616000</v>
      </c>
      <c r="E22" s="4">
        <v>153500</v>
      </c>
      <c r="F22" s="4">
        <v>19632200</v>
      </c>
      <c r="G22" s="4">
        <v>10299100</v>
      </c>
      <c r="H22" s="7">
        <v>55870.5</v>
      </c>
      <c r="I22" s="4">
        <v>4077800</v>
      </c>
      <c r="J22" s="4">
        <v>75892300</v>
      </c>
      <c r="K22">
        <v>0.31</v>
      </c>
      <c r="L22" s="4">
        <v>246800</v>
      </c>
      <c r="M22" s="4">
        <v>30532500</v>
      </c>
      <c r="O22">
        <f t="shared" si="0"/>
        <v>0.20226030835802841</v>
      </c>
      <c r="P22">
        <f t="shared" si="1"/>
        <v>0.78187875021648101</v>
      </c>
      <c r="Q22">
        <f t="shared" si="2"/>
        <v>4.2450221238938051</v>
      </c>
      <c r="R22">
        <f t="shared" si="3"/>
        <v>0.39593750910273712</v>
      </c>
      <c r="S22">
        <f t="shared" si="4"/>
        <v>2.8458603722455967E-3</v>
      </c>
      <c r="T22">
        <f t="shared" si="5"/>
        <v>7.3618140443760431E-4</v>
      </c>
      <c r="U22">
        <f t="shared" si="6"/>
        <v>2.3963258925537183E-2</v>
      </c>
      <c r="V22">
        <f t="shared" si="7"/>
        <v>0.60864512296495343</v>
      </c>
      <c r="X22">
        <v>85.22</v>
      </c>
      <c r="Z22">
        <f t="shared" si="8"/>
        <v>-79.054054054054049</v>
      </c>
      <c r="AA22">
        <f t="shared" si="9"/>
        <v>11.646328074839603</v>
      </c>
      <c r="AB22">
        <f t="shared" si="10"/>
        <v>274.90322580645159</v>
      </c>
      <c r="AC22">
        <f t="shared" si="11"/>
        <v>2.1451045893287559</v>
      </c>
      <c r="AD22">
        <f t="shared" si="12"/>
        <v>3.8149825287028452</v>
      </c>
    </row>
    <row r="23" spans="1:30">
      <c r="A23">
        <v>3</v>
      </c>
      <c r="B23">
        <v>2019</v>
      </c>
      <c r="C23" s="3">
        <v>493951.81199999998</v>
      </c>
      <c r="D23" s="4">
        <v>4315000</v>
      </c>
      <c r="E23" s="4">
        <v>733500</v>
      </c>
      <c r="F23" s="4">
        <v>19716400</v>
      </c>
      <c r="G23" s="4">
        <v>8611200</v>
      </c>
      <c r="H23" s="7">
        <v>53765.1</v>
      </c>
      <c r="I23" s="4">
        <v>4166400</v>
      </c>
      <c r="J23" s="4">
        <v>73900700</v>
      </c>
      <c r="K23">
        <v>1.48</v>
      </c>
      <c r="L23" s="4">
        <v>348800</v>
      </c>
      <c r="M23" s="4">
        <v>29421100</v>
      </c>
      <c r="O23">
        <f t="shared" si="0"/>
        <v>0.99254810847529185</v>
      </c>
      <c r="P23">
        <f t="shared" si="1"/>
        <v>3.7202531902375684</v>
      </c>
      <c r="Q23">
        <f t="shared" si="2"/>
        <v>16.998841251448436</v>
      </c>
      <c r="R23">
        <f t="shared" si="3"/>
        <v>0.483835005574136</v>
      </c>
      <c r="S23">
        <f t="shared" si="4"/>
        <v>2.7269227648049339E-3</v>
      </c>
      <c r="T23">
        <f t="shared" si="5"/>
        <v>7.2753167426018968E-4</v>
      </c>
      <c r="U23">
        <f t="shared" si="6"/>
        <v>4.0505388331475288E-2</v>
      </c>
      <c r="V23">
        <f t="shared" si="7"/>
        <v>0.59875044517934373</v>
      </c>
      <c r="X23">
        <v>78.53</v>
      </c>
      <c r="Z23">
        <f t="shared" si="8"/>
        <v>59.139784946236553</v>
      </c>
      <c r="AA23">
        <f t="shared" si="9"/>
        <v>8.9895795588319825</v>
      </c>
      <c r="AB23">
        <f t="shared" si="10"/>
        <v>53.060810810810814</v>
      </c>
      <c r="AC23">
        <f t="shared" si="11"/>
        <v>1.9673995149398471</v>
      </c>
      <c r="AD23">
        <f t="shared" si="12"/>
        <v>3.7139310421780851</v>
      </c>
    </row>
    <row r="24" spans="1:30">
      <c r="A24">
        <v>2</v>
      </c>
      <c r="B24">
        <v>2019</v>
      </c>
      <c r="C24" s="11">
        <v>493795.11099999998</v>
      </c>
      <c r="D24" s="4">
        <v>3573600</v>
      </c>
      <c r="E24" s="4">
        <v>461300</v>
      </c>
      <c r="F24" s="4">
        <v>19259600</v>
      </c>
      <c r="G24" s="4">
        <v>8357100</v>
      </c>
      <c r="H24" s="7">
        <v>53001</v>
      </c>
      <c r="I24" s="4">
        <v>4061300</v>
      </c>
      <c r="J24" s="4">
        <v>72550000</v>
      </c>
      <c r="K24">
        <v>0.93</v>
      </c>
      <c r="L24" s="4">
        <v>210500</v>
      </c>
      <c r="M24" s="4">
        <v>28735200</v>
      </c>
      <c r="O24">
        <f t="shared" si="0"/>
        <v>0.6358373535492764</v>
      </c>
      <c r="P24">
        <f t="shared" si="1"/>
        <v>2.3951691623917424</v>
      </c>
      <c r="Q24">
        <f t="shared" si="2"/>
        <v>12.908551600626819</v>
      </c>
      <c r="R24">
        <f t="shared" si="3"/>
        <v>0.48597001352143687</v>
      </c>
      <c r="S24">
        <f t="shared" si="4"/>
        <v>2.7519263120729404E-3</v>
      </c>
      <c r="T24">
        <f t="shared" si="5"/>
        <v>7.305444521019986E-4</v>
      </c>
      <c r="U24">
        <f t="shared" si="6"/>
        <v>2.5188163358102693E-2</v>
      </c>
      <c r="V24">
        <f t="shared" si="7"/>
        <v>0.59871486077658409</v>
      </c>
      <c r="X24">
        <v>72.53</v>
      </c>
      <c r="Z24">
        <f t="shared" si="8"/>
        <v>-19.827586206896541</v>
      </c>
      <c r="AA24">
        <f t="shared" si="9"/>
        <v>10.022095198351803</v>
      </c>
      <c r="AB24">
        <f t="shared" si="10"/>
        <v>77.989247311827953</v>
      </c>
      <c r="AC24">
        <f t="shared" si="11"/>
        <v>1.8595899915278615</v>
      </c>
      <c r="AD24">
        <f t="shared" si="12"/>
        <v>3.7194957319985877</v>
      </c>
    </row>
    <row r="25" spans="1:30">
      <c r="A25">
        <v>1</v>
      </c>
      <c r="B25">
        <v>2019</v>
      </c>
      <c r="C25" s="11">
        <v>493435.53</v>
      </c>
      <c r="D25" s="4">
        <v>4056800</v>
      </c>
      <c r="E25" s="4">
        <v>572800</v>
      </c>
      <c r="F25" s="4">
        <v>19196300</v>
      </c>
      <c r="G25" s="4">
        <v>7990600</v>
      </c>
      <c r="H25" s="7">
        <v>51378.8</v>
      </c>
      <c r="I25" s="4">
        <v>3914800</v>
      </c>
      <c r="J25" s="4">
        <v>70722000</v>
      </c>
      <c r="K25">
        <v>1.1599999999999999</v>
      </c>
      <c r="L25" s="4">
        <v>227700</v>
      </c>
      <c r="M25" s="4">
        <v>27373100</v>
      </c>
      <c r="O25">
        <f t="shared" si="0"/>
        <v>0.80993184581884003</v>
      </c>
      <c r="P25">
        <f t="shared" si="1"/>
        <v>2.9839083573396956</v>
      </c>
      <c r="Q25">
        <f t="shared" si="2"/>
        <v>14.119503056596333</v>
      </c>
      <c r="R25">
        <f t="shared" si="3"/>
        <v>0.48992566265361798</v>
      </c>
      <c r="S25">
        <f t="shared" si="4"/>
        <v>2.6764949495475692E-3</v>
      </c>
      <c r="T25">
        <f t="shared" si="5"/>
        <v>7.2648963547410994E-4</v>
      </c>
      <c r="U25">
        <f t="shared" si="6"/>
        <v>2.8495982779766227E-2</v>
      </c>
      <c r="V25">
        <f t="shared" si="7"/>
        <v>0.58779155411063921</v>
      </c>
      <c r="X25">
        <v>68.42</v>
      </c>
      <c r="Z25">
        <f t="shared" si="8"/>
        <v>56.756756756756744</v>
      </c>
      <c r="AA25">
        <f t="shared" si="9"/>
        <v>8.3220417478308022</v>
      </c>
      <c r="AB25">
        <f t="shared" si="10"/>
        <v>58.982758620689658</v>
      </c>
      <c r="AC25">
        <f t="shared" si="11"/>
        <v>1.7587169903887729</v>
      </c>
      <c r="AD25">
        <f t="shared" si="12"/>
        <v>3.6341586659929259</v>
      </c>
    </row>
    <row r="26" spans="1:30">
      <c r="A26">
        <v>4</v>
      </c>
      <c r="B26">
        <v>2018</v>
      </c>
      <c r="C26" s="3">
        <v>493245.87599999999</v>
      </c>
      <c r="D26" s="4">
        <v>3801099</v>
      </c>
      <c r="E26" s="4">
        <v>363400</v>
      </c>
      <c r="F26" s="4">
        <v>19028400</v>
      </c>
      <c r="G26" s="4">
        <v>8648800</v>
      </c>
      <c r="H26" s="7">
        <v>49634.6</v>
      </c>
      <c r="I26" s="4">
        <v>4113900</v>
      </c>
      <c r="J26" s="4">
        <v>68802800</v>
      </c>
      <c r="K26">
        <v>0.74</v>
      </c>
      <c r="L26" s="4">
        <v>234100</v>
      </c>
      <c r="M26" s="4">
        <v>25256700</v>
      </c>
      <c r="O26">
        <f t="shared" si="0"/>
        <v>0.52817617887644108</v>
      </c>
      <c r="P26">
        <f t="shared" si="1"/>
        <v>1.9097769649576422</v>
      </c>
      <c r="Q26">
        <f t="shared" si="2"/>
        <v>9.5603929284662144</v>
      </c>
      <c r="R26">
        <f t="shared" si="3"/>
        <v>0.47566136342614002</v>
      </c>
      <c r="S26">
        <f t="shared" si="4"/>
        <v>2.6084484244602805E-3</v>
      </c>
      <c r="T26">
        <f t="shared" si="5"/>
        <v>7.2140378007871768E-4</v>
      </c>
      <c r="U26">
        <f t="shared" si="6"/>
        <v>2.7067338821570624E-2</v>
      </c>
      <c r="V26">
        <f t="shared" si="7"/>
        <v>0.57032049154230202</v>
      </c>
      <c r="X26">
        <v>66.010000000000005</v>
      </c>
      <c r="Z26">
        <f t="shared" si="8"/>
        <v>-36.752136752136749</v>
      </c>
      <c r="AA26">
        <f t="shared" si="9"/>
        <v>8.5657227751131977</v>
      </c>
      <c r="AB26">
        <f t="shared" si="10"/>
        <v>89.202702702702709</v>
      </c>
      <c r="AC26">
        <f t="shared" si="11"/>
        <v>1.7110823965630322</v>
      </c>
      <c r="AD26">
        <f t="shared" si="12"/>
        <v>3.5846471589834144</v>
      </c>
    </row>
    <row r="27" spans="1:30">
      <c r="A27">
        <v>3</v>
      </c>
      <c r="B27">
        <v>2018</v>
      </c>
      <c r="C27" s="11">
        <v>493108.82699999999</v>
      </c>
      <c r="D27" s="4">
        <v>4333100</v>
      </c>
      <c r="E27" s="4">
        <v>577600</v>
      </c>
      <c r="F27" s="4">
        <v>19016800</v>
      </c>
      <c r="G27" s="4">
        <v>8426200</v>
      </c>
      <c r="H27" s="7">
        <v>48470.1</v>
      </c>
      <c r="I27" s="4">
        <v>4692400</v>
      </c>
      <c r="J27" s="4">
        <v>67617400</v>
      </c>
      <c r="K27">
        <v>1.17</v>
      </c>
      <c r="L27" s="4">
        <v>788300</v>
      </c>
      <c r="M27" s="4">
        <v>25016600</v>
      </c>
      <c r="O27">
        <f t="shared" si="0"/>
        <v>0.85421799714274738</v>
      </c>
      <c r="P27">
        <f t="shared" si="1"/>
        <v>3.0373143746581968</v>
      </c>
      <c r="Q27">
        <f t="shared" si="2"/>
        <v>13.329948535690384</v>
      </c>
      <c r="R27">
        <f t="shared" si="3"/>
        <v>0.55688210581282194</v>
      </c>
      <c r="S27">
        <f t="shared" si="4"/>
        <v>2.5488042152202262E-3</v>
      </c>
      <c r="T27">
        <f t="shared" si="5"/>
        <v>7.1682880442016403E-4</v>
      </c>
      <c r="U27">
        <f t="shared" si="6"/>
        <v>9.3553440459519119E-2</v>
      </c>
      <c r="V27">
        <f t="shared" si="7"/>
        <v>0.56812783023795577</v>
      </c>
      <c r="X27">
        <v>58.37</v>
      </c>
      <c r="Z27">
        <f t="shared" si="8"/>
        <v>9.3457943925233522</v>
      </c>
      <c r="AA27">
        <f t="shared" si="9"/>
        <v>6.6425335745747844</v>
      </c>
      <c r="AB27">
        <f t="shared" si="10"/>
        <v>49.888888888888893</v>
      </c>
      <c r="AC27">
        <f t="shared" si="11"/>
        <v>1.5135439312602541</v>
      </c>
      <c r="AD27">
        <f t="shared" si="12"/>
        <v>3.5360181523705356</v>
      </c>
    </row>
    <row r="28" spans="1:30">
      <c r="A28">
        <v>2</v>
      </c>
      <c r="B28">
        <v>2018</v>
      </c>
      <c r="C28" s="3">
        <v>492934.05800000002</v>
      </c>
      <c r="D28" s="4">
        <v>4013200</v>
      </c>
      <c r="E28" s="4">
        <v>528400</v>
      </c>
      <c r="F28" s="4">
        <v>18722300</v>
      </c>
      <c r="G28" s="4">
        <v>9058300</v>
      </c>
      <c r="H28" s="7">
        <v>48024.7</v>
      </c>
      <c r="I28" s="4">
        <v>4570100</v>
      </c>
      <c r="J28" s="4">
        <v>66870100</v>
      </c>
      <c r="K28">
        <v>1.07</v>
      </c>
      <c r="L28" s="4">
        <v>211200</v>
      </c>
      <c r="M28" s="4">
        <v>24621200</v>
      </c>
      <c r="O28">
        <f t="shared" si="0"/>
        <v>0.79018873906275011</v>
      </c>
      <c r="P28">
        <f t="shared" si="1"/>
        <v>2.8223028153592242</v>
      </c>
      <c r="Q28">
        <f t="shared" si="2"/>
        <v>13.16655038373368</v>
      </c>
      <c r="R28">
        <f t="shared" si="3"/>
        <v>0.50452071580760183</v>
      </c>
      <c r="S28">
        <f t="shared" si="4"/>
        <v>2.5651068511881553E-3</v>
      </c>
      <c r="T28">
        <f t="shared" si="5"/>
        <v>7.1817897685213562E-4</v>
      </c>
      <c r="U28">
        <f t="shared" si="6"/>
        <v>2.3315633176203041E-2</v>
      </c>
      <c r="V28">
        <f t="shared" si="7"/>
        <v>0.56804826559922483</v>
      </c>
      <c r="X28">
        <v>55.9</v>
      </c>
      <c r="Z28">
        <f t="shared" si="8"/>
        <v>16.304347826086961</v>
      </c>
      <c r="AA28">
        <f t="shared" si="9"/>
        <v>6.8660953459085023</v>
      </c>
      <c r="AB28">
        <f t="shared" si="10"/>
        <v>52.242990654205606</v>
      </c>
      <c r="AC28">
        <f t="shared" si="11"/>
        <v>1.4717750405772796</v>
      </c>
      <c r="AD28">
        <f t="shared" si="12"/>
        <v>3.5380161625441318</v>
      </c>
    </row>
    <row r="29" spans="1:30">
      <c r="A29">
        <v>1</v>
      </c>
      <c r="B29">
        <v>2018</v>
      </c>
      <c r="C29" s="3">
        <v>492523.47</v>
      </c>
      <c r="D29" s="4">
        <v>4048300</v>
      </c>
      <c r="E29" s="4">
        <v>454400</v>
      </c>
      <c r="F29" s="4">
        <v>18483300</v>
      </c>
      <c r="G29" s="4">
        <v>9471400</v>
      </c>
      <c r="H29" s="7">
        <v>47010.2</v>
      </c>
      <c r="I29" s="4">
        <v>4135000</v>
      </c>
      <c r="J29" s="4">
        <v>65609500</v>
      </c>
      <c r="K29">
        <v>0.92</v>
      </c>
      <c r="L29" s="4">
        <v>183400</v>
      </c>
      <c r="M29" s="4">
        <v>24119800</v>
      </c>
      <c r="O29">
        <f t="shared" si="0"/>
        <v>0.6925826290400019</v>
      </c>
      <c r="P29">
        <f t="shared" si="1"/>
        <v>2.4584354525436476</v>
      </c>
      <c r="Q29">
        <f t="shared" si="2"/>
        <v>11.224464590074847</v>
      </c>
      <c r="R29">
        <f t="shared" si="3"/>
        <v>0.43657748590493484</v>
      </c>
      <c r="S29">
        <f t="shared" si="4"/>
        <v>2.5433878149464652E-3</v>
      </c>
      <c r="T29">
        <f t="shared" si="5"/>
        <v>7.1651513881373886E-4</v>
      </c>
      <c r="U29">
        <f t="shared" si="6"/>
        <v>1.9363557657790822E-2</v>
      </c>
      <c r="V29">
        <f t="shared" si="7"/>
        <v>0.56615128946015669</v>
      </c>
      <c r="X29">
        <v>54.39</v>
      </c>
      <c r="Z29">
        <f t="shared" si="8"/>
        <v>13.580246913580243</v>
      </c>
      <c r="AA29">
        <f t="shared" si="9"/>
        <v>6.6171853699824608</v>
      </c>
      <c r="AB29">
        <f t="shared" si="10"/>
        <v>59.119565217391305</v>
      </c>
      <c r="AC29">
        <f t="shared" si="11"/>
        <v>1.4493273134829818</v>
      </c>
      <c r="AD29">
        <f t="shared" si="12"/>
        <v>3.5258476570742237</v>
      </c>
    </row>
    <row r="30" spans="1:30">
      <c r="I30" s="4"/>
      <c r="J30" s="4">
        <v>64729100</v>
      </c>
      <c r="K30">
        <v>0.81</v>
      </c>
    </row>
    <row r="31" spans="1:30">
      <c r="C31">
        <f>AVERAGE(C2:C29)</f>
        <v>507196.73200000002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0.67982764173141175</v>
      </c>
      <c r="P31">
        <f t="shared" si="13"/>
        <v>2.5807027510279688</v>
      </c>
      <c r="Q31">
        <f t="shared" si="13"/>
        <v>13.03939524679026</v>
      </c>
      <c r="R31">
        <f t="shared" si="13"/>
        <v>0.53211995635184406</v>
      </c>
      <c r="S31">
        <f t="shared" si="13"/>
        <v>2.7980840033048045E-3</v>
      </c>
      <c r="T31">
        <f t="shared" si="13"/>
        <v>7.3427510663265296E-4</v>
      </c>
      <c r="U31">
        <f t="shared" si="13"/>
        <v>4.0340434232509263E-2</v>
      </c>
      <c r="V31">
        <f t="shared" si="13"/>
        <v>0.61538789385057779</v>
      </c>
      <c r="Z31">
        <f t="shared" si="13"/>
        <v>21.571126117555501</v>
      </c>
      <c r="AA31">
        <f t="shared" si="13"/>
        <v>9.0247979766993289</v>
      </c>
      <c r="AB31">
        <f t="shared" si="13"/>
        <v>79.401838733082073</v>
      </c>
      <c r="AC31">
        <f t="shared" si="13"/>
        <v>1.7598886818099915</v>
      </c>
      <c r="AD31">
        <f t="shared" si="13"/>
        <v>3.7778718503236948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8C68-3AE8-4698-9650-D79229DD12CB}">
  <dimension ref="A1:AD31"/>
  <sheetViews>
    <sheetView workbookViewId="0"/>
  </sheetViews>
  <sheetFormatPr defaultRowHeight="14.4"/>
  <cols>
    <col min="3" max="3" width="13.109375" style="3" customWidth="1"/>
    <col min="4" max="4" width="13.33203125" customWidth="1"/>
    <col min="5" max="5" width="10.33203125" bestFit="1" customWidth="1"/>
    <col min="6" max="6" width="10.6640625" bestFit="1" customWidth="1"/>
    <col min="7" max="7" width="9.5546875" bestFit="1" customWidth="1"/>
    <col min="8" max="8" width="10.6640625" bestFit="1" customWidth="1"/>
    <col min="9" max="9" width="9.5546875" bestFit="1" customWidth="1"/>
    <col min="10" max="10" width="10.6640625" bestFit="1" customWidth="1"/>
    <col min="13" max="13" width="10.6640625" bestFit="1" customWidth="1"/>
  </cols>
  <sheetData>
    <row r="1" spans="1:30" ht="43.2">
      <c r="A1" t="s">
        <v>1</v>
      </c>
      <c r="B1" t="s">
        <v>2</v>
      </c>
      <c r="C1" s="2" t="s">
        <v>16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366785.03</v>
      </c>
      <c r="D2" s="4">
        <v>2971487</v>
      </c>
      <c r="E2" s="4">
        <v>72521</v>
      </c>
      <c r="F2" s="4">
        <v>15039387</v>
      </c>
      <c r="G2" s="4">
        <v>6720957</v>
      </c>
      <c r="H2" s="4">
        <v>44399574</v>
      </c>
      <c r="I2" s="4">
        <v>5076073</v>
      </c>
      <c r="J2" s="4">
        <v>59594529</v>
      </c>
      <c r="K2">
        <v>0.2</v>
      </c>
      <c r="L2" s="4">
        <v>26656</v>
      </c>
      <c r="M2" s="4">
        <v>29114852</v>
      </c>
      <c r="O2">
        <f>(E2/J2)*100</f>
        <v>0.12169070083597774</v>
      </c>
      <c r="P2">
        <f>(E2/F2)*100</f>
        <v>0.48220715378891438</v>
      </c>
      <c r="Q2">
        <f>(E2/D2)*100</f>
        <v>2.4405625870145151</v>
      </c>
      <c r="R2">
        <f>I2/G2</f>
        <v>0.75526044877239951</v>
      </c>
      <c r="S2">
        <f>H2/F2</f>
        <v>2.952219661612538</v>
      </c>
      <c r="T2">
        <f>H2/J2</f>
        <v>0.74502768534339792</v>
      </c>
      <c r="U2">
        <f>L2/G2</f>
        <v>3.9661018512690974E-3</v>
      </c>
      <c r="V2">
        <f>M2/(M2+F2)</f>
        <v>0.65938973605682571</v>
      </c>
      <c r="X2" s="9">
        <v>56.74</v>
      </c>
      <c r="Z2">
        <f>((K2-K3)/K3)*100</f>
        <v>-160.60606060606059</v>
      </c>
      <c r="AA2">
        <f>X2*C2/D2</f>
        <v>7.0036929665854171</v>
      </c>
      <c r="AB2">
        <f>X2/K2</f>
        <v>283.7</v>
      </c>
      <c r="AC2">
        <f>X2*C2/F2</f>
        <v>1.383791945921732</v>
      </c>
      <c r="AD2">
        <f>0.5*(J2+J3)/F2</f>
        <v>3.9286125159223579</v>
      </c>
    </row>
    <row r="3" spans="1:30">
      <c r="A3">
        <v>3</v>
      </c>
      <c r="B3">
        <v>2024</v>
      </c>
      <c r="C3" s="3">
        <v>366402.087</v>
      </c>
      <c r="D3" s="4">
        <v>3063224</v>
      </c>
      <c r="E3" s="4">
        <v>-118057</v>
      </c>
      <c r="F3" s="4">
        <v>15044424</v>
      </c>
      <c r="G3" s="4">
        <v>5619824</v>
      </c>
      <c r="H3" s="4">
        <v>43373327</v>
      </c>
      <c r="I3" s="4">
        <v>4832907</v>
      </c>
      <c r="J3" s="4">
        <v>58573319</v>
      </c>
      <c r="K3">
        <v>-0.33</v>
      </c>
      <c r="L3" s="4">
        <v>97888</v>
      </c>
      <c r="M3" s="4">
        <v>28540673</v>
      </c>
      <c r="O3">
        <f t="shared" ref="O3:O29" si="0">(E3/J3)*100</f>
        <v>-0.20155422642176038</v>
      </c>
      <c r="P3">
        <f t="shared" ref="P3:P29" si="1">(E3/F3)*100</f>
        <v>-0.78472263211938187</v>
      </c>
      <c r="Q3">
        <f t="shared" ref="Q3:Q29" si="2">(E3/D3)*100</f>
        <v>-3.8540113292400422</v>
      </c>
      <c r="R3">
        <f t="shared" ref="R3:R29" si="3">I3/G3</f>
        <v>0.85997479636372953</v>
      </c>
      <c r="S3">
        <f t="shared" ref="S3:S29" si="4">H3/F3</f>
        <v>2.8830167908056832</v>
      </c>
      <c r="T3">
        <f t="shared" ref="T3:T29" si="5">H3/J3</f>
        <v>0.74049631710301411</v>
      </c>
      <c r="U3">
        <f t="shared" ref="U3:U29" si="6">L3/G3</f>
        <v>1.7418339079658011E-2</v>
      </c>
      <c r="V3">
        <f t="shared" ref="V3:V29" si="7">M3/(M3+F3)</f>
        <v>0.65482641922306606</v>
      </c>
      <c r="X3">
        <v>66.42</v>
      </c>
      <c r="Z3">
        <f t="shared" ref="Z3:Z29" si="8">((K3-K4)/K4)*100</f>
        <v>-134.73684210526318</v>
      </c>
      <c r="AA3">
        <f t="shared" ref="AA3:AA29" si="9">X3*C3/D3</f>
        <v>7.9447100892850147</v>
      </c>
      <c r="AB3">
        <f t="shared" ref="AB3:AB29" si="10">X3/K3</f>
        <v>-201.27272727272728</v>
      </c>
      <c r="AC3">
        <f t="shared" ref="AC3:AC29" si="11">X3*C3/F3</f>
        <v>1.617637645584836</v>
      </c>
      <c r="AD3">
        <f t="shared" ref="AD3:AD29" si="12">0.5*(J3+J4)/F3</f>
        <v>3.8860169389004193</v>
      </c>
    </row>
    <row r="4" spans="1:30">
      <c r="A4">
        <v>2</v>
      </c>
      <c r="B4">
        <v>2024</v>
      </c>
      <c r="C4" s="3">
        <v>357384.73300000001</v>
      </c>
      <c r="D4" s="4">
        <v>2533522</v>
      </c>
      <c r="E4" s="4">
        <v>335341</v>
      </c>
      <c r="F4" s="4">
        <v>14818713</v>
      </c>
      <c r="G4" s="4">
        <v>6253149</v>
      </c>
      <c r="H4" s="4">
        <v>43378173</v>
      </c>
      <c r="I4" s="4">
        <v>4672622</v>
      </c>
      <c r="J4" s="4">
        <v>58352454</v>
      </c>
      <c r="K4">
        <v>0.95</v>
      </c>
      <c r="L4" s="4">
        <v>33381</v>
      </c>
      <c r="M4" s="4">
        <v>28954816</v>
      </c>
      <c r="O4">
        <f t="shared" si="0"/>
        <v>0.57468191483429298</v>
      </c>
      <c r="P4">
        <f t="shared" si="1"/>
        <v>2.2629563039651286</v>
      </c>
      <c r="Q4">
        <f t="shared" si="2"/>
        <v>13.236158991317225</v>
      </c>
      <c r="R4">
        <f t="shared" si="3"/>
        <v>0.74724302907223228</v>
      </c>
      <c r="S4">
        <f t="shared" si="4"/>
        <v>2.9272564358321804</v>
      </c>
      <c r="T4">
        <f t="shared" si="5"/>
        <v>0.74338215493045079</v>
      </c>
      <c r="U4">
        <f t="shared" si="6"/>
        <v>5.3382703658588658E-3</v>
      </c>
      <c r="V4">
        <f t="shared" si="7"/>
        <v>0.66146862410841945</v>
      </c>
      <c r="X4">
        <v>54.76</v>
      </c>
      <c r="Z4">
        <f t="shared" si="8"/>
        <v>-36.241610738255034</v>
      </c>
      <c r="AA4">
        <f t="shared" si="9"/>
        <v>7.7245778718637528</v>
      </c>
      <c r="AB4">
        <f t="shared" si="10"/>
        <v>57.642105263157895</v>
      </c>
      <c r="AC4">
        <f t="shared" si="11"/>
        <v>1.3206536882845359</v>
      </c>
      <c r="AD4">
        <f t="shared" si="12"/>
        <v>3.9029934313458936</v>
      </c>
    </row>
    <row r="5" spans="1:30">
      <c r="A5">
        <v>1</v>
      </c>
      <c r="B5">
        <v>2024</v>
      </c>
      <c r="C5" s="3">
        <v>352255.23800000001</v>
      </c>
      <c r="D5" s="4">
        <v>3332575</v>
      </c>
      <c r="E5" s="4">
        <v>521848</v>
      </c>
      <c r="F5" s="4">
        <v>14543588</v>
      </c>
      <c r="G5" s="4">
        <v>6367586</v>
      </c>
      <c r="H5" s="4">
        <v>42623069</v>
      </c>
      <c r="I5" s="4">
        <v>4880858</v>
      </c>
      <c r="J5" s="4">
        <v>57322225</v>
      </c>
      <c r="K5">
        <v>1.49</v>
      </c>
      <c r="L5" s="4">
        <v>259213</v>
      </c>
      <c r="M5" s="4">
        <v>28286945</v>
      </c>
      <c r="O5">
        <f t="shared" si="0"/>
        <v>0.91037638542467614</v>
      </c>
      <c r="P5">
        <f t="shared" si="1"/>
        <v>3.5881654513315424</v>
      </c>
      <c r="Q5">
        <f t="shared" si="2"/>
        <v>15.659002423051243</v>
      </c>
      <c r="R5">
        <f t="shared" si="3"/>
        <v>0.76651622765676031</v>
      </c>
      <c r="S5">
        <f t="shared" si="4"/>
        <v>2.9307120773773296</v>
      </c>
      <c r="T5">
        <f t="shared" si="5"/>
        <v>0.74356968872021278</v>
      </c>
      <c r="U5">
        <f t="shared" si="6"/>
        <v>4.0708205589999095E-2</v>
      </c>
      <c r="V5">
        <f t="shared" si="7"/>
        <v>0.66043878090426755</v>
      </c>
      <c r="X5">
        <v>57.04</v>
      </c>
      <c r="Z5">
        <f t="shared" si="8"/>
        <v>-142.45014245014247</v>
      </c>
      <c r="AA5">
        <f t="shared" si="9"/>
        <v>6.0291632672993112</v>
      </c>
      <c r="AB5">
        <f t="shared" si="10"/>
        <v>38.281879194630875</v>
      </c>
      <c r="AC5">
        <f t="shared" si="11"/>
        <v>1.3815462027334657</v>
      </c>
      <c r="AD5">
        <f t="shared" si="12"/>
        <v>3.8826206435440827</v>
      </c>
    </row>
    <row r="6" spans="1:30">
      <c r="A6">
        <v>4</v>
      </c>
      <c r="B6">
        <v>2023</v>
      </c>
      <c r="C6" s="3">
        <v>349687.18300000002</v>
      </c>
      <c r="D6" s="4">
        <v>2694238</v>
      </c>
      <c r="E6" s="4">
        <v>-1288484</v>
      </c>
      <c r="F6" s="4">
        <v>14173892</v>
      </c>
      <c r="G6" s="4">
        <v>6341397</v>
      </c>
      <c r="H6" s="4">
        <v>41282784</v>
      </c>
      <c r="I6" s="4">
        <v>4247994</v>
      </c>
      <c r="J6" s="4">
        <v>55612245</v>
      </c>
      <c r="K6">
        <v>-3.51</v>
      </c>
      <c r="L6" s="4">
        <v>53873</v>
      </c>
      <c r="M6" s="4">
        <v>26754377</v>
      </c>
      <c r="O6">
        <f t="shared" si="0"/>
        <v>-2.3169070049231064</v>
      </c>
      <c r="P6">
        <f t="shared" si="1"/>
        <v>-9.0905447847352026</v>
      </c>
      <c r="Q6">
        <f t="shared" si="2"/>
        <v>-47.823688924289534</v>
      </c>
      <c r="R6">
        <f t="shared" si="3"/>
        <v>0.66988299265918849</v>
      </c>
      <c r="S6">
        <f t="shared" si="4"/>
        <v>2.9125933794331154</v>
      </c>
      <c r="T6">
        <f t="shared" si="5"/>
        <v>0.74233262836269243</v>
      </c>
      <c r="U6">
        <f t="shared" si="6"/>
        <v>8.4954466657741184E-3</v>
      </c>
      <c r="V6">
        <f t="shared" si="7"/>
        <v>0.65368943406817426</v>
      </c>
      <c r="X6">
        <v>58.18</v>
      </c>
      <c r="Z6">
        <f t="shared" si="8"/>
        <v>-461.85567010309273</v>
      </c>
      <c r="AA6">
        <f t="shared" si="9"/>
        <v>7.5512261006414434</v>
      </c>
      <c r="AB6">
        <f t="shared" si="10"/>
        <v>-16.575498575498578</v>
      </c>
      <c r="AC6">
        <f t="shared" si="11"/>
        <v>1.4353714778509672</v>
      </c>
      <c r="AD6">
        <f t="shared" si="12"/>
        <v>3.9475956215836834</v>
      </c>
    </row>
    <row r="7" spans="1:30">
      <c r="A7">
        <v>3</v>
      </c>
      <c r="B7">
        <v>2023</v>
      </c>
      <c r="C7" s="3">
        <v>349326.20899999997</v>
      </c>
      <c r="D7" s="4">
        <v>2791482</v>
      </c>
      <c r="E7" s="4">
        <v>339663</v>
      </c>
      <c r="F7" s="4">
        <v>15685941</v>
      </c>
      <c r="G7" s="4">
        <v>7119644</v>
      </c>
      <c r="H7" s="4">
        <v>40451832</v>
      </c>
      <c r="I7" s="4">
        <v>4009099</v>
      </c>
      <c r="J7" s="4">
        <v>56293343</v>
      </c>
      <c r="K7">
        <v>0.97</v>
      </c>
      <c r="L7" s="4">
        <v>78813</v>
      </c>
      <c r="M7" s="4">
        <v>26099421</v>
      </c>
      <c r="O7">
        <f t="shared" si="0"/>
        <v>0.60338040325656261</v>
      </c>
      <c r="P7">
        <f t="shared" si="1"/>
        <v>2.1653976640610852</v>
      </c>
      <c r="Q7">
        <f t="shared" si="2"/>
        <v>12.167837729206205</v>
      </c>
      <c r="R7">
        <f t="shared" si="3"/>
        <v>0.56310385744006297</v>
      </c>
      <c r="S7">
        <f t="shared" si="4"/>
        <v>2.5788591197684601</v>
      </c>
      <c r="T7">
        <f t="shared" si="5"/>
        <v>0.71858997608296238</v>
      </c>
      <c r="U7">
        <f t="shared" si="6"/>
        <v>1.1069795062786847E-2</v>
      </c>
      <c r="V7">
        <f t="shared" si="7"/>
        <v>0.62460679412086939</v>
      </c>
      <c r="X7">
        <v>54.23</v>
      </c>
      <c r="Z7">
        <f t="shared" si="8"/>
        <v>2324.9999999999995</v>
      </c>
      <c r="AA7">
        <f t="shared" si="9"/>
        <v>6.7863451435724818</v>
      </c>
      <c r="AB7">
        <f t="shared" si="10"/>
        <v>55.907216494845358</v>
      </c>
      <c r="AC7">
        <f t="shared" si="11"/>
        <v>1.2077031473005029</v>
      </c>
      <c r="AD7">
        <f t="shared" si="12"/>
        <v>3.5328797934405083</v>
      </c>
    </row>
    <row r="8" spans="1:30">
      <c r="A8">
        <v>2</v>
      </c>
      <c r="B8">
        <v>2023</v>
      </c>
      <c r="C8" s="3">
        <v>349085.815</v>
      </c>
      <c r="D8" s="4">
        <v>2629342</v>
      </c>
      <c r="E8" s="4">
        <v>15422</v>
      </c>
      <c r="F8" s="4">
        <v>15554098</v>
      </c>
      <c r="G8" s="4">
        <v>5794576</v>
      </c>
      <c r="H8" s="4">
        <v>38830077</v>
      </c>
      <c r="I8" s="4">
        <v>3721553</v>
      </c>
      <c r="J8" s="4">
        <v>54539745</v>
      </c>
      <c r="K8">
        <v>0.04</v>
      </c>
      <c r="L8" s="4">
        <v>42182</v>
      </c>
      <c r="M8" s="4">
        <v>24822076</v>
      </c>
      <c r="O8">
        <f t="shared" si="0"/>
        <v>2.8276626522547917E-2</v>
      </c>
      <c r="P8">
        <f t="shared" si="1"/>
        <v>9.9150718993798292E-2</v>
      </c>
      <c r="Q8">
        <f t="shared" si="2"/>
        <v>0.5865345778525578</v>
      </c>
      <c r="R8">
        <f t="shared" si="3"/>
        <v>0.64224768127987275</v>
      </c>
      <c r="S8">
        <f t="shared" si="4"/>
        <v>2.4964531533747572</v>
      </c>
      <c r="T8">
        <f t="shared" si="5"/>
        <v>0.71195926933651776</v>
      </c>
      <c r="U8">
        <f t="shared" si="6"/>
        <v>7.279566270249972E-3</v>
      </c>
      <c r="V8">
        <f t="shared" si="7"/>
        <v>0.61477038413793239</v>
      </c>
      <c r="X8">
        <v>65.44</v>
      </c>
      <c r="Z8">
        <f t="shared" si="8"/>
        <v>-97.163120567375884</v>
      </c>
      <c r="AA8">
        <f t="shared" si="9"/>
        <v>8.6881720725565561</v>
      </c>
      <c r="AB8">
        <f t="shared" si="10"/>
        <v>1636</v>
      </c>
      <c r="AC8">
        <f t="shared" si="11"/>
        <v>1.4686917707217737</v>
      </c>
      <c r="AD8">
        <f t="shared" si="12"/>
        <v>3.4924851315711138</v>
      </c>
    </row>
    <row r="9" spans="1:30">
      <c r="A9">
        <v>1</v>
      </c>
      <c r="B9">
        <v>2023</v>
      </c>
      <c r="C9" s="3">
        <v>348841.84</v>
      </c>
      <c r="D9" s="4">
        <v>3795643</v>
      </c>
      <c r="E9" s="4">
        <v>491159</v>
      </c>
      <c r="F9" s="4">
        <v>15749371</v>
      </c>
      <c r="G9" s="4">
        <v>6405041</v>
      </c>
      <c r="H9" s="4">
        <v>38200226</v>
      </c>
      <c r="I9" s="4">
        <v>4136429</v>
      </c>
      <c r="J9" s="4">
        <v>54105167</v>
      </c>
      <c r="K9">
        <v>1.41</v>
      </c>
      <c r="L9" s="4">
        <v>35975</v>
      </c>
      <c r="M9" s="4">
        <v>23805646</v>
      </c>
      <c r="O9">
        <f t="shared" si="0"/>
        <v>0.90778575731962907</v>
      </c>
      <c r="P9">
        <f t="shared" si="1"/>
        <v>3.1185943870393298</v>
      </c>
      <c r="Q9">
        <f t="shared" si="2"/>
        <v>12.940073658139081</v>
      </c>
      <c r="R9">
        <f t="shared" si="3"/>
        <v>0.64580835626188815</v>
      </c>
      <c r="S9">
        <f t="shared" si="4"/>
        <v>2.4255080409243011</v>
      </c>
      <c r="T9">
        <f t="shared" si="5"/>
        <v>0.706036560242019</v>
      </c>
      <c r="U9">
        <f t="shared" si="6"/>
        <v>5.6166697449711875E-3</v>
      </c>
      <c r="V9">
        <f t="shared" si="7"/>
        <v>0.6018363233164582</v>
      </c>
      <c r="X9" s="9">
        <v>71.56</v>
      </c>
      <c r="Z9">
        <f t="shared" si="8"/>
        <v>53.260869565217369</v>
      </c>
      <c r="AA9">
        <f t="shared" si="9"/>
        <v>6.576783451552215</v>
      </c>
      <c r="AB9">
        <f t="shared" si="10"/>
        <v>50.751773049645394</v>
      </c>
      <c r="AC9">
        <f t="shared" si="11"/>
        <v>1.5850234317548304</v>
      </c>
      <c r="AD9">
        <f t="shared" si="12"/>
        <v>3.4076302793298856</v>
      </c>
    </row>
    <row r="10" spans="1:30">
      <c r="A10">
        <v>4</v>
      </c>
      <c r="B10">
        <v>2022</v>
      </c>
      <c r="C10" s="3">
        <v>348483.42499999999</v>
      </c>
      <c r="D10" s="4">
        <v>3029740</v>
      </c>
      <c r="E10" s="4">
        <v>320158</v>
      </c>
      <c r="F10" s="4">
        <v>15473158</v>
      </c>
      <c r="G10" s="4">
        <v>6799283</v>
      </c>
      <c r="H10" s="4">
        <v>37602172</v>
      </c>
      <c r="I10" s="4">
        <v>4223198</v>
      </c>
      <c r="J10" s="4">
        <v>53230900</v>
      </c>
      <c r="K10">
        <v>0.92</v>
      </c>
      <c r="L10" s="4">
        <v>374603</v>
      </c>
      <c r="M10" s="4">
        <v>22940025</v>
      </c>
      <c r="O10">
        <f t="shared" si="0"/>
        <v>0.60145141261936208</v>
      </c>
      <c r="P10">
        <f t="shared" si="1"/>
        <v>2.0691186634299217</v>
      </c>
      <c r="Q10">
        <f t="shared" si="2"/>
        <v>10.567177381557494</v>
      </c>
      <c r="R10">
        <f t="shared" si="3"/>
        <v>0.62112402145932155</v>
      </c>
      <c r="S10">
        <f t="shared" si="4"/>
        <v>2.4301549819371067</v>
      </c>
      <c r="T10">
        <f t="shared" si="5"/>
        <v>0.70639744960164119</v>
      </c>
      <c r="U10">
        <f t="shared" si="6"/>
        <v>5.5094485697977272E-2</v>
      </c>
      <c r="V10">
        <f t="shared" si="7"/>
        <v>0.59719146419082225</v>
      </c>
      <c r="X10" s="9">
        <v>75.97</v>
      </c>
      <c r="Z10">
        <f t="shared" si="8"/>
        <v>-7.9999999999999964</v>
      </c>
      <c r="AA10">
        <f t="shared" si="9"/>
        <v>8.7381378591067218</v>
      </c>
      <c r="AB10">
        <f t="shared" si="10"/>
        <v>82.576086956521735</v>
      </c>
      <c r="AC10">
        <f t="shared" si="11"/>
        <v>1.7109814168025685</v>
      </c>
      <c r="AD10">
        <f t="shared" si="12"/>
        <v>3.3874896449709877</v>
      </c>
    </row>
    <row r="11" spans="1:30">
      <c r="A11">
        <v>3</v>
      </c>
      <c r="B11">
        <v>2022</v>
      </c>
      <c r="C11" s="3">
        <v>348307.41600000003</v>
      </c>
      <c r="D11" s="4">
        <v>3215645</v>
      </c>
      <c r="E11" s="4">
        <v>349409</v>
      </c>
      <c r="F11" s="4">
        <v>15279173</v>
      </c>
      <c r="G11" s="4">
        <v>5487161</v>
      </c>
      <c r="H11" s="4">
        <v>36164682</v>
      </c>
      <c r="I11" s="4">
        <v>3919654</v>
      </c>
      <c r="J11" s="4">
        <v>51599425</v>
      </c>
      <c r="K11">
        <v>1</v>
      </c>
      <c r="L11" s="4">
        <v>485716</v>
      </c>
      <c r="M11" s="4">
        <v>22297637</v>
      </c>
      <c r="O11">
        <f t="shared" si="0"/>
        <v>0.6771567706423085</v>
      </c>
      <c r="P11">
        <f t="shared" si="1"/>
        <v>2.2868318854691942</v>
      </c>
      <c r="Q11">
        <f t="shared" si="2"/>
        <v>10.865907150820442</v>
      </c>
      <c r="R11">
        <f t="shared" si="3"/>
        <v>0.71433187398729503</v>
      </c>
      <c r="S11">
        <f t="shared" si="4"/>
        <v>2.3669266654680854</v>
      </c>
      <c r="T11">
        <f t="shared" si="5"/>
        <v>0.70087374035660277</v>
      </c>
      <c r="U11">
        <f t="shared" si="6"/>
        <v>8.8518634681942085E-2</v>
      </c>
      <c r="V11">
        <f t="shared" si="7"/>
        <v>0.59338823598916457</v>
      </c>
      <c r="X11">
        <v>70.12</v>
      </c>
      <c r="Z11">
        <f t="shared" si="8"/>
        <v>19.047619047619051</v>
      </c>
      <c r="AA11">
        <f t="shared" si="9"/>
        <v>7.5951530750191658</v>
      </c>
      <c r="AB11">
        <f t="shared" si="10"/>
        <v>70.12</v>
      </c>
      <c r="AC11">
        <f t="shared" si="11"/>
        <v>1.5984710697313267</v>
      </c>
      <c r="AD11">
        <f t="shared" si="12"/>
        <v>3.3220274749163452</v>
      </c>
    </row>
    <row r="12" spans="1:30">
      <c r="A12">
        <v>2</v>
      </c>
      <c r="B12">
        <v>2022</v>
      </c>
      <c r="C12" s="3">
        <v>346443.31599999999</v>
      </c>
      <c r="D12" s="4">
        <v>2572641</v>
      </c>
      <c r="E12" s="4">
        <v>291862</v>
      </c>
      <c r="F12" s="4">
        <v>15057215</v>
      </c>
      <c r="G12" s="4">
        <v>4260545</v>
      </c>
      <c r="H12" s="4">
        <v>34703455</v>
      </c>
      <c r="I12" s="4">
        <v>3268043</v>
      </c>
      <c r="J12" s="4">
        <v>49916240</v>
      </c>
      <c r="K12">
        <v>0.84</v>
      </c>
      <c r="L12" s="4">
        <v>29540</v>
      </c>
      <c r="M12" s="4">
        <v>21423340</v>
      </c>
      <c r="O12">
        <f t="shared" si="0"/>
        <v>0.58470349529531873</v>
      </c>
      <c r="P12">
        <f t="shared" si="1"/>
        <v>1.9383531416666364</v>
      </c>
      <c r="Q12">
        <f t="shared" si="2"/>
        <v>11.344839796924639</v>
      </c>
      <c r="R12">
        <f t="shared" si="3"/>
        <v>0.76704811238937742</v>
      </c>
      <c r="S12">
        <f t="shared" si="4"/>
        <v>2.3047724961090084</v>
      </c>
      <c r="T12">
        <f t="shared" si="5"/>
        <v>0.69523375558735989</v>
      </c>
      <c r="U12">
        <f t="shared" si="6"/>
        <v>6.9333852828687408E-3</v>
      </c>
      <c r="V12">
        <f t="shared" si="7"/>
        <v>0.58725367527988537</v>
      </c>
      <c r="X12">
        <v>75.42</v>
      </c>
      <c r="Z12">
        <f t="shared" si="8"/>
        <v>-34.375000000000007</v>
      </c>
      <c r="AA12">
        <f t="shared" si="9"/>
        <v>10.15639371864166</v>
      </c>
      <c r="AB12">
        <f t="shared" si="10"/>
        <v>89.785714285714292</v>
      </c>
      <c r="AC12">
        <f t="shared" si="11"/>
        <v>1.7352979878895267</v>
      </c>
      <c r="AD12">
        <f t="shared" si="12"/>
        <v>3.2942809144984646</v>
      </c>
    </row>
    <row r="13" spans="1:30">
      <c r="A13">
        <v>1</v>
      </c>
      <c r="B13">
        <v>2022</v>
      </c>
      <c r="C13" s="3">
        <v>344878.136</v>
      </c>
      <c r="D13" s="4">
        <v>3471310</v>
      </c>
      <c r="E13" s="4">
        <v>443446</v>
      </c>
      <c r="F13" s="4">
        <v>14836690</v>
      </c>
      <c r="G13" s="4">
        <v>5601309</v>
      </c>
      <c r="H13" s="4">
        <v>34296892</v>
      </c>
      <c r="I13" s="4">
        <v>3473683</v>
      </c>
      <c r="J13" s="4">
        <v>49289152</v>
      </c>
      <c r="K13">
        <v>1.28</v>
      </c>
      <c r="L13" s="4">
        <v>46175</v>
      </c>
      <c r="M13" s="4">
        <v>20873683</v>
      </c>
      <c r="O13">
        <f t="shared" si="0"/>
        <v>0.89968275372236062</v>
      </c>
      <c r="P13">
        <f t="shared" si="1"/>
        <v>2.9888472428823412</v>
      </c>
      <c r="Q13">
        <f t="shared" si="2"/>
        <v>12.774600943159786</v>
      </c>
      <c r="R13">
        <f t="shared" si="3"/>
        <v>0.62015557434878166</v>
      </c>
      <c r="S13">
        <f t="shared" si="4"/>
        <v>2.311626919481367</v>
      </c>
      <c r="T13">
        <f t="shared" si="5"/>
        <v>0.69583043343898476</v>
      </c>
      <c r="U13">
        <f t="shared" si="6"/>
        <v>8.2436087707355547E-3</v>
      </c>
      <c r="V13">
        <f t="shared" si="7"/>
        <v>0.58452716245781022</v>
      </c>
      <c r="X13">
        <v>78.19</v>
      </c>
      <c r="Z13">
        <f t="shared" si="8"/>
        <v>43.820224719101127</v>
      </c>
      <c r="AA13">
        <f t="shared" si="9"/>
        <v>7.7682550546738831</v>
      </c>
      <c r="AB13">
        <f t="shared" si="10"/>
        <v>61.0859375</v>
      </c>
      <c r="AC13">
        <f t="shared" si="11"/>
        <v>1.8175227394951299</v>
      </c>
      <c r="AD13">
        <f t="shared" si="12"/>
        <v>3.2952530517251488</v>
      </c>
    </row>
    <row r="14" spans="1:30">
      <c r="A14">
        <v>4</v>
      </c>
      <c r="B14">
        <v>2021</v>
      </c>
      <c r="C14" s="3">
        <v>344439.90500000003</v>
      </c>
      <c r="D14" s="4">
        <v>2481913</v>
      </c>
      <c r="E14" s="4">
        <v>306698</v>
      </c>
      <c r="F14" s="4">
        <v>14599844</v>
      </c>
      <c r="G14" s="4">
        <v>5847039</v>
      </c>
      <c r="H14" s="4">
        <v>33736730</v>
      </c>
      <c r="I14" s="4">
        <v>3270120</v>
      </c>
      <c r="J14" s="4">
        <v>48492144</v>
      </c>
      <c r="K14">
        <v>0.89</v>
      </c>
      <c r="L14" s="4">
        <v>66773</v>
      </c>
      <c r="M14" s="4">
        <v>20219036</v>
      </c>
      <c r="O14">
        <f t="shared" si="0"/>
        <v>0.63246945732075699</v>
      </c>
      <c r="P14">
        <f t="shared" si="1"/>
        <v>2.1006936786447854</v>
      </c>
      <c r="Q14">
        <f t="shared" si="2"/>
        <v>12.357322758694604</v>
      </c>
      <c r="R14">
        <f t="shared" si="3"/>
        <v>0.5592779524815894</v>
      </c>
      <c r="S14">
        <f t="shared" si="4"/>
        <v>2.3107596218151372</v>
      </c>
      <c r="T14">
        <f t="shared" si="5"/>
        <v>0.6957153719579815</v>
      </c>
      <c r="U14">
        <f t="shared" si="6"/>
        <v>1.1419968295063535E-2</v>
      </c>
      <c r="V14">
        <f t="shared" si="7"/>
        <v>0.58069173965388887</v>
      </c>
      <c r="X14">
        <v>80.02</v>
      </c>
      <c r="Z14">
        <f t="shared" si="8"/>
        <v>8.5365853658536661</v>
      </c>
      <c r="AA14">
        <f t="shared" si="9"/>
        <v>11.105176208070146</v>
      </c>
      <c r="AB14">
        <f t="shared" si="10"/>
        <v>89.910112359550553</v>
      </c>
      <c r="AC14">
        <f t="shared" si="11"/>
        <v>1.887833952068255</v>
      </c>
      <c r="AD14">
        <f t="shared" si="12"/>
        <v>3.3050421292172709</v>
      </c>
    </row>
    <row r="15" spans="1:30">
      <c r="A15">
        <v>3</v>
      </c>
      <c r="B15">
        <v>2021</v>
      </c>
      <c r="C15" s="3">
        <v>343805.81199999998</v>
      </c>
      <c r="D15" s="4">
        <v>2432794</v>
      </c>
      <c r="E15" s="4">
        <v>283166</v>
      </c>
      <c r="F15" s="4">
        <v>14411611</v>
      </c>
      <c r="G15" s="4">
        <v>4258077</v>
      </c>
      <c r="H15" s="4">
        <v>33446874</v>
      </c>
      <c r="I15" s="4">
        <v>3073553</v>
      </c>
      <c r="J15" s="4">
        <v>48014055</v>
      </c>
      <c r="K15">
        <v>0.82</v>
      </c>
      <c r="L15" s="4">
        <v>88204</v>
      </c>
      <c r="M15" s="4">
        <v>19427092</v>
      </c>
      <c r="O15">
        <f t="shared" si="0"/>
        <v>0.58975647859777725</v>
      </c>
      <c r="P15">
        <f t="shared" si="1"/>
        <v>1.9648462618093148</v>
      </c>
      <c r="Q15">
        <f t="shared" si="2"/>
        <v>11.639538736119869</v>
      </c>
      <c r="R15">
        <f t="shared" si="3"/>
        <v>0.72181714891487403</v>
      </c>
      <c r="S15">
        <f t="shared" si="4"/>
        <v>2.3208282543846068</v>
      </c>
      <c r="T15">
        <f t="shared" si="5"/>
        <v>0.69660590008488144</v>
      </c>
      <c r="U15">
        <f t="shared" si="6"/>
        <v>2.0714515026383974E-2</v>
      </c>
      <c r="V15">
        <f t="shared" si="7"/>
        <v>0.57410864713106768</v>
      </c>
      <c r="X15">
        <v>71.44</v>
      </c>
      <c r="Z15">
        <f t="shared" si="8"/>
        <v>6.4935064935064846</v>
      </c>
      <c r="AA15">
        <f t="shared" si="9"/>
        <v>10.095999582899333</v>
      </c>
      <c r="AB15">
        <f t="shared" si="10"/>
        <v>87.121951219512198</v>
      </c>
      <c r="AC15">
        <f t="shared" si="11"/>
        <v>1.7042846361367927</v>
      </c>
      <c r="AD15">
        <f t="shared" si="12"/>
        <v>3.3045818056010532</v>
      </c>
    </row>
    <row r="16" spans="1:30">
      <c r="A16">
        <v>2</v>
      </c>
      <c r="B16">
        <v>2021</v>
      </c>
      <c r="C16" s="3">
        <v>343643.255</v>
      </c>
      <c r="D16" s="4">
        <v>2122538</v>
      </c>
      <c r="E16" s="4">
        <v>264520</v>
      </c>
      <c r="F16" s="4">
        <v>14311889</v>
      </c>
      <c r="G16" s="4">
        <v>5104570</v>
      </c>
      <c r="H16" s="4">
        <v>32767181</v>
      </c>
      <c r="I16" s="4">
        <v>3268839</v>
      </c>
      <c r="J16" s="4">
        <v>47234640</v>
      </c>
      <c r="K16">
        <v>0.77</v>
      </c>
      <c r="L16" s="4">
        <v>217397</v>
      </c>
      <c r="M16" s="4">
        <v>19172237</v>
      </c>
      <c r="O16">
        <f t="shared" si="0"/>
        <v>0.56001273641547822</v>
      </c>
      <c r="P16">
        <f t="shared" si="1"/>
        <v>1.8482535743534625</v>
      </c>
      <c r="Q16">
        <f t="shared" si="2"/>
        <v>12.462438835017323</v>
      </c>
      <c r="R16">
        <f t="shared" si="3"/>
        <v>0.64037499730633529</v>
      </c>
      <c r="S16">
        <f t="shared" si="4"/>
        <v>2.2895077651873907</v>
      </c>
      <c r="T16">
        <f t="shared" si="5"/>
        <v>0.69371082324328082</v>
      </c>
      <c r="U16">
        <f t="shared" si="6"/>
        <v>4.2588699929670862E-2</v>
      </c>
      <c r="V16">
        <f t="shared" si="7"/>
        <v>0.57257689808000367</v>
      </c>
      <c r="X16">
        <v>69.62</v>
      </c>
      <c r="Z16">
        <f t="shared" si="8"/>
        <v>-27.358490566037734</v>
      </c>
      <c r="AA16">
        <f t="shared" si="9"/>
        <v>11.271620773385447</v>
      </c>
      <c r="AB16">
        <f t="shared" si="10"/>
        <v>90.415584415584419</v>
      </c>
      <c r="AC16">
        <f t="shared" si="11"/>
        <v>1.6716481949447763</v>
      </c>
      <c r="AD16">
        <f t="shared" si="12"/>
        <v>3.2753487327913176</v>
      </c>
    </row>
    <row r="17" spans="1:30">
      <c r="A17">
        <v>1</v>
      </c>
      <c r="B17">
        <v>2021</v>
      </c>
      <c r="C17" s="3">
        <v>343466.16200000001</v>
      </c>
      <c r="D17" s="4">
        <v>2825840</v>
      </c>
      <c r="E17" s="4">
        <v>366143</v>
      </c>
      <c r="F17" s="4">
        <v>14233420</v>
      </c>
      <c r="G17" s="4">
        <v>5538944</v>
      </c>
      <c r="H17" s="4">
        <v>32129225</v>
      </c>
      <c r="I17" s="4">
        <v>3146879</v>
      </c>
      <c r="J17" s="4">
        <v>46518215</v>
      </c>
      <c r="K17">
        <v>1.06</v>
      </c>
      <c r="L17" s="4">
        <v>34112</v>
      </c>
      <c r="M17" s="4">
        <v>18384824</v>
      </c>
      <c r="O17">
        <f t="shared" si="0"/>
        <v>0.78709597949964338</v>
      </c>
      <c r="P17">
        <f t="shared" si="1"/>
        <v>2.5724175918366772</v>
      </c>
      <c r="Q17">
        <f t="shared" si="2"/>
        <v>12.956961469863829</v>
      </c>
      <c r="R17">
        <f t="shared" si="3"/>
        <v>0.56813699506620752</v>
      </c>
      <c r="S17">
        <f t="shared" si="4"/>
        <v>2.2573088547938585</v>
      </c>
      <c r="T17">
        <f t="shared" si="5"/>
        <v>0.69068052159783</v>
      </c>
      <c r="U17">
        <f t="shared" si="6"/>
        <v>6.1585746308321582E-3</v>
      </c>
      <c r="V17">
        <f t="shared" si="7"/>
        <v>0.56363622762770427</v>
      </c>
      <c r="X17">
        <v>74.59</v>
      </c>
      <c r="Z17">
        <f t="shared" si="8"/>
        <v>32.5</v>
      </c>
      <c r="AA17">
        <f t="shared" si="9"/>
        <v>9.0660267472963803</v>
      </c>
      <c r="AB17">
        <f t="shared" si="10"/>
        <v>70.367924528301884</v>
      </c>
      <c r="AC17">
        <f t="shared" si="11"/>
        <v>1.7999286906154672</v>
      </c>
      <c r="AD17">
        <f t="shared" si="12"/>
        <v>3.2535333391412604</v>
      </c>
    </row>
    <row r="18" spans="1:30">
      <c r="A18">
        <v>4</v>
      </c>
      <c r="B18">
        <v>2020</v>
      </c>
      <c r="C18" s="3">
        <v>343003.36599999998</v>
      </c>
      <c r="D18" s="4">
        <v>2233934</v>
      </c>
      <c r="E18" s="4">
        <v>271922</v>
      </c>
      <c r="F18" s="4">
        <v>14063566</v>
      </c>
      <c r="G18" s="4">
        <v>4915012</v>
      </c>
      <c r="H18" s="4">
        <v>31880462</v>
      </c>
      <c r="I18" s="4">
        <v>3130143</v>
      </c>
      <c r="J18" s="4">
        <v>46099598</v>
      </c>
      <c r="K18">
        <v>0.8</v>
      </c>
      <c r="L18" s="4">
        <v>106599</v>
      </c>
      <c r="M18" s="4">
        <v>17968509</v>
      </c>
      <c r="O18">
        <f t="shared" si="0"/>
        <v>0.58985763823797333</v>
      </c>
      <c r="P18">
        <f t="shared" si="1"/>
        <v>1.9335209860713847</v>
      </c>
      <c r="Q18">
        <f t="shared" si="2"/>
        <v>12.172338126372578</v>
      </c>
      <c r="R18">
        <f t="shared" si="3"/>
        <v>0.63685358245310486</v>
      </c>
      <c r="S18">
        <f t="shared" si="4"/>
        <v>2.2668832357312505</v>
      </c>
      <c r="T18">
        <f t="shared" si="5"/>
        <v>0.6915561823337375</v>
      </c>
      <c r="U18">
        <f t="shared" si="6"/>
        <v>2.1688451625346997E-2</v>
      </c>
      <c r="V18">
        <f t="shared" si="7"/>
        <v>0.56095363787703423</v>
      </c>
      <c r="X18">
        <v>73.97</v>
      </c>
      <c r="Z18">
        <f t="shared" si="8"/>
        <v>-20.792079207920789</v>
      </c>
      <c r="AA18">
        <f t="shared" si="9"/>
        <v>11.357523983707663</v>
      </c>
      <c r="AB18">
        <f t="shared" si="10"/>
        <v>92.462499999999991</v>
      </c>
      <c r="AC18">
        <f t="shared" si="11"/>
        <v>1.8040914361990406</v>
      </c>
      <c r="AD18">
        <f t="shared" si="12"/>
        <v>3.1857831434786883</v>
      </c>
    </row>
    <row r="19" spans="1:30">
      <c r="A19">
        <v>3</v>
      </c>
      <c r="B19">
        <v>2020</v>
      </c>
      <c r="C19" s="3">
        <v>342824.42499999999</v>
      </c>
      <c r="D19" s="4">
        <v>2343642</v>
      </c>
      <c r="E19" s="4">
        <v>346260</v>
      </c>
      <c r="F19" s="4">
        <v>13980017</v>
      </c>
      <c r="G19" s="4">
        <v>3634070</v>
      </c>
      <c r="H19" s="4">
        <v>29371758</v>
      </c>
      <c r="I19" s="4">
        <v>3220413</v>
      </c>
      <c r="J19" s="4">
        <v>43507345</v>
      </c>
      <c r="K19">
        <v>1.01</v>
      </c>
      <c r="L19" s="4">
        <v>729993</v>
      </c>
      <c r="M19" s="4">
        <v>16415118</v>
      </c>
      <c r="O19">
        <f t="shared" si="0"/>
        <v>0.79586561763306862</v>
      </c>
      <c r="P19">
        <f t="shared" si="1"/>
        <v>2.4768210224637066</v>
      </c>
      <c r="Q19">
        <f t="shared" si="2"/>
        <v>14.77444080623235</v>
      </c>
      <c r="R19">
        <f t="shared" si="3"/>
        <v>0.88617252832223925</v>
      </c>
      <c r="S19">
        <f t="shared" si="4"/>
        <v>2.1009815653299992</v>
      </c>
      <c r="T19">
        <f t="shared" si="5"/>
        <v>0.67509883675963223</v>
      </c>
      <c r="U19">
        <f t="shared" si="6"/>
        <v>0.2008747767654448</v>
      </c>
      <c r="V19">
        <f t="shared" si="7"/>
        <v>0.5400574137933587</v>
      </c>
      <c r="X19">
        <v>70.959999999999994</v>
      </c>
      <c r="Z19">
        <f t="shared" si="8"/>
        <v>34.666666666666671</v>
      </c>
      <c r="AA19">
        <f t="shared" si="9"/>
        <v>10.379922017953252</v>
      </c>
      <c r="AB19">
        <f t="shared" si="10"/>
        <v>70.257425742574256</v>
      </c>
      <c r="AC19">
        <f t="shared" si="11"/>
        <v>1.7401138495039024</v>
      </c>
      <c r="AD19">
        <f t="shared" si="12"/>
        <v>3.0595836542974162</v>
      </c>
    </row>
    <row r="20" spans="1:30">
      <c r="A20">
        <v>2</v>
      </c>
      <c r="B20">
        <v>2020</v>
      </c>
      <c r="C20" s="3">
        <v>342667.83600000001</v>
      </c>
      <c r="D20" s="4">
        <v>1953128</v>
      </c>
      <c r="E20" s="4">
        <v>252232</v>
      </c>
      <c r="F20" s="4">
        <v>13805258</v>
      </c>
      <c r="G20" s="4">
        <v>3326058</v>
      </c>
      <c r="H20" s="4">
        <v>28077890</v>
      </c>
      <c r="I20" s="4">
        <v>2405413</v>
      </c>
      <c r="J20" s="4">
        <v>42038718</v>
      </c>
      <c r="K20">
        <v>0.75</v>
      </c>
      <c r="L20" s="4">
        <v>64890</v>
      </c>
      <c r="M20" s="4">
        <v>15453949</v>
      </c>
      <c r="O20">
        <f t="shared" si="0"/>
        <v>0.59999926734207265</v>
      </c>
      <c r="P20">
        <f t="shared" si="1"/>
        <v>1.8270719750402347</v>
      </c>
      <c r="Q20">
        <f t="shared" si="2"/>
        <v>12.914258563698846</v>
      </c>
      <c r="R20">
        <f t="shared" si="3"/>
        <v>0.72320236147415351</v>
      </c>
      <c r="S20">
        <f t="shared" si="4"/>
        <v>2.0338547819968307</v>
      </c>
      <c r="T20">
        <f t="shared" si="5"/>
        <v>0.66790547704142644</v>
      </c>
      <c r="U20">
        <f t="shared" si="6"/>
        <v>1.9509581612828158E-2</v>
      </c>
      <c r="V20">
        <f t="shared" si="7"/>
        <v>0.52817388386500019</v>
      </c>
      <c r="X20">
        <v>70.239999999999995</v>
      </c>
      <c r="Z20">
        <f t="shared" si="8"/>
        <v>-25.742574257425744</v>
      </c>
      <c r="AA20">
        <f t="shared" si="9"/>
        <v>12.323303337333753</v>
      </c>
      <c r="AB20">
        <f t="shared" si="10"/>
        <v>93.653333333333322</v>
      </c>
      <c r="AC20">
        <f t="shared" si="11"/>
        <v>1.7434653376735152</v>
      </c>
      <c r="AD20">
        <f t="shared" si="12"/>
        <v>3.0310083303042941</v>
      </c>
    </row>
    <row r="21" spans="1:30">
      <c r="A21">
        <v>1</v>
      </c>
      <c r="B21">
        <v>2020</v>
      </c>
      <c r="C21" s="3">
        <v>336442.54100000003</v>
      </c>
      <c r="D21" s="4">
        <v>2373726</v>
      </c>
      <c r="E21" s="4">
        <v>334753</v>
      </c>
      <c r="F21" s="4">
        <v>13209956</v>
      </c>
      <c r="G21" s="4">
        <v>3395628</v>
      </c>
      <c r="H21" s="4">
        <v>28283460</v>
      </c>
      <c r="I21" s="4">
        <v>2562670</v>
      </c>
      <c r="J21" s="4">
        <v>41648986</v>
      </c>
      <c r="K21">
        <v>1.01</v>
      </c>
      <c r="L21" s="4">
        <v>47425</v>
      </c>
      <c r="M21" s="4">
        <v>15654168</v>
      </c>
      <c r="O21">
        <f t="shared" si="0"/>
        <v>0.80374825932136751</v>
      </c>
      <c r="P21">
        <f t="shared" si="1"/>
        <v>2.5340962528565574</v>
      </c>
      <c r="Q21">
        <f t="shared" si="2"/>
        <v>14.102427997165638</v>
      </c>
      <c r="R21">
        <f t="shared" si="3"/>
        <v>0.75469692204210825</v>
      </c>
      <c r="S21">
        <f t="shared" si="4"/>
        <v>2.1410714766953047</v>
      </c>
      <c r="T21">
        <f t="shared" si="5"/>
        <v>0.6790912028446503</v>
      </c>
      <c r="U21">
        <f t="shared" si="6"/>
        <v>1.3966488673081975E-2</v>
      </c>
      <c r="V21">
        <f t="shared" si="7"/>
        <v>0.54233996500292192</v>
      </c>
      <c r="X21">
        <v>65.5</v>
      </c>
      <c r="Z21">
        <f t="shared" si="8"/>
        <v>31.168831168831169</v>
      </c>
      <c r="AA21">
        <f t="shared" si="9"/>
        <v>9.2837111088221658</v>
      </c>
      <c r="AB21">
        <f t="shared" si="10"/>
        <v>64.851485148514854</v>
      </c>
      <c r="AC21">
        <f t="shared" si="11"/>
        <v>1.6682104342739676</v>
      </c>
      <c r="AD21">
        <f t="shared" si="12"/>
        <v>3.1329741370826669</v>
      </c>
    </row>
    <row r="22" spans="1:30">
      <c r="A22">
        <v>4</v>
      </c>
      <c r="B22">
        <v>2019</v>
      </c>
      <c r="C22" s="3">
        <v>329952.663</v>
      </c>
      <c r="D22" s="4">
        <v>2050386</v>
      </c>
      <c r="E22" s="4">
        <v>250037</v>
      </c>
      <c r="F22" s="4">
        <v>12629994</v>
      </c>
      <c r="G22" s="4">
        <v>3605563</v>
      </c>
      <c r="H22" s="4">
        <v>28338351</v>
      </c>
      <c r="I22" s="4">
        <v>2414539</v>
      </c>
      <c r="J22" s="4">
        <v>41123915</v>
      </c>
      <c r="K22">
        <v>0.77</v>
      </c>
      <c r="L22" s="4">
        <v>15432</v>
      </c>
      <c r="M22" s="4">
        <v>15570655</v>
      </c>
      <c r="O22">
        <f t="shared" si="0"/>
        <v>0.60800874624898915</v>
      </c>
      <c r="P22">
        <f t="shared" si="1"/>
        <v>1.9797079871930263</v>
      </c>
      <c r="Q22">
        <f t="shared" si="2"/>
        <v>12.194630669542223</v>
      </c>
      <c r="R22">
        <f t="shared" si="3"/>
        <v>0.66967045091154975</v>
      </c>
      <c r="S22">
        <f t="shared" si="4"/>
        <v>2.24373432006381</v>
      </c>
      <c r="T22">
        <f t="shared" si="5"/>
        <v>0.68909662419057138</v>
      </c>
      <c r="U22">
        <f t="shared" si="6"/>
        <v>4.2800527961929938E-3</v>
      </c>
      <c r="V22">
        <f t="shared" si="7"/>
        <v>0.55213817951494659</v>
      </c>
      <c r="X22">
        <v>70.819999999999993</v>
      </c>
      <c r="Z22">
        <f t="shared" si="8"/>
        <v>-21.428571428571423</v>
      </c>
      <c r="AA22">
        <f t="shared" si="9"/>
        <v>11.396511483037827</v>
      </c>
      <c r="AB22">
        <f t="shared" si="10"/>
        <v>91.974025974025963</v>
      </c>
      <c r="AC22">
        <f t="shared" si="11"/>
        <v>1.8501392473868157</v>
      </c>
      <c r="AD22">
        <f t="shared" si="12"/>
        <v>3.2006867540871355</v>
      </c>
    </row>
    <row r="23" spans="1:30">
      <c r="A23">
        <v>3</v>
      </c>
      <c r="B23">
        <v>2019</v>
      </c>
      <c r="C23" s="3">
        <v>323761.39299999998</v>
      </c>
      <c r="D23" s="4">
        <v>2175797</v>
      </c>
      <c r="E23" s="4">
        <v>318884</v>
      </c>
      <c r="F23" s="4">
        <v>12121614</v>
      </c>
      <c r="G23" s="4">
        <v>3748910</v>
      </c>
      <c r="H23" s="4">
        <v>27448210</v>
      </c>
      <c r="I23" s="4">
        <v>2220905</v>
      </c>
      <c r="J23" s="4">
        <v>39725394</v>
      </c>
      <c r="K23">
        <v>0.98</v>
      </c>
      <c r="L23" s="4">
        <v>22688</v>
      </c>
      <c r="M23" s="4">
        <v>15589063</v>
      </c>
      <c r="O23">
        <f t="shared" si="0"/>
        <v>0.80272079869113444</v>
      </c>
      <c r="P23">
        <f t="shared" si="1"/>
        <v>2.6307057789498991</v>
      </c>
      <c r="Q23">
        <f t="shared" si="2"/>
        <v>14.655962849475387</v>
      </c>
      <c r="R23">
        <f t="shared" si="3"/>
        <v>0.59241352819886317</v>
      </c>
      <c r="S23">
        <f t="shared" si="4"/>
        <v>2.2644022487434428</v>
      </c>
      <c r="T23">
        <f t="shared" si="5"/>
        <v>0.69094871658164048</v>
      </c>
      <c r="U23">
        <f t="shared" si="6"/>
        <v>6.0518924167291292E-3</v>
      </c>
      <c r="V23">
        <f t="shared" si="7"/>
        <v>0.56256521628829204</v>
      </c>
      <c r="X23">
        <v>70.69</v>
      </c>
      <c r="Z23">
        <f t="shared" si="8"/>
        <v>879.99999999999989</v>
      </c>
      <c r="AA23">
        <f t="shared" si="9"/>
        <v>10.518762950390133</v>
      </c>
      <c r="AB23">
        <f t="shared" si="10"/>
        <v>72.132653061224488</v>
      </c>
      <c r="AC23">
        <f t="shared" si="11"/>
        <v>1.8880895622620881</v>
      </c>
      <c r="AD23">
        <f t="shared" si="12"/>
        <v>3.2471459658755015</v>
      </c>
    </row>
    <row r="24" spans="1:30">
      <c r="A24">
        <v>2</v>
      </c>
      <c r="B24">
        <v>2019</v>
      </c>
      <c r="C24" s="3">
        <v>323602.04499999998</v>
      </c>
      <c r="D24" s="4">
        <v>1884495</v>
      </c>
      <c r="E24" s="4">
        <v>31454</v>
      </c>
      <c r="F24" s="4">
        <v>11954593</v>
      </c>
      <c r="G24" s="4">
        <v>3512121</v>
      </c>
      <c r="H24" s="4">
        <v>26885743</v>
      </c>
      <c r="I24" s="4">
        <v>2131697</v>
      </c>
      <c r="J24" s="4">
        <v>38995906</v>
      </c>
      <c r="K24">
        <v>0.1</v>
      </c>
      <c r="L24" s="4">
        <v>20578</v>
      </c>
      <c r="M24" s="4">
        <v>15152406</v>
      </c>
      <c r="O24">
        <f t="shared" si="0"/>
        <v>8.0659749256755314E-2</v>
      </c>
      <c r="P24">
        <f t="shared" si="1"/>
        <v>0.26311226153830586</v>
      </c>
      <c r="Q24">
        <f t="shared" si="2"/>
        <v>1.669094372762995</v>
      </c>
      <c r="R24">
        <f t="shared" si="3"/>
        <v>0.60695431620949281</v>
      </c>
      <c r="S24">
        <f t="shared" si="4"/>
        <v>2.2489885686614342</v>
      </c>
      <c r="T24">
        <f t="shared" si="5"/>
        <v>0.68945040025483706</v>
      </c>
      <c r="U24">
        <f t="shared" si="6"/>
        <v>5.8591375411040795E-3</v>
      </c>
      <c r="V24">
        <f t="shared" si="7"/>
        <v>0.5589850060495446</v>
      </c>
      <c r="X24">
        <v>62.26</v>
      </c>
      <c r="Z24">
        <f t="shared" si="8"/>
        <v>-89.690721649484544</v>
      </c>
      <c r="AA24">
        <f t="shared" si="9"/>
        <v>10.691173668117983</v>
      </c>
      <c r="AB24">
        <f t="shared" si="10"/>
        <v>622.59999999999991</v>
      </c>
      <c r="AC24">
        <f t="shared" si="11"/>
        <v>1.6853324342953373</v>
      </c>
      <c r="AD24">
        <f t="shared" si="12"/>
        <v>3.2597058302193975</v>
      </c>
    </row>
    <row r="25" spans="1:30">
      <c r="A25">
        <v>1</v>
      </c>
      <c r="B25">
        <v>2019</v>
      </c>
      <c r="C25" s="3">
        <v>317461.09700000001</v>
      </c>
      <c r="D25" s="4">
        <v>2415792</v>
      </c>
      <c r="E25" s="4">
        <v>308678</v>
      </c>
      <c r="F25" s="4">
        <v>11637434</v>
      </c>
      <c r="G25" s="4">
        <v>4559362</v>
      </c>
      <c r="H25" s="4">
        <v>27148003</v>
      </c>
      <c r="I25" s="4">
        <v>2300864</v>
      </c>
      <c r="J25" s="4">
        <v>38941007</v>
      </c>
      <c r="K25">
        <v>0.97</v>
      </c>
      <c r="L25" s="4">
        <v>35145</v>
      </c>
      <c r="M25" s="4">
        <v>15172616</v>
      </c>
      <c r="O25">
        <f t="shared" si="0"/>
        <v>0.79268109322391167</v>
      </c>
      <c r="P25">
        <f t="shared" si="1"/>
        <v>2.6524575778474877</v>
      </c>
      <c r="Q25">
        <f t="shared" si="2"/>
        <v>12.777507335068583</v>
      </c>
      <c r="R25">
        <f t="shared" si="3"/>
        <v>0.50464604477556285</v>
      </c>
      <c r="S25">
        <f t="shared" si="4"/>
        <v>2.3328169251056545</v>
      </c>
      <c r="T25">
        <f t="shared" si="5"/>
        <v>0.6971571895919384</v>
      </c>
      <c r="U25">
        <f t="shared" si="6"/>
        <v>7.7083153300834635E-3</v>
      </c>
      <c r="V25">
        <f t="shared" si="7"/>
        <v>0.56593016424810849</v>
      </c>
      <c r="X25">
        <v>57.88</v>
      </c>
      <c r="Z25">
        <f t="shared" si="8"/>
        <v>32.87671232876712</v>
      </c>
      <c r="AA25">
        <f t="shared" si="9"/>
        <v>7.6060556100690793</v>
      </c>
      <c r="AB25">
        <f t="shared" si="10"/>
        <v>59.670103092783506</v>
      </c>
      <c r="AC25">
        <f t="shared" si="11"/>
        <v>1.5789261012659663</v>
      </c>
      <c r="AD25">
        <f t="shared" si="12"/>
        <v>3.316120332025084</v>
      </c>
    </row>
    <row r="26" spans="1:30">
      <c r="A26">
        <v>4</v>
      </c>
      <c r="B26">
        <v>2018</v>
      </c>
      <c r="C26" s="3">
        <v>316981.08799999999</v>
      </c>
      <c r="D26" s="4">
        <v>2034958</v>
      </c>
      <c r="E26" s="4">
        <v>231307</v>
      </c>
      <c r="F26" s="4">
        <v>11486817</v>
      </c>
      <c r="G26" s="4">
        <v>4112882</v>
      </c>
      <c r="H26" s="4">
        <v>26598869</v>
      </c>
      <c r="I26" s="4">
        <v>2292224</v>
      </c>
      <c r="J26" s="4">
        <v>38241256</v>
      </c>
      <c r="K26">
        <v>0.73</v>
      </c>
      <c r="L26" s="4">
        <v>108068</v>
      </c>
      <c r="M26" s="4">
        <v>14631725</v>
      </c>
      <c r="O26">
        <f t="shared" si="0"/>
        <v>0.60486245535449989</v>
      </c>
      <c r="P26">
        <f t="shared" si="1"/>
        <v>2.0136735877310485</v>
      </c>
      <c r="Q26">
        <f t="shared" si="2"/>
        <v>11.366671941140801</v>
      </c>
      <c r="R26">
        <f t="shared" si="3"/>
        <v>0.55732792722961666</v>
      </c>
      <c r="S26">
        <f t="shared" si="4"/>
        <v>2.3155996130172527</v>
      </c>
      <c r="T26">
        <f t="shared" si="5"/>
        <v>0.69555427258979152</v>
      </c>
      <c r="U26">
        <f t="shared" si="6"/>
        <v>2.6275492464894447E-2</v>
      </c>
      <c r="V26">
        <f t="shared" si="7"/>
        <v>0.56020450911846453</v>
      </c>
      <c r="X26">
        <v>52.66</v>
      </c>
      <c r="Z26">
        <f t="shared" si="8"/>
        <v>-19.780219780219785</v>
      </c>
      <c r="AA26">
        <f t="shared" si="9"/>
        <v>8.2027364172036954</v>
      </c>
      <c r="AB26">
        <f t="shared" si="10"/>
        <v>72.136986301369859</v>
      </c>
      <c r="AC26">
        <f t="shared" si="11"/>
        <v>1.4531635782201457</v>
      </c>
      <c r="AD26">
        <f t="shared" si="12"/>
        <v>3.2975594979879981</v>
      </c>
    </row>
    <row r="27" spans="1:30">
      <c r="A27">
        <v>3</v>
      </c>
      <c r="B27">
        <v>2018</v>
      </c>
      <c r="C27" s="3">
        <v>316885.80800000002</v>
      </c>
      <c r="D27" s="4">
        <v>2271425</v>
      </c>
      <c r="E27" s="4">
        <v>289380</v>
      </c>
      <c r="F27" s="4">
        <v>11408778</v>
      </c>
      <c r="G27" s="4">
        <v>3630272</v>
      </c>
      <c r="H27" s="4">
        <v>25951321</v>
      </c>
      <c r="I27" s="4">
        <v>2153371</v>
      </c>
      <c r="J27" s="4">
        <v>37515669</v>
      </c>
      <c r="K27">
        <v>0.91</v>
      </c>
      <c r="L27" s="4">
        <v>59092</v>
      </c>
      <c r="M27" s="4">
        <v>14241709</v>
      </c>
      <c r="O27">
        <f t="shared" si="0"/>
        <v>0.77135769590034498</v>
      </c>
      <c r="P27">
        <f t="shared" si="1"/>
        <v>2.5364679722929133</v>
      </c>
      <c r="Q27">
        <f t="shared" si="2"/>
        <v>12.740020031478036</v>
      </c>
      <c r="R27">
        <f t="shared" si="3"/>
        <v>0.59317070456428611</v>
      </c>
      <c r="S27">
        <f t="shared" si="4"/>
        <v>2.2746801629412019</v>
      </c>
      <c r="T27">
        <f t="shared" si="5"/>
        <v>0.69174618743970684</v>
      </c>
      <c r="U27">
        <f t="shared" si="6"/>
        <v>1.6277568182218854E-2</v>
      </c>
      <c r="V27">
        <f t="shared" si="7"/>
        <v>0.55522177805045181</v>
      </c>
      <c r="X27">
        <v>49.38</v>
      </c>
      <c r="Z27">
        <f t="shared" si="8"/>
        <v>19.736842105263161</v>
      </c>
      <c r="AA27">
        <f t="shared" si="9"/>
        <v>6.8889887181130796</v>
      </c>
      <c r="AB27">
        <f t="shared" si="10"/>
        <v>54.263736263736263</v>
      </c>
      <c r="AC27">
        <f t="shared" si="11"/>
        <v>1.3715597936115509</v>
      </c>
      <c r="AD27">
        <f t="shared" si="12"/>
        <v>3.2764250912762085</v>
      </c>
    </row>
    <row r="28" spans="1:30">
      <c r="A28">
        <v>2</v>
      </c>
      <c r="B28">
        <v>2018</v>
      </c>
      <c r="C28" s="3">
        <v>316885.80800000002</v>
      </c>
      <c r="D28" s="4">
        <v>1853856</v>
      </c>
      <c r="E28" s="4">
        <v>242767</v>
      </c>
      <c r="F28" s="4">
        <v>11273223</v>
      </c>
      <c r="G28" s="4">
        <v>3529555</v>
      </c>
      <c r="H28" s="4">
        <v>25815551</v>
      </c>
      <c r="I28" s="4">
        <v>2277590</v>
      </c>
      <c r="J28" s="4">
        <v>37244344</v>
      </c>
      <c r="K28">
        <v>0.76</v>
      </c>
      <c r="L28" s="4">
        <v>64154</v>
      </c>
      <c r="M28" s="4">
        <v>14223033</v>
      </c>
      <c r="O28">
        <f t="shared" si="0"/>
        <v>0.65182246195556559</v>
      </c>
      <c r="P28">
        <f t="shared" si="1"/>
        <v>2.1534835246317758</v>
      </c>
      <c r="Q28">
        <f t="shared" si="2"/>
        <v>13.095245801184127</v>
      </c>
      <c r="R28">
        <f t="shared" si="3"/>
        <v>0.64529097860778484</v>
      </c>
      <c r="S28">
        <f t="shared" si="4"/>
        <v>2.2899884975219598</v>
      </c>
      <c r="T28">
        <f t="shared" si="5"/>
        <v>0.69314017183387633</v>
      </c>
      <c r="U28">
        <f t="shared" si="6"/>
        <v>1.8176229014705819E-2</v>
      </c>
      <c r="V28">
        <f t="shared" si="7"/>
        <v>0.55784790519831617</v>
      </c>
      <c r="X28">
        <v>46.72</v>
      </c>
      <c r="Z28">
        <f t="shared" si="8"/>
        <v>-10.588235294117645</v>
      </c>
      <c r="AA28">
        <f t="shared" si="9"/>
        <v>7.9860058978475141</v>
      </c>
      <c r="AB28">
        <f t="shared" si="10"/>
        <v>61.473684210526315</v>
      </c>
      <c r="AC28">
        <f t="shared" si="11"/>
        <v>1.3132805897443882</v>
      </c>
      <c r="AD28">
        <f t="shared" si="12"/>
        <v>3.2947244545770098</v>
      </c>
    </row>
    <row r="29" spans="1:30">
      <c r="A29">
        <v>1</v>
      </c>
      <c r="B29">
        <v>2018</v>
      </c>
      <c r="C29" s="3">
        <v>316885.80800000002</v>
      </c>
      <c r="D29" s="4">
        <v>2287962</v>
      </c>
      <c r="E29" s="4">
        <v>269546</v>
      </c>
      <c r="F29" s="4">
        <v>11183714</v>
      </c>
      <c r="G29" s="4">
        <v>4096018</v>
      </c>
      <c r="H29" s="4">
        <v>25700699</v>
      </c>
      <c r="I29" s="4">
        <v>2771436</v>
      </c>
      <c r="J29" s="4">
        <v>37039983</v>
      </c>
      <c r="K29">
        <v>0.85</v>
      </c>
      <c r="L29" s="4">
        <v>303810</v>
      </c>
      <c r="M29" s="4">
        <v>14162585</v>
      </c>
      <c r="O29">
        <f t="shared" si="0"/>
        <v>0.72771631671645209</v>
      </c>
      <c r="P29">
        <f t="shared" si="1"/>
        <v>2.4101653529408922</v>
      </c>
      <c r="Q29">
        <f t="shared" si="2"/>
        <v>11.781052307686929</v>
      </c>
      <c r="R29">
        <f t="shared" si="3"/>
        <v>0.67661714377231741</v>
      </c>
      <c r="S29">
        <f t="shared" si="4"/>
        <v>2.2980468742315834</v>
      </c>
      <c r="T29">
        <f t="shared" si="5"/>
        <v>0.69386368238883911</v>
      </c>
      <c r="U29">
        <f t="shared" si="6"/>
        <v>7.4172037329914078E-2</v>
      </c>
      <c r="V29">
        <f t="shared" si="7"/>
        <v>0.55876343130016737</v>
      </c>
      <c r="X29">
        <v>46.56</v>
      </c>
      <c r="Z29">
        <f t="shared" si="8"/>
        <v>13.33333333333333</v>
      </c>
      <c r="AA29">
        <f t="shared" si="9"/>
        <v>6.4486224948141633</v>
      </c>
      <c r="AB29">
        <f t="shared" si="10"/>
        <v>54.776470588235298</v>
      </c>
      <c r="AC29">
        <f t="shared" si="11"/>
        <v>1.3192579156155104</v>
      </c>
      <c r="AD29">
        <f t="shared" si="12"/>
        <v>3.2753148462129844</v>
      </c>
    </row>
    <row r="30" spans="1:30">
      <c r="F30" s="4"/>
      <c r="G30" s="4"/>
      <c r="J30" s="4">
        <v>36220386</v>
      </c>
      <c r="K30">
        <v>0.75</v>
      </c>
    </row>
    <row r="31" spans="1:30">
      <c r="C31">
        <f>AVERAGE(C2:C29)</f>
        <v>340378.19428571436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0.49247713360156992</v>
      </c>
      <c r="P31">
        <f t="shared" si="13"/>
        <v>1.6079232350705277</v>
      </c>
      <c r="Q31">
        <f t="shared" si="13"/>
        <v>8.7344609852506316</v>
      </c>
      <c r="R31">
        <f t="shared" si="13"/>
        <v>0.66819001978646431</v>
      </c>
      <c r="S31">
        <f t="shared" si="13"/>
        <v>2.4110554460123086</v>
      </c>
      <c r="T31">
        <f t="shared" si="13"/>
        <v>0.70289468642287412</v>
      </c>
      <c r="U31">
        <f t="shared" si="13"/>
        <v>2.6943010382092358E-2</v>
      </c>
      <c r="V31">
        <f t="shared" si="13"/>
        <v>0.58669934416617742</v>
      </c>
      <c r="Z31">
        <f t="shared" si="13"/>
        <v>78.915423287149693</v>
      </c>
      <c r="AA31">
        <f t="shared" si="13"/>
        <v>8.8280268453521167</v>
      </c>
      <c r="AB31">
        <f t="shared" si="13"/>
        <v>141.28823082627008</v>
      </c>
      <c r="AC31">
        <f t="shared" si="13"/>
        <v>1.5979292242103114</v>
      </c>
      <c r="AD31">
        <f t="shared" si="13"/>
        <v>3.3926936959258636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workbookViewId="0"/>
  </sheetViews>
  <sheetFormatPr defaultRowHeight="14.4"/>
  <cols>
    <col min="3" max="3" width="14.33203125" style="3" customWidth="1"/>
    <col min="4" max="4" width="9.88671875" bestFit="1" customWidth="1"/>
    <col min="5" max="5" width="10.33203125" bestFit="1" customWidth="1"/>
    <col min="6" max="7" width="10.6640625" bestFit="1" customWidth="1"/>
    <col min="8" max="8" width="11.6640625" bestFit="1" customWidth="1"/>
    <col min="9" max="9" width="10.6640625" bestFit="1" customWidth="1"/>
    <col min="10" max="10" width="11.6640625" bestFit="1" customWidth="1"/>
    <col min="12" max="12" width="13.44140625" customWidth="1"/>
    <col min="13" max="13" width="10.6640625" bestFit="1" customWidth="1"/>
  </cols>
  <sheetData>
    <row r="1" spans="1:30" ht="43.2">
      <c r="A1" t="s">
        <v>1</v>
      </c>
      <c r="B1" t="s">
        <v>2</v>
      </c>
      <c r="C1" s="2" t="s">
        <v>16</v>
      </c>
      <c r="D1" s="1" t="s">
        <v>23</v>
      </c>
      <c r="E1" s="2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3" t="s">
        <v>31</v>
      </c>
      <c r="M1" t="s">
        <v>32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t="s">
        <v>33</v>
      </c>
      <c r="Y1" t="s">
        <v>34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>
      <c r="A2">
        <v>4</v>
      </c>
      <c r="B2">
        <v>2024</v>
      </c>
      <c r="C2" s="3">
        <v>2193573.5359999998</v>
      </c>
      <c r="D2" s="5">
        <v>6631000</v>
      </c>
      <c r="E2" s="4">
        <v>674000</v>
      </c>
      <c r="F2" s="4">
        <v>30149000</v>
      </c>
      <c r="G2" s="4">
        <v>16330000</v>
      </c>
      <c r="H2" s="4">
        <v>103259000</v>
      </c>
      <c r="I2" s="4">
        <v>17216000</v>
      </c>
      <c r="J2" s="4">
        <v>133660000</v>
      </c>
      <c r="K2">
        <v>0.3</v>
      </c>
      <c r="L2" s="4">
        <v>940000</v>
      </c>
      <c r="M2" s="4">
        <v>58343000</v>
      </c>
      <c r="O2">
        <f>(E2/J2)*100</f>
        <v>0.50426455184797248</v>
      </c>
      <c r="P2">
        <f>(E2/F2)*100</f>
        <v>2.2355633686026071</v>
      </c>
      <c r="Q2">
        <f>(E2/D2)*100</f>
        <v>10.164379429950234</v>
      </c>
      <c r="R2">
        <f>I2/G2</f>
        <v>1.0542559706062462</v>
      </c>
      <c r="S2">
        <f>H2/F2</f>
        <v>3.4249560516103355</v>
      </c>
      <c r="T2">
        <f>H2/J2</f>
        <v>0.77254975310489304</v>
      </c>
      <c r="U2">
        <f>L2/G2</f>
        <v>5.7562767911818739E-2</v>
      </c>
      <c r="V2">
        <f>M2/(M2+F2)</f>
        <v>0.65930253582244724</v>
      </c>
      <c r="X2" s="9">
        <v>20.18</v>
      </c>
      <c r="Z2">
        <f>((K2-K3)/K3)*100</f>
        <v>11.1111111111111</v>
      </c>
      <c r="AA2">
        <f>X2*C2/D2</f>
        <v>6.6756618845543656</v>
      </c>
      <c r="AB2">
        <f>X2/K2</f>
        <v>67.266666666666666</v>
      </c>
      <c r="AC2">
        <f>X2*C2/F2</f>
        <v>1.4682514828511724</v>
      </c>
      <c r="AD2">
        <f>0.5*(J2+J3)/F2</f>
        <v>4.4110749941954959</v>
      </c>
    </row>
    <row r="3" spans="1:30">
      <c r="A3">
        <v>3</v>
      </c>
      <c r="B3">
        <v>2024</v>
      </c>
      <c r="C3" s="3">
        <v>2137544.8539999998</v>
      </c>
      <c r="D3" s="5">
        <v>5941000</v>
      </c>
      <c r="E3" s="4">
        <v>579000</v>
      </c>
      <c r="F3" s="4">
        <v>26834000</v>
      </c>
      <c r="G3" s="4">
        <v>16883000</v>
      </c>
      <c r="H3" s="4">
        <v>105233000</v>
      </c>
      <c r="I3" s="4">
        <v>17547000</v>
      </c>
      <c r="J3" s="4">
        <v>132319000</v>
      </c>
      <c r="K3">
        <v>0.27</v>
      </c>
      <c r="L3" s="4">
        <v>895000</v>
      </c>
      <c r="M3" s="4">
        <v>60031000</v>
      </c>
      <c r="O3">
        <f t="shared" ref="O3:O29" si="0">(E3/J3)*100</f>
        <v>0.4375788813397925</v>
      </c>
      <c r="P3">
        <f t="shared" ref="P3:P29" si="1">(E3/F3)*100</f>
        <v>2.1577103674442868</v>
      </c>
      <c r="Q3">
        <f t="shared" ref="Q3:Q29" si="2">(E3/D3)*100</f>
        <v>9.7458340346742975</v>
      </c>
      <c r="R3">
        <f t="shared" ref="R3:R29" si="3">I3/G3</f>
        <v>1.0393295030504057</v>
      </c>
      <c r="S3">
        <f t="shared" ref="S3:S29" si="4">H3/F3</f>
        <v>3.9216292762912723</v>
      </c>
      <c r="T3">
        <f t="shared" ref="T3:T29" si="5">H3/J3</f>
        <v>0.79529772746166461</v>
      </c>
      <c r="U3">
        <f t="shared" ref="U3:U29" si="6">L3/G3</f>
        <v>5.3011905467037851E-2</v>
      </c>
      <c r="V3">
        <f t="shared" ref="V3:V29" si="7">M3/(M3+F3)</f>
        <v>0.69108386576872161</v>
      </c>
      <c r="X3">
        <v>19.75</v>
      </c>
      <c r="Z3">
        <f t="shared" ref="Z3:Z29" si="8">((K3-K4)/K4)*100</f>
        <v>12.500000000000011</v>
      </c>
      <c r="AA3">
        <f t="shared" ref="AA3:AA29" si="9">X3*C3/D3</f>
        <v>7.1059604218986703</v>
      </c>
      <c r="AB3">
        <f t="shared" ref="AB3:AB29" si="10">X3/K3</f>
        <v>73.148148148148138</v>
      </c>
      <c r="AC3">
        <f t="shared" ref="AC3:AC29" si="11">X3*C3/F3</f>
        <v>1.5732470323656553</v>
      </c>
      <c r="AD3">
        <f t="shared" ref="AD3:AD29" si="12">0.5*(J3+J4)/F3</f>
        <v>4.9024931057613479</v>
      </c>
    </row>
    <row r="4" spans="1:30">
      <c r="A4">
        <v>2</v>
      </c>
      <c r="B4">
        <v>2024</v>
      </c>
      <c r="C4" s="3">
        <v>2137460.355</v>
      </c>
      <c r="D4" s="5">
        <v>5986000</v>
      </c>
      <c r="E4" s="4">
        <v>524000</v>
      </c>
      <c r="F4" s="4">
        <v>26253000</v>
      </c>
      <c r="G4" s="4">
        <v>18543000</v>
      </c>
      <c r="H4" s="4">
        <v>104283000</v>
      </c>
      <c r="I4" s="4">
        <v>16739000</v>
      </c>
      <c r="J4" s="4">
        <v>130788000</v>
      </c>
      <c r="K4">
        <v>0.24</v>
      </c>
      <c r="L4" s="4">
        <v>1315000</v>
      </c>
      <c r="M4" s="4">
        <v>60611000</v>
      </c>
      <c r="O4">
        <f t="shared" si="0"/>
        <v>0.40064837752699023</v>
      </c>
      <c r="P4">
        <f t="shared" si="1"/>
        <v>1.9959623662057668</v>
      </c>
      <c r="Q4">
        <f t="shared" si="2"/>
        <v>8.7537587704644171</v>
      </c>
      <c r="R4">
        <f t="shared" si="3"/>
        <v>0.90271261392439195</v>
      </c>
      <c r="S4">
        <f t="shared" si="4"/>
        <v>3.9722317449434352</v>
      </c>
      <c r="T4">
        <f t="shared" si="5"/>
        <v>0.79734379300853286</v>
      </c>
      <c r="U4">
        <f t="shared" si="6"/>
        <v>7.091624871919322E-2</v>
      </c>
      <c r="V4">
        <f t="shared" si="7"/>
        <v>0.69776892613741015</v>
      </c>
      <c r="X4">
        <v>17.43</v>
      </c>
      <c r="Z4">
        <f t="shared" si="8"/>
        <v>-29.411764705882359</v>
      </c>
      <c r="AA4">
        <f t="shared" si="9"/>
        <v>6.2238446354243235</v>
      </c>
      <c r="AB4">
        <f t="shared" si="10"/>
        <v>72.625</v>
      </c>
      <c r="AC4">
        <f t="shared" si="11"/>
        <v>1.4191114915495371</v>
      </c>
      <c r="AD4">
        <f t="shared" si="12"/>
        <v>4.9219708223822041</v>
      </c>
    </row>
    <row r="5" spans="1:30">
      <c r="A5">
        <v>1</v>
      </c>
      <c r="B5">
        <v>2024</v>
      </c>
      <c r="C5" s="3">
        <v>2137156.2280000001</v>
      </c>
      <c r="D5" s="5">
        <v>5861000</v>
      </c>
      <c r="E5" s="4">
        <v>735000</v>
      </c>
      <c r="F5" s="4">
        <v>25731000</v>
      </c>
      <c r="G5" s="4">
        <v>15453000</v>
      </c>
      <c r="H5" s="4">
        <v>101662000</v>
      </c>
      <c r="I5" s="4">
        <v>15231000</v>
      </c>
      <c r="J5" s="4">
        <v>127645000</v>
      </c>
      <c r="K5">
        <v>0.34</v>
      </c>
      <c r="L5" s="4">
        <v>658000</v>
      </c>
      <c r="M5" s="4">
        <v>58568000</v>
      </c>
      <c r="O5">
        <f t="shared" si="0"/>
        <v>0.57581573896353166</v>
      </c>
      <c r="P5">
        <f t="shared" si="1"/>
        <v>2.8564766235280401</v>
      </c>
      <c r="Q5">
        <f t="shared" si="2"/>
        <v>12.540522095205597</v>
      </c>
      <c r="R5">
        <f t="shared" si="3"/>
        <v>0.98563385750339738</v>
      </c>
      <c r="S5">
        <f t="shared" si="4"/>
        <v>3.9509541020558858</v>
      </c>
      <c r="T5">
        <f t="shared" si="5"/>
        <v>0.79644326060558579</v>
      </c>
      <c r="U5">
        <f t="shared" si="6"/>
        <v>4.2580728661101401E-2</v>
      </c>
      <c r="V5">
        <f t="shared" si="7"/>
        <v>0.69476506245625691</v>
      </c>
      <c r="X5">
        <v>16.72</v>
      </c>
      <c r="Z5">
        <f t="shared" si="8"/>
        <v>-20.930232558139529</v>
      </c>
      <c r="AA5">
        <f t="shared" si="9"/>
        <v>6.0967841890735368</v>
      </c>
      <c r="AB5">
        <f t="shared" si="10"/>
        <v>49.17647058823529</v>
      </c>
      <c r="AC5">
        <f t="shared" si="11"/>
        <v>1.3887238013353542</v>
      </c>
      <c r="AD5">
        <f t="shared" si="12"/>
        <v>4.9229139947922738</v>
      </c>
    </row>
    <row r="6" spans="1:30">
      <c r="A6">
        <v>4</v>
      </c>
      <c r="B6">
        <v>2023</v>
      </c>
      <c r="C6" s="3">
        <v>2133597.7579999999</v>
      </c>
      <c r="D6" s="5">
        <v>7041000</v>
      </c>
      <c r="E6" s="4">
        <v>919000</v>
      </c>
      <c r="F6" s="4">
        <v>25040000</v>
      </c>
      <c r="G6" s="4">
        <v>17314000</v>
      </c>
      <c r="H6" s="4">
        <v>100406000</v>
      </c>
      <c r="I6" s="4">
        <v>14383000</v>
      </c>
      <c r="J6" s="4">
        <v>125698000</v>
      </c>
      <c r="K6">
        <v>0.43</v>
      </c>
      <c r="L6" s="4">
        <v>635000</v>
      </c>
      <c r="M6" s="4">
        <v>57733000</v>
      </c>
      <c r="O6">
        <f t="shared" si="0"/>
        <v>0.73111744021384595</v>
      </c>
      <c r="P6">
        <f t="shared" si="1"/>
        <v>3.670127795527157</v>
      </c>
      <c r="Q6">
        <f t="shared" si="2"/>
        <v>13.052123277943473</v>
      </c>
      <c r="R6">
        <f t="shared" si="3"/>
        <v>0.83071502830079702</v>
      </c>
      <c r="S6">
        <f t="shared" si="4"/>
        <v>4.0098242811501601</v>
      </c>
      <c r="T6">
        <f t="shared" si="5"/>
        <v>0.79878757020795876</v>
      </c>
      <c r="U6">
        <f t="shared" si="6"/>
        <v>3.6675522698394365E-2</v>
      </c>
      <c r="V6">
        <f t="shared" si="7"/>
        <v>0.69748589515904946</v>
      </c>
      <c r="X6">
        <v>17.98</v>
      </c>
      <c r="Z6">
        <f t="shared" si="8"/>
        <v>168.75</v>
      </c>
      <c r="AA6">
        <f t="shared" si="9"/>
        <v>5.4483862645703738</v>
      </c>
      <c r="AB6">
        <f t="shared" si="10"/>
        <v>41.813953488372093</v>
      </c>
      <c r="AC6">
        <f t="shared" si="11"/>
        <v>1.5320322559440895</v>
      </c>
      <c r="AD6">
        <f t="shared" si="12"/>
        <v>4.9661940894568692</v>
      </c>
    </row>
    <row r="7" spans="1:30">
      <c r="A7">
        <v>3</v>
      </c>
      <c r="B7">
        <v>2023</v>
      </c>
      <c r="C7" s="3">
        <v>2133508.1809999999</v>
      </c>
      <c r="D7" s="5">
        <v>5888000</v>
      </c>
      <c r="E7" s="4">
        <v>351000</v>
      </c>
      <c r="F7" s="4">
        <v>24132000</v>
      </c>
      <c r="G7" s="4">
        <v>15172000</v>
      </c>
      <c r="H7" s="4">
        <v>98625000</v>
      </c>
      <c r="I7" s="4">
        <v>12809000</v>
      </c>
      <c r="J7" s="4">
        <v>123009000</v>
      </c>
      <c r="K7">
        <v>0.16</v>
      </c>
      <c r="L7" s="4">
        <v>589000</v>
      </c>
      <c r="M7" s="4">
        <v>55960000</v>
      </c>
      <c r="O7">
        <f t="shared" si="0"/>
        <v>0.28534497475794457</v>
      </c>
      <c r="P7">
        <f t="shared" si="1"/>
        <v>1.4545002486325211</v>
      </c>
      <c r="Q7">
        <f t="shared" si="2"/>
        <v>5.961277173913043</v>
      </c>
      <c r="R7">
        <f t="shared" si="3"/>
        <v>0.84425257052465064</v>
      </c>
      <c r="S7">
        <f t="shared" si="4"/>
        <v>4.0868970661362507</v>
      </c>
      <c r="T7">
        <f t="shared" si="5"/>
        <v>0.80177060215106211</v>
      </c>
      <c r="U7">
        <f t="shared" si="6"/>
        <v>3.8821513313999474E-2</v>
      </c>
      <c r="V7">
        <f t="shared" si="7"/>
        <v>0.69869649902611997</v>
      </c>
      <c r="X7">
        <v>16.07</v>
      </c>
      <c r="Z7">
        <f t="shared" si="8"/>
        <v>-15.789473684210526</v>
      </c>
      <c r="AA7">
        <f t="shared" si="9"/>
        <v>5.822940976336616</v>
      </c>
      <c r="AB7">
        <f t="shared" si="10"/>
        <v>100.4375</v>
      </c>
      <c r="AC7">
        <f t="shared" si="11"/>
        <v>1.4207474087796286</v>
      </c>
      <c r="AD7">
        <f t="shared" si="12"/>
        <v>5.0496021879661859</v>
      </c>
    </row>
    <row r="8" spans="1:30">
      <c r="A8">
        <v>2</v>
      </c>
      <c r="B8">
        <v>2023</v>
      </c>
      <c r="C8" s="3">
        <v>2062781.659</v>
      </c>
      <c r="D8" s="5">
        <v>5290000</v>
      </c>
      <c r="E8" s="4">
        <v>410000</v>
      </c>
      <c r="F8" s="4">
        <v>23763000</v>
      </c>
      <c r="G8" s="4">
        <v>13202000</v>
      </c>
      <c r="H8" s="4">
        <v>96690000</v>
      </c>
      <c r="I8" s="4">
        <v>12681000</v>
      </c>
      <c r="J8" s="4">
        <v>120705000</v>
      </c>
      <c r="K8">
        <v>0.19</v>
      </c>
      <c r="L8" s="4">
        <v>805000</v>
      </c>
      <c r="M8" s="4">
        <v>55713000</v>
      </c>
      <c r="O8">
        <f t="shared" si="0"/>
        <v>0.33967109896027509</v>
      </c>
      <c r="P8">
        <f t="shared" si="1"/>
        <v>1.7253713756680555</v>
      </c>
      <c r="Q8">
        <f t="shared" si="2"/>
        <v>7.7504725897920608</v>
      </c>
      <c r="R8">
        <f t="shared" si="3"/>
        <v>0.96053628238145738</v>
      </c>
      <c r="S8">
        <f t="shared" si="4"/>
        <v>4.0689306905693723</v>
      </c>
      <c r="T8">
        <f t="shared" si="5"/>
        <v>0.80104386727973154</v>
      </c>
      <c r="U8">
        <f t="shared" si="6"/>
        <v>6.097560975609756E-2</v>
      </c>
      <c r="V8">
        <f t="shared" si="7"/>
        <v>0.70100407670240072</v>
      </c>
      <c r="X8">
        <v>17.22</v>
      </c>
      <c r="Z8">
        <f t="shared" si="8"/>
        <v>-29.629629629629633</v>
      </c>
      <c r="AA8">
        <f t="shared" si="9"/>
        <v>6.7147637368582229</v>
      </c>
      <c r="AB8">
        <f t="shared" si="10"/>
        <v>90.631578947368411</v>
      </c>
      <c r="AC8">
        <f t="shared" si="11"/>
        <v>1.4948070600504988</v>
      </c>
      <c r="AD8">
        <f t="shared" si="12"/>
        <v>5.0565374742246352</v>
      </c>
    </row>
    <row r="9" spans="1:30">
      <c r="A9">
        <v>1</v>
      </c>
      <c r="B9">
        <v>2023</v>
      </c>
      <c r="C9" s="3">
        <v>1995774.0830000001</v>
      </c>
      <c r="D9" s="5">
        <v>6209000</v>
      </c>
      <c r="E9" s="4">
        <v>572000</v>
      </c>
      <c r="F9" s="4">
        <v>23334000</v>
      </c>
      <c r="G9" s="4">
        <v>14801000</v>
      </c>
      <c r="H9" s="4">
        <v>96026000</v>
      </c>
      <c r="I9" s="4">
        <v>12297000</v>
      </c>
      <c r="J9" s="4">
        <v>119612000</v>
      </c>
      <c r="K9">
        <v>0.27</v>
      </c>
      <c r="L9" s="4">
        <v>1028000</v>
      </c>
      <c r="M9" s="4">
        <v>55174000</v>
      </c>
      <c r="O9">
        <f t="shared" si="0"/>
        <v>0.47821288833896264</v>
      </c>
      <c r="P9">
        <f t="shared" si="1"/>
        <v>2.4513585326133538</v>
      </c>
      <c r="Q9">
        <f t="shared" si="2"/>
        <v>9.212433564181028</v>
      </c>
      <c r="R9">
        <f t="shared" si="3"/>
        <v>0.83082224174042296</v>
      </c>
      <c r="S9">
        <f t="shared" si="4"/>
        <v>4.1152824205022718</v>
      </c>
      <c r="T9">
        <f t="shared" si="5"/>
        <v>0.80281242684680465</v>
      </c>
      <c r="U9">
        <f t="shared" si="6"/>
        <v>6.9454766569826368E-2</v>
      </c>
      <c r="V9">
        <f t="shared" si="7"/>
        <v>0.70278188210118719</v>
      </c>
      <c r="X9">
        <v>16.11</v>
      </c>
      <c r="Z9">
        <f t="shared" si="8"/>
        <v>12.500000000000011</v>
      </c>
      <c r="AA9">
        <f t="shared" si="9"/>
        <v>5.1782767719648897</v>
      </c>
      <c r="AB9">
        <f t="shared" si="10"/>
        <v>59.666666666666657</v>
      </c>
      <c r="AC9">
        <f t="shared" si="11"/>
        <v>1.3779000804461301</v>
      </c>
      <c r="AD9">
        <f t="shared" si="12"/>
        <v>5.1053398474329308</v>
      </c>
    </row>
    <row r="10" spans="1:30">
      <c r="A10">
        <v>4</v>
      </c>
      <c r="B10">
        <v>2022</v>
      </c>
      <c r="C10" s="3">
        <v>1987784.9480000001</v>
      </c>
      <c r="D10" s="5">
        <v>5370000</v>
      </c>
      <c r="E10" s="4">
        <v>517000</v>
      </c>
      <c r="F10" s="4">
        <v>22823000</v>
      </c>
      <c r="G10" s="4">
        <v>15788000</v>
      </c>
      <c r="H10" s="4">
        <v>95569000</v>
      </c>
      <c r="I10" s="4">
        <v>12815000</v>
      </c>
      <c r="J10" s="4">
        <v>118644000</v>
      </c>
      <c r="K10">
        <v>0.24</v>
      </c>
      <c r="L10" s="4">
        <v>734000</v>
      </c>
      <c r="M10" s="4">
        <v>53539000</v>
      </c>
      <c r="O10">
        <f t="shared" si="0"/>
        <v>0.43575739186136675</v>
      </c>
      <c r="P10">
        <f t="shared" si="1"/>
        <v>2.2652587302282785</v>
      </c>
      <c r="Q10">
        <f t="shared" si="2"/>
        <v>9.6275605214152691</v>
      </c>
      <c r="R10">
        <f t="shared" si="3"/>
        <v>0.81169242462629843</v>
      </c>
      <c r="S10">
        <f t="shared" si="4"/>
        <v>4.1873986767734301</v>
      </c>
      <c r="T10">
        <f t="shared" si="5"/>
        <v>0.80551060314891609</v>
      </c>
      <c r="U10">
        <f t="shared" si="6"/>
        <v>4.6491005827210538E-2</v>
      </c>
      <c r="V10">
        <f t="shared" si="7"/>
        <v>0.70112097640187532</v>
      </c>
      <c r="X10">
        <v>16.2</v>
      </c>
      <c r="Z10">
        <f t="shared" si="8"/>
        <v>14.285714285714285</v>
      </c>
      <c r="AA10">
        <f t="shared" si="9"/>
        <v>5.9966696755307263</v>
      </c>
      <c r="AB10">
        <f t="shared" si="10"/>
        <v>67.5</v>
      </c>
      <c r="AC10">
        <f t="shared" si="11"/>
        <v>1.4109501887394296</v>
      </c>
      <c r="AD10">
        <f t="shared" si="12"/>
        <v>5.1626867633527578</v>
      </c>
    </row>
    <row r="11" spans="1:30">
      <c r="A11">
        <v>3</v>
      </c>
      <c r="B11">
        <v>2022</v>
      </c>
      <c r="C11" s="3">
        <v>1987700.085</v>
      </c>
      <c r="D11" s="5">
        <v>5394000</v>
      </c>
      <c r="E11" s="4">
        <v>459000</v>
      </c>
      <c r="F11" s="4">
        <v>22234000</v>
      </c>
      <c r="G11" s="4">
        <v>14027000</v>
      </c>
      <c r="H11" s="4">
        <v>94526000</v>
      </c>
      <c r="I11" s="4">
        <v>12210000</v>
      </c>
      <c r="J11" s="4">
        <v>117012000</v>
      </c>
      <c r="K11">
        <v>0.21</v>
      </c>
      <c r="L11" s="4">
        <v>262000</v>
      </c>
      <c r="M11" s="4">
        <v>52003000</v>
      </c>
      <c r="O11">
        <f t="shared" si="0"/>
        <v>0.39226745974771815</v>
      </c>
      <c r="P11">
        <f t="shared" si="1"/>
        <v>2.0644058648916075</v>
      </c>
      <c r="Q11">
        <f t="shared" si="2"/>
        <v>8.5094549499443826</v>
      </c>
      <c r="R11">
        <f t="shared" si="3"/>
        <v>0.87046410494047199</v>
      </c>
      <c r="S11">
        <f t="shared" si="4"/>
        <v>4.2514167491229644</v>
      </c>
      <c r="T11">
        <f t="shared" si="5"/>
        <v>0.80783167538372136</v>
      </c>
      <c r="U11">
        <f t="shared" si="6"/>
        <v>1.8678263349255007E-2</v>
      </c>
      <c r="V11">
        <f t="shared" si="7"/>
        <v>0.70049975079811955</v>
      </c>
      <c r="X11">
        <v>12.46</v>
      </c>
      <c r="Z11">
        <f t="shared" si="8"/>
        <v>23.52941176470587</v>
      </c>
      <c r="AA11">
        <f t="shared" si="9"/>
        <v>4.5915356060622914</v>
      </c>
      <c r="AB11">
        <f t="shared" si="10"/>
        <v>59.333333333333343</v>
      </c>
      <c r="AC11">
        <f t="shared" si="11"/>
        <v>1.1139130637357202</v>
      </c>
      <c r="AD11">
        <f t="shared" si="12"/>
        <v>5.1846946118557167</v>
      </c>
    </row>
    <row r="12" spans="1:30">
      <c r="A12">
        <v>2</v>
      </c>
      <c r="B12">
        <v>2022</v>
      </c>
      <c r="C12" s="3">
        <v>1987668.22</v>
      </c>
      <c r="D12" s="5">
        <v>5118000</v>
      </c>
      <c r="E12" s="4">
        <v>360000</v>
      </c>
      <c r="F12" s="4">
        <v>21767000</v>
      </c>
      <c r="G12" s="4">
        <v>15007000</v>
      </c>
      <c r="H12" s="4">
        <v>91522000</v>
      </c>
      <c r="I12" s="4">
        <v>11674000</v>
      </c>
      <c r="J12" s="4">
        <v>113541000</v>
      </c>
      <c r="K12">
        <v>0.17</v>
      </c>
      <c r="L12" s="4">
        <v>239000</v>
      </c>
      <c r="M12" s="4">
        <v>49716000</v>
      </c>
      <c r="O12">
        <f t="shared" si="0"/>
        <v>0.31706608185589347</v>
      </c>
      <c r="P12">
        <f t="shared" si="1"/>
        <v>1.653879726191023</v>
      </c>
      <c r="Q12">
        <f t="shared" si="2"/>
        <v>7.0339976553341153</v>
      </c>
      <c r="R12">
        <f t="shared" si="3"/>
        <v>0.77790364496568265</v>
      </c>
      <c r="S12">
        <f t="shared" si="4"/>
        <v>4.2046216750126337</v>
      </c>
      <c r="T12">
        <f t="shared" si="5"/>
        <v>0.80607005398930787</v>
      </c>
      <c r="U12">
        <f t="shared" si="6"/>
        <v>1.5925901246085162E-2</v>
      </c>
      <c r="V12">
        <f t="shared" si="7"/>
        <v>0.69549403354643757</v>
      </c>
      <c r="X12">
        <v>9.9499999999999993</v>
      </c>
      <c r="Z12">
        <f t="shared" si="8"/>
        <v>-22.72727272727272</v>
      </c>
      <c r="AA12">
        <f t="shared" si="9"/>
        <v>3.8642631475185611</v>
      </c>
      <c r="AB12">
        <f t="shared" si="10"/>
        <v>58.529411764705877</v>
      </c>
      <c r="AC12">
        <f t="shared" si="11"/>
        <v>0.90859093072081576</v>
      </c>
      <c r="AD12">
        <f t="shared" si="12"/>
        <v>4.9954518307529749</v>
      </c>
    </row>
    <row r="13" spans="1:30">
      <c r="A13">
        <v>1</v>
      </c>
      <c r="B13">
        <v>2022</v>
      </c>
      <c r="C13" s="3">
        <v>1987472.59</v>
      </c>
      <c r="D13" s="5">
        <v>5798000</v>
      </c>
      <c r="E13" s="4">
        <v>478000</v>
      </c>
      <c r="F13" s="4">
        <v>21392000</v>
      </c>
      <c r="G13" s="4">
        <v>16560000</v>
      </c>
      <c r="H13" s="4">
        <v>82287000</v>
      </c>
      <c r="I13" s="4">
        <v>10376000</v>
      </c>
      <c r="J13" s="4">
        <v>103931000</v>
      </c>
      <c r="K13">
        <v>0.22</v>
      </c>
      <c r="L13" s="4">
        <v>247000</v>
      </c>
      <c r="M13" s="4">
        <v>46735000</v>
      </c>
      <c r="O13">
        <f t="shared" si="0"/>
        <v>0.45992052419393636</v>
      </c>
      <c r="P13">
        <f t="shared" si="1"/>
        <v>2.2344801795063574</v>
      </c>
      <c r="Q13">
        <f t="shared" si="2"/>
        <v>8.2442221455674378</v>
      </c>
      <c r="R13">
        <f t="shared" si="3"/>
        <v>0.62657004830917873</v>
      </c>
      <c r="S13">
        <f t="shared" si="4"/>
        <v>3.8466249065071056</v>
      </c>
      <c r="T13">
        <f t="shared" si="5"/>
        <v>0.79174644716205944</v>
      </c>
      <c r="U13">
        <f t="shared" si="6"/>
        <v>1.4915458937198067E-2</v>
      </c>
      <c r="V13">
        <f t="shared" si="7"/>
        <v>0.68599820922688504</v>
      </c>
      <c r="X13" s="9">
        <v>11.9</v>
      </c>
      <c r="Z13">
        <f t="shared" si="8"/>
        <v>-15.384615384615389</v>
      </c>
      <c r="AA13">
        <f t="shared" si="9"/>
        <v>4.0791520905484653</v>
      </c>
      <c r="AB13">
        <f t="shared" si="10"/>
        <v>54.090909090909093</v>
      </c>
      <c r="AC13">
        <f t="shared" si="11"/>
        <v>1.1055966632853405</v>
      </c>
      <c r="AD13">
        <f t="shared" si="12"/>
        <v>4.8442875841436051</v>
      </c>
    </row>
    <row r="14" spans="1:30">
      <c r="A14">
        <v>4</v>
      </c>
      <c r="B14">
        <v>2021</v>
      </c>
      <c r="C14" s="3">
        <v>1985400.54</v>
      </c>
      <c r="D14" s="5">
        <v>5246000</v>
      </c>
      <c r="E14" s="4">
        <v>476000</v>
      </c>
      <c r="F14" s="4">
        <v>20971000</v>
      </c>
      <c r="G14" s="4">
        <v>17427000</v>
      </c>
      <c r="H14" s="4">
        <v>82104000</v>
      </c>
      <c r="I14" s="4">
        <v>11077000</v>
      </c>
      <c r="J14" s="4">
        <v>103327000</v>
      </c>
      <c r="K14">
        <v>0.26</v>
      </c>
      <c r="L14" s="4">
        <v>291000</v>
      </c>
      <c r="M14" s="4">
        <v>46168000</v>
      </c>
      <c r="O14">
        <f t="shared" si="0"/>
        <v>0.46067339611137459</v>
      </c>
      <c r="P14">
        <f t="shared" si="1"/>
        <v>2.2698011539745364</v>
      </c>
      <c r="Q14">
        <f t="shared" si="2"/>
        <v>9.0735798703774311</v>
      </c>
      <c r="R14">
        <f t="shared" si="3"/>
        <v>0.63562288403052736</v>
      </c>
      <c r="S14">
        <f t="shared" si="4"/>
        <v>3.9151208812169185</v>
      </c>
      <c r="T14">
        <f t="shared" si="5"/>
        <v>0.79460354021698099</v>
      </c>
      <c r="U14">
        <f t="shared" si="6"/>
        <v>1.6698226889309692E-2</v>
      </c>
      <c r="V14">
        <f t="shared" si="7"/>
        <v>0.68764801382207064</v>
      </c>
      <c r="X14" s="9">
        <v>12.1</v>
      </c>
      <c r="Z14">
        <f t="shared" si="8"/>
        <v>-147.27272727272725</v>
      </c>
      <c r="AA14">
        <f t="shared" si="9"/>
        <v>4.579364569958063</v>
      </c>
      <c r="AB14">
        <f t="shared" si="10"/>
        <v>46.538461538461533</v>
      </c>
      <c r="AC14">
        <f t="shared" si="11"/>
        <v>1.14555083372276</v>
      </c>
      <c r="AD14">
        <f t="shared" si="12"/>
        <v>4.9327166086500407</v>
      </c>
    </row>
    <row r="15" spans="1:30">
      <c r="A15">
        <v>3</v>
      </c>
      <c r="B15">
        <v>2021</v>
      </c>
      <c r="C15" s="3">
        <v>1985369.2009999999</v>
      </c>
      <c r="D15" s="5">
        <v>5465000</v>
      </c>
      <c r="E15" s="4">
        <v>-1088000</v>
      </c>
      <c r="F15" s="4">
        <v>20475000</v>
      </c>
      <c r="G15" s="4">
        <v>17784000</v>
      </c>
      <c r="H15" s="4">
        <v>82834000</v>
      </c>
      <c r="I15" s="4">
        <v>11527000</v>
      </c>
      <c r="J15" s="4">
        <v>103561000</v>
      </c>
      <c r="K15">
        <v>-0.55000000000000004</v>
      </c>
      <c r="L15" s="4">
        <v>420000</v>
      </c>
      <c r="M15" s="4">
        <v>44286000</v>
      </c>
      <c r="O15">
        <f t="shared" si="0"/>
        <v>-1.0505885420187135</v>
      </c>
      <c r="P15">
        <f t="shared" si="1"/>
        <v>-5.3137973137973136</v>
      </c>
      <c r="Q15">
        <f t="shared" si="2"/>
        <v>-19.908508691674289</v>
      </c>
      <c r="R15">
        <f t="shared" si="3"/>
        <v>0.64816689158794427</v>
      </c>
      <c r="S15">
        <f t="shared" si="4"/>
        <v>4.0456166056166056</v>
      </c>
      <c r="T15">
        <f t="shared" si="5"/>
        <v>0.79985708905862241</v>
      </c>
      <c r="U15">
        <f t="shared" si="6"/>
        <v>2.3616734143049933E-2</v>
      </c>
      <c r="V15">
        <f t="shared" si="7"/>
        <v>0.68383749478853018</v>
      </c>
      <c r="X15" s="9">
        <v>9.57</v>
      </c>
      <c r="Z15">
        <f t="shared" si="8"/>
        <v>-405.55555555555554</v>
      </c>
      <c r="AA15">
        <f t="shared" si="9"/>
        <v>3.4766666520713629</v>
      </c>
      <c r="AB15">
        <f t="shared" si="10"/>
        <v>-17.399999999999999</v>
      </c>
      <c r="AC15">
        <f t="shared" si="11"/>
        <v>0.92796011006446877</v>
      </c>
      <c r="AD15">
        <f t="shared" si="12"/>
        <v>4.9830280830280831</v>
      </c>
    </row>
    <row r="16" spans="1:30">
      <c r="A16">
        <v>2</v>
      </c>
      <c r="B16">
        <v>2021</v>
      </c>
      <c r="C16" s="3">
        <v>1985273.048</v>
      </c>
      <c r="D16" s="5">
        <v>5215000</v>
      </c>
      <c r="E16" s="4">
        <v>401000</v>
      </c>
      <c r="F16" s="4">
        <v>21547000</v>
      </c>
      <c r="G16" s="4">
        <v>15493000</v>
      </c>
      <c r="H16" s="4">
        <v>78695000</v>
      </c>
      <c r="I16" s="4">
        <v>10289000</v>
      </c>
      <c r="J16" s="4">
        <v>100494000</v>
      </c>
      <c r="K16">
        <v>0.18</v>
      </c>
      <c r="L16" s="4">
        <v>307000</v>
      </c>
      <c r="M16" s="4">
        <v>44064000</v>
      </c>
      <c r="O16">
        <f t="shared" si="0"/>
        <v>0.39902879773916855</v>
      </c>
      <c r="P16">
        <f t="shared" si="1"/>
        <v>1.8610479417088224</v>
      </c>
      <c r="Q16">
        <f t="shared" si="2"/>
        <v>7.689357622243528</v>
      </c>
      <c r="R16">
        <f t="shared" si="3"/>
        <v>0.66410637061898925</v>
      </c>
      <c r="S16">
        <f t="shared" si="4"/>
        <v>3.652248572887177</v>
      </c>
      <c r="T16">
        <f t="shared" si="5"/>
        <v>0.7830815770095727</v>
      </c>
      <c r="U16">
        <f t="shared" si="6"/>
        <v>1.9815400503453172E-2</v>
      </c>
      <c r="V16">
        <f t="shared" si="7"/>
        <v>0.67159470210787831</v>
      </c>
      <c r="X16" s="9">
        <v>10.130000000000001</v>
      </c>
      <c r="Z16">
        <f t="shared" si="8"/>
        <v>200</v>
      </c>
      <c r="AA16">
        <f t="shared" si="9"/>
        <v>3.8563405515321194</v>
      </c>
      <c r="AB16">
        <f t="shared" si="10"/>
        <v>56.277777777777786</v>
      </c>
      <c r="AC16">
        <f t="shared" si="11"/>
        <v>0.93334645083956014</v>
      </c>
      <c r="AD16">
        <f t="shared" si="12"/>
        <v>4.619018888940456</v>
      </c>
    </row>
    <row r="17" spans="1:30">
      <c r="A17">
        <v>1</v>
      </c>
      <c r="B17">
        <v>2021</v>
      </c>
      <c r="C17" s="3">
        <v>1985105.703</v>
      </c>
      <c r="D17" s="5">
        <v>4716000</v>
      </c>
      <c r="E17" s="4">
        <v>123000</v>
      </c>
      <c r="F17" s="4">
        <v>21127000</v>
      </c>
      <c r="G17" s="4">
        <v>12217000</v>
      </c>
      <c r="H17" s="4">
        <v>77179000</v>
      </c>
      <c r="I17" s="4">
        <v>9067000</v>
      </c>
      <c r="J17" s="4">
        <v>98558000</v>
      </c>
      <c r="K17">
        <v>0.06</v>
      </c>
      <c r="L17" s="4">
        <v>229000</v>
      </c>
      <c r="M17" s="4">
        <v>42430000</v>
      </c>
      <c r="O17">
        <f t="shared" si="0"/>
        <v>0.12479961038170417</v>
      </c>
      <c r="P17">
        <f t="shared" si="1"/>
        <v>0.58219340180811285</v>
      </c>
      <c r="Q17">
        <f t="shared" si="2"/>
        <v>2.608142493638677</v>
      </c>
      <c r="R17">
        <f t="shared" si="3"/>
        <v>0.74216256036670214</v>
      </c>
      <c r="S17">
        <f t="shared" si="4"/>
        <v>3.6530979315567755</v>
      </c>
      <c r="T17">
        <f t="shared" si="5"/>
        <v>0.78308204306093876</v>
      </c>
      <c r="U17">
        <f t="shared" si="6"/>
        <v>1.8744372595563559E-2</v>
      </c>
      <c r="V17">
        <f t="shared" si="7"/>
        <v>0.66758972261119942</v>
      </c>
      <c r="X17" s="9">
        <v>11.67</v>
      </c>
      <c r="Z17">
        <f t="shared" si="8"/>
        <v>-97.101449275362313</v>
      </c>
      <c r="AA17">
        <f t="shared" si="9"/>
        <v>4.9122526620038167</v>
      </c>
      <c r="AB17">
        <f t="shared" si="10"/>
        <v>194.5</v>
      </c>
      <c r="AC17">
        <f t="shared" si="11"/>
        <v>1.0965202609935154</v>
      </c>
      <c r="AD17">
        <f t="shared" si="12"/>
        <v>4.6484119846641736</v>
      </c>
    </row>
    <row r="18" spans="1:30">
      <c r="A18">
        <v>4</v>
      </c>
      <c r="B18">
        <v>2020</v>
      </c>
      <c r="C18" s="3">
        <v>1984678.673</v>
      </c>
      <c r="D18" s="5">
        <v>4748000</v>
      </c>
      <c r="E18" s="4">
        <v>204000</v>
      </c>
      <c r="F18" s="4">
        <v>21001000</v>
      </c>
      <c r="G18" s="4">
        <v>13581000</v>
      </c>
      <c r="H18" s="4">
        <v>76603000</v>
      </c>
      <c r="I18" s="4">
        <v>9602000</v>
      </c>
      <c r="J18" s="4">
        <v>97856000</v>
      </c>
      <c r="K18">
        <v>2.0699999999999998</v>
      </c>
      <c r="L18" s="4">
        <v>484000</v>
      </c>
      <c r="M18" s="4">
        <v>42604000</v>
      </c>
      <c r="O18">
        <f t="shared" si="0"/>
        <v>0.20846958796599085</v>
      </c>
      <c r="P18">
        <f t="shared" si="1"/>
        <v>0.971382315127851</v>
      </c>
      <c r="Q18">
        <f t="shared" si="2"/>
        <v>4.2965459140690818</v>
      </c>
      <c r="R18">
        <f t="shared" si="3"/>
        <v>0.70701715632133122</v>
      </c>
      <c r="S18">
        <f t="shared" si="4"/>
        <v>3.6475882100852339</v>
      </c>
      <c r="T18">
        <f t="shared" si="5"/>
        <v>0.78281352190974496</v>
      </c>
      <c r="U18">
        <f t="shared" si="6"/>
        <v>3.5638023709594284E-2</v>
      </c>
      <c r="V18">
        <f t="shared" si="7"/>
        <v>0.66982155490920525</v>
      </c>
      <c r="X18" s="9">
        <v>12.42</v>
      </c>
      <c r="Z18">
        <f t="shared" si="8"/>
        <v>5074.9999999999991</v>
      </c>
      <c r="AA18">
        <f t="shared" si="9"/>
        <v>5.1915983821946083</v>
      </c>
      <c r="AB18">
        <f t="shared" si="10"/>
        <v>6</v>
      </c>
      <c r="AC18">
        <f t="shared" si="11"/>
        <v>1.1737397799466691</v>
      </c>
      <c r="AD18">
        <f t="shared" si="12"/>
        <v>4.6055664015999236</v>
      </c>
    </row>
    <row r="19" spans="1:30">
      <c r="A19">
        <v>3</v>
      </c>
      <c r="B19">
        <v>2020</v>
      </c>
      <c r="C19" s="3">
        <v>1984562.0349999999</v>
      </c>
      <c r="D19" s="5">
        <v>4882000</v>
      </c>
      <c r="E19" s="4">
        <v>86000</v>
      </c>
      <c r="F19" s="4">
        <v>20812000</v>
      </c>
      <c r="G19" s="4">
        <v>13321000</v>
      </c>
      <c r="H19" s="4">
        <v>74523000</v>
      </c>
      <c r="I19" s="4">
        <v>9798000</v>
      </c>
      <c r="J19" s="4">
        <v>95587000</v>
      </c>
      <c r="K19">
        <v>0.04</v>
      </c>
      <c r="L19" s="4">
        <v>464000</v>
      </c>
      <c r="M19" s="4">
        <v>40636000</v>
      </c>
      <c r="O19">
        <f t="shared" si="0"/>
        <v>8.9970393463546294E-2</v>
      </c>
      <c r="P19">
        <f t="shared" si="1"/>
        <v>0.41322314049586778</v>
      </c>
      <c r="Q19">
        <f t="shared" si="2"/>
        <v>1.7615731257681277</v>
      </c>
      <c r="R19">
        <f t="shared" si="3"/>
        <v>0.73553036558816909</v>
      </c>
      <c r="S19">
        <f t="shared" si="4"/>
        <v>3.5807707092062273</v>
      </c>
      <c r="T19">
        <f t="shared" si="5"/>
        <v>0.77963530605626286</v>
      </c>
      <c r="U19">
        <f t="shared" si="6"/>
        <v>3.4832219803318069E-2</v>
      </c>
      <c r="V19">
        <f t="shared" si="7"/>
        <v>0.66130712146855875</v>
      </c>
      <c r="X19" s="9">
        <v>9.36</v>
      </c>
      <c r="Z19">
        <f t="shared" si="8"/>
        <v>-101.07238605898124</v>
      </c>
      <c r="AA19">
        <f t="shared" si="9"/>
        <v>3.8048956672675129</v>
      </c>
      <c r="AB19">
        <f t="shared" si="10"/>
        <v>233.99999999999997</v>
      </c>
      <c r="AC19">
        <f t="shared" si="11"/>
        <v>0.89253798998654621</v>
      </c>
      <c r="AD19">
        <f t="shared" si="12"/>
        <v>4.9206227176628872</v>
      </c>
    </row>
    <row r="20" spans="1:30">
      <c r="A20">
        <v>2</v>
      </c>
      <c r="B20">
        <v>2020</v>
      </c>
      <c r="C20" s="3">
        <v>529793.35499999998</v>
      </c>
      <c r="D20" s="5">
        <v>4533000</v>
      </c>
      <c r="E20" s="4">
        <v>-1968000</v>
      </c>
      <c r="F20" s="4">
        <v>3549000</v>
      </c>
      <c r="G20" s="4">
        <v>45795000</v>
      </c>
      <c r="H20" s="4">
        <v>105428000</v>
      </c>
      <c r="I20" s="4">
        <v>25013000</v>
      </c>
      <c r="J20" s="4">
        <v>109229000</v>
      </c>
      <c r="K20">
        <v>-3.73</v>
      </c>
      <c r="L20" s="4">
        <v>968000</v>
      </c>
      <c r="M20" s="4">
        <v>39797000</v>
      </c>
      <c r="O20">
        <f t="shared" si="0"/>
        <v>-1.8017193236228475</v>
      </c>
      <c r="P20">
        <f t="shared" si="1"/>
        <v>-55.452240067624679</v>
      </c>
      <c r="Q20">
        <f t="shared" si="2"/>
        <v>-43.414956982131038</v>
      </c>
      <c r="R20">
        <f t="shared" si="3"/>
        <v>0.54619499945408889</v>
      </c>
      <c r="S20">
        <f t="shared" si="4"/>
        <v>29.706396167934628</v>
      </c>
      <c r="T20">
        <f t="shared" si="5"/>
        <v>0.96520154903917454</v>
      </c>
      <c r="U20">
        <f t="shared" si="6"/>
        <v>2.1137678785893656E-2</v>
      </c>
      <c r="V20">
        <f t="shared" si="7"/>
        <v>0.91812393300419881</v>
      </c>
      <c r="X20" s="9">
        <v>8.84</v>
      </c>
      <c r="Z20">
        <f t="shared" si="8"/>
        <v>-754.38596491228077</v>
      </c>
      <c r="AA20">
        <f t="shared" si="9"/>
        <v>1.0331730108537394</v>
      </c>
      <c r="AB20">
        <f t="shared" si="10"/>
        <v>-2.3699731903485253</v>
      </c>
      <c r="AC20">
        <f t="shared" si="11"/>
        <v>1.3196318</v>
      </c>
      <c r="AD20">
        <f t="shared" si="12"/>
        <v>27.601718794026485</v>
      </c>
    </row>
    <row r="21" spans="1:30">
      <c r="A21">
        <v>1</v>
      </c>
      <c r="B21">
        <v>2020</v>
      </c>
      <c r="C21" s="3">
        <v>529785.89599999995</v>
      </c>
      <c r="D21" s="5">
        <v>4306000</v>
      </c>
      <c r="E21" s="4">
        <v>374000</v>
      </c>
      <c r="F21" s="4">
        <v>5507000</v>
      </c>
      <c r="G21" s="4">
        <v>8253000</v>
      </c>
      <c r="H21" s="4">
        <v>80929000</v>
      </c>
      <c r="I21" s="4">
        <v>10558000</v>
      </c>
      <c r="J21" s="4">
        <v>86688000</v>
      </c>
      <c r="K21">
        <v>0.56999999999999995</v>
      </c>
      <c r="L21" s="4">
        <v>1960000</v>
      </c>
      <c r="M21" s="4">
        <v>4209000</v>
      </c>
      <c r="O21">
        <f t="shared" si="0"/>
        <v>0.43143226282761166</v>
      </c>
      <c r="P21">
        <f t="shared" si="1"/>
        <v>6.7913564554203738</v>
      </c>
      <c r="Q21">
        <f t="shared" si="2"/>
        <v>8.6855550394797962</v>
      </c>
      <c r="R21">
        <f t="shared" si="3"/>
        <v>1.2792923785290198</v>
      </c>
      <c r="S21">
        <f t="shared" si="4"/>
        <v>14.695660069003088</v>
      </c>
      <c r="T21">
        <f t="shared" si="5"/>
        <v>0.93356635289774825</v>
      </c>
      <c r="U21">
        <f t="shared" si="6"/>
        <v>0.23748939779474132</v>
      </c>
      <c r="V21">
        <f t="shared" si="7"/>
        <v>0.43320296418279125</v>
      </c>
      <c r="X21" s="9">
        <v>8.9600000000000009</v>
      </c>
      <c r="Z21">
        <f t="shared" si="8"/>
        <v>-108.30903790087464</v>
      </c>
      <c r="AA21">
        <f t="shared" si="9"/>
        <v>1.1023877445796562</v>
      </c>
      <c r="AB21">
        <f t="shared" si="10"/>
        <v>15.719298245614038</v>
      </c>
      <c r="AC21">
        <f t="shared" si="11"/>
        <v>0.8619723312438714</v>
      </c>
      <c r="AD21">
        <f t="shared" si="12"/>
        <v>15.605956055928818</v>
      </c>
    </row>
    <row r="22" spans="1:30">
      <c r="A22">
        <v>4</v>
      </c>
      <c r="B22">
        <v>2019</v>
      </c>
      <c r="C22" s="3">
        <v>529236.74100000004</v>
      </c>
      <c r="D22" s="5">
        <v>4743000</v>
      </c>
      <c r="E22" s="4">
        <v>-3613000</v>
      </c>
      <c r="F22" s="4">
        <v>5136000</v>
      </c>
      <c r="G22" s="4">
        <v>7631000</v>
      </c>
      <c r="H22" s="4">
        <v>79808000</v>
      </c>
      <c r="I22" s="4">
        <v>10165000</v>
      </c>
      <c r="J22" s="4">
        <v>85196000</v>
      </c>
      <c r="K22">
        <v>-6.86</v>
      </c>
      <c r="L22" s="4">
        <v>1570000</v>
      </c>
      <c r="M22" s="4">
        <v>3786000</v>
      </c>
      <c r="O22">
        <f t="shared" si="0"/>
        <v>-4.2408094276726604</v>
      </c>
      <c r="P22">
        <f t="shared" si="1"/>
        <v>-70.346573208722745</v>
      </c>
      <c r="Q22">
        <f t="shared" si="2"/>
        <v>-76.175416403120394</v>
      </c>
      <c r="R22">
        <f t="shared" si="3"/>
        <v>1.3320665705674224</v>
      </c>
      <c r="S22">
        <f t="shared" si="4"/>
        <v>15.538940809968848</v>
      </c>
      <c r="T22">
        <f t="shared" si="5"/>
        <v>0.93675759425325134</v>
      </c>
      <c r="U22">
        <f t="shared" si="6"/>
        <v>0.20573974577381732</v>
      </c>
      <c r="V22">
        <f t="shared" si="7"/>
        <v>0.42434431741761935</v>
      </c>
      <c r="X22">
        <v>10.83</v>
      </c>
      <c r="Z22">
        <f t="shared" si="8"/>
        <v>124.18300653594771</v>
      </c>
      <c r="AA22">
        <f t="shared" si="9"/>
        <v>1.2084406293548386</v>
      </c>
      <c r="AB22">
        <f t="shared" si="10"/>
        <v>-1.5787172011661808</v>
      </c>
      <c r="AC22">
        <f t="shared" si="11"/>
        <v>1.1159723335338785</v>
      </c>
      <c r="AD22">
        <f t="shared" si="12"/>
        <v>16.638337227414329</v>
      </c>
    </row>
    <row r="23" spans="1:30">
      <c r="A23">
        <v>3</v>
      </c>
      <c r="B23">
        <v>2019</v>
      </c>
      <c r="C23" s="3">
        <v>529229.51699999999</v>
      </c>
      <c r="D23" s="5">
        <v>4432000</v>
      </c>
      <c r="E23" s="4">
        <v>-1616000</v>
      </c>
      <c r="F23" s="4">
        <v>8739000</v>
      </c>
      <c r="G23" s="4">
        <v>6472000</v>
      </c>
      <c r="H23" s="4">
        <v>76722000</v>
      </c>
      <c r="I23" s="4">
        <v>11577000</v>
      </c>
      <c r="J23" s="4">
        <v>85713000</v>
      </c>
      <c r="K23">
        <v>-3.06</v>
      </c>
      <c r="L23" s="4">
        <v>2970000</v>
      </c>
      <c r="M23" s="4">
        <v>3935000</v>
      </c>
      <c r="O23">
        <f t="shared" si="0"/>
        <v>-1.8853616137575395</v>
      </c>
      <c r="P23">
        <f t="shared" si="1"/>
        <v>-18.491818285845063</v>
      </c>
      <c r="Q23">
        <f t="shared" si="2"/>
        <v>-36.462093862815884</v>
      </c>
      <c r="R23">
        <f t="shared" si="3"/>
        <v>1.7887824474660075</v>
      </c>
      <c r="S23">
        <f t="shared" si="4"/>
        <v>8.7792653621695838</v>
      </c>
      <c r="T23">
        <f t="shared" si="5"/>
        <v>0.8951034265513983</v>
      </c>
      <c r="U23">
        <f t="shared" si="6"/>
        <v>0.4588998763906057</v>
      </c>
      <c r="V23">
        <f t="shared" si="7"/>
        <v>0.31047814423228659</v>
      </c>
      <c r="X23">
        <v>9.9700000000000006</v>
      </c>
      <c r="Z23">
        <f t="shared" si="8"/>
        <v>-36.645962732919259</v>
      </c>
      <c r="AA23">
        <f t="shared" si="9"/>
        <v>1.1905275912657942</v>
      </c>
      <c r="AB23">
        <f t="shared" si="10"/>
        <v>-3.2581699346405228</v>
      </c>
      <c r="AC23">
        <f t="shared" si="11"/>
        <v>0.60377826805012025</v>
      </c>
      <c r="AD23">
        <f t="shared" si="12"/>
        <v>9.7322348094747682</v>
      </c>
    </row>
    <row r="24" spans="1:30">
      <c r="A24">
        <v>2</v>
      </c>
      <c r="B24">
        <v>2019</v>
      </c>
      <c r="C24" s="3">
        <v>529223.79299999995</v>
      </c>
      <c r="D24" s="5">
        <v>3943000</v>
      </c>
      <c r="E24" s="4">
        <v>-2549000</v>
      </c>
      <c r="F24" s="4">
        <v>10342000</v>
      </c>
      <c r="G24" s="4">
        <v>5711000</v>
      </c>
      <c r="H24" s="4">
        <v>73793000</v>
      </c>
      <c r="I24" s="4">
        <v>11577000</v>
      </c>
      <c r="J24" s="4">
        <v>84387000</v>
      </c>
      <c r="K24">
        <v>-4.83</v>
      </c>
      <c r="L24" s="4">
        <v>3459000</v>
      </c>
      <c r="M24" s="4">
        <v>4162000</v>
      </c>
      <c r="O24">
        <f t="shared" si="0"/>
        <v>-3.0206074395345257</v>
      </c>
      <c r="P24">
        <f t="shared" si="1"/>
        <v>-24.64707019918778</v>
      </c>
      <c r="Q24">
        <f t="shared" si="2"/>
        <v>-64.646208470707577</v>
      </c>
      <c r="R24">
        <f t="shared" si="3"/>
        <v>2.0271406058483628</v>
      </c>
      <c r="S24">
        <f t="shared" si="4"/>
        <v>7.1352736414619997</v>
      </c>
      <c r="T24">
        <f t="shared" si="5"/>
        <v>0.87445933615367299</v>
      </c>
      <c r="U24">
        <f t="shared" si="6"/>
        <v>0.60567326212572226</v>
      </c>
      <c r="V24">
        <f t="shared" si="7"/>
        <v>0.28695532266960838</v>
      </c>
      <c r="X24">
        <v>22.84</v>
      </c>
      <c r="Z24">
        <f t="shared" si="8"/>
        <v>-2032</v>
      </c>
      <c r="AA24">
        <f t="shared" si="9"/>
        <v>3.0655519736545775</v>
      </c>
      <c r="AB24">
        <f t="shared" si="10"/>
        <v>-4.7287784679089029</v>
      </c>
      <c r="AC24">
        <f t="shared" si="11"/>
        <v>1.1687750369483658</v>
      </c>
      <c r="AD24">
        <f t="shared" si="12"/>
        <v>8.0581125507638749</v>
      </c>
    </row>
    <row r="25" spans="1:30">
      <c r="A25">
        <v>1</v>
      </c>
      <c r="B25">
        <v>2019</v>
      </c>
      <c r="C25" s="3">
        <v>529210.27800000005</v>
      </c>
      <c r="D25" s="5">
        <v>4011000</v>
      </c>
      <c r="E25" s="4">
        <v>136000</v>
      </c>
      <c r="F25" s="4">
        <v>12877000</v>
      </c>
      <c r="G25" s="4">
        <v>4808000</v>
      </c>
      <c r="H25" s="4">
        <v>69158000</v>
      </c>
      <c r="I25" s="4">
        <v>10693000</v>
      </c>
      <c r="J25" s="4">
        <v>82287000</v>
      </c>
      <c r="K25">
        <v>0.25</v>
      </c>
      <c r="L25" s="4">
        <v>2964000</v>
      </c>
      <c r="M25" s="4">
        <v>3088000</v>
      </c>
      <c r="O25">
        <f t="shared" si="0"/>
        <v>0.16527519535285037</v>
      </c>
      <c r="P25">
        <f t="shared" si="1"/>
        <v>1.0561466180010872</v>
      </c>
      <c r="Q25">
        <f t="shared" si="2"/>
        <v>3.3906756419845427</v>
      </c>
      <c r="R25">
        <f t="shared" si="3"/>
        <v>2.2240016638935107</v>
      </c>
      <c r="S25">
        <f t="shared" si="4"/>
        <v>5.3706608682146459</v>
      </c>
      <c r="T25">
        <f t="shared" si="5"/>
        <v>0.84044867354503139</v>
      </c>
      <c r="U25">
        <f t="shared" si="6"/>
        <v>0.61647254575707155</v>
      </c>
      <c r="V25">
        <f t="shared" si="7"/>
        <v>0.19342311305981835</v>
      </c>
      <c r="X25">
        <v>17.739999999999998</v>
      </c>
      <c r="Z25">
        <f t="shared" si="8"/>
        <v>-101.88111361926259</v>
      </c>
      <c r="AA25">
        <f t="shared" si="9"/>
        <v>2.3406109029468962</v>
      </c>
      <c r="AB25">
        <f t="shared" si="10"/>
        <v>70.959999999999994</v>
      </c>
      <c r="AC25">
        <f t="shared" si="11"/>
        <v>0.72906657852916057</v>
      </c>
      <c r="AD25">
        <f t="shared" si="12"/>
        <v>6.1847480003106314</v>
      </c>
    </row>
    <row r="26" spans="1:30">
      <c r="A26">
        <v>4</v>
      </c>
      <c r="B26">
        <v>2018</v>
      </c>
      <c r="C26" s="3">
        <v>520338.71</v>
      </c>
      <c r="D26" s="5">
        <v>4088000</v>
      </c>
      <c r="E26" s="4">
        <v>-6869000</v>
      </c>
      <c r="F26" s="4">
        <v>12651000</v>
      </c>
      <c r="G26" s="4">
        <v>41695000</v>
      </c>
      <c r="H26" s="4">
        <v>64092000</v>
      </c>
      <c r="I26" s="4">
        <v>9195000</v>
      </c>
      <c r="J26" s="4">
        <v>76995000</v>
      </c>
      <c r="K26">
        <v>-13.29</v>
      </c>
      <c r="L26" s="4">
        <v>1668000</v>
      </c>
      <c r="M26" s="4">
        <v>21994000</v>
      </c>
      <c r="O26">
        <f t="shared" si="0"/>
        <v>-8.9213585297746612</v>
      </c>
      <c r="P26">
        <f t="shared" si="1"/>
        <v>-54.296103074855736</v>
      </c>
      <c r="Q26">
        <f t="shared" si="2"/>
        <v>-168.02837573385517</v>
      </c>
      <c r="R26">
        <f t="shared" si="3"/>
        <v>0.22053003957309031</v>
      </c>
      <c r="S26">
        <f t="shared" si="4"/>
        <v>5.066160777804126</v>
      </c>
      <c r="T26">
        <f t="shared" si="5"/>
        <v>0.83241768946035455</v>
      </c>
      <c r="U26">
        <f t="shared" si="6"/>
        <v>4.000479673821801E-2</v>
      </c>
      <c r="V26">
        <f t="shared" si="7"/>
        <v>0.63483908211863183</v>
      </c>
      <c r="X26">
        <v>23.67</v>
      </c>
      <c r="Z26">
        <f t="shared" si="8"/>
        <v>-1319.2660550458713</v>
      </c>
      <c r="AA26">
        <f t="shared" si="9"/>
        <v>3.0128222274217222</v>
      </c>
      <c r="AB26">
        <f t="shared" si="10"/>
        <v>-1.7810383747178331</v>
      </c>
      <c r="AC26">
        <f t="shared" si="11"/>
        <v>0.9735528626748875</v>
      </c>
      <c r="AD26">
        <f t="shared" si="12"/>
        <v>5.8643585487313254</v>
      </c>
    </row>
    <row r="27" spans="1:30">
      <c r="A27">
        <v>3</v>
      </c>
      <c r="B27">
        <v>2018</v>
      </c>
      <c r="C27" s="3">
        <v>517102.98300000001</v>
      </c>
      <c r="D27" s="5">
        <v>4381000</v>
      </c>
      <c r="E27" s="4">
        <v>567000</v>
      </c>
      <c r="F27" s="4">
        <v>19444000</v>
      </c>
      <c r="G27" s="4">
        <v>9489000</v>
      </c>
      <c r="H27" s="4">
        <v>51689000</v>
      </c>
      <c r="I27" s="4">
        <v>6349000</v>
      </c>
      <c r="J27" s="4">
        <v>71385000</v>
      </c>
      <c r="K27">
        <v>1.0900000000000001</v>
      </c>
      <c r="L27" s="4">
        <v>430000</v>
      </c>
      <c r="M27" s="4">
        <v>19350000</v>
      </c>
      <c r="O27">
        <f t="shared" si="0"/>
        <v>0.79428451355326746</v>
      </c>
      <c r="P27">
        <f t="shared" si="1"/>
        <v>2.9160666529520674</v>
      </c>
      <c r="Q27">
        <f t="shared" si="2"/>
        <v>12.942250627710569</v>
      </c>
      <c r="R27">
        <f t="shared" si="3"/>
        <v>0.66909052587206241</v>
      </c>
      <c r="S27">
        <f t="shared" si="4"/>
        <v>2.6583521909072205</v>
      </c>
      <c r="T27">
        <f t="shared" si="5"/>
        <v>0.7240876934930307</v>
      </c>
      <c r="U27">
        <f t="shared" si="6"/>
        <v>4.5315628622615657E-2</v>
      </c>
      <c r="V27">
        <f t="shared" si="7"/>
        <v>0.49878847244419239</v>
      </c>
      <c r="X27" s="9">
        <v>45.85</v>
      </c>
      <c r="Z27">
        <f t="shared" si="8"/>
        <v>-157.06806282722513</v>
      </c>
      <c r="AA27">
        <f t="shared" si="9"/>
        <v>5.4118173409153165</v>
      </c>
      <c r="AB27">
        <f t="shared" si="10"/>
        <v>42.064220183486235</v>
      </c>
      <c r="AC27">
        <f t="shared" si="11"/>
        <v>1.2193567049243983</v>
      </c>
      <c r="AD27">
        <f t="shared" si="12"/>
        <v>3.632843036412261</v>
      </c>
    </row>
    <row r="28" spans="1:30">
      <c r="A28">
        <v>2</v>
      </c>
      <c r="B28">
        <v>2018</v>
      </c>
      <c r="C28" s="3">
        <v>517102.98300000001</v>
      </c>
      <c r="D28" s="5">
        <v>4234000</v>
      </c>
      <c r="E28" s="4">
        <v>-980000</v>
      </c>
      <c r="F28" s="4">
        <v>18809000</v>
      </c>
      <c r="G28" s="4">
        <v>9786000</v>
      </c>
      <c r="H28" s="4">
        <v>50828000</v>
      </c>
      <c r="I28" s="4">
        <v>6367000</v>
      </c>
      <c r="J28" s="4">
        <v>69889000</v>
      </c>
      <c r="K28">
        <v>-1.91</v>
      </c>
      <c r="L28" s="4">
        <v>517000</v>
      </c>
      <c r="M28" s="4">
        <v>19255000</v>
      </c>
      <c r="O28">
        <f t="shared" si="0"/>
        <v>-1.4022235258767473</v>
      </c>
      <c r="P28">
        <f t="shared" si="1"/>
        <v>-5.2102716784518046</v>
      </c>
      <c r="Q28">
        <f t="shared" si="2"/>
        <v>-23.145961265942372</v>
      </c>
      <c r="R28">
        <f t="shared" si="3"/>
        <v>0.65062333946454121</v>
      </c>
      <c r="S28">
        <f t="shared" si="4"/>
        <v>2.702323355840289</v>
      </c>
      <c r="T28">
        <f t="shared" si="5"/>
        <v>0.72726752421697261</v>
      </c>
      <c r="U28">
        <f t="shared" si="6"/>
        <v>5.2830574289801757E-2</v>
      </c>
      <c r="V28">
        <f t="shared" si="7"/>
        <v>0.50585855401429169</v>
      </c>
      <c r="X28" s="9">
        <v>42.41</v>
      </c>
      <c r="Z28">
        <f t="shared" si="8"/>
        <v>-322.09302325581393</v>
      </c>
      <c r="AA28">
        <f t="shared" si="9"/>
        <v>5.1795790054393009</v>
      </c>
      <c r="AB28">
        <f t="shared" si="10"/>
        <v>-22.204188481675391</v>
      </c>
      <c r="AC28">
        <f t="shared" si="11"/>
        <v>1.1659491471651868</v>
      </c>
      <c r="AD28">
        <f t="shared" si="12"/>
        <v>3.6695996597373597</v>
      </c>
    </row>
    <row r="29" spans="1:30">
      <c r="A29">
        <v>1</v>
      </c>
      <c r="B29">
        <v>2018</v>
      </c>
      <c r="C29" s="3">
        <v>516003.95699999999</v>
      </c>
      <c r="D29" s="5">
        <v>4056000</v>
      </c>
      <c r="E29" s="4">
        <v>445000</v>
      </c>
      <c r="F29" s="4">
        <v>19731000</v>
      </c>
      <c r="G29" s="4">
        <v>6920000</v>
      </c>
      <c r="H29" s="4">
        <v>48171000</v>
      </c>
      <c r="I29" s="4">
        <v>5855000</v>
      </c>
      <c r="J29" s="4">
        <v>68154000</v>
      </c>
      <c r="K29">
        <v>0.86</v>
      </c>
      <c r="L29" s="4">
        <v>144000</v>
      </c>
      <c r="M29" s="4">
        <v>18768000</v>
      </c>
      <c r="O29">
        <f t="shared" si="0"/>
        <v>0.65293306335651613</v>
      </c>
      <c r="P29">
        <f t="shared" si="1"/>
        <v>2.2553342456033652</v>
      </c>
      <c r="Q29">
        <f t="shared" si="2"/>
        <v>10.971400394477318</v>
      </c>
      <c r="R29">
        <f t="shared" si="3"/>
        <v>0.84609826589595372</v>
      </c>
      <c r="S29">
        <f t="shared" si="4"/>
        <v>2.4413866504485329</v>
      </c>
      <c r="T29">
        <f t="shared" si="5"/>
        <v>0.70679637292015141</v>
      </c>
      <c r="U29">
        <f t="shared" si="6"/>
        <v>2.0809248554913295E-2</v>
      </c>
      <c r="V29">
        <f t="shared" si="7"/>
        <v>0.48749318164108157</v>
      </c>
      <c r="X29">
        <v>43.78</v>
      </c>
      <c r="Z29">
        <f t="shared" si="8"/>
        <v>290.90909090909093</v>
      </c>
      <c r="AA29">
        <f t="shared" si="9"/>
        <v>5.5696876818195262</v>
      </c>
      <c r="AB29">
        <f t="shared" si="10"/>
        <v>50.906976744186046</v>
      </c>
      <c r="AC29">
        <f t="shared" si="11"/>
        <v>1.1449319972358218</v>
      </c>
      <c r="AD29">
        <f t="shared" si="12"/>
        <v>3.4505600324362677</v>
      </c>
    </row>
    <row r="30" spans="1:30">
      <c r="I30" s="4"/>
      <c r="J30" s="4">
        <v>68012000</v>
      </c>
      <c r="K30">
        <v>0.22</v>
      </c>
    </row>
    <row r="31" spans="1:30">
      <c r="C31">
        <f>AVERAGE(C2:C29)</f>
        <v>1501408.5682142854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>
        <f t="shared" ref="O31:AD31" si="13">AVERAGE(O2:O29)</f>
        <v>-0.48707629185347995</v>
      </c>
      <c r="P31">
        <f t="shared" si="13"/>
        <v>-6.7098652401555006</v>
      </c>
      <c r="Q31">
        <f t="shared" si="13"/>
        <v>-9.2773715882897267</v>
      </c>
      <c r="R31">
        <f t="shared" si="13"/>
        <v>0.93754697699825462</v>
      </c>
      <c r="S31">
        <f t="shared" si="13"/>
        <v>5.8796296587498924</v>
      </c>
      <c r="T31">
        <f t="shared" si="13"/>
        <v>0.8120138239354695</v>
      </c>
      <c r="U31">
        <f t="shared" si="13"/>
        <v>0.10641883660481812</v>
      </c>
      <c r="V31">
        <f t="shared" si="13"/>
        <v>0.60933240741567396</v>
      </c>
      <c r="Z31">
        <f t="shared" si="13"/>
        <v>7.7230002664266069</v>
      </c>
      <c r="AA31">
        <f t="shared" si="13"/>
        <v>4.3833555712007115</v>
      </c>
      <c r="AB31">
        <f t="shared" si="13"/>
        <v>52.066625269052643</v>
      </c>
      <c r="AC31">
        <f t="shared" si="13"/>
        <v>1.167375498059378</v>
      </c>
      <c r="AD31">
        <f t="shared" si="13"/>
        <v>6.7382528823606682</v>
      </c>
    </row>
    <row r="32" spans="1:30">
      <c r="I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</vt:lpstr>
      <vt:lpstr>D</vt:lpstr>
      <vt:lpstr>NEE</vt:lpstr>
      <vt:lpstr>DUK</vt:lpstr>
      <vt:lpstr>AEP</vt:lpstr>
      <vt:lpstr>ES</vt:lpstr>
      <vt:lpstr>PCG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Revanuru, Mounika</cp:lastModifiedBy>
  <cp:revision/>
  <dcterms:created xsi:type="dcterms:W3CDTF">2025-02-24T05:53:27Z</dcterms:created>
  <dcterms:modified xsi:type="dcterms:W3CDTF">2025-05-26T01:11:41Z</dcterms:modified>
  <cp:category/>
  <cp:contentStatus/>
</cp:coreProperties>
</file>