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<sst xmlns="http://schemas.openxmlformats.org/spreadsheetml/2006/main" count="135" uniqueCount="116">
  <si>
    <t>代码</t>
  </si>
  <si>
    <t>名称</t>
  </si>
  <si>
    <t>涨幅%</t>
  </si>
  <si>
    <t>现价</t>
  </si>
  <si>
    <t>最高</t>
  </si>
  <si>
    <t>量比</t>
  </si>
  <si>
    <t>总金额</t>
  </si>
  <si>
    <t>细分行业</t>
  </si>
  <si>
    <t>T</t>
  </si>
  <si>
    <t>T1</t>
  </si>
  <si>
    <t>净额</t>
  </si>
  <si>
    <t>净流入</t>
  </si>
  <si>
    <t>净量</t>
  </si>
  <si>
    <t>北陆药业</t>
  </si>
  <si>
    <t>硅宝科技</t>
  </si>
  <si>
    <t>星辉娱乐</t>
  </si>
  <si>
    <t>三川智慧</t>
  </si>
  <si>
    <t>银河磁体</t>
  </si>
  <si>
    <t>新国都</t>
  </si>
  <si>
    <t>秀强股份</t>
  </si>
  <si>
    <t>华峰超纤</t>
  </si>
  <si>
    <t>长荣股份</t>
  </si>
  <si>
    <t>长海股份</t>
  </si>
  <si>
    <t>翰宇药业</t>
  </si>
  <si>
    <t>宝莱特</t>
  </si>
  <si>
    <t>仟源医药</t>
  </si>
  <si>
    <t>迪森股份</t>
  </si>
  <si>
    <t>长亮科技</t>
  </si>
  <si>
    <t>汇中股份</t>
  </si>
  <si>
    <t>正业科技</t>
  </si>
  <si>
    <t>中光防雷</t>
  </si>
  <si>
    <t>广生堂</t>
  </si>
  <si>
    <t>厚普股份</t>
  </si>
  <si>
    <t>赛升药业</t>
  </si>
  <si>
    <t>川金诺</t>
  </si>
  <si>
    <t>中船应急</t>
  </si>
  <si>
    <t>优博讯</t>
  </si>
  <si>
    <t>冰川网络</t>
  </si>
  <si>
    <t>广信材料</t>
  </si>
  <si>
    <t>晨曦航空</t>
  </si>
  <si>
    <t>万里马</t>
  </si>
  <si>
    <t>国瑞科技</t>
  </si>
  <si>
    <t>久吾高科</t>
  </si>
  <si>
    <t>正元智慧</t>
  </si>
  <si>
    <t>杭州园林</t>
  </si>
  <si>
    <t>电工合金</t>
  </si>
  <si>
    <t>岱勒新材</t>
  </si>
  <si>
    <t>创源股份</t>
  </si>
  <si>
    <t>金力永磁</t>
  </si>
  <si>
    <t>拉卡拉</t>
  </si>
  <si>
    <t>新城市</t>
  </si>
  <si>
    <t>指南针</t>
  </si>
  <si>
    <t>东岳硅材</t>
  </si>
  <si>
    <t>中船汉光</t>
  </si>
  <si>
    <t>锋尚文化</t>
  </si>
  <si>
    <t>天阳科技</t>
  </si>
  <si>
    <t>科翔股份</t>
  </si>
  <si>
    <t>德必集团</t>
  </si>
  <si>
    <t>苏文电能</t>
  </si>
  <si>
    <t>创益通</t>
  </si>
  <si>
    <t>霍普股份</t>
  </si>
  <si>
    <t>新特电气</t>
  </si>
  <si>
    <t>中科磁业</t>
  </si>
  <si>
    <t>中一科技</t>
  </si>
  <si>
    <t>逸豪新材</t>
  </si>
  <si>
    <t>天亿马</t>
  </si>
  <si>
    <t>中亦科技</t>
  </si>
  <si>
    <t>铜冠铜箔</t>
  </si>
  <si>
    <t>昆船智能</t>
  </si>
  <si>
    <t>涛涛车业</t>
  </si>
  <si>
    <t>欣灵电气</t>
  </si>
  <si>
    <t>隆扬电子</t>
  </si>
  <si>
    <t>波长光电</t>
  </si>
  <si>
    <t>德福科技</t>
  </si>
  <si>
    <t>化学制剂</t>
  </si>
  <si>
    <t>有机硅</t>
  </si>
  <si>
    <t>游戏</t>
  </si>
  <si>
    <t>仪器仪表</t>
  </si>
  <si>
    <t>磁性材料</t>
  </si>
  <si>
    <t>其他IT设备</t>
  </si>
  <si>
    <t>家电零部件</t>
  </si>
  <si>
    <t>合成革</t>
  </si>
  <si>
    <t>印刷包装机械</t>
  </si>
  <si>
    <t>玻纤制造</t>
  </si>
  <si>
    <t>医疗设备</t>
  </si>
  <si>
    <t>热力服务</t>
  </si>
  <si>
    <t>行业应用软件</t>
  </si>
  <si>
    <t>锂电设备</t>
  </si>
  <si>
    <t>其他通信设备</t>
  </si>
  <si>
    <t>其他专用设备</t>
  </si>
  <si>
    <t>抗体</t>
  </si>
  <si>
    <t>磷肥及磷化工</t>
  </si>
  <si>
    <t>地面兵装</t>
  </si>
  <si>
    <t>半导体材料</t>
  </si>
  <si>
    <t>航空装备</t>
  </si>
  <si>
    <t>鞋帽及其他</t>
  </si>
  <si>
    <t>航海装备</t>
  </si>
  <si>
    <t>环保设备</t>
  </si>
  <si>
    <t>园林工程</t>
  </si>
  <si>
    <t>铜</t>
  </si>
  <si>
    <t>磨具磨料</t>
  </si>
  <si>
    <t>文化用品</t>
  </si>
  <si>
    <t>其他金融服务</t>
  </si>
  <si>
    <t>工程咨询服务</t>
  </si>
  <si>
    <t>其他化学制品</t>
  </si>
  <si>
    <t>会展服务</t>
  </si>
  <si>
    <t>其他云服务</t>
  </si>
  <si>
    <t>PCB</t>
  </si>
  <si>
    <t>商业物业经营</t>
  </si>
  <si>
    <t>基建工程</t>
  </si>
  <si>
    <t>消费电子组件</t>
  </si>
  <si>
    <t>输变电设备</t>
  </si>
  <si>
    <t>锂电池</t>
  </si>
  <si>
    <t>其他交通设备</t>
  </si>
  <si>
    <t>配电设备</t>
  </si>
  <si>
    <t>光学元件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</si>
</sst>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2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f>"300016"</f>
        <v>0</v>
      </c>
      <c r="B2" t="s">
        <v>13</v>
      </c>
      <c r="C2">
        <v>-0.11</v>
      </c>
      <c r="D2">
        <v>9.23</v>
      </c>
      <c r="E2">
        <v>9.449999999999999</v>
      </c>
      <c r="F2">
        <v>0.64</v>
      </c>
      <c r="G2">
        <v>38815.51</v>
      </c>
      <c r="H2" t="s">
        <v>74</v>
      </c>
      <c r="I2">
        <v>16</v>
      </c>
      <c r="J2">
        <v>0</v>
      </c>
      <c r="K2">
        <v>135699510</v>
      </c>
      <c r="L2">
        <v>-130999134</v>
      </c>
      <c r="M2">
        <v>4.81</v>
      </c>
    </row>
    <row r="3" spans="1:13">
      <c r="A3">
        <f>"300019"</f>
        <v>0</v>
      </c>
      <c r="B3" t="s">
        <v>14</v>
      </c>
      <c r="C3">
        <v>2.05</v>
      </c>
      <c r="D3">
        <v>22.93</v>
      </c>
      <c r="E3">
        <v>23.33</v>
      </c>
      <c r="F3">
        <v>0.89</v>
      </c>
      <c r="G3">
        <v>127453.64</v>
      </c>
      <c r="H3" t="s">
        <v>75</v>
      </c>
      <c r="I3">
        <v>4</v>
      </c>
      <c r="J3">
        <v>1</v>
      </c>
      <c r="K3">
        <v>105017387</v>
      </c>
      <c r="L3">
        <v>34932792</v>
      </c>
      <c r="M3">
        <v>9.41</v>
      </c>
    </row>
    <row r="4" spans="1:13">
      <c r="A4">
        <f>"300043"</f>
        <v>0</v>
      </c>
      <c r="B4" t="s">
        <v>15</v>
      </c>
      <c r="C4">
        <v>-3.69</v>
      </c>
      <c r="D4">
        <v>4.7</v>
      </c>
      <c r="E4">
        <v>4.84</v>
      </c>
      <c r="F4">
        <v>0.68</v>
      </c>
      <c r="G4">
        <v>42154.45</v>
      </c>
      <c r="H4" t="s">
        <v>76</v>
      </c>
      <c r="I4">
        <v>6</v>
      </c>
      <c r="J4">
        <v>0</v>
      </c>
      <c r="K4">
        <v>-351822960</v>
      </c>
      <c r="L4">
        <v>177534760</v>
      </c>
      <c r="M4">
        <v>-5.7</v>
      </c>
    </row>
    <row r="5" spans="1:13">
      <c r="A5">
        <f>"300066"</f>
        <v>0</v>
      </c>
      <c r="B5" t="s">
        <v>16</v>
      </c>
      <c r="C5">
        <v>15.27</v>
      </c>
      <c r="D5">
        <v>6.34</v>
      </c>
      <c r="E5">
        <v>6.59</v>
      </c>
      <c r="F5">
        <v>5.04</v>
      </c>
      <c r="G5">
        <v>202091.76</v>
      </c>
      <c r="H5" t="s">
        <v>77</v>
      </c>
      <c r="I5">
        <v>2</v>
      </c>
      <c r="J5">
        <v>2</v>
      </c>
      <c r="K5">
        <v>23255232</v>
      </c>
      <c r="L5">
        <v>152482670</v>
      </c>
      <c r="M5">
        <v>0.5</v>
      </c>
    </row>
    <row r="6" spans="1:13">
      <c r="A6">
        <f>"300127"</f>
        <v>0</v>
      </c>
      <c r="B6" t="s">
        <v>17</v>
      </c>
      <c r="C6">
        <v>-3.95</v>
      </c>
      <c r="D6">
        <v>29.67</v>
      </c>
      <c r="E6">
        <v>31.54</v>
      </c>
      <c r="F6">
        <v>0.82</v>
      </c>
      <c r="G6">
        <v>77488.25999999999</v>
      </c>
      <c r="H6" t="s">
        <v>78</v>
      </c>
      <c r="I6">
        <v>5</v>
      </c>
      <c r="J6">
        <v>0</v>
      </c>
      <c r="K6">
        <v>22799091</v>
      </c>
      <c r="L6">
        <v>53447589</v>
      </c>
      <c r="M6">
        <v>1.1</v>
      </c>
    </row>
    <row r="7" spans="1:13">
      <c r="A7">
        <f>"300130"</f>
        <v>0</v>
      </c>
      <c r="B7" t="s">
        <v>18</v>
      </c>
      <c r="C7">
        <v>-2.63</v>
      </c>
      <c r="D7">
        <v>32.95</v>
      </c>
      <c r="E7">
        <v>33.51</v>
      </c>
      <c r="F7">
        <v>0.57</v>
      </c>
      <c r="G7">
        <v>142421.64</v>
      </c>
      <c r="H7" t="s">
        <v>79</v>
      </c>
      <c r="I7">
        <v>20</v>
      </c>
      <c r="J7">
        <v>0</v>
      </c>
      <c r="K7">
        <v>9029076</v>
      </c>
      <c r="L7">
        <v>58148465</v>
      </c>
      <c r="M7">
        <v>0.29</v>
      </c>
    </row>
    <row r="8" spans="1:13">
      <c r="A8">
        <f>"300160"</f>
        <v>0</v>
      </c>
      <c r="B8" t="s">
        <v>19</v>
      </c>
      <c r="C8">
        <v>0.16</v>
      </c>
      <c r="D8">
        <v>6.2</v>
      </c>
      <c r="E8">
        <v>6.27</v>
      </c>
      <c r="F8">
        <v>0.42</v>
      </c>
      <c r="G8">
        <v>24067.11</v>
      </c>
      <c r="H8" t="s">
        <v>80</v>
      </c>
      <c r="I8">
        <v>9</v>
      </c>
      <c r="J8">
        <v>0</v>
      </c>
      <c r="K8">
        <v>-32098125</v>
      </c>
      <c r="L8">
        <v>55570716</v>
      </c>
      <c r="M8">
        <v>-0.78</v>
      </c>
    </row>
    <row r="9" spans="1:13">
      <c r="A9">
        <f>"300180"</f>
        <v>0</v>
      </c>
      <c r="B9" t="s">
        <v>20</v>
      </c>
      <c r="C9">
        <v>0</v>
      </c>
      <c r="D9">
        <v>9.81</v>
      </c>
      <c r="E9">
        <v>10.17</v>
      </c>
      <c r="F9">
        <v>0.83</v>
      </c>
      <c r="G9">
        <v>250018.89</v>
      </c>
      <c r="H9" t="s">
        <v>81</v>
      </c>
      <c r="I9">
        <v>19</v>
      </c>
      <c r="J9">
        <v>0</v>
      </c>
      <c r="K9">
        <v>50262651</v>
      </c>
      <c r="L9">
        <v>-30888323</v>
      </c>
      <c r="M9">
        <v>1.12</v>
      </c>
    </row>
    <row r="10" spans="1:13">
      <c r="A10">
        <f>"300195"</f>
        <v>0</v>
      </c>
      <c r="B10" t="s">
        <v>21</v>
      </c>
      <c r="C10">
        <v>20.03</v>
      </c>
      <c r="D10">
        <v>9.050000000000001</v>
      </c>
      <c r="E10">
        <v>9.050000000000001</v>
      </c>
      <c r="F10">
        <v>4.25</v>
      </c>
      <c r="G10">
        <v>79373.12</v>
      </c>
      <c r="H10" t="s">
        <v>82</v>
      </c>
      <c r="I10">
        <v>1</v>
      </c>
      <c r="J10">
        <v>1</v>
      </c>
      <c r="K10">
        <v>-368608</v>
      </c>
      <c r="L10">
        <v>24309849</v>
      </c>
      <c r="M10">
        <v>-0.01</v>
      </c>
    </row>
    <row r="11" spans="1:13">
      <c r="A11">
        <f>"300196"</f>
        <v>0</v>
      </c>
      <c r="B11" t="s">
        <v>22</v>
      </c>
      <c r="C11">
        <v>-0.76</v>
      </c>
      <c r="D11">
        <v>14.28</v>
      </c>
      <c r="E11">
        <v>14.58</v>
      </c>
      <c r="F11">
        <v>0.41</v>
      </c>
      <c r="G11">
        <v>23444.48</v>
      </c>
      <c r="H11" t="s">
        <v>83</v>
      </c>
      <c r="I11">
        <v>9</v>
      </c>
      <c r="J11">
        <v>0</v>
      </c>
      <c r="K11">
        <v>-17156298</v>
      </c>
      <c r="L11">
        <v>-18093709</v>
      </c>
      <c r="M11">
        <v>-0.59</v>
      </c>
    </row>
    <row r="12" spans="1:13">
      <c r="A12">
        <f>"300199"</f>
        <v>0</v>
      </c>
      <c r="B12" t="s">
        <v>23</v>
      </c>
      <c r="C12">
        <v>2.05</v>
      </c>
      <c r="D12">
        <v>18.89</v>
      </c>
      <c r="E12">
        <v>19.1</v>
      </c>
      <c r="F12">
        <v>0.82</v>
      </c>
      <c r="G12">
        <v>193454.99</v>
      </c>
      <c r="H12" t="s">
        <v>74</v>
      </c>
      <c r="I12">
        <v>9</v>
      </c>
      <c r="J12">
        <v>2</v>
      </c>
      <c r="K12">
        <v>14054164</v>
      </c>
      <c r="L12">
        <v>-1701918</v>
      </c>
      <c r="M12">
        <v>0.2</v>
      </c>
    </row>
    <row r="13" spans="1:13">
      <c r="A13">
        <f>"300246"</f>
        <v>0</v>
      </c>
      <c r="B13" t="s">
        <v>24</v>
      </c>
      <c r="C13">
        <v>0.53</v>
      </c>
      <c r="D13">
        <v>9.41</v>
      </c>
      <c r="E13">
        <v>9.6</v>
      </c>
      <c r="F13">
        <v>0.43</v>
      </c>
      <c r="G13">
        <v>20378.43</v>
      </c>
      <c r="H13" t="s">
        <v>84</v>
      </c>
      <c r="I13">
        <v>5</v>
      </c>
      <c r="J13">
        <v>1</v>
      </c>
      <c r="K13">
        <v>13605273</v>
      </c>
      <c r="L13">
        <v>68514011</v>
      </c>
      <c r="M13">
        <v>0.33</v>
      </c>
    </row>
    <row r="14" spans="1:13">
      <c r="A14">
        <f>"300254"</f>
        <v>0</v>
      </c>
      <c r="B14" t="s">
        <v>25</v>
      </c>
      <c r="C14">
        <v>1.07</v>
      </c>
      <c r="D14">
        <v>11.32</v>
      </c>
      <c r="E14">
        <v>11.7</v>
      </c>
      <c r="F14">
        <v>1.11</v>
      </c>
      <c r="G14">
        <v>54040.95</v>
      </c>
      <c r="H14" t="s">
        <v>74</v>
      </c>
      <c r="I14">
        <v>3</v>
      </c>
      <c r="J14">
        <v>1</v>
      </c>
      <c r="K14">
        <v>18551871</v>
      </c>
      <c r="L14">
        <v>-20870391</v>
      </c>
      <c r="M14">
        <v>0.43</v>
      </c>
    </row>
    <row r="15" spans="1:13">
      <c r="A15">
        <f>"300335"</f>
        <v>0</v>
      </c>
      <c r="B15" t="s">
        <v>26</v>
      </c>
      <c r="C15">
        <v>0.16</v>
      </c>
      <c r="D15">
        <v>6.26</v>
      </c>
      <c r="E15">
        <v>6.36</v>
      </c>
      <c r="F15">
        <v>0.44</v>
      </c>
      <c r="G15">
        <v>31912.5</v>
      </c>
      <c r="H15" t="s">
        <v>85</v>
      </c>
      <c r="I15">
        <v>6</v>
      </c>
      <c r="J15">
        <v>2</v>
      </c>
      <c r="K15">
        <v>-83044490</v>
      </c>
      <c r="L15">
        <v>-110223180</v>
      </c>
      <c r="M15">
        <v>-0.66</v>
      </c>
    </row>
    <row r="16" spans="1:13">
      <c r="A16">
        <f>"300348"</f>
        <v>0</v>
      </c>
      <c r="B16" t="s">
        <v>27</v>
      </c>
      <c r="C16">
        <v>-8.67</v>
      </c>
      <c r="D16">
        <v>19.06</v>
      </c>
      <c r="E16">
        <v>21.46</v>
      </c>
      <c r="F16">
        <v>0.87</v>
      </c>
      <c r="G16">
        <v>318047.05</v>
      </c>
      <c r="H16" t="s">
        <v>86</v>
      </c>
      <c r="I16">
        <v>5</v>
      </c>
      <c r="J16">
        <v>0</v>
      </c>
      <c r="K16">
        <v>8437543</v>
      </c>
      <c r="L16">
        <v>-139368012</v>
      </c>
      <c r="M16">
        <v>0.1</v>
      </c>
    </row>
    <row r="17" spans="1:13">
      <c r="A17">
        <f>"300371"</f>
        <v>0</v>
      </c>
      <c r="B17" t="s">
        <v>28</v>
      </c>
      <c r="C17">
        <v>3.84</v>
      </c>
      <c r="D17">
        <v>13.78</v>
      </c>
      <c r="E17">
        <v>13.88</v>
      </c>
      <c r="F17">
        <v>1.23</v>
      </c>
      <c r="G17">
        <v>30437.06</v>
      </c>
      <c r="H17" t="s">
        <v>77</v>
      </c>
      <c r="I17">
        <v>2</v>
      </c>
      <c r="J17">
        <v>1</v>
      </c>
      <c r="K17">
        <v>11273136</v>
      </c>
      <c r="L17">
        <v>-28205124</v>
      </c>
      <c r="M17">
        <v>0.33</v>
      </c>
    </row>
    <row r="18" spans="1:13">
      <c r="A18">
        <f>"300410"</f>
        <v>0</v>
      </c>
      <c r="B18" t="s">
        <v>29</v>
      </c>
      <c r="C18">
        <v>3.05</v>
      </c>
      <c r="D18">
        <v>8.1</v>
      </c>
      <c r="E18">
        <v>8.25</v>
      </c>
      <c r="F18">
        <v>1.45</v>
      </c>
      <c r="G18">
        <v>50144.64</v>
      </c>
      <c r="H18" t="s">
        <v>87</v>
      </c>
      <c r="I18">
        <v>2</v>
      </c>
      <c r="J18">
        <v>0</v>
      </c>
      <c r="K18">
        <v>86127501</v>
      </c>
      <c r="L18">
        <v>-80842760</v>
      </c>
      <c r="M18">
        <v>0.84</v>
      </c>
    </row>
    <row r="19" spans="1:13">
      <c r="A19">
        <f>"300414"</f>
        <v>0</v>
      </c>
      <c r="B19" t="s">
        <v>30</v>
      </c>
      <c r="C19">
        <v>8.77</v>
      </c>
      <c r="D19">
        <v>14.01</v>
      </c>
      <c r="E19">
        <v>14.86</v>
      </c>
      <c r="F19">
        <v>1.61</v>
      </c>
      <c r="G19">
        <v>107444.74</v>
      </c>
      <c r="H19" t="s">
        <v>88</v>
      </c>
      <c r="I19">
        <v>1</v>
      </c>
      <c r="J19">
        <v>0</v>
      </c>
      <c r="K19">
        <v>-5795802</v>
      </c>
      <c r="L19">
        <v>718764</v>
      </c>
      <c r="M19">
        <v>-0.23</v>
      </c>
    </row>
    <row r="20" spans="1:13">
      <c r="A20">
        <f>"300436"</f>
        <v>0</v>
      </c>
      <c r="B20" t="s">
        <v>31</v>
      </c>
      <c r="C20">
        <v>0.82</v>
      </c>
      <c r="D20">
        <v>62.51</v>
      </c>
      <c r="E20">
        <v>66.55</v>
      </c>
      <c r="F20">
        <v>0.98</v>
      </c>
      <c r="G20">
        <v>184297.52</v>
      </c>
      <c r="H20" t="s">
        <v>74</v>
      </c>
      <c r="I20">
        <v>8</v>
      </c>
      <c r="J20">
        <v>2</v>
      </c>
      <c r="K20">
        <v>-868675</v>
      </c>
      <c r="L20">
        <v>-13574492</v>
      </c>
      <c r="M20">
        <v>-0.03</v>
      </c>
    </row>
    <row r="21" spans="1:13">
      <c r="A21">
        <f>"300471"</f>
        <v>0</v>
      </c>
      <c r="B21" t="s">
        <v>32</v>
      </c>
      <c r="C21">
        <v>-5.85</v>
      </c>
      <c r="D21">
        <v>12.08</v>
      </c>
      <c r="E21">
        <v>12.4</v>
      </c>
      <c r="F21">
        <v>1.14</v>
      </c>
      <c r="G21">
        <v>57836.36</v>
      </c>
      <c r="H21" t="s">
        <v>89</v>
      </c>
      <c r="I21">
        <v>3</v>
      </c>
      <c r="J21">
        <v>0</v>
      </c>
      <c r="K21">
        <v>5339280</v>
      </c>
      <c r="L21">
        <v>47748100</v>
      </c>
      <c r="M21">
        <v>0.03</v>
      </c>
    </row>
    <row r="22" spans="1:13">
      <c r="A22">
        <f>"300485"</f>
        <v>0</v>
      </c>
      <c r="B22" t="s">
        <v>33</v>
      </c>
      <c r="C22">
        <v>1.98</v>
      </c>
      <c r="D22">
        <v>13.88</v>
      </c>
      <c r="E22">
        <v>13.94</v>
      </c>
      <c r="F22">
        <v>0.64</v>
      </c>
      <c r="G22">
        <v>33608.59</v>
      </c>
      <c r="H22" t="s">
        <v>90</v>
      </c>
      <c r="I22">
        <v>25</v>
      </c>
      <c r="J22">
        <v>0</v>
      </c>
      <c r="K22">
        <v>-1617425</v>
      </c>
      <c r="L22">
        <v>-51914154</v>
      </c>
      <c r="M22">
        <v>-0.02</v>
      </c>
    </row>
    <row r="23" spans="1:13">
      <c r="A23">
        <f>"300505"</f>
        <v>0</v>
      </c>
      <c r="B23" t="s">
        <v>34</v>
      </c>
      <c r="C23">
        <v>-0.35</v>
      </c>
      <c r="D23">
        <v>19.91</v>
      </c>
      <c r="E23">
        <v>20</v>
      </c>
      <c r="F23">
        <v>0.44</v>
      </c>
      <c r="G23">
        <v>37658.56</v>
      </c>
      <c r="H23" t="s">
        <v>91</v>
      </c>
      <c r="I23">
        <v>4</v>
      </c>
      <c r="J23">
        <v>0</v>
      </c>
      <c r="K23">
        <v>-4773519</v>
      </c>
      <c r="L23">
        <v>18830193</v>
      </c>
      <c r="M23">
        <v>-0.05</v>
      </c>
    </row>
    <row r="24" spans="1:13">
      <c r="A24">
        <f>"300527"</f>
        <v>0</v>
      </c>
      <c r="B24" t="s">
        <v>35</v>
      </c>
      <c r="C24">
        <v>0.53</v>
      </c>
      <c r="D24">
        <v>11.41</v>
      </c>
      <c r="E24">
        <v>11.9</v>
      </c>
      <c r="F24">
        <v>0.79</v>
      </c>
      <c r="G24">
        <v>102246</v>
      </c>
      <c r="H24" t="s">
        <v>92</v>
      </c>
      <c r="I24">
        <v>10</v>
      </c>
      <c r="J24">
        <v>0</v>
      </c>
      <c r="K24">
        <v>-178197270</v>
      </c>
      <c r="L24">
        <v>294166730</v>
      </c>
      <c r="M24">
        <v>-0.61</v>
      </c>
    </row>
    <row r="25" spans="1:13">
      <c r="A25">
        <f>"300531"</f>
        <v>0</v>
      </c>
      <c r="B25" t="s">
        <v>36</v>
      </c>
      <c r="C25">
        <v>-2.8</v>
      </c>
      <c r="D25">
        <v>20.84</v>
      </c>
      <c r="E25">
        <v>21.35</v>
      </c>
      <c r="F25">
        <v>0.67</v>
      </c>
      <c r="G25">
        <v>48824.33</v>
      </c>
      <c r="H25" t="s">
        <v>79</v>
      </c>
      <c r="I25">
        <v>19</v>
      </c>
      <c r="J25">
        <v>0</v>
      </c>
      <c r="K25">
        <v>-525852</v>
      </c>
      <c r="L25">
        <v>11176720</v>
      </c>
      <c r="M25">
        <v>-0.02</v>
      </c>
    </row>
    <row r="26" spans="1:13">
      <c r="A26">
        <f>"300533"</f>
        <v>0</v>
      </c>
      <c r="B26" t="s">
        <v>37</v>
      </c>
      <c r="C26">
        <v>-1.17</v>
      </c>
      <c r="D26">
        <v>37.11</v>
      </c>
      <c r="E26">
        <v>37.98</v>
      </c>
      <c r="F26">
        <v>0.8</v>
      </c>
      <c r="G26">
        <v>107011.8</v>
      </c>
      <c r="H26" t="s">
        <v>76</v>
      </c>
      <c r="I26">
        <v>14</v>
      </c>
      <c r="J26">
        <v>0</v>
      </c>
      <c r="K26">
        <v>-5299002</v>
      </c>
      <c r="L26">
        <v>-11973318</v>
      </c>
      <c r="M26">
        <v>-0.11</v>
      </c>
    </row>
    <row r="27" spans="1:13">
      <c r="A27">
        <f>"300537"</f>
        <v>0</v>
      </c>
      <c r="B27" t="s">
        <v>38</v>
      </c>
      <c r="C27">
        <v>-7.15</v>
      </c>
      <c r="D27">
        <v>25.98</v>
      </c>
      <c r="E27">
        <v>27.33</v>
      </c>
      <c r="F27">
        <v>0.7</v>
      </c>
      <c r="G27">
        <v>72671.99000000001</v>
      </c>
      <c r="H27" t="s">
        <v>93</v>
      </c>
      <c r="I27">
        <v>11</v>
      </c>
      <c r="J27">
        <v>0</v>
      </c>
      <c r="K27">
        <v>-12465878</v>
      </c>
      <c r="L27">
        <v>-2691691</v>
      </c>
      <c r="M27">
        <v>-0.52</v>
      </c>
    </row>
    <row r="28" spans="1:13">
      <c r="A28">
        <f>"300581"</f>
        <v>0</v>
      </c>
      <c r="B28" t="s">
        <v>39</v>
      </c>
      <c r="C28">
        <v>-6.24</v>
      </c>
      <c r="D28">
        <v>19.09</v>
      </c>
      <c r="E28">
        <v>19.74</v>
      </c>
      <c r="F28">
        <v>0.85</v>
      </c>
      <c r="G28">
        <v>116798.72</v>
      </c>
      <c r="H28" t="s">
        <v>94</v>
      </c>
      <c r="I28">
        <v>20</v>
      </c>
      <c r="J28">
        <v>0</v>
      </c>
      <c r="K28">
        <v>10134535</v>
      </c>
      <c r="L28">
        <v>-5329190</v>
      </c>
      <c r="M28">
        <v>0.27</v>
      </c>
    </row>
    <row r="29" spans="1:13">
      <c r="A29">
        <f>"300591"</f>
        <v>0</v>
      </c>
      <c r="B29" t="s">
        <v>40</v>
      </c>
      <c r="C29">
        <v>2.57</v>
      </c>
      <c r="D29">
        <v>11.58</v>
      </c>
      <c r="E29">
        <v>11.96</v>
      </c>
      <c r="F29">
        <v>0.6</v>
      </c>
      <c r="G29">
        <v>100997.46</v>
      </c>
      <c r="H29" t="s">
        <v>95</v>
      </c>
      <c r="I29">
        <v>15</v>
      </c>
      <c r="J29">
        <v>0</v>
      </c>
      <c r="K29">
        <v>-41876440</v>
      </c>
      <c r="L29">
        <v>-145429970</v>
      </c>
      <c r="M29">
        <v>-0.3</v>
      </c>
    </row>
    <row r="30" spans="1:13">
      <c r="A30">
        <f>"300600"</f>
        <v>0</v>
      </c>
      <c r="B30" t="s">
        <v>41</v>
      </c>
      <c r="C30">
        <v>-2.75</v>
      </c>
      <c r="D30">
        <v>16.27</v>
      </c>
      <c r="E30">
        <v>17.65</v>
      </c>
      <c r="F30">
        <v>1.57</v>
      </c>
      <c r="G30">
        <v>109580.53</v>
      </c>
      <c r="H30" t="s">
        <v>96</v>
      </c>
      <c r="I30">
        <v>12</v>
      </c>
      <c r="J30">
        <v>0</v>
      </c>
      <c r="K30">
        <v>-35216634</v>
      </c>
      <c r="L30">
        <v>35984430</v>
      </c>
      <c r="M30">
        <v>-0.82</v>
      </c>
    </row>
    <row r="31" spans="1:13">
      <c r="A31">
        <f>"300631"</f>
        <v>0</v>
      </c>
      <c r="B31" t="s">
        <v>42</v>
      </c>
      <c r="C31">
        <v>-0.97</v>
      </c>
      <c r="D31">
        <v>28.68</v>
      </c>
      <c r="E31">
        <v>30.97</v>
      </c>
      <c r="F31">
        <v>4.46</v>
      </c>
      <c r="G31">
        <v>96844.08</v>
      </c>
      <c r="H31" t="s">
        <v>97</v>
      </c>
      <c r="I31">
        <v>1</v>
      </c>
      <c r="J31">
        <v>0</v>
      </c>
      <c r="K31">
        <v>-40745645</v>
      </c>
      <c r="L31">
        <v>-18049924</v>
      </c>
      <c r="M31">
        <v>-0.9</v>
      </c>
    </row>
    <row r="32" spans="1:13">
      <c r="A32">
        <f>"300645"</f>
        <v>0</v>
      </c>
      <c r="B32" t="s">
        <v>43</v>
      </c>
      <c r="C32">
        <v>-4.17</v>
      </c>
      <c r="D32">
        <v>19.75</v>
      </c>
      <c r="E32">
        <v>20.5</v>
      </c>
      <c r="F32">
        <v>0.57</v>
      </c>
      <c r="G32">
        <v>27520.14</v>
      </c>
      <c r="H32" t="s">
        <v>86</v>
      </c>
      <c r="I32">
        <v>15</v>
      </c>
      <c r="J32">
        <v>0</v>
      </c>
      <c r="K32">
        <v>-15668423</v>
      </c>
      <c r="L32">
        <v>23777673</v>
      </c>
      <c r="M32">
        <v>-0.17</v>
      </c>
    </row>
    <row r="33" spans="1:13">
      <c r="A33">
        <f>"300649"</f>
        <v>0</v>
      </c>
      <c r="B33" t="s">
        <v>44</v>
      </c>
      <c r="C33">
        <v>-2.62</v>
      </c>
      <c r="D33">
        <v>18.99</v>
      </c>
      <c r="E33">
        <v>19.63</v>
      </c>
      <c r="F33">
        <v>0.57</v>
      </c>
      <c r="G33">
        <v>30314.72</v>
      </c>
      <c r="H33" t="s">
        <v>98</v>
      </c>
      <c r="I33">
        <v>12</v>
      </c>
      <c r="J33">
        <v>0</v>
      </c>
      <c r="K33">
        <v>-20203030</v>
      </c>
      <c r="L33">
        <v>-34495244</v>
      </c>
      <c r="M33">
        <v>-0.75</v>
      </c>
    </row>
    <row r="34" spans="1:13">
      <c r="A34">
        <f>"300697"</f>
        <v>0</v>
      </c>
      <c r="B34" t="s">
        <v>45</v>
      </c>
      <c r="C34">
        <v>-1.94</v>
      </c>
      <c r="D34">
        <v>14.64</v>
      </c>
      <c r="E34">
        <v>15.06</v>
      </c>
      <c r="F34">
        <v>0.6899999999999999</v>
      </c>
      <c r="G34">
        <v>40072.71</v>
      </c>
      <c r="H34" t="s">
        <v>99</v>
      </c>
      <c r="I34">
        <v>10</v>
      </c>
      <c r="J34">
        <v>0</v>
      </c>
      <c r="K34">
        <v>-8864477</v>
      </c>
      <c r="L34">
        <v>-16179053</v>
      </c>
      <c r="M34">
        <v>-0.25</v>
      </c>
    </row>
    <row r="35" spans="1:13">
      <c r="A35">
        <f>"300700"</f>
        <v>0</v>
      </c>
      <c r="B35" t="s">
        <v>46</v>
      </c>
      <c r="C35">
        <v>-6.25</v>
      </c>
      <c r="D35">
        <v>11.86</v>
      </c>
      <c r="E35">
        <v>12.99</v>
      </c>
      <c r="F35">
        <v>1.28</v>
      </c>
      <c r="G35">
        <v>41745.21</v>
      </c>
      <c r="H35" t="s">
        <v>100</v>
      </c>
      <c r="I35">
        <v>2</v>
      </c>
      <c r="J35">
        <v>0</v>
      </c>
      <c r="K35">
        <v>-92729986</v>
      </c>
      <c r="L35">
        <v>-44493637</v>
      </c>
      <c r="M35">
        <v>-2.6</v>
      </c>
    </row>
    <row r="36" spans="1:13">
      <c r="A36">
        <f>"300703"</f>
        <v>0</v>
      </c>
      <c r="B36" t="s">
        <v>47</v>
      </c>
      <c r="C36">
        <v>-0.08</v>
      </c>
      <c r="D36">
        <v>25</v>
      </c>
      <c r="E36">
        <v>26.98</v>
      </c>
      <c r="F36">
        <v>1.18</v>
      </c>
      <c r="G36">
        <v>77929.49000000001</v>
      </c>
      <c r="H36" t="s">
        <v>101</v>
      </c>
      <c r="I36">
        <v>2</v>
      </c>
      <c r="J36">
        <v>0</v>
      </c>
      <c r="K36">
        <v>5908400</v>
      </c>
      <c r="L36">
        <v>-59488732</v>
      </c>
      <c r="M36">
        <v>0.18</v>
      </c>
    </row>
    <row r="37" spans="1:13">
      <c r="A37">
        <f>"300748"</f>
        <v>0</v>
      </c>
      <c r="B37" t="s">
        <v>48</v>
      </c>
      <c r="C37">
        <v>0.19</v>
      </c>
      <c r="D37">
        <v>26</v>
      </c>
      <c r="E37">
        <v>27.43</v>
      </c>
      <c r="F37">
        <v>1.55</v>
      </c>
      <c r="G37">
        <v>313456.92</v>
      </c>
      <c r="H37" t="s">
        <v>78</v>
      </c>
      <c r="I37">
        <v>2</v>
      </c>
      <c r="J37">
        <v>2</v>
      </c>
      <c r="K37">
        <v>-34988594</v>
      </c>
      <c r="L37">
        <v>-93970750</v>
      </c>
      <c r="M37">
        <v>-0.6</v>
      </c>
    </row>
    <row r="38" spans="1:13">
      <c r="A38">
        <f>"300773"</f>
        <v>0</v>
      </c>
      <c r="B38" t="s">
        <v>49</v>
      </c>
      <c r="C38">
        <v>-3.22</v>
      </c>
      <c r="D38">
        <v>28.56</v>
      </c>
      <c r="E38">
        <v>29.11</v>
      </c>
      <c r="F38">
        <v>0.6899999999999999</v>
      </c>
      <c r="G38">
        <v>197021.94</v>
      </c>
      <c r="H38" t="s">
        <v>102</v>
      </c>
      <c r="I38">
        <v>28</v>
      </c>
      <c r="J38">
        <v>0</v>
      </c>
      <c r="K38">
        <v>8068761</v>
      </c>
      <c r="L38">
        <v>-15033861</v>
      </c>
      <c r="M38">
        <v>0.03</v>
      </c>
    </row>
    <row r="39" spans="1:13">
      <c r="A39">
        <f>"300778"</f>
        <v>0</v>
      </c>
      <c r="B39" t="s">
        <v>50</v>
      </c>
      <c r="C39">
        <v>0.11</v>
      </c>
      <c r="D39">
        <v>18.68</v>
      </c>
      <c r="E39">
        <v>19.66</v>
      </c>
      <c r="F39">
        <v>1</v>
      </c>
      <c r="G39">
        <v>76947.10000000001</v>
      </c>
      <c r="H39" t="s">
        <v>103</v>
      </c>
      <c r="I39">
        <v>5</v>
      </c>
      <c r="J39">
        <v>1</v>
      </c>
      <c r="K39">
        <v>-59298187</v>
      </c>
      <c r="L39">
        <v>-12132346</v>
      </c>
      <c r="M39">
        <v>-0.88</v>
      </c>
    </row>
    <row r="40" spans="1:13">
      <c r="A40">
        <f>"300803"</f>
        <v>0</v>
      </c>
      <c r="B40" t="s">
        <v>51</v>
      </c>
      <c r="C40">
        <v>-7.57</v>
      </c>
      <c r="D40">
        <v>82.17</v>
      </c>
      <c r="E40">
        <v>87.69</v>
      </c>
      <c r="F40">
        <v>1.13</v>
      </c>
      <c r="G40">
        <v>567728.84</v>
      </c>
      <c r="H40" t="s">
        <v>86</v>
      </c>
      <c r="I40">
        <v>12</v>
      </c>
      <c r="J40">
        <v>0</v>
      </c>
      <c r="K40">
        <v>-76552190</v>
      </c>
      <c r="L40">
        <v>-72194270</v>
      </c>
      <c r="M40">
        <v>-0.42</v>
      </c>
    </row>
    <row r="41" spans="1:13">
      <c r="A41">
        <f>"300821"</f>
        <v>0</v>
      </c>
      <c r="B41" t="s">
        <v>52</v>
      </c>
      <c r="C41">
        <v>0.68</v>
      </c>
      <c r="D41">
        <v>10.35</v>
      </c>
      <c r="E41">
        <v>10.51</v>
      </c>
      <c r="F41">
        <v>0.64</v>
      </c>
      <c r="G41">
        <v>64387.6</v>
      </c>
      <c r="H41" t="s">
        <v>75</v>
      </c>
      <c r="I41">
        <v>5</v>
      </c>
      <c r="J41">
        <v>1</v>
      </c>
      <c r="K41">
        <v>-51805296</v>
      </c>
      <c r="L41">
        <v>-72798847</v>
      </c>
      <c r="M41">
        <v>-1.06</v>
      </c>
    </row>
    <row r="42" spans="1:13">
      <c r="A42">
        <f>"300847"</f>
        <v>0</v>
      </c>
      <c r="B42" t="s">
        <v>53</v>
      </c>
      <c r="C42">
        <v>-4.34</v>
      </c>
      <c r="D42">
        <v>20.52</v>
      </c>
      <c r="E42">
        <v>21.18</v>
      </c>
      <c r="F42">
        <v>0.49</v>
      </c>
      <c r="G42">
        <v>58354.06</v>
      </c>
      <c r="H42" t="s">
        <v>104</v>
      </c>
      <c r="I42">
        <v>6</v>
      </c>
      <c r="J42">
        <v>0</v>
      </c>
      <c r="K42">
        <v>-66303125</v>
      </c>
      <c r="L42">
        <v>-61331316</v>
      </c>
      <c r="M42">
        <v>-3.43</v>
      </c>
    </row>
    <row r="43" spans="1:13">
      <c r="A43">
        <f>"300860"</f>
        <v>0</v>
      </c>
      <c r="B43" t="s">
        <v>54</v>
      </c>
      <c r="C43">
        <v>-4.29</v>
      </c>
      <c r="D43">
        <v>30.78</v>
      </c>
      <c r="E43">
        <v>31.3</v>
      </c>
      <c r="F43">
        <v>0.9</v>
      </c>
      <c r="G43">
        <v>41232.3</v>
      </c>
      <c r="H43" t="s">
        <v>105</v>
      </c>
      <c r="I43">
        <v>1</v>
      </c>
      <c r="J43">
        <v>0</v>
      </c>
      <c r="K43">
        <v>-55697368</v>
      </c>
      <c r="L43">
        <v>-136004460</v>
      </c>
      <c r="M43">
        <v>-0.8100000000000001</v>
      </c>
    </row>
    <row r="44" spans="1:13">
      <c r="A44">
        <f>"300872"</f>
        <v>0</v>
      </c>
      <c r="B44" t="s">
        <v>55</v>
      </c>
      <c r="C44">
        <v>1.08</v>
      </c>
      <c r="D44">
        <v>25.28</v>
      </c>
      <c r="E44">
        <v>25.55</v>
      </c>
      <c r="F44">
        <v>0.63</v>
      </c>
      <c r="G44">
        <v>160470.73</v>
      </c>
      <c r="H44" t="s">
        <v>106</v>
      </c>
      <c r="I44">
        <v>21</v>
      </c>
      <c r="J44">
        <v>1</v>
      </c>
      <c r="K44">
        <v>-48099028</v>
      </c>
      <c r="L44">
        <v>-45203398</v>
      </c>
      <c r="M44">
        <v>-0.76</v>
      </c>
    </row>
    <row r="45" spans="1:13">
      <c r="A45">
        <f>"300903"</f>
        <v>0</v>
      </c>
      <c r="B45" t="s">
        <v>56</v>
      </c>
      <c r="C45">
        <v>0.19</v>
      </c>
      <c r="D45">
        <v>10.56</v>
      </c>
      <c r="E45">
        <v>10.68</v>
      </c>
      <c r="F45">
        <v>0.42</v>
      </c>
      <c r="G45">
        <v>23830.64</v>
      </c>
      <c r="H45" t="s">
        <v>107</v>
      </c>
      <c r="I45">
        <v>17</v>
      </c>
      <c r="J45">
        <v>0</v>
      </c>
      <c r="K45">
        <v>-33146635</v>
      </c>
      <c r="L45">
        <v>-3915915</v>
      </c>
      <c r="M45">
        <v>-1.66</v>
      </c>
    </row>
    <row r="46" spans="1:13">
      <c r="A46">
        <f>"300947"</f>
        <v>0</v>
      </c>
      <c r="B46" t="s">
        <v>57</v>
      </c>
      <c r="C46">
        <v>-3.08</v>
      </c>
      <c r="D46">
        <v>25.78</v>
      </c>
      <c r="E46">
        <v>26.49</v>
      </c>
      <c r="F46">
        <v>0.58</v>
      </c>
      <c r="G46">
        <v>26016.81</v>
      </c>
      <c r="H46" t="s">
        <v>108</v>
      </c>
      <c r="I46">
        <v>5</v>
      </c>
      <c r="J46">
        <v>0</v>
      </c>
      <c r="K46">
        <v>-172026420</v>
      </c>
      <c r="L46">
        <v>-4986571</v>
      </c>
      <c r="M46">
        <v>-1.21</v>
      </c>
    </row>
    <row r="47" spans="1:13">
      <c r="A47">
        <f>"300982"</f>
        <v>0</v>
      </c>
      <c r="B47" t="s">
        <v>58</v>
      </c>
      <c r="C47">
        <v>2.4</v>
      </c>
      <c r="D47">
        <v>21.77</v>
      </c>
      <c r="E47">
        <v>22.48</v>
      </c>
      <c r="F47">
        <v>0.59</v>
      </c>
      <c r="G47">
        <v>37070.89</v>
      </c>
      <c r="H47" t="s">
        <v>109</v>
      </c>
      <c r="I47">
        <v>5</v>
      </c>
      <c r="J47">
        <v>1</v>
      </c>
      <c r="K47">
        <v>-206937600</v>
      </c>
      <c r="L47">
        <v>26296881</v>
      </c>
      <c r="M47">
        <v>-5</v>
      </c>
    </row>
    <row r="48" spans="1:13">
      <c r="A48">
        <f>"300991"</f>
        <v>0</v>
      </c>
      <c r="B48" t="s">
        <v>59</v>
      </c>
      <c r="C48">
        <v>0.84</v>
      </c>
      <c r="D48">
        <v>30.02</v>
      </c>
      <c r="E48">
        <v>30.88</v>
      </c>
      <c r="F48">
        <v>0.48</v>
      </c>
      <c r="G48">
        <v>25994.22</v>
      </c>
      <c r="H48" t="s">
        <v>110</v>
      </c>
      <c r="I48">
        <v>11</v>
      </c>
      <c r="J48">
        <v>0</v>
      </c>
      <c r="K48">
        <v>-50734371</v>
      </c>
      <c r="L48">
        <v>-24690713</v>
      </c>
      <c r="M48">
        <v>-0.8</v>
      </c>
    </row>
    <row r="49" spans="1:13">
      <c r="A49">
        <f>"301024"</f>
        <v>0</v>
      </c>
      <c r="B49" t="s">
        <v>60</v>
      </c>
      <c r="C49">
        <v>-3.61</v>
      </c>
      <c r="D49">
        <v>51.55</v>
      </c>
      <c r="E49">
        <v>52.25</v>
      </c>
      <c r="F49">
        <v>0.58</v>
      </c>
      <c r="G49">
        <v>26054.68</v>
      </c>
      <c r="H49" t="s">
        <v>103</v>
      </c>
      <c r="I49">
        <v>10</v>
      </c>
      <c r="J49">
        <v>0</v>
      </c>
      <c r="K49">
        <v>1990843</v>
      </c>
      <c r="L49">
        <v>-47629585</v>
      </c>
      <c r="M49">
        <v>0.05</v>
      </c>
    </row>
    <row r="50" spans="1:13">
      <c r="A50">
        <f>"301120"</f>
        <v>0</v>
      </c>
      <c r="B50" t="s">
        <v>61</v>
      </c>
      <c r="C50">
        <v>6.29</v>
      </c>
      <c r="D50">
        <v>13.85</v>
      </c>
      <c r="E50">
        <v>14.11</v>
      </c>
      <c r="F50">
        <v>1.04</v>
      </c>
      <c r="G50">
        <v>84194.8</v>
      </c>
      <c r="H50" t="s">
        <v>111</v>
      </c>
      <c r="I50">
        <v>4</v>
      </c>
      <c r="J50">
        <v>1</v>
      </c>
      <c r="K50">
        <v>-201153700</v>
      </c>
      <c r="L50">
        <v>-79273150</v>
      </c>
      <c r="M50">
        <v>-0.97</v>
      </c>
    </row>
    <row r="51" spans="1:13">
      <c r="A51">
        <f>"301141"</f>
        <v>0</v>
      </c>
      <c r="B51" t="s">
        <v>62</v>
      </c>
      <c r="C51">
        <v>-5.1</v>
      </c>
      <c r="D51">
        <v>70.84999999999999</v>
      </c>
      <c r="E51">
        <v>77.27</v>
      </c>
      <c r="F51">
        <v>1.05</v>
      </c>
      <c r="G51">
        <v>147728.73</v>
      </c>
      <c r="H51" t="s">
        <v>78</v>
      </c>
      <c r="I51">
        <v>12</v>
      </c>
      <c r="J51">
        <v>0</v>
      </c>
      <c r="K51">
        <v>-49260608</v>
      </c>
      <c r="L51">
        <v>-366239</v>
      </c>
      <c r="M51">
        <v>-0.71</v>
      </c>
    </row>
    <row r="52" spans="1:13">
      <c r="A52">
        <f>"301150"</f>
        <v>0</v>
      </c>
      <c r="B52" t="s">
        <v>63</v>
      </c>
      <c r="C52">
        <v>-0.57</v>
      </c>
      <c r="D52">
        <v>22.85</v>
      </c>
      <c r="E52">
        <v>23.55</v>
      </c>
      <c r="F52">
        <v>0.46</v>
      </c>
      <c r="G52">
        <v>28066.35</v>
      </c>
      <c r="H52" t="s">
        <v>112</v>
      </c>
      <c r="I52">
        <v>8</v>
      </c>
      <c r="J52">
        <v>0</v>
      </c>
      <c r="K52">
        <v>-9021341</v>
      </c>
      <c r="L52">
        <v>-20876935</v>
      </c>
      <c r="M52">
        <v>-0.3</v>
      </c>
    </row>
    <row r="53" spans="1:13">
      <c r="A53">
        <f>"301176"</f>
        <v>0</v>
      </c>
      <c r="B53" t="s">
        <v>64</v>
      </c>
      <c r="C53">
        <v>8.050000000000001</v>
      </c>
      <c r="D53">
        <v>37.3</v>
      </c>
      <c r="E53">
        <v>37.77</v>
      </c>
      <c r="F53">
        <v>0.92</v>
      </c>
      <c r="G53">
        <v>86154.89</v>
      </c>
      <c r="H53" t="s">
        <v>107</v>
      </c>
      <c r="I53">
        <v>17</v>
      </c>
      <c r="J53">
        <v>1</v>
      </c>
      <c r="K53">
        <v>-73113708</v>
      </c>
      <c r="L53">
        <v>-127990127</v>
      </c>
      <c r="M53">
        <v>-1.24</v>
      </c>
    </row>
    <row r="54" spans="1:13">
      <c r="A54">
        <f>"301178"</f>
        <v>0</v>
      </c>
      <c r="B54" t="s">
        <v>65</v>
      </c>
      <c r="C54">
        <v>-2.4</v>
      </c>
      <c r="D54">
        <v>56.56</v>
      </c>
      <c r="E54">
        <v>58.02</v>
      </c>
      <c r="F54">
        <v>0.68</v>
      </c>
      <c r="G54">
        <v>30367.22</v>
      </c>
      <c r="H54" t="s">
        <v>86</v>
      </c>
      <c r="I54">
        <v>6</v>
      </c>
      <c r="J54">
        <v>0</v>
      </c>
      <c r="K54">
        <v>-42993069</v>
      </c>
      <c r="L54">
        <v>-124134414</v>
      </c>
      <c r="M54">
        <v>-0.63</v>
      </c>
    </row>
    <row r="55" spans="1:13">
      <c r="A55">
        <f>"301208"</f>
        <v>0</v>
      </c>
      <c r="B55" t="s">
        <v>66</v>
      </c>
      <c r="C55">
        <v>-4.26</v>
      </c>
      <c r="D55">
        <v>49.19</v>
      </c>
      <c r="E55">
        <v>50.63</v>
      </c>
      <c r="F55">
        <v>0.52</v>
      </c>
      <c r="G55">
        <v>65415.28</v>
      </c>
      <c r="H55" t="s">
        <v>86</v>
      </c>
      <c r="I55">
        <v>4</v>
      </c>
      <c r="J55">
        <v>0</v>
      </c>
      <c r="K55">
        <v>-4672948</v>
      </c>
      <c r="L55">
        <v>-115565142</v>
      </c>
      <c r="M55">
        <v>-0.2</v>
      </c>
    </row>
    <row r="56" spans="1:13">
      <c r="A56">
        <f>"301217"</f>
        <v>0</v>
      </c>
      <c r="B56" t="s">
        <v>67</v>
      </c>
      <c r="C56">
        <v>4.52</v>
      </c>
      <c r="D56">
        <v>20.1</v>
      </c>
      <c r="E56">
        <v>21.4</v>
      </c>
      <c r="F56">
        <v>0.85</v>
      </c>
      <c r="G56">
        <v>150925.15</v>
      </c>
      <c r="H56" t="s">
        <v>99</v>
      </c>
      <c r="I56">
        <v>6</v>
      </c>
      <c r="J56">
        <v>1</v>
      </c>
      <c r="K56">
        <v>-53318994</v>
      </c>
      <c r="L56">
        <v>-119498218</v>
      </c>
      <c r="M56">
        <v>-0.88</v>
      </c>
    </row>
    <row r="57" spans="1:13">
      <c r="A57">
        <f>"301311"</f>
        <v>0</v>
      </c>
      <c r="B57" t="s">
        <v>68</v>
      </c>
      <c r="C57">
        <v>-2.15</v>
      </c>
      <c r="D57">
        <v>22.25</v>
      </c>
      <c r="E57">
        <v>22.84</v>
      </c>
      <c r="F57">
        <v>1.01</v>
      </c>
      <c r="G57">
        <v>41779.48</v>
      </c>
      <c r="H57" t="s">
        <v>89</v>
      </c>
      <c r="I57">
        <v>2</v>
      </c>
      <c r="J57">
        <v>0</v>
      </c>
      <c r="K57">
        <v>-49771738</v>
      </c>
      <c r="L57">
        <v>-192557294</v>
      </c>
      <c r="M57">
        <v>-1.56</v>
      </c>
    </row>
    <row r="58" spans="1:13">
      <c r="A58">
        <f>"301345"</f>
        <v>0</v>
      </c>
      <c r="B58" t="s">
        <v>69</v>
      </c>
      <c r="C58">
        <v>5.25</v>
      </c>
      <c r="D58">
        <v>146.99</v>
      </c>
      <c r="E58">
        <v>147.54</v>
      </c>
      <c r="F58">
        <v>0.76</v>
      </c>
      <c r="G58">
        <v>41658.01</v>
      </c>
      <c r="H58" t="s">
        <v>113</v>
      </c>
      <c r="I58">
        <v>10</v>
      </c>
      <c r="J58">
        <v>0</v>
      </c>
      <c r="K58">
        <v>-19906219</v>
      </c>
      <c r="L58">
        <v>-126579642</v>
      </c>
      <c r="M58">
        <v>-0.45</v>
      </c>
    </row>
    <row r="59" spans="1:13">
      <c r="A59">
        <f>"301388"</f>
        <v>0</v>
      </c>
      <c r="B59" t="s">
        <v>70</v>
      </c>
      <c r="C59">
        <v>19.99</v>
      </c>
      <c r="D59">
        <v>42.13</v>
      </c>
      <c r="E59">
        <v>42.13</v>
      </c>
      <c r="F59">
        <v>1.1</v>
      </c>
      <c r="G59">
        <v>75953.11</v>
      </c>
      <c r="H59" t="s">
        <v>114</v>
      </c>
      <c r="I59">
        <v>6</v>
      </c>
      <c r="J59">
        <v>1</v>
      </c>
      <c r="K59">
        <v>-161218530</v>
      </c>
      <c r="L59">
        <v>-258115275</v>
      </c>
      <c r="M59">
        <v>-1.52</v>
      </c>
    </row>
    <row r="60" spans="1:13">
      <c r="A60">
        <f>"301389"</f>
        <v>0</v>
      </c>
      <c r="B60" t="s">
        <v>71</v>
      </c>
      <c r="C60">
        <v>-1.05</v>
      </c>
      <c r="D60">
        <v>33</v>
      </c>
      <c r="E60">
        <v>34.6</v>
      </c>
      <c r="F60">
        <v>0.57</v>
      </c>
      <c r="G60">
        <v>74361.56</v>
      </c>
      <c r="H60" t="s">
        <v>110</v>
      </c>
      <c r="I60">
        <v>5</v>
      </c>
      <c r="J60">
        <v>0</v>
      </c>
      <c r="K60">
        <v>-59290367</v>
      </c>
      <c r="L60">
        <v>-93280280</v>
      </c>
      <c r="M60">
        <v>-1.6</v>
      </c>
    </row>
    <row r="61" spans="1:13">
      <c r="A61">
        <f>"301421"</f>
        <v>0</v>
      </c>
      <c r="B61" t="s">
        <v>72</v>
      </c>
      <c r="C61">
        <v>1.66</v>
      </c>
      <c r="D61">
        <v>73.31</v>
      </c>
      <c r="E61">
        <v>74.06999999999999</v>
      </c>
      <c r="F61">
        <v>1.11</v>
      </c>
      <c r="G61">
        <v>47562.66</v>
      </c>
      <c r="H61" t="s">
        <v>115</v>
      </c>
      <c r="I61">
        <v>16</v>
      </c>
      <c r="J61">
        <v>0</v>
      </c>
      <c r="K61">
        <v>-451876800</v>
      </c>
      <c r="L61">
        <v>-588177350</v>
      </c>
      <c r="M61">
        <v>-0.9</v>
      </c>
    </row>
    <row r="62" spans="1:13">
      <c r="A62">
        <f>"301511"</f>
        <v>0</v>
      </c>
      <c r="B62" t="s">
        <v>73</v>
      </c>
      <c r="C62">
        <v>-0.41</v>
      </c>
      <c r="D62">
        <v>24.5</v>
      </c>
      <c r="E62">
        <v>25.23</v>
      </c>
      <c r="F62">
        <v>0.67</v>
      </c>
      <c r="G62">
        <v>99127.07000000001</v>
      </c>
      <c r="H62" t="s">
        <v>112</v>
      </c>
      <c r="I62">
        <v>15</v>
      </c>
      <c r="J62">
        <v>0</v>
      </c>
      <c r="K62">
        <v>-418332280</v>
      </c>
      <c r="L62">
        <v>-543226230</v>
      </c>
      <c r="M62">
        <v>-2.99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2025-07-14T08:26:26Z</dcterms:created>
  <dcterms:modified xsi:type="dcterms:W3CDTF">2025-07-14T08:26:26Z</dcterms:modified>
</cp:coreProperties>
</file>