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1.Um_Espaco\Python1Espaco\"/>
    </mc:Choice>
  </mc:AlternateContent>
  <xr:revisionPtr revIDLastSave="0" documentId="13_ncr:1_{A6DB3AC9-8C0D-4E09-B0D2-E315C7AE08D9}" xr6:coauthVersionLast="45" xr6:coauthVersionMax="45" xr10:uidLastSave="{00000000-0000-0000-0000-000000000000}"/>
  <bookViews>
    <workbookView xWindow="-108" yWindow="-108" windowWidth="23256" windowHeight="12252" activeTab="1" xr2:uid="{CA308918-4353-4990-8DB0-138A41B877EF}"/>
  </bookViews>
  <sheets>
    <sheet name="BOLETO_VENCIDO" sheetId="6" r:id="rId1"/>
    <sheet name="Cadastro" sheetId="7" r:id="rId2"/>
    <sheet name="2021" sheetId="5" r:id="rId3"/>
  </sheets>
  <definedNames>
    <definedName name="_xlcn.WorksheetConnection_PlanejamentodeCustos.xlsxTabela_Orcamento" hidden="1">Tabela_Orcamento</definedName>
    <definedName name="_xlnm.Print_Area" localSheetId="2">'2021'!$B$4:$Q$185</definedName>
    <definedName name="_xlnm.Print_Titles" localSheetId="2">'2021'!$B:$B,'2021'!$4:$6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_Orcamento" name="Tabela_Orcamento" connection="WorksheetConnection_Planejamento de Custos.xlsx!Tabela_Orcamen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5" l="1"/>
  <c r="R39" i="5" l="1"/>
  <c r="R40" i="5"/>
  <c r="R41" i="5"/>
  <c r="R68" i="5"/>
  <c r="R67" i="5"/>
  <c r="R42" i="5" l="1"/>
  <c r="R43" i="5"/>
  <c r="R20" i="5" l="1"/>
  <c r="R35" i="5" l="1"/>
  <c r="R30" i="5" l="1"/>
  <c r="R18" i="5" l="1"/>
  <c r="R12" i="5"/>
  <c r="R23" i="5"/>
  <c r="R24" i="5"/>
  <c r="R34" i="5" l="1"/>
  <c r="R13" i="5" l="1"/>
  <c r="R25" i="5"/>
  <c r="R33" i="5"/>
  <c r="R36" i="5"/>
  <c r="R22" i="5"/>
  <c r="R29" i="5"/>
  <c r="R15" i="5"/>
  <c r="R16" i="5" l="1"/>
  <c r="R32" i="5"/>
  <c r="R37" i="5" l="1"/>
  <c r="R38" i="5"/>
  <c r="R44" i="5"/>
  <c r="R45" i="5"/>
  <c r="R27" i="5" l="1"/>
  <c r="R26" i="5"/>
  <c r="R17" i="5" l="1"/>
  <c r="R21" i="5" l="1"/>
  <c r="F10" i="5"/>
  <c r="G10" i="5"/>
  <c r="H10" i="5"/>
  <c r="I10" i="5"/>
  <c r="J10" i="5"/>
  <c r="K10" i="5"/>
  <c r="L10" i="5"/>
  <c r="M10" i="5"/>
  <c r="N10" i="5"/>
  <c r="O10" i="5"/>
  <c r="P10" i="5"/>
  <c r="Q10" i="5"/>
  <c r="R11" i="5"/>
  <c r="R19" i="5"/>
  <c r="R28" i="5"/>
  <c r="R31" i="5"/>
  <c r="F8" i="6"/>
  <c r="G3" i="6"/>
  <c r="I2" i="6"/>
  <c r="C8" i="6" s="1"/>
  <c r="G5" i="6"/>
  <c r="C6" i="6"/>
  <c r="G6" i="6"/>
  <c r="R10" i="5" l="1"/>
  <c r="G8" i="6"/>
  <c r="G2" i="6" s="1"/>
  <c r="R83" i="5"/>
  <c r="R88" i="5"/>
  <c r="R89" i="5"/>
  <c r="R65" i="5"/>
  <c r="R66" i="5"/>
  <c r="G51" i="5"/>
  <c r="H51" i="5"/>
  <c r="I51" i="5"/>
  <c r="J51" i="5"/>
  <c r="K51" i="5"/>
  <c r="L51" i="5"/>
  <c r="M51" i="5"/>
  <c r="N51" i="5"/>
  <c r="O51" i="5"/>
  <c r="P51" i="5"/>
  <c r="Q51" i="5"/>
  <c r="G49" i="5"/>
  <c r="H49" i="5"/>
  <c r="I49" i="5"/>
  <c r="J49" i="5"/>
  <c r="K49" i="5"/>
  <c r="L49" i="5"/>
  <c r="M49" i="5"/>
  <c r="N49" i="5"/>
  <c r="O49" i="5"/>
  <c r="P49" i="5"/>
  <c r="Q49" i="5"/>
  <c r="J62" i="5"/>
  <c r="K62" i="5"/>
  <c r="L62" i="5"/>
  <c r="M62" i="5"/>
  <c r="N62" i="5"/>
  <c r="O62" i="5"/>
  <c r="P62" i="5"/>
  <c r="Q62" i="5"/>
  <c r="J63" i="5"/>
  <c r="K63" i="5"/>
  <c r="L63" i="5"/>
  <c r="M63" i="5"/>
  <c r="N63" i="5"/>
  <c r="O63" i="5"/>
  <c r="P63" i="5"/>
  <c r="Q63" i="5"/>
  <c r="J64" i="5"/>
  <c r="K64" i="5"/>
  <c r="L64" i="5"/>
  <c r="M64" i="5"/>
  <c r="N64" i="5"/>
  <c r="O64" i="5"/>
  <c r="P64" i="5"/>
  <c r="Q64" i="5"/>
  <c r="G69" i="5"/>
  <c r="H69" i="5"/>
  <c r="I69" i="5"/>
  <c r="J69" i="5"/>
  <c r="K69" i="5"/>
  <c r="L69" i="5"/>
  <c r="M69" i="5"/>
  <c r="N69" i="5"/>
  <c r="O69" i="5"/>
  <c r="P69" i="5"/>
  <c r="Q69" i="5"/>
  <c r="G70" i="5"/>
  <c r="H70" i="5"/>
  <c r="I70" i="5"/>
  <c r="J70" i="5"/>
  <c r="K70" i="5"/>
  <c r="L70" i="5"/>
  <c r="M70" i="5"/>
  <c r="N70" i="5"/>
  <c r="O70" i="5"/>
  <c r="P70" i="5"/>
  <c r="Q70" i="5"/>
  <c r="F70" i="5"/>
  <c r="F69" i="5"/>
  <c r="R62" i="5" l="1"/>
  <c r="R63" i="5"/>
  <c r="R64" i="5"/>
  <c r="F51" i="5"/>
  <c r="F49" i="5"/>
  <c r="G176" i="5"/>
  <c r="G175" i="5"/>
  <c r="G174" i="5"/>
  <c r="G173" i="5"/>
  <c r="G165" i="5"/>
  <c r="H176" i="5" s="1"/>
  <c r="B165" i="5"/>
  <c r="B176" i="5" s="1"/>
  <c r="G164" i="5"/>
  <c r="H175" i="5" s="1"/>
  <c r="B164" i="5"/>
  <c r="B175" i="5" s="1"/>
  <c r="G163" i="5"/>
  <c r="H174" i="5" s="1"/>
  <c r="B163" i="5"/>
  <c r="B174" i="5" s="1"/>
  <c r="G162" i="5"/>
  <c r="H173" i="5" s="1"/>
  <c r="B162" i="5"/>
  <c r="B173" i="5" s="1"/>
  <c r="F158" i="5"/>
  <c r="G178" i="5" s="1"/>
  <c r="Q147" i="5"/>
  <c r="P147" i="5"/>
  <c r="O147" i="5"/>
  <c r="N147" i="5"/>
  <c r="M147" i="5"/>
  <c r="L147" i="5"/>
  <c r="K147" i="5"/>
  <c r="J147" i="5"/>
  <c r="I147" i="5"/>
  <c r="H147" i="5"/>
  <c r="G147" i="5"/>
  <c r="F147" i="5"/>
  <c r="R145" i="5"/>
  <c r="R139" i="5"/>
  <c r="R138" i="5"/>
  <c r="R137" i="5"/>
  <c r="R136" i="5"/>
  <c r="R135" i="5"/>
  <c r="R134" i="5"/>
  <c r="R133" i="5"/>
  <c r="R132" i="5"/>
  <c r="R131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O60" i="5"/>
  <c r="K60" i="5"/>
  <c r="G60" i="5"/>
  <c r="R61" i="5"/>
  <c r="M60" i="5"/>
  <c r="R129" i="5"/>
  <c r="R128" i="5"/>
  <c r="R127" i="5"/>
  <c r="R126" i="5"/>
  <c r="R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R122" i="5"/>
  <c r="R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R115" i="5"/>
  <c r="R114" i="5"/>
  <c r="R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R110" i="5"/>
  <c r="R109" i="5"/>
  <c r="R108" i="5"/>
  <c r="R107" i="5"/>
  <c r="R106" i="5"/>
  <c r="R105" i="5"/>
  <c r="R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R101" i="5"/>
  <c r="R100" i="5"/>
  <c r="R99" i="5"/>
  <c r="R98" i="5"/>
  <c r="R97" i="5"/>
  <c r="R96" i="5"/>
  <c r="R95" i="5"/>
  <c r="R94" i="5"/>
  <c r="R93" i="5"/>
  <c r="R92" i="5"/>
  <c r="Q91" i="5"/>
  <c r="P91" i="5"/>
  <c r="O91" i="5"/>
  <c r="N91" i="5"/>
  <c r="M91" i="5"/>
  <c r="L91" i="5"/>
  <c r="K91" i="5"/>
  <c r="J91" i="5"/>
  <c r="I91" i="5"/>
  <c r="H91" i="5"/>
  <c r="G91" i="5"/>
  <c r="F91" i="5"/>
  <c r="R87" i="5"/>
  <c r="Q86" i="5"/>
  <c r="P86" i="5"/>
  <c r="O86" i="5"/>
  <c r="N86" i="5"/>
  <c r="M86" i="5"/>
  <c r="L86" i="5"/>
  <c r="K86" i="5"/>
  <c r="J86" i="5"/>
  <c r="I86" i="5"/>
  <c r="H86" i="5"/>
  <c r="G86" i="5"/>
  <c r="F86" i="5"/>
  <c r="R84" i="5"/>
  <c r="R82" i="5"/>
  <c r="R81" i="5"/>
  <c r="R80" i="5"/>
  <c r="R79" i="5"/>
  <c r="R78" i="5"/>
  <c r="R77" i="5"/>
  <c r="R76" i="5"/>
  <c r="R75" i="5"/>
  <c r="R74" i="5"/>
  <c r="R73" i="5"/>
  <c r="Q72" i="5"/>
  <c r="P72" i="5"/>
  <c r="O72" i="5"/>
  <c r="N72" i="5"/>
  <c r="M72" i="5"/>
  <c r="L72" i="5"/>
  <c r="K72" i="5"/>
  <c r="J72" i="5"/>
  <c r="I72" i="5"/>
  <c r="H72" i="5"/>
  <c r="G72" i="5"/>
  <c r="F72" i="5"/>
  <c r="Q48" i="5"/>
  <c r="P48" i="5"/>
  <c r="O48" i="5"/>
  <c r="N48" i="5"/>
  <c r="M48" i="5"/>
  <c r="L48" i="5"/>
  <c r="K48" i="5"/>
  <c r="J48" i="5"/>
  <c r="I48" i="5"/>
  <c r="H48" i="5"/>
  <c r="G48" i="5"/>
  <c r="R51" i="5" l="1"/>
  <c r="R52" i="5"/>
  <c r="H7" i="5"/>
  <c r="P7" i="5"/>
  <c r="G158" i="5"/>
  <c r="H178" i="5" s="1"/>
  <c r="J7" i="5"/>
  <c r="G7" i="5"/>
  <c r="O7" i="5"/>
  <c r="K7" i="5"/>
  <c r="N7" i="5"/>
  <c r="L7" i="5"/>
  <c r="H162" i="5"/>
  <c r="I162" i="5" s="1"/>
  <c r="R91" i="5"/>
  <c r="R117" i="5"/>
  <c r="M58" i="5"/>
  <c r="H165" i="5"/>
  <c r="I176" i="5" s="1"/>
  <c r="I60" i="5"/>
  <c r="I58" i="5" s="1"/>
  <c r="Q60" i="5"/>
  <c r="Q58" i="5" s="1"/>
  <c r="Q7" i="5"/>
  <c r="L60" i="5"/>
  <c r="L58" i="5" s="1"/>
  <c r="R103" i="5"/>
  <c r="I7" i="5"/>
  <c r="M7" i="5"/>
  <c r="R112" i="5"/>
  <c r="H60" i="5"/>
  <c r="H58" i="5" s="1"/>
  <c r="P60" i="5"/>
  <c r="P58" i="5" s="1"/>
  <c r="R69" i="5"/>
  <c r="G58" i="5"/>
  <c r="K58" i="5"/>
  <c r="O58" i="5"/>
  <c r="P56" i="5" s="1"/>
  <c r="F60" i="5"/>
  <c r="J60" i="5"/>
  <c r="J58" i="5" s="1"/>
  <c r="N60" i="5"/>
  <c r="N58" i="5" s="1"/>
  <c r="H163" i="5"/>
  <c r="I163" i="5" s="1"/>
  <c r="R124" i="5"/>
  <c r="R147" i="5"/>
  <c r="R70" i="5"/>
  <c r="R130" i="5"/>
  <c r="R86" i="5"/>
  <c r="R72" i="5"/>
  <c r="H164" i="5"/>
  <c r="N56" i="5" l="1"/>
  <c r="O54" i="5"/>
  <c r="O141" i="5" s="1"/>
  <c r="Q54" i="5"/>
  <c r="Q141" i="5" s="1"/>
  <c r="R60" i="5"/>
  <c r="R50" i="5"/>
  <c r="G167" i="5"/>
  <c r="G169" i="5" s="1"/>
  <c r="I173" i="5"/>
  <c r="J162" i="5" s="1"/>
  <c r="K54" i="5"/>
  <c r="K141" i="5" s="1"/>
  <c r="L56" i="5"/>
  <c r="I165" i="5"/>
  <c r="J165" i="5" s="1"/>
  <c r="M54" i="5"/>
  <c r="M141" i="5" s="1"/>
  <c r="H56" i="5"/>
  <c r="I174" i="5"/>
  <c r="J163" i="5" s="1"/>
  <c r="I54" i="5"/>
  <c r="I141" i="5" s="1"/>
  <c r="J56" i="5"/>
  <c r="F58" i="5"/>
  <c r="G56" i="5" s="1"/>
  <c r="G54" i="5"/>
  <c r="G141" i="5" s="1"/>
  <c r="H158" i="5"/>
  <c r="H167" i="5" s="1"/>
  <c r="H169" i="5" s="1"/>
  <c r="K56" i="5"/>
  <c r="J54" i="5"/>
  <c r="J141" i="5" s="1"/>
  <c r="J173" i="5"/>
  <c r="Q56" i="5"/>
  <c r="P54" i="5"/>
  <c r="P141" i="5" s="1"/>
  <c r="M56" i="5"/>
  <c r="L54" i="5"/>
  <c r="L141" i="5" s="1"/>
  <c r="J174" i="5"/>
  <c r="I175" i="5"/>
  <c r="I164" i="5"/>
  <c r="O56" i="5"/>
  <c r="N54" i="5"/>
  <c r="N141" i="5" s="1"/>
  <c r="I56" i="5"/>
  <c r="H54" i="5"/>
  <c r="H141" i="5" s="1"/>
  <c r="R49" i="5" l="1"/>
  <c r="F48" i="5"/>
  <c r="J176" i="5"/>
  <c r="K165" i="5" s="1"/>
  <c r="I178" i="5"/>
  <c r="R58" i="5"/>
  <c r="F54" i="5"/>
  <c r="F169" i="5"/>
  <c r="J175" i="5"/>
  <c r="J164" i="5"/>
  <c r="J158" i="5" s="1"/>
  <c r="K174" i="5"/>
  <c r="K163" i="5"/>
  <c r="K162" i="5"/>
  <c r="K173" i="5"/>
  <c r="K176" i="5"/>
  <c r="I158" i="5"/>
  <c r="R56" i="5"/>
  <c r="R48" i="5" l="1"/>
  <c r="F7" i="5"/>
  <c r="R7" i="5" s="1"/>
  <c r="R54" i="5"/>
  <c r="K175" i="5"/>
  <c r="K164" i="5"/>
  <c r="K158" i="5" s="1"/>
  <c r="K178" i="5"/>
  <c r="J167" i="5"/>
  <c r="J169" i="5" s="1"/>
  <c r="L173" i="5"/>
  <c r="L162" i="5"/>
  <c r="J178" i="5"/>
  <c r="I167" i="5"/>
  <c r="I169" i="5" s="1"/>
  <c r="L176" i="5"/>
  <c r="L165" i="5"/>
  <c r="L174" i="5"/>
  <c r="L163" i="5"/>
  <c r="F141" i="5" l="1"/>
  <c r="F145" i="5" s="1"/>
  <c r="F156" i="5" s="1"/>
  <c r="G143" i="5" s="1"/>
  <c r="G145" i="5" s="1"/>
  <c r="G156" i="5" s="1"/>
  <c r="H143" i="5" s="1"/>
  <c r="H145" i="5" s="1"/>
  <c r="H156" i="5" s="1"/>
  <c r="I143" i="5" s="1"/>
  <c r="I145" i="5" s="1"/>
  <c r="I156" i="5" s="1"/>
  <c r="J143" i="5" s="1"/>
  <c r="J145" i="5" s="1"/>
  <c r="J156" i="5" s="1"/>
  <c r="K143" i="5" s="1"/>
  <c r="K145" i="5" s="1"/>
  <c r="K156" i="5" s="1"/>
  <c r="L143" i="5" s="1"/>
  <c r="L145" i="5" s="1"/>
  <c r="L156" i="5" s="1"/>
  <c r="M143" i="5" s="1"/>
  <c r="M145" i="5" s="1"/>
  <c r="M156" i="5" s="1"/>
  <c r="N143" i="5" s="1"/>
  <c r="N145" i="5" s="1"/>
  <c r="N156" i="5" s="1"/>
  <c r="O143" i="5" s="1"/>
  <c r="O145" i="5" s="1"/>
  <c r="O156" i="5" s="1"/>
  <c r="P143" i="5" s="1"/>
  <c r="P145" i="5" s="1"/>
  <c r="P156" i="5" s="1"/>
  <c r="Q143" i="5" s="1"/>
  <c r="Q145" i="5" s="1"/>
  <c r="Q156" i="5" s="1"/>
  <c r="M174" i="5"/>
  <c r="M163" i="5"/>
  <c r="M176" i="5"/>
  <c r="M165" i="5"/>
  <c r="M162" i="5"/>
  <c r="M173" i="5"/>
  <c r="L178" i="5"/>
  <c r="K167" i="5"/>
  <c r="K169" i="5" s="1"/>
  <c r="L175" i="5"/>
  <c r="L164" i="5"/>
  <c r="L158" i="5" s="1"/>
  <c r="M178" i="5" l="1"/>
  <c r="L167" i="5"/>
  <c r="L169" i="5" s="1"/>
  <c r="N176" i="5"/>
  <c r="N165" i="5"/>
  <c r="N162" i="5"/>
  <c r="N173" i="5"/>
  <c r="N174" i="5"/>
  <c r="N163" i="5"/>
  <c r="M175" i="5"/>
  <c r="M164" i="5"/>
  <c r="N175" i="5" l="1"/>
  <c r="N164" i="5"/>
  <c r="N158" i="5" s="1"/>
  <c r="O165" i="5"/>
  <c r="O176" i="5"/>
  <c r="M158" i="5"/>
  <c r="O174" i="5"/>
  <c r="O163" i="5"/>
  <c r="O162" i="5"/>
  <c r="O173" i="5"/>
  <c r="P176" i="5" l="1"/>
  <c r="P165" i="5"/>
  <c r="N178" i="5"/>
  <c r="M167" i="5"/>
  <c r="M169" i="5" s="1"/>
  <c r="P174" i="5"/>
  <c r="P163" i="5"/>
  <c r="O178" i="5"/>
  <c r="N167" i="5"/>
  <c r="N169" i="5" s="1"/>
  <c r="O175" i="5"/>
  <c r="O164" i="5"/>
  <c r="P173" i="5"/>
  <c r="P162" i="5"/>
  <c r="Q176" i="5" l="1"/>
  <c r="R176" i="5" s="1"/>
  <c r="Q165" i="5"/>
  <c r="P175" i="5"/>
  <c r="P164" i="5"/>
  <c r="P158" i="5" s="1"/>
  <c r="Q174" i="5"/>
  <c r="R174" i="5" s="1"/>
  <c r="Q163" i="5"/>
  <c r="Q162" i="5"/>
  <c r="Q173" i="5"/>
  <c r="R173" i="5" s="1"/>
  <c r="O158" i="5"/>
  <c r="P178" i="5" l="1"/>
  <c r="O167" i="5"/>
  <c r="O169" i="5" s="1"/>
  <c r="Q175" i="5"/>
  <c r="R175" i="5" s="1"/>
  <c r="Q164" i="5"/>
  <c r="Q158" i="5" s="1"/>
  <c r="Q167" i="5" s="1"/>
  <c r="Q169" i="5" s="1"/>
  <c r="Q178" i="5"/>
  <c r="P167" i="5"/>
  <c r="P169" i="5" s="1"/>
  <c r="R17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MOURAO Rodrigo</author>
    <author>Gustavo Petrasunas Cerbasi</author>
  </authors>
  <commentList>
    <comment ref="G23" authorId="0" shapeId="0" xr:uid="{C67F1ACD-ECC4-4FFA-AB7A-97016C63F83B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Última</t>
        </r>
      </text>
    </comment>
    <comment ref="G26" authorId="0" shapeId="0" xr:uid="{7D6CE62C-7541-45BF-B641-4847B36578D0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Boleto
Ref. Contrato Focus</t>
        </r>
      </text>
    </comment>
    <comment ref="G31" authorId="0" shapeId="0" xr:uid="{F70D3836-B4C8-4DF5-99D3-47CE2CC10CFB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Depósito 
Ref. Contrato Focus
Feito R$ 340</t>
        </r>
      </text>
    </comment>
    <comment ref="H31" authorId="0" shapeId="0" xr:uid="{11833EB1-F29C-4C38-80AB-940643EF5922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Depósito 
Ref. Contrato Focus
</t>
        </r>
      </text>
    </comment>
    <comment ref="G40" authorId="0" shapeId="0" xr:uid="{45A40DDF-5A8B-4CF9-8240-E2B6354D3907}">
      <text>
        <r>
          <rPr>
            <b/>
            <sz val="9"/>
            <color indexed="81"/>
            <rFont val="Segoe UI"/>
            <family val="2"/>
          </rPr>
          <t>MOURAO Rodrigo:</t>
        </r>
        <r>
          <rPr>
            <sz val="9"/>
            <color indexed="81"/>
            <rFont val="Segoe UI"/>
            <family val="2"/>
          </rPr>
          <t xml:space="preserve">
Dep Conta Erika</t>
        </r>
      </text>
    </comment>
    <comment ref="G41" authorId="0" shapeId="0" xr:uid="{B0D74581-1B15-4CD0-82DF-C39B41E2EE6E}">
      <text>
        <r>
          <rPr>
            <b/>
            <sz val="9"/>
            <color indexed="81"/>
            <rFont val="Segoe UI"/>
            <family val="2"/>
          </rPr>
          <t>MOURAO Rodrigo:</t>
        </r>
        <r>
          <rPr>
            <sz val="9"/>
            <color indexed="81"/>
            <rFont val="Segoe UI"/>
            <family val="2"/>
          </rPr>
          <t xml:space="preserve">
Pagou atrasdo em 09/Mar
R$ 347,73</t>
        </r>
      </text>
    </comment>
    <comment ref="G42" authorId="0" shapeId="0" xr:uid="{39F8F026-7C97-489D-8F87-3D6D4F9751AD}">
      <text>
        <r>
          <rPr>
            <b/>
            <sz val="9"/>
            <color indexed="81"/>
            <rFont val="Segoe UI"/>
            <family val="2"/>
          </rPr>
          <t>MOURAO Rodrigo:</t>
        </r>
        <r>
          <rPr>
            <sz val="9"/>
            <color indexed="81"/>
            <rFont val="Segoe UI"/>
            <family val="2"/>
          </rPr>
          <t xml:space="preserve">
Erika+Fernando
</t>
        </r>
      </text>
    </comment>
    <comment ref="H42" authorId="0" shapeId="0" xr:uid="{CCFFF02A-1E28-44F4-97B7-A6951D2DF50F}">
      <text>
        <r>
          <rPr>
            <b/>
            <sz val="9"/>
            <color indexed="81"/>
            <rFont val="Segoe UI"/>
            <family val="2"/>
          </rPr>
          <t>MOURAO Rodrigo:</t>
        </r>
        <r>
          <rPr>
            <sz val="9"/>
            <color indexed="81"/>
            <rFont val="Segoe UI"/>
            <family val="2"/>
          </rPr>
          <t xml:space="preserve">
Erika+Fernando</t>
        </r>
      </text>
    </comment>
    <comment ref="I42" authorId="0" shapeId="0" xr:uid="{9BD6F92A-88C0-4D34-9C51-311796BB226C}">
      <text>
        <r>
          <rPr>
            <b/>
            <sz val="9"/>
            <color indexed="81"/>
            <rFont val="Segoe UI"/>
            <family val="2"/>
          </rPr>
          <t>MOURAO Rodrigo:</t>
        </r>
        <r>
          <rPr>
            <sz val="9"/>
            <color indexed="81"/>
            <rFont val="Segoe UI"/>
            <family val="2"/>
          </rPr>
          <t xml:space="preserve">
Erika+Fernando</t>
        </r>
      </text>
    </comment>
    <comment ref="G65" authorId="0" shapeId="0" xr:uid="{98F33149-66E2-4BF9-9BD4-EE46A6192855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Feito pela conta BB Erika para não pagar taxa de transferência.</t>
        </r>
      </text>
    </comment>
    <comment ref="H65" authorId="0" shapeId="0" xr:uid="{0DEA3817-649E-4EA6-B9AE-0F1FC46CB19F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Feito pela conta BB Erika para não pagar taxa de transferência.</t>
        </r>
      </text>
    </comment>
    <comment ref="G81" authorId="0" shapeId="0" xr:uid="{9DF0C853-9670-4941-BDF4-9D4DA4AED916}">
      <text>
        <r>
          <rPr>
            <b/>
            <sz val="9"/>
            <color indexed="81"/>
            <rFont val="Segoe UI"/>
            <charset val="1"/>
          </rPr>
          <t>MOURAO Rodrigo:</t>
        </r>
        <r>
          <rPr>
            <sz val="9"/>
            <color indexed="81"/>
            <rFont val="Segoe UI"/>
            <charset val="1"/>
          </rPr>
          <t xml:space="preserve">
Havia descontado 140 em Fev.</t>
        </r>
      </text>
    </comment>
    <comment ref="B169" authorId="1" shapeId="0" xr:uid="{2C9A4662-8803-4705-98FB-32F65BB32472}">
      <text>
        <r>
          <rPr>
            <sz val="8"/>
            <color indexed="81"/>
            <rFont val="Tahoma"/>
            <family val="2"/>
          </rPr>
          <t>Quando a renda de suas aplicações for maior que seu total de gastos, você está financeiramente independente!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C0A0D-9224-421B-8924-8FEF35829858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4D0C8E-091D-40EF-94B3-50EF6951E442}" name="WorksheetConnection_Planejamento de Custos.xlsx!Tabela_Orcamento" type="102" refreshedVersion="6" minRefreshableVersion="5">
    <extLst>
      <ext xmlns:x15="http://schemas.microsoft.com/office/spreadsheetml/2010/11/main" uri="{DE250136-89BD-433C-8126-D09CA5730AF9}">
        <x15:connection id="Tabela_Orcamento" autoDelete="1">
          <x15:rangePr sourceName="_xlcn.WorksheetConnection_PlanejamentodeCustos.xlsxTabela_Orcamento"/>
        </x15:connection>
      </ext>
    </extLst>
  </connection>
</connections>
</file>

<file path=xl/sharedStrings.xml><?xml version="1.0" encoding="utf-8"?>
<sst xmlns="http://schemas.openxmlformats.org/spreadsheetml/2006/main" count="221" uniqueCount="162">
  <si>
    <t>Internet</t>
  </si>
  <si>
    <t>Preencha as células desta cor</t>
  </si>
  <si>
    <t>ORÇAMENTO UM ESPAÇO</t>
  </si>
  <si>
    <t>MESES DO ANO</t>
  </si>
  <si>
    <t>DESCRIÇÃO</t>
  </si>
  <si>
    <t>RANK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</si>
  <si>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</si>
  <si>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</si>
  <si>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</si>
  <si>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</si>
  <si>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</si>
  <si>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</si>
  <si>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</si>
  <si>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</si>
  <si>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</si>
  <si>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</si>
  <si>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</si>
  <si>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</si>
  <si>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</si>
  <si>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RENDA  TOTAL</t>
  </si>
  <si>
    <t>Outros (alugueis, bonus)</t>
  </si>
  <si>
    <t>Receitas Variáveis</t>
  </si>
  <si>
    <t>Notas Fiscais emitidas</t>
  </si>
  <si>
    <t>DESPESAS (FIXAS + VARIÁVEIS)  TOTAL</t>
  </si>
  <si>
    <t>INFLAÇÃO FAMILIAR NO ANO</t>
  </si>
  <si>
    <t>Despesas Fixas</t>
  </si>
  <si>
    <t>Estabelecimento</t>
  </si>
  <si>
    <t>Aluguel / Prestação</t>
  </si>
  <si>
    <t>Condomínio</t>
  </si>
  <si>
    <t>IPTU + Taxas Municipais</t>
  </si>
  <si>
    <t>Conta de energia</t>
  </si>
  <si>
    <t>Conta de água</t>
  </si>
  <si>
    <t>Conta de gás</t>
  </si>
  <si>
    <t>Telefone fixo</t>
  </si>
  <si>
    <t>Telefones celulares</t>
  </si>
  <si>
    <t>TV por assinatura</t>
  </si>
  <si>
    <t>Limpeza/Faxina</t>
  </si>
  <si>
    <t>Outros</t>
  </si>
  <si>
    <t>Escritório</t>
  </si>
  <si>
    <t>Materais de escritório (papel, canetas, carimbos...)</t>
  </si>
  <si>
    <t>Mobília (cadeiras, quadros, mesas, ...)</t>
  </si>
  <si>
    <t>Transporte</t>
  </si>
  <si>
    <t>Prestação</t>
  </si>
  <si>
    <t>IPVA + Seguro Obrigatório</t>
  </si>
  <si>
    <t>Seguro</t>
  </si>
  <si>
    <t>Combustível</t>
  </si>
  <si>
    <t>Estacionamentos</t>
  </si>
  <si>
    <t>Lavagens</t>
  </si>
  <si>
    <t>Mecânico</t>
  </si>
  <si>
    <t>Multas</t>
  </si>
  <si>
    <t>Táxi/Uber</t>
  </si>
  <si>
    <t>Despesas com Funcionários</t>
  </si>
  <si>
    <t>Salário</t>
  </si>
  <si>
    <t>13o. Salário Líquido</t>
  </si>
  <si>
    <t>Impostos de recolhimento (INSS)</t>
  </si>
  <si>
    <t>Plano de saúde</t>
  </si>
  <si>
    <t>Vale Transporte</t>
  </si>
  <si>
    <t>Vale Refeição</t>
  </si>
  <si>
    <t>Convênios</t>
  </si>
  <si>
    <t>Plano de treinamento</t>
  </si>
  <si>
    <t>Uniformes</t>
  </si>
  <si>
    <t>Tarifas Bancárias</t>
  </si>
  <si>
    <t>Carnê Leão</t>
  </si>
  <si>
    <t>Imposto de renda</t>
  </si>
  <si>
    <t>Gorjetas / caixinhas</t>
  </si>
  <si>
    <t>Pendências fiscais</t>
  </si>
  <si>
    <t>Doações e dízimos</t>
  </si>
  <si>
    <t>Extras diários</t>
  </si>
  <si>
    <t>Empresa - Despesas Fixas</t>
  </si>
  <si>
    <t>Alíquota</t>
  </si>
  <si>
    <t>INSS</t>
  </si>
  <si>
    <t>COFINS</t>
  </si>
  <si>
    <t>ISS</t>
  </si>
  <si>
    <t>PIS</t>
  </si>
  <si>
    <t>Mensalidade Contador</t>
  </si>
  <si>
    <t>Despesas Gerais Médias</t>
  </si>
  <si>
    <t>IR</t>
  </si>
  <si>
    <t>CSLL</t>
  </si>
  <si>
    <t>Despesas Temporárias / Variáveis</t>
  </si>
  <si>
    <t>Manutenção e reparos</t>
  </si>
  <si>
    <t>Dedetização</t>
  </si>
  <si>
    <t>Correio</t>
  </si>
  <si>
    <t>Utilidades domésticas e decoração</t>
  </si>
  <si>
    <t>Prestações</t>
  </si>
  <si>
    <t>Sobra do mês anterior (saldo em conta)</t>
  </si>
  <si>
    <t>Fluxo de Caixa Livre para aplicar</t>
  </si>
  <si>
    <t>Aplicação Total no Mês</t>
  </si>
  <si>
    <t>Aplicações feitas dentro do mês</t>
  </si>
  <si>
    <t>Investimento A</t>
  </si>
  <si>
    <t>Investimento B</t>
  </si>
  <si>
    <t>Investimento C</t>
  </si>
  <si>
    <t>Investimento D</t>
  </si>
  <si>
    <t>Fluxo de Caixa Líquido</t>
  </si>
  <si>
    <t>Saldo Total Investimentos</t>
  </si>
  <si>
    <t>Saldos dos Investimentos</t>
  </si>
  <si>
    <t>Renda dos Investimentos</t>
  </si>
  <si>
    <t>Grau de Independência Financeira</t>
  </si>
  <si>
    <t>Rentabilidade Mensal Aplicação</t>
  </si>
  <si>
    <t>Rentabilidade média dos investimentos</t>
  </si>
  <si>
    <t>Tributadas</t>
  </si>
  <si>
    <t>Não Tributadas</t>
  </si>
  <si>
    <t>Expansão &amp; Melhorias</t>
  </si>
  <si>
    <t>Fundo Emergência</t>
  </si>
  <si>
    <t>Gratificações</t>
  </si>
  <si>
    <t>Brindes</t>
  </si>
  <si>
    <t>Multa por dia de atraso</t>
  </si>
  <si>
    <t>Dias</t>
  </si>
  <si>
    <t>Data Depósito</t>
  </si>
  <si>
    <t>Taxa novo  boleto</t>
  </si>
  <si>
    <t>Data hoje</t>
  </si>
  <si>
    <t>Taxa cancelar boleto</t>
  </si>
  <si>
    <t>Vencimento</t>
  </si>
  <si>
    <t>Multa pelo Vcto</t>
  </si>
  <si>
    <t>Valor</t>
  </si>
  <si>
    <t xml:space="preserve">até </t>
  </si>
  <si>
    <t>Total à pagar</t>
  </si>
  <si>
    <t>Preencher</t>
  </si>
  <si>
    <t>Contrato: R$ 4.255 / 12*R$ 355,00</t>
  </si>
  <si>
    <t>Contrato: R$ 4.488 / 12*R$ 373,00</t>
  </si>
  <si>
    <t>DESPESAS</t>
  </si>
  <si>
    <t>Saldo Disponível no mês (RECEITA - DESPESAS)</t>
  </si>
  <si>
    <t>Coluna1</t>
  </si>
  <si>
    <t>Venc/to</t>
  </si>
  <si>
    <t>Aluno</t>
  </si>
  <si>
    <t>Responsável</t>
  </si>
  <si>
    <t>Contrato: R$ 4.140 / 12* R$ 414,00</t>
  </si>
  <si>
    <t>Item</t>
  </si>
  <si>
    <t>DETALHES</t>
  </si>
  <si>
    <t>Contato</t>
  </si>
  <si>
    <t>Tel.</t>
  </si>
  <si>
    <t>Endereço</t>
  </si>
  <si>
    <t>Número</t>
  </si>
  <si>
    <t>Complemento</t>
  </si>
  <si>
    <t>Bairro</t>
  </si>
  <si>
    <t>CEP</t>
  </si>
  <si>
    <t>Dia de Vencimento</t>
  </si>
  <si>
    <t>Forma de Pagto</t>
  </si>
  <si>
    <t xml:space="preserve">Valor </t>
  </si>
  <si>
    <t>Obs.</t>
  </si>
  <si>
    <t>Receitas Fixas</t>
  </si>
  <si>
    <t>Lista de Alunos</t>
  </si>
  <si>
    <t>DETALHAMENTO</t>
  </si>
  <si>
    <t>CPF</t>
  </si>
  <si>
    <t>Parcelas</t>
  </si>
  <si>
    <t>Emitido</t>
  </si>
  <si>
    <t>Vencido e em aberto</t>
  </si>
  <si>
    <t>Pgto Confirmado</t>
  </si>
  <si>
    <t>2 parcelas para 2022</t>
  </si>
  <si>
    <t>Contrato: R$ 7030,00 / 12*R$ 585,00</t>
  </si>
  <si>
    <t>Marketing</t>
  </si>
  <si>
    <t>DAS</t>
  </si>
  <si>
    <t>Erika Athie</t>
  </si>
  <si>
    <t>Fer (Focus) em Fev</t>
  </si>
  <si>
    <t>Rodrigo Mourao Lino Silva</t>
  </si>
  <si>
    <t>mourao.rodrigo@gmail.com</t>
  </si>
  <si>
    <t>Rodrigo Lino Silva</t>
  </si>
  <si>
    <t>Erika Athie Mourao</t>
  </si>
  <si>
    <t>prof.erikaathie.umespaco@gmail.com</t>
  </si>
  <si>
    <t>Erika A. Mourao</t>
  </si>
  <si>
    <t>Rodrigo M. L. S.</t>
  </si>
  <si>
    <t>Prof Erika</t>
  </si>
  <si>
    <t>erika.athie@gmail.com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</si>
</sst>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####\-###"/>
    <numFmt numFmtId="168" formatCode="\(\1\1\)\ #\ ####\-####"/>
    <numFmt numFmtId="169" formatCode="000&quot;.&quot;###&quot;.&quot;###\-##"/>
    <numFmt numFmtId="170" formatCode="0#\-###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62"/>
      <name val="Arial"/>
      <family val="2"/>
    </font>
    <font>
      <sz val="9"/>
      <color indexed="16"/>
      <name val="Arial"/>
      <family val="2"/>
    </font>
    <font>
      <b/>
      <sz val="9"/>
      <color indexed="62"/>
      <name val="Arial"/>
      <family val="2"/>
    </font>
    <font>
      <sz val="9"/>
      <color theme="4" tint="-0.499984740745262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b/>
      <sz val="20"/>
      <color theme="0"/>
      <name val="Arial"/>
      <family val="2"/>
    </font>
    <font>
      <b/>
      <sz val="9"/>
      <color theme="0"/>
      <name val="Arial"/>
      <family val="2"/>
    </font>
    <font>
      <b/>
      <sz val="20"/>
      <color indexed="62"/>
      <name val="Arial"/>
      <family val="2"/>
    </font>
    <font>
      <sz val="9"/>
      <name val="Arial"/>
      <family val="2"/>
    </font>
    <font>
      <b/>
      <sz val="9"/>
      <color indexed="16"/>
      <name val="Arial"/>
      <family val="2"/>
    </font>
    <font>
      <b/>
      <sz val="9"/>
      <name val="Arial"/>
      <family val="2"/>
    </font>
    <font>
      <b/>
      <sz val="9"/>
      <color theme="4" tint="-0.499984740745262"/>
      <name val="Arial"/>
      <family val="2"/>
    </font>
    <font>
      <sz val="9"/>
      <color rgb="FF0070C0"/>
      <name val="Arial"/>
      <family val="2"/>
    </font>
    <font>
      <i/>
      <sz val="9"/>
      <color indexed="6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7EFF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0" tint="-0.14996795556505021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1499679555650502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dotted">
        <color theme="0" tint="-0.14996795556505021"/>
      </bottom>
      <diagonal/>
    </border>
    <border>
      <left style="thick">
        <color auto="1"/>
      </left>
      <right style="medium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dotted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dotted">
        <color theme="0" tint="-0.1499679555650502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4" fillId="2" borderId="0" xfId="2" applyFont="1" applyFill="1"/>
    <xf numFmtId="164" fontId="6" fillId="2" borderId="1" xfId="3" applyFont="1" applyFill="1" applyBorder="1" applyProtection="1">
      <protection locked="0"/>
    </xf>
    <xf numFmtId="164" fontId="6" fillId="5" borderId="1" xfId="3" applyFont="1" applyFill="1" applyBorder="1" applyProtection="1">
      <protection locked="0"/>
    </xf>
    <xf numFmtId="0" fontId="3" fillId="2" borderId="0" xfId="2" applyFont="1" applyFill="1"/>
    <xf numFmtId="0" fontId="11" fillId="0" borderId="0" xfId="2" applyFont="1"/>
    <xf numFmtId="0" fontId="3" fillId="6" borderId="0" xfId="2" applyFont="1" applyFill="1"/>
    <xf numFmtId="0" fontId="3" fillId="0" borderId="0" xfId="2" applyFont="1" applyAlignment="1" applyProtection="1">
      <alignment horizontal="left" indent="4"/>
      <protection locked="0"/>
    </xf>
    <xf numFmtId="0" fontId="3" fillId="0" borderId="0" xfId="2" applyFont="1" applyProtection="1">
      <protection locked="0"/>
    </xf>
    <xf numFmtId="164" fontId="12" fillId="0" borderId="0" xfId="3" applyFont="1" applyProtection="1">
      <protection locked="0"/>
    </xf>
    <xf numFmtId="164" fontId="5" fillId="0" borderId="0" xfId="3" applyFont="1"/>
    <xf numFmtId="0" fontId="4" fillId="6" borderId="0" xfId="2" applyFont="1" applyFill="1"/>
    <xf numFmtId="0" fontId="10" fillId="7" borderId="4" xfId="2" applyFont="1" applyFill="1" applyBorder="1"/>
    <xf numFmtId="0" fontId="5" fillId="7" borderId="5" xfId="2" applyFont="1" applyFill="1" applyBorder="1" applyAlignment="1">
      <alignment horizontal="center"/>
    </xf>
    <xf numFmtId="164" fontId="10" fillId="7" borderId="5" xfId="2" quotePrefix="1" applyNumberFormat="1" applyFont="1" applyFill="1" applyBorder="1" applyAlignment="1" applyProtection="1">
      <alignment horizontal="center"/>
      <protection locked="0"/>
    </xf>
    <xf numFmtId="164" fontId="10" fillId="7" borderId="10" xfId="3" applyFont="1" applyFill="1" applyBorder="1" applyAlignment="1">
      <alignment horizontal="center"/>
    </xf>
    <xf numFmtId="0" fontId="5" fillId="8" borderId="12" xfId="2" applyFont="1" applyFill="1" applyBorder="1" applyAlignment="1">
      <alignment horizontal="left" indent="2"/>
    </xf>
    <xf numFmtId="0" fontId="5" fillId="8" borderId="12" xfId="2" applyFont="1" applyFill="1" applyBorder="1"/>
    <xf numFmtId="0" fontId="13" fillId="8" borderId="12" xfId="2" applyFont="1" applyFill="1" applyBorder="1"/>
    <xf numFmtId="164" fontId="6" fillId="8" borderId="12" xfId="2" applyNumberFormat="1" applyFont="1" applyFill="1" applyBorder="1"/>
    <xf numFmtId="0" fontId="3" fillId="0" borderId="13" xfId="2" applyFont="1" applyBorder="1" applyAlignment="1" applyProtection="1">
      <alignment horizontal="left" indent="6"/>
      <protection locked="0"/>
    </xf>
    <xf numFmtId="0" fontId="3" fillId="0" borderId="13" xfId="2" applyFont="1" applyBorder="1" applyProtection="1">
      <protection locked="0"/>
    </xf>
    <xf numFmtId="0" fontId="4" fillId="0" borderId="13" xfId="2" applyFont="1" applyBorder="1"/>
    <xf numFmtId="164" fontId="6" fillId="5" borderId="14" xfId="3" applyFont="1" applyFill="1" applyBorder="1" applyProtection="1">
      <protection locked="0"/>
    </xf>
    <xf numFmtId="0" fontId="3" fillId="0" borderId="0" xfId="2" applyFont="1" applyAlignment="1" applyProtection="1">
      <alignment horizontal="left" indent="6"/>
      <protection locked="0"/>
    </xf>
    <xf numFmtId="164" fontId="14" fillId="0" borderId="0" xfId="3" applyFont="1"/>
    <xf numFmtId="164" fontId="14" fillId="8" borderId="4" xfId="2" applyNumberFormat="1" applyFont="1" applyFill="1" applyBorder="1"/>
    <xf numFmtId="164" fontId="3" fillId="0" borderId="0" xfId="3" applyFont="1"/>
    <xf numFmtId="0" fontId="5" fillId="9" borderId="5" xfId="2" applyFont="1" applyFill="1" applyBorder="1"/>
    <xf numFmtId="164" fontId="6" fillId="9" borderId="5" xfId="3" applyFont="1" applyFill="1" applyBorder="1"/>
    <xf numFmtId="165" fontId="6" fillId="9" borderId="5" xfId="4" applyNumberFormat="1" applyFont="1" applyFill="1" applyBorder="1"/>
    <xf numFmtId="10" fontId="14" fillId="9" borderId="10" xfId="4" applyNumberFormat="1" applyFont="1" applyFill="1" applyBorder="1"/>
    <xf numFmtId="164" fontId="6" fillId="0" borderId="0" xfId="3" applyFont="1"/>
    <xf numFmtId="0" fontId="14" fillId="0" borderId="0" xfId="2" applyFont="1"/>
    <xf numFmtId="164" fontId="14" fillId="8" borderId="10" xfId="3" applyFont="1" applyFill="1" applyBorder="1"/>
    <xf numFmtId="0" fontId="6" fillId="0" borderId="0" xfId="2" applyFont="1"/>
    <xf numFmtId="0" fontId="5" fillId="10" borderId="0" xfId="2" applyFont="1" applyFill="1" applyAlignment="1">
      <alignment horizontal="left" indent="4"/>
    </xf>
    <xf numFmtId="0" fontId="5" fillId="10" borderId="0" xfId="2" applyFont="1" applyFill="1"/>
    <xf numFmtId="0" fontId="13" fillId="10" borderId="0" xfId="2" applyFont="1" applyFill="1"/>
    <xf numFmtId="164" fontId="6" fillId="10" borderId="0" xfId="3" applyFont="1" applyFill="1"/>
    <xf numFmtId="164" fontId="14" fillId="10" borderId="10" xfId="3" applyFont="1" applyFill="1" applyBorder="1"/>
    <xf numFmtId="164" fontId="14" fillId="0" borderId="17" xfId="3" applyFont="1" applyBorder="1"/>
    <xf numFmtId="0" fontId="3" fillId="2" borderId="0" xfId="2" applyFont="1" applyFill="1" applyAlignment="1" applyProtection="1">
      <alignment horizontal="left" indent="6"/>
      <protection locked="0"/>
    </xf>
    <xf numFmtId="0" fontId="3" fillId="2" borderId="0" xfId="2" applyFont="1" applyFill="1" applyProtection="1">
      <protection locked="0"/>
    </xf>
    <xf numFmtId="164" fontId="6" fillId="2" borderId="0" xfId="3" applyFont="1" applyFill="1" applyProtection="1">
      <protection locked="0"/>
    </xf>
    <xf numFmtId="164" fontId="14" fillId="2" borderId="0" xfId="3" applyFont="1" applyFill="1"/>
    <xf numFmtId="0" fontId="15" fillId="10" borderId="0" xfId="2" applyFont="1" applyFill="1"/>
    <xf numFmtId="0" fontId="5" fillId="2" borderId="0" xfId="2" applyFont="1" applyFill="1"/>
    <xf numFmtId="10" fontId="16" fillId="0" borderId="13" xfId="4" applyNumberFormat="1" applyFont="1" applyBorder="1" applyAlignment="1">
      <alignment horizontal="center"/>
    </xf>
    <xf numFmtId="164" fontId="6" fillId="0" borderId="13" xfId="3" applyFont="1" applyBorder="1" applyProtection="1">
      <protection locked="0"/>
    </xf>
    <xf numFmtId="164" fontId="14" fillId="0" borderId="19" xfId="3" applyFont="1" applyBorder="1"/>
    <xf numFmtId="164" fontId="12" fillId="0" borderId="0" xfId="3" applyFont="1"/>
    <xf numFmtId="0" fontId="5" fillId="0" borderId="12" xfId="2" applyFont="1" applyBorder="1" applyAlignment="1">
      <alignment horizontal="left" indent="4"/>
    </xf>
    <xf numFmtId="0" fontId="5" fillId="0" borderId="12" xfId="2" applyFont="1" applyBorder="1" applyAlignment="1">
      <alignment horizontal="left" indent="6"/>
    </xf>
    <xf numFmtId="0" fontId="4" fillId="0" borderId="12" xfId="2" applyFont="1" applyBorder="1" applyAlignment="1">
      <alignment horizontal="left" indent="6"/>
    </xf>
    <xf numFmtId="164" fontId="4" fillId="0" borderId="12" xfId="3" applyFont="1" applyBorder="1" applyAlignment="1">
      <alignment horizontal="left" indent="6"/>
    </xf>
    <xf numFmtId="0" fontId="5" fillId="0" borderId="0" xfId="2" applyFont="1" applyAlignment="1">
      <alignment horizontal="left" indent="4"/>
    </xf>
    <xf numFmtId="0" fontId="5" fillId="0" borderId="0" xfId="2" applyFont="1" applyAlignment="1">
      <alignment horizontal="left" indent="6"/>
    </xf>
    <xf numFmtId="0" fontId="4" fillId="0" borderId="0" xfId="2" applyFont="1" applyAlignment="1">
      <alignment horizontal="left" indent="6"/>
    </xf>
    <xf numFmtId="164" fontId="4" fillId="0" borderId="0" xfId="3" applyFont="1" applyAlignment="1">
      <alignment horizontal="left" indent="6"/>
    </xf>
    <xf numFmtId="164" fontId="6" fillId="5" borderId="20" xfId="3" applyFont="1" applyFill="1" applyBorder="1" applyProtection="1">
      <protection locked="0"/>
    </xf>
    <xf numFmtId="0" fontId="3" fillId="0" borderId="0" xfId="2" applyFont="1" applyAlignment="1">
      <alignment horizontal="left" indent="6"/>
    </xf>
    <xf numFmtId="164" fontId="12" fillId="0" borderId="0" xfId="3" applyFont="1" applyAlignment="1">
      <alignment horizontal="left" indent="6"/>
    </xf>
    <xf numFmtId="0" fontId="14" fillId="0" borderId="0" xfId="2" applyFont="1" applyAlignment="1">
      <alignment horizontal="left" indent="6"/>
    </xf>
    <xf numFmtId="0" fontId="5" fillId="6" borderId="0" xfId="2" applyFont="1" applyFill="1"/>
    <xf numFmtId="0" fontId="5" fillId="11" borderId="4" xfId="2" applyFont="1" applyFill="1" applyBorder="1"/>
    <xf numFmtId="0" fontId="5" fillId="11" borderId="5" xfId="2" applyFont="1" applyFill="1" applyBorder="1"/>
    <xf numFmtId="9" fontId="5" fillId="11" borderId="5" xfId="4" applyFont="1" applyFill="1" applyBorder="1"/>
    <xf numFmtId="9" fontId="14" fillId="11" borderId="6" xfId="4" applyFont="1" applyFill="1" applyBorder="1"/>
    <xf numFmtId="0" fontId="5" fillId="0" borderId="0" xfId="2" applyFont="1" applyAlignment="1">
      <alignment horizontal="center"/>
    </xf>
    <xf numFmtId="164" fontId="14" fillId="2" borderId="10" xfId="3" applyFont="1" applyFill="1" applyBorder="1"/>
    <xf numFmtId="165" fontId="4" fillId="0" borderId="0" xfId="4" applyNumberFormat="1" applyFont="1" applyAlignment="1">
      <alignment horizontal="left" indent="6"/>
    </xf>
    <xf numFmtId="0" fontId="14" fillId="0" borderId="18" xfId="2" applyFont="1" applyBorder="1" applyAlignment="1">
      <alignment horizontal="left" indent="6"/>
    </xf>
    <xf numFmtId="165" fontId="3" fillId="0" borderId="13" xfId="4" applyNumberFormat="1" applyFont="1" applyBorder="1"/>
    <xf numFmtId="10" fontId="14" fillId="0" borderId="17" xfId="2" applyNumberFormat="1" applyFont="1" applyBorder="1" applyAlignment="1">
      <alignment horizontal="center"/>
    </xf>
    <xf numFmtId="0" fontId="3" fillId="0" borderId="13" xfId="2" applyFont="1" applyBorder="1"/>
    <xf numFmtId="10" fontId="14" fillId="0" borderId="19" xfId="2" applyNumberFormat="1" applyFont="1" applyBorder="1" applyAlignment="1">
      <alignment horizontal="center"/>
    </xf>
    <xf numFmtId="0" fontId="3" fillId="0" borderId="21" xfId="2" applyFont="1" applyBorder="1"/>
    <xf numFmtId="0" fontId="14" fillId="0" borderId="21" xfId="2" applyFont="1" applyBorder="1"/>
    <xf numFmtId="10" fontId="4" fillId="0" borderId="0" xfId="2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0" fontId="17" fillId="0" borderId="0" xfId="2" applyFont="1"/>
    <xf numFmtId="0" fontId="18" fillId="0" borderId="0" xfId="5" applyAlignment="1" applyProtection="1"/>
    <xf numFmtId="43" fontId="6" fillId="5" borderId="1" xfId="1" applyFont="1" applyFill="1" applyBorder="1" applyProtection="1">
      <protection locked="0"/>
    </xf>
    <xf numFmtId="0" fontId="5" fillId="10" borderId="0" xfId="0" applyFont="1" applyFill="1" applyAlignment="1">
      <alignment horizontal="left" indent="4"/>
    </xf>
    <xf numFmtId="0" fontId="5" fillId="10" borderId="0" xfId="0" applyFont="1" applyFill="1"/>
    <xf numFmtId="0" fontId="13" fillId="10" borderId="0" xfId="0" applyFont="1" applyFill="1"/>
    <xf numFmtId="0" fontId="3" fillId="0" borderId="13" xfId="0" applyFont="1" applyBorder="1" applyAlignment="1" applyProtection="1">
      <alignment horizontal="left" indent="6"/>
      <protection locked="0"/>
    </xf>
    <xf numFmtId="0" fontId="3" fillId="0" borderId="13" xfId="0" applyFont="1" applyBorder="1" applyProtection="1">
      <protection locked="0"/>
    </xf>
    <xf numFmtId="0" fontId="4" fillId="0" borderId="13" xfId="0" applyFont="1" applyBorder="1"/>
    <xf numFmtId="164" fontId="13" fillId="10" borderId="0" xfId="0" applyNumberFormat="1" applyFont="1" applyFill="1"/>
    <xf numFmtId="0" fontId="8" fillId="12" borderId="4" xfId="2" applyFont="1" applyFill="1" applyBorder="1"/>
    <xf numFmtId="0" fontId="9" fillId="12" borderId="5" xfId="2" applyFont="1" applyFill="1" applyBorder="1"/>
    <xf numFmtId="0" fontId="8" fillId="12" borderId="5" xfId="2" applyFont="1" applyFill="1" applyBorder="1"/>
    <xf numFmtId="0" fontId="10" fillId="12" borderId="6" xfId="2" applyFont="1" applyFill="1" applyBorder="1"/>
    <xf numFmtId="0" fontId="14" fillId="3" borderId="7" xfId="2" applyFont="1" applyFill="1" applyBorder="1" applyAlignment="1">
      <alignment horizontal="center"/>
    </xf>
    <xf numFmtId="0" fontId="14" fillId="3" borderId="8" xfId="2" applyFont="1" applyFill="1" applyBorder="1" applyAlignment="1">
      <alignment horizontal="center"/>
    </xf>
    <xf numFmtId="17" fontId="14" fillId="3" borderId="8" xfId="2" quotePrefix="1" applyNumberFormat="1" applyFont="1" applyFill="1" applyBorder="1" applyAlignment="1" applyProtection="1">
      <alignment horizontal="center"/>
      <protection locked="0"/>
    </xf>
    <xf numFmtId="17" fontId="14" fillId="3" borderId="9" xfId="2" applyNumberFormat="1" applyFont="1" applyFill="1" applyBorder="1" applyAlignment="1">
      <alignment horizontal="center"/>
    </xf>
    <xf numFmtId="17" fontId="14" fillId="3" borderId="11" xfId="2" applyNumberFormat="1" applyFont="1" applyFill="1" applyBorder="1" applyAlignment="1">
      <alignment horizontal="center"/>
    </xf>
    <xf numFmtId="0" fontId="14" fillId="3" borderId="15" xfId="2" applyFont="1" applyFill="1" applyBorder="1" applyAlignment="1">
      <alignment horizontal="center"/>
    </xf>
    <xf numFmtId="17" fontId="14" fillId="3" borderId="15" xfId="2" quotePrefix="1" applyNumberFormat="1" applyFont="1" applyFill="1" applyBorder="1" applyAlignment="1" applyProtection="1">
      <alignment horizontal="center"/>
      <protection locked="0"/>
    </xf>
    <xf numFmtId="17" fontId="14" fillId="3" borderId="16" xfId="2" applyNumberFormat="1" applyFont="1" applyFill="1" applyBorder="1" applyAlignment="1">
      <alignment horizontal="center"/>
    </xf>
    <xf numFmtId="43" fontId="6" fillId="5" borderId="14" xfId="1" applyFont="1" applyFill="1" applyBorder="1" applyProtection="1">
      <protection locked="0"/>
    </xf>
    <xf numFmtId="43" fontId="14" fillId="0" borderId="23" xfId="1" applyFont="1" applyBorder="1" applyProtection="1"/>
    <xf numFmtId="43" fontId="14" fillId="0" borderId="17" xfId="1" applyFont="1" applyBorder="1" applyProtection="1"/>
    <xf numFmtId="43" fontId="14" fillId="0" borderId="19" xfId="1" applyFont="1" applyBorder="1" applyProtection="1"/>
    <xf numFmtId="164" fontId="14" fillId="8" borderId="22" xfId="3" applyFont="1" applyFill="1" applyBorder="1"/>
    <xf numFmtId="164" fontId="14" fillId="0" borderId="24" xfId="3" applyFont="1" applyBorder="1"/>
    <xf numFmtId="164" fontId="14" fillId="0" borderId="25" xfId="3" applyFont="1" applyBorder="1"/>
    <xf numFmtId="164" fontId="14" fillId="0" borderId="26" xfId="3" applyFont="1" applyBorder="1"/>
    <xf numFmtId="164" fontId="14" fillId="0" borderId="27" xfId="3" applyFont="1" applyBorder="1"/>
    <xf numFmtId="164" fontId="14" fillId="0" borderId="28" xfId="3" applyFont="1" applyBorder="1"/>
    <xf numFmtId="164" fontId="14" fillId="0" borderId="29" xfId="3" applyFont="1" applyBorder="1"/>
    <xf numFmtId="0" fontId="5" fillId="9" borderId="4" xfId="2" applyFont="1" applyFill="1" applyBorder="1" applyAlignment="1">
      <alignment horizontal="left"/>
    </xf>
    <xf numFmtId="0" fontId="5" fillId="3" borderId="4" xfId="2" applyFont="1" applyFill="1" applyBorder="1"/>
    <xf numFmtId="0" fontId="5" fillId="3" borderId="5" xfId="2" applyFont="1" applyFill="1" applyBorder="1"/>
    <xf numFmtId="164" fontId="5" fillId="3" borderId="5" xfId="3" applyFont="1" applyFill="1" applyBorder="1"/>
    <xf numFmtId="0" fontId="14" fillId="3" borderId="6" xfId="2" applyFont="1" applyFill="1" applyBorder="1"/>
    <xf numFmtId="164" fontId="14" fillId="3" borderId="10" xfId="3" applyFont="1" applyFill="1" applyBorder="1"/>
    <xf numFmtId="9" fontId="5" fillId="3" borderId="5" xfId="4" applyFont="1" applyFill="1" applyBorder="1"/>
    <xf numFmtId="9" fontId="14" fillId="3" borderId="6" xfId="4" applyFont="1" applyFill="1" applyBorder="1"/>
    <xf numFmtId="0" fontId="14" fillId="4" borderId="4" xfId="2" applyFont="1" applyFill="1" applyBorder="1"/>
    <xf numFmtId="0" fontId="14" fillId="4" borderId="5" xfId="2" applyFont="1" applyFill="1" applyBorder="1" applyAlignment="1">
      <alignment horizontal="center"/>
    </xf>
    <xf numFmtId="164" fontId="14" fillId="4" borderId="5" xfId="2" quotePrefix="1" applyNumberFormat="1" applyFont="1" applyFill="1" applyBorder="1" applyAlignment="1" applyProtection="1">
      <alignment horizontal="center"/>
      <protection locked="0"/>
    </xf>
    <xf numFmtId="164" fontId="14" fillId="4" borderId="10" xfId="3" applyFont="1" applyFill="1" applyBorder="1" applyAlignment="1">
      <alignment horizontal="center"/>
    </xf>
    <xf numFmtId="44" fontId="0" fillId="0" borderId="0" xfId="0" applyNumberFormat="1"/>
    <xf numFmtId="165" fontId="20" fillId="13" borderId="0" xfId="0" applyNumberFormat="1" applyFont="1" applyFill="1"/>
    <xf numFmtId="0" fontId="20" fillId="14" borderId="0" xfId="0" applyFont="1" applyFill="1"/>
    <xf numFmtId="0" fontId="20" fillId="0" borderId="0" xfId="0" applyFont="1"/>
    <xf numFmtId="14" fontId="21" fillId="13" borderId="0" xfId="0" applyNumberFormat="1" applyFont="1" applyFill="1"/>
    <xf numFmtId="44" fontId="0" fillId="0" borderId="0" xfId="6" applyFont="1"/>
    <xf numFmtId="44" fontId="20" fillId="13" borderId="0" xfId="6" applyFont="1" applyFill="1"/>
    <xf numFmtId="14" fontId="0" fillId="0" borderId="0" xfId="0" applyNumberFormat="1"/>
    <xf numFmtId="15" fontId="20" fillId="0" borderId="0" xfId="0" applyNumberFormat="1" applyFont="1"/>
    <xf numFmtId="15" fontId="20" fillId="13" borderId="0" xfId="0" applyNumberFormat="1" applyFont="1" applyFill="1"/>
    <xf numFmtId="44" fontId="20" fillId="0" borderId="0" xfId="6" applyFont="1"/>
    <xf numFmtId="165" fontId="20" fillId="13" borderId="0" xfId="6" applyNumberFormat="1" applyFont="1" applyFill="1"/>
    <xf numFmtId="14" fontId="22" fillId="14" borderId="0" xfId="0" applyNumberFormat="1" applyFont="1" applyFill="1"/>
    <xf numFmtId="0" fontId="22" fillId="14" borderId="0" xfId="0" applyFont="1" applyFill="1"/>
    <xf numFmtId="44" fontId="23" fillId="14" borderId="0" xfId="0" applyNumberFormat="1" applyFont="1" applyFill="1"/>
    <xf numFmtId="164" fontId="10" fillId="3" borderId="5" xfId="3" applyFont="1" applyFill="1" applyBorder="1"/>
    <xf numFmtId="0" fontId="4" fillId="0" borderId="0" xfId="2" applyFont="1" applyBorder="1"/>
    <xf numFmtId="0" fontId="4" fillId="0" borderId="0" xfId="0" applyFont="1" applyBorder="1"/>
    <xf numFmtId="10" fontId="16" fillId="0" borderId="0" xfId="4" applyNumberFormat="1" applyFont="1" applyBorder="1" applyAlignment="1">
      <alignment horizontal="center"/>
    </xf>
    <xf numFmtId="0" fontId="4" fillId="0" borderId="0" xfId="2" applyFont="1" applyFill="1"/>
    <xf numFmtId="49" fontId="0" fillId="0" borderId="0" xfId="0" applyNumberFormat="1"/>
    <xf numFmtId="0" fontId="0" fillId="3" borderId="0" xfId="0" applyFill="1" applyAlignment="1">
      <alignment horizontal="center"/>
    </xf>
    <xf numFmtId="166" fontId="0" fillId="0" borderId="0" xfId="1" applyNumberFormat="1" applyFont="1"/>
    <xf numFmtId="44" fontId="0" fillId="0" borderId="0" xfId="7" applyFont="1"/>
    <xf numFmtId="167" fontId="0" fillId="0" borderId="0" xfId="0" applyNumberFormat="1"/>
    <xf numFmtId="0" fontId="0" fillId="2" borderId="0" xfId="0" applyFill="1"/>
    <xf numFmtId="164" fontId="14" fillId="0" borderId="30" xfId="3" applyFont="1" applyBorder="1"/>
    <xf numFmtId="0" fontId="0" fillId="0" borderId="0" xfId="0" applyAlignment="1">
      <alignment horizontal="center"/>
    </xf>
    <xf numFmtId="168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168" fontId="0" fillId="2" borderId="0" xfId="0" applyNumberFormat="1" applyFill="1" applyAlignment="1">
      <alignment horizontal="right"/>
    </xf>
    <xf numFmtId="49" fontId="0" fillId="2" borderId="0" xfId="0" applyNumberFormat="1" applyFill="1"/>
    <xf numFmtId="166" fontId="0" fillId="2" borderId="0" xfId="1" applyNumberFormat="1" applyFont="1" applyFill="1"/>
    <xf numFmtId="0" fontId="3" fillId="0" borderId="13" xfId="2" applyFont="1" applyFill="1" applyBorder="1" applyAlignment="1" applyProtection="1">
      <alignment horizontal="left" indent="6"/>
      <protection locked="0"/>
    </xf>
    <xf numFmtId="0" fontId="0" fillId="0" borderId="0" xfId="0" applyFill="1"/>
    <xf numFmtId="0" fontId="3" fillId="0" borderId="13" xfId="2" applyFont="1" applyFill="1" applyBorder="1" applyProtection="1">
      <protection locked="0"/>
    </xf>
    <xf numFmtId="0" fontId="26" fillId="0" borderId="0" xfId="2" applyFont="1"/>
    <xf numFmtId="0" fontId="26" fillId="14" borderId="0" xfId="2" applyFont="1" applyFill="1"/>
    <xf numFmtId="0" fontId="4" fillId="15" borderId="0" xfId="2" applyFont="1" applyFill="1"/>
    <xf numFmtId="0" fontId="4" fillId="0" borderId="13" xfId="2" applyFont="1" applyFill="1" applyBorder="1"/>
    <xf numFmtId="0" fontId="4" fillId="0" borderId="0" xfId="2" applyFont="1" applyFill="1" applyBorder="1"/>
    <xf numFmtId="1" fontId="0" fillId="2" borderId="0" xfId="0" applyNumberFormat="1" applyFill="1" applyAlignment="1">
      <alignment horizontal="center" vertical="center"/>
    </xf>
    <xf numFmtId="44" fontId="0" fillId="2" borderId="0" xfId="7" applyFont="1" applyFill="1"/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0" fontId="18" fillId="2" borderId="0" xfId="5" applyFill="1" applyAlignment="1" applyProtection="1"/>
    <xf numFmtId="0" fontId="3" fillId="0" borderId="31" xfId="0" applyNumberFormat="1" applyFont="1" applyFill="1" applyBorder="1" applyAlignment="1" applyProtection="1">
      <alignment horizontal="left" indent="6"/>
      <protection locked="0"/>
    </xf>
    <xf numFmtId="0" fontId="3" fillId="0" borderId="31" xfId="0" applyNumberFormat="1" applyFont="1" applyFill="1" applyBorder="1" applyAlignment="1" applyProtection="1">
      <protection locked="0"/>
    </xf>
    <xf numFmtId="0" fontId="4" fillId="0" borderId="3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43" fontId="6" fillId="5" borderId="32" xfId="0" applyNumberFormat="1" applyFont="1" applyFill="1" applyBorder="1" applyProtection="1">
      <protection locked="0"/>
    </xf>
    <xf numFmtId="43" fontId="6" fillId="5" borderId="33" xfId="0" applyNumberFormat="1" applyFont="1" applyFill="1" applyBorder="1" applyProtection="1">
      <protection locked="0"/>
    </xf>
    <xf numFmtId="43" fontId="14" fillId="2" borderId="34" xfId="0" applyNumberFormat="1" applyFont="1" applyFill="1" applyBorder="1" applyProtection="1"/>
    <xf numFmtId="0" fontId="3" fillId="16" borderId="13" xfId="2" applyFont="1" applyFill="1" applyBorder="1" applyAlignment="1" applyProtection="1">
      <alignment horizontal="left" indent="6"/>
      <protection locked="0"/>
    </xf>
    <xf numFmtId="0" fontId="3" fillId="16" borderId="13" xfId="2" applyFont="1" applyFill="1" applyBorder="1" applyProtection="1">
      <protection locked="0"/>
    </xf>
    <xf numFmtId="43" fontId="6" fillId="17" borderId="1" xfId="1" applyFont="1" applyFill="1" applyBorder="1" applyProtection="1">
      <protection locked="0"/>
    </xf>
    <xf numFmtId="0" fontId="0" fillId="18" borderId="0" xfId="0" applyFill="1"/>
    <xf numFmtId="43" fontId="6" fillId="19" borderId="1" xfId="1" applyFont="1" applyFill="1" applyBorder="1" applyProtection="1">
      <protection locked="0"/>
    </xf>
    <xf numFmtId="43" fontId="6" fillId="14" borderId="1" xfId="1" applyFont="1" applyFill="1" applyBorder="1" applyProtection="1">
      <protection locked="0"/>
    </xf>
    <xf numFmtId="0" fontId="0" fillId="2" borderId="0" xfId="0" applyFill="1" applyAlignment="1">
      <alignment horizontal="center"/>
    </xf>
    <xf numFmtId="164" fontId="26" fillId="5" borderId="1" xfId="3" applyFont="1" applyFill="1" applyBorder="1" applyProtection="1">
      <protection locked="0"/>
    </xf>
    <xf numFmtId="43" fontId="26" fillId="5" borderId="1" xfId="1" applyFont="1" applyFill="1" applyBorder="1" applyProtection="1">
      <protection locked="0"/>
    </xf>
    <xf numFmtId="170" fontId="0" fillId="2" borderId="0" xfId="0" applyNumberFormat="1" applyFill="1"/>
    <xf numFmtId="0" fontId="23" fillId="14" borderId="0" xfId="0" applyFont="1" applyFill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3" xfId="2" applyFont="1" applyBorder="1" applyAlignment="1">
      <alignment horizontal="center" vertical="center"/>
    </xf>
  </cellXfs>
  <cellStyles count="8">
    <cellStyle name="Hiperlink" xfId="5" builtinId="8"/>
    <cellStyle name="Moeda" xfId="7" builtinId="4"/>
    <cellStyle name="Moeda 2" xfId="6" xr:uid="{B4BA7C64-75DA-479F-AF46-79BC1A909FB4}"/>
    <cellStyle name="Normal" xfId="0" builtinId="0"/>
    <cellStyle name="Normal 2" xfId="2" xr:uid="{D798D597-417B-4CE2-967A-624D7AFBB9AE}"/>
    <cellStyle name="Porcentagem 2" xfId="4" xr:uid="{834B657F-87F6-4D5D-B55C-E074C23D3BC2}"/>
    <cellStyle name="Vírgula" xfId="1" builtinId="3"/>
    <cellStyle name="Vírgula 2" xfId="3" xr:uid="{129AF8CD-2DCD-45B0-98D0-082B3C66F36E}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dotted">
          <color theme="0" tint="-0.149967955565050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/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6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6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dotted">
          <color theme="0" tint="-0.149967955565050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dotted">
          <color theme="0" tint="-0.149967955565050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6" justifyLastLine="0" shrinkToFit="0" readingOrder="0"/>
      <border diagonalUp="0" diagonalDown="0" outline="0">
        <left/>
        <right/>
        <top style="dotted">
          <color theme="0" tint="-0.1499679555650502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dotted">
          <color theme="0" tint="-0.14996795556505021"/>
        </top>
        <bottom style="dotted">
          <color theme="0" tint="-0.1499679555650502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/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6"/>
        <name val="Arial"/>
        <family val="2"/>
        <scheme val="none"/>
      </font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alignment horizontal="left" vertical="bottom" textRotation="0" wrapText="0" indent="6" justifyLastLine="0" shrinkToFit="0" readingOrder="0"/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  <protection locked="0" hidden="0"/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2" formatCode="mmm/yy"/>
      <fill>
        <patternFill patternType="solid">
          <fgColor indexed="64"/>
          <bgColor rgb="FFA17EFF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medium">
          <color indexed="64"/>
        </left>
        <right/>
        <top style="dotted">
          <color theme="0" tint="-0.14996795556505021"/>
        </top>
        <bottom style="dotted">
          <color theme="0" tint="-0.149967955565050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theme="4" tint="0.79998168889431442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6"/>
        <name val="Arial"/>
        <family val="2"/>
        <scheme val="none"/>
      </font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family val="2"/>
        <scheme val="none"/>
      </font>
      <alignment horizontal="left" vertical="bottom" textRotation="0" wrapText="0" indent="6" justifyLastLine="0" shrinkToFit="0" readingOrder="0"/>
      <border diagonalUp="0" diagonalDown="0">
        <left/>
        <right/>
        <top style="dotted">
          <color theme="0" tint="-0.14996795556505021"/>
        </top>
        <bottom style="dotted">
          <color theme="0" tint="-0.14996795556505021"/>
        </bottom>
      </border>
      <protection locked="0" hidden="0"/>
    </dxf>
    <dxf>
      <border outline="0"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protection locked="0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2" formatCode="mmm/yy"/>
      <fill>
        <patternFill patternType="solid">
          <fgColor indexed="64"/>
          <bgColor rgb="FFA17EFF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0" hidden="0"/>
    </dxf>
    <dxf>
      <fill>
        <patternFill patternType="solid">
          <fgColor indexed="64"/>
          <bgColor theme="0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170" formatCode="0#\-###"/>
    </dxf>
    <dxf>
      <numFmt numFmtId="30" formatCode="@"/>
    </dxf>
    <dxf>
      <numFmt numFmtId="30" formatCode="@"/>
    </dxf>
    <dxf>
      <numFmt numFmtId="166" formatCode="_-* #,##0_-;\-* #,##0_-;_-* &quot;-&quot;??_-;_-@_-"/>
    </dxf>
    <dxf>
      <numFmt numFmtId="30" formatCode="@"/>
    </dxf>
    <dxf>
      <numFmt numFmtId="168" formatCode="\(\1\1\)\ #\ ####\-####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numFmt numFmtId="169" formatCode="000&quot;.&quot;###&quot;.&quot;###\-##"/>
      <alignment horizontal="right" vertical="bottom" textRotation="0" wrapTex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A17EFF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0000"/>
      <color rgb="FFFF0000"/>
      <color rgb="FFA17EFF"/>
      <color rgb="FF0066FF"/>
      <color rgb="FF688ED0"/>
      <color rgb="FF4272C4"/>
      <color rgb="FF000099"/>
      <color rgb="FF0D12F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67233746086527E-2"/>
          <c:y val="3.877703206562267E-2"/>
          <c:w val="0.88782544405932884"/>
          <c:h val="0.8085062857075751"/>
        </c:manualLayout>
      </c:layout>
      <c:areaChart>
        <c:grouping val="standard"/>
        <c:varyColors val="0"/>
        <c:ser>
          <c:idx val="1"/>
          <c:order val="0"/>
          <c:tx>
            <c:strRef>
              <c:f>'2021'!$B$7</c:f>
              <c:strCache>
                <c:ptCount val="1"/>
                <c:pt idx="0">
                  <c:v>RENDA  TOTAL</c:v>
                </c:pt>
              </c:strCache>
            </c:strRef>
          </c:tx>
          <c:spPr>
            <a:solidFill>
              <a:srgbClr val="688ED0">
                <a:alpha val="69804"/>
              </a:srgbClr>
            </a:solidFill>
            <a:ln w="12700">
              <a:solidFill>
                <a:srgbClr val="0066FF"/>
              </a:solidFill>
            </a:ln>
            <a:effectLst/>
          </c:spPr>
          <c:cat>
            <c:strRef>
              <c:f>'2021'!$F$6:$Q$6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'2021'!$F$7:$Q$7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1-422A-9031-A5E22F4C77BE}"/>
            </c:ext>
          </c:extLst>
        </c:ser>
        <c:ser>
          <c:idx val="0"/>
          <c:order val="1"/>
          <c:tx>
            <c:strRef>
              <c:f>'2021'!$B$54</c:f>
              <c:strCache>
                <c:ptCount val="1"/>
                <c:pt idx="0">
                  <c:v>DESPESAS (FIXAS + VARIÁVEIS)  TOTAL</c:v>
                </c:pt>
              </c:strCache>
            </c:strRef>
          </c:tx>
          <c:spPr>
            <a:solidFill>
              <a:srgbClr val="FF3300">
                <a:alpha val="20000"/>
              </a:srgbClr>
            </a:solidFill>
            <a:ln w="25400">
              <a:solidFill>
                <a:srgbClr val="FF0000"/>
              </a:solidFill>
            </a:ln>
            <a:effectLst/>
          </c:spPr>
          <c:cat>
            <c:strRef>
              <c:f>'2021'!$F$6:$Q$6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'2021'!$F$54:$Q$54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1-422A-9031-A5E22F4C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68088"/>
        <c:axId val="800335680"/>
      </c:areaChart>
      <c:catAx>
        <c:axId val="7599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335680"/>
        <c:crosses val="autoZero"/>
        <c:auto val="1"/>
        <c:lblAlgn val="ctr"/>
        <c:lblOffset val="100"/>
        <c:noMultiLvlLbl val="0"/>
      </c:catAx>
      <c:valAx>
        <c:axId val="8003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6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66688631455594"/>
          <c:y val="0.92393689043903071"/>
          <c:w val="0.50935870424821394"/>
          <c:h val="6.1894813483884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481013</xdr:colOff>
      <xdr:row>0</xdr:row>
      <xdr:rowOff>130968</xdr:rowOff>
    </xdr:from>
    <xdr:to>
      <xdr:col>4</xdr:col>
      <xdr:colOff>550545</xdr:colOff>
      <xdr:row>1</xdr:row>
      <xdr:rowOff>238123</xdr:rowOff>
    </xdr:to>
    <xdr:sp macro="" textlink="">
      <xdr:nvSpPr>
        <xdr:cNvPr id="3" name="Seta: para a Direita Listrada 2">
          <a:extLst>
            <a:ext uri="{FF2B5EF4-FFF2-40B4-BE49-F238E27FC236}">
              <a16:creationId xmlns:a16="http://schemas.microsoft.com/office/drawing/2014/main" id="{6C6DF2F4-D81D-4998-A0EB-2B2A00BFD2AC}"/>
            </a:ext>
          </a:extLst>
        </xdr:cNvPr>
        <xdr:cNvSpPr/>
      </xdr:nvSpPr>
      <xdr:spPr bwMode="auto">
        <a:xfrm flipV="1">
          <a:off x="5595938" y="130968"/>
          <a:ext cx="641032" cy="269080"/>
        </a:xfrm>
        <a:prstGeom prst="stripedRightArrow">
          <a:avLst/>
        </a:pr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endParaRPr lang="pt-BR"/>
        </a:p>
      </xdr:txBody>
    </xdr:sp>
    <xdr:clientData/>
  </xdr:twoCellAnchor>
  <xdr:twoCellAnchor>
    <xdr:from>
      <xdr:col>4</xdr:col>
      <xdr:colOff>579784</xdr:colOff>
      <xdr:row>178</xdr:row>
      <xdr:rowOff>9524</xdr:rowOff>
    </xdr:from>
    <xdr:to>
      <xdr:col>17</xdr:col>
      <xdr:colOff>33131</xdr:colOff>
      <xdr:row>205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8F6FD8-F7E5-482A-BBFF-BCBA4046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8889A-2305-4F72-9506-1126C4D0CC30}" name="Tabela3" displayName="Tabela3" ref="A1:P8" totalsRowShown="0" headerRowDxfId="69">
  <autoFilter ref="A1:P8" xr:uid="{16F71906-9D23-4A18-AE5A-98F9BB6CC927}"/>
  <tableColumns count="16">
    <tableColumn id="1" xr3:uid="{4A93F21E-F035-4A5C-A350-968E787D1645}" name="Item" dataDxfId="68"/>
    <tableColumn id="2" xr3:uid="{5D5C47A9-ECFD-497F-9910-198A6ABC2ABC}" name="Aluno"/>
    <tableColumn id="3" xr3:uid="{FDBE0276-81C1-43E3-817F-E9BE44911B5B}" name="Responsável"/>
    <tableColumn id="16" xr3:uid="{CEDF33F4-7A90-4075-A6E0-721D3537283C}" name="CPF" dataDxfId="67"/>
    <tableColumn id="4" xr3:uid="{CE7B5A33-C589-44B4-9C16-72AB9361A14A}" name="Contato" dataDxfId="66" dataCellStyle="Hiperlink"/>
    <tableColumn id="5" xr3:uid="{09A723DD-2A23-4EEE-9A83-487627ED3968}" name="Tel." dataDxfId="65"/>
    <tableColumn id="6" xr3:uid="{7CE6F090-22C0-4FC4-9A07-D2A3EA26F96D}" name="Endereço" dataDxfId="64"/>
    <tableColumn id="7" xr3:uid="{69F93E57-8BBC-45CF-835E-844A9F8E953E}" name="Número" dataDxfId="63" dataCellStyle="Vírgula"/>
    <tableColumn id="8" xr3:uid="{D4CB24C8-878E-4190-8DD4-A947E1A2A67A}" name="Complemento" dataDxfId="62"/>
    <tableColumn id="9" xr3:uid="{94D2474D-61A8-4185-8040-0AFD299B1773}" name="Bairro" dataDxfId="61"/>
    <tableColumn id="10" xr3:uid="{379B8E84-E509-4892-A553-86D144027EA0}" name="CEP" dataDxfId="60"/>
    <tableColumn id="11" xr3:uid="{5B4AE98D-D7BF-484C-9C87-9DF2AEE4455B}" name="Forma de Pagto" dataDxfId="59"/>
    <tableColumn id="15" xr3:uid="{22153450-3E8A-4EB6-966E-F0A05D2E58D2}" name="Obs." dataDxfId="58"/>
    <tableColumn id="12" xr3:uid="{BE19A8F8-7074-4CFC-A02B-6FD66D00EE6A}" name="Dia de Vencimento" dataDxfId="57"/>
    <tableColumn id="14" xr3:uid="{C4A13C3F-ED43-4C3D-8243-BEE57BE4798C}" name="Valor " dataCellStyle="Moeda"/>
    <tableColumn id="13" xr3:uid="{45792DDF-9AD9-4483-90AF-10EFA5FF78D0}" name="Parcelas" dataDxfId="5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4A32E-4EFB-4E10-8696-103444310AF4}" name="Tabela_ReceitaVariavel" displayName="Tabela_ReceitaVariavel" ref="B47:R52" totalsRowShown="0" headerRowDxfId="55" dataDxfId="53" headerRowBorderDxfId="54" tableBorderDxfId="52" dataCellStyle="Vírgula">
  <autoFilter ref="B47:R52" xr:uid="{E1E72029-DB34-434E-85D9-3239DF980BAD}"/>
  <tableColumns count="17">
    <tableColumn id="1" xr3:uid="{99B66A94-C36D-4C0A-85B1-A409FB800BF4}" name="Receitas Variáveis" dataDxfId="51"/>
    <tableColumn id="2" xr3:uid="{5AC34936-4888-4C46-84F8-050B53FACD39}" name="DESCRIÇÃO" dataDxfId="50"/>
    <tableColumn id="3" xr3:uid="{8A7049D7-89C8-44BB-82DC-7C2BE10AD0F5}" name="RANK" dataDxfId="49"/>
    <tableColumn id="17" xr3:uid="{CA635BD9-2355-4FCE-A9A5-C2D5066B6F37}" name="Coluna1"/>
    <tableColumn id="4" xr3:uid="{2F2468EA-CBB9-4FB8-B319-4C1A17E5F721}" name="jan" dataDxfId="48" dataCellStyle="Vírgula">
      <calculatedColumnFormula>F49+F51</calculatedColumnFormula>
    </tableColumn>
    <tableColumn id="5" xr3:uid="{D1770DE3-639E-4AC7-BCC0-F96ABC87D765}" name="fev" dataDxfId="47" dataCellStyle="Vírgula"/>
    <tableColumn id="6" xr3:uid="{D0345FCF-F5FD-4A86-97D8-494FE00370EB}" name="mar" dataDxfId="46" dataCellStyle="Vírgula"/>
    <tableColumn id="7" xr3:uid="{32E478DD-74AA-4629-9EAC-044BDC35C3E3}" name="abr" dataDxfId="45" dataCellStyle="Vírgula"/>
    <tableColumn id="8" xr3:uid="{59BF3A0E-08FA-4E43-97C0-CD803B6CAB57}" name="mai" dataDxfId="44" dataCellStyle="Vírgula"/>
    <tableColumn id="9" xr3:uid="{5486F08D-5243-4F17-B4F9-1298E0363E2A}" name="jun" dataDxfId="43" dataCellStyle="Vírgula"/>
    <tableColumn id="10" xr3:uid="{8C8CB227-77D0-4C78-8094-1B33A8551DEA}" name="jul" dataDxfId="42" dataCellStyle="Vírgula"/>
    <tableColumn id="11" xr3:uid="{A240D5B1-87EA-4DCC-9239-A06322E6E89C}" name="ago" dataDxfId="41" dataCellStyle="Vírgula"/>
    <tableColumn id="12" xr3:uid="{B084338C-525F-4536-AA55-93B4C8BCA88D}" name="set" dataDxfId="40" dataCellStyle="Vírgula"/>
    <tableColumn id="13" xr3:uid="{2258F370-47A4-423A-8D30-A8818E8C4B73}" name="out" dataDxfId="39" dataCellStyle="Vírgula"/>
    <tableColumn id="14" xr3:uid="{77507600-3CDD-4353-9982-E5A1E3FB5F64}" name="nov" dataDxfId="38" dataCellStyle="Vírgula"/>
    <tableColumn id="15" xr3:uid="{8752C530-D838-474A-8956-73F14A0B35FC}" name="dez" dataDxfId="37" dataCellStyle="Vírgula"/>
    <tableColumn id="16" xr3:uid="{16AB0C95-63FE-4891-9ED2-36A5BF1E2801}" name="ANO" dataDxfId="36" dataCellStyle="Vírgula">
      <calculatedColumnFormula>SUM(F48:Q48)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FD90A-A1C6-4280-9F42-3248EF05DFF4}" name="Tabela_ReceitasFixa" displayName="Tabela_ReceitasFixa" ref="B9:R46" totalsRowCount="1" headerRowDxfId="35" tableBorderDxfId="34">
  <autoFilter ref="B9:R45" xr:uid="{80FC90B3-2EAF-4AC7-82A4-B7991D28BF99}"/>
  <tableColumns count="17">
    <tableColumn id="1" xr3:uid="{E068509E-C301-48E2-8A02-742D43D8D682}" name="Receitas Fixas" dataDxfId="33" totalsRowDxfId="16"/>
    <tableColumn id="2" xr3:uid="{98F97F6E-EAF2-4247-AA68-4FEF4780629D}" name="DESCRIÇÃO" dataDxfId="32" totalsRowDxfId="15"/>
    <tableColumn id="3" xr3:uid="{1AC056F1-AAB6-4A18-9F54-8144DD4AB56B}" name="DETALHAMENTO" dataDxfId="31" totalsRowDxfId="14"/>
    <tableColumn id="16" xr3:uid="{91E36EE7-0752-4969-98C3-8CD583D57F6B}" name="Venc/to" dataDxfId="30" totalsRowDxfId="13" dataCellStyle="Normal 2"/>
    <tableColumn id="4" xr3:uid="{6CFD1214-ECAB-44E3-8888-01CCB365800F}" name="jan" dataDxfId="29" totalsRowDxfId="12" dataCellStyle="Vírgula"/>
    <tableColumn id="5" xr3:uid="{B3EE4B3B-26E6-4AE0-B8E0-94FA1192FA50}" name="fev" dataDxfId="28" totalsRowDxfId="11" dataCellStyle="Vírgula"/>
    <tableColumn id="6" xr3:uid="{C7509200-6D45-42B9-BF14-354AA9C621F1}" name="mar" dataDxfId="27" totalsRowDxfId="10" dataCellStyle="Vírgula"/>
    <tableColumn id="7" xr3:uid="{F3779D9A-98BE-4712-A81C-B876F438C756}" name="abr" dataDxfId="26" totalsRowDxfId="9" dataCellStyle="Vírgula"/>
    <tableColumn id="8" xr3:uid="{28505F92-1779-4C55-A9DB-5AFCFF3A15DF}" name="mai" dataDxfId="25" totalsRowDxfId="8" dataCellStyle="Vírgula"/>
    <tableColumn id="9" xr3:uid="{5F639C26-13F0-4DCB-9B6C-32E769CB4041}" name="jun" dataDxfId="24" totalsRowDxfId="7" dataCellStyle="Vírgula"/>
    <tableColumn id="10" xr3:uid="{90168416-6DDA-45D2-AD4F-7F22B33E0937}" name="jul" dataDxfId="23" totalsRowDxfId="6" dataCellStyle="Vírgula"/>
    <tableColumn id="11" xr3:uid="{92345598-AA87-4E31-84FC-0BB9456F7143}" name="ago" dataDxfId="22" totalsRowDxfId="5" dataCellStyle="Vírgula"/>
    <tableColumn id="12" xr3:uid="{B0637DAF-4059-4B40-9A14-7C850A2A2B90}" name="set" dataDxfId="21" totalsRowDxfId="4" dataCellStyle="Vírgula"/>
    <tableColumn id="13" xr3:uid="{DB36081C-3449-43DF-9616-185FF7FFB7B0}" name="out" dataDxfId="20" totalsRowDxfId="3" dataCellStyle="Vírgula"/>
    <tableColumn id="14" xr3:uid="{B97E20E4-F933-4929-AACA-1CAB57C69276}" name="nov" dataDxfId="19" totalsRowDxfId="2" dataCellStyle="Vírgula"/>
    <tableColumn id="15" xr3:uid="{44F38BF3-E246-4A39-A27F-7FC859884463}" name="dez" dataDxfId="18" totalsRowDxfId="1" dataCellStyle="Vírgula"/>
    <tableColumn id="17" xr3:uid="{154A41A4-AA58-46F9-8E55-71D3C6A95161}" name="ANO" dataDxfId="17" totalsRowDxfId="0" dataCellStyle="Vírgula">
      <calculatedColumnFormula>SUM(F10:Q10)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rof.erikaathie.umespaco@gmail.com" TargetMode="External"/><Relationship Id="rId7" Type="http://schemas.openxmlformats.org/officeDocument/2006/relationships/hyperlink" Target="mailto:erika.athie@gmail.com" TargetMode="External"/><Relationship Id="rId2" Type="http://schemas.openxmlformats.org/officeDocument/2006/relationships/hyperlink" Target="mailto:prof.erikaathie.umespaco@gmail.com" TargetMode="External"/><Relationship Id="rId1" Type="http://schemas.openxmlformats.org/officeDocument/2006/relationships/hyperlink" Target="mailto:mourao.rodrigo@gmail.com" TargetMode="External"/><Relationship Id="rId6" Type="http://schemas.openxmlformats.org/officeDocument/2006/relationships/hyperlink" Target="mailto:prof.erikaathie.umespaco@gmail.com" TargetMode="External"/><Relationship Id="rId5" Type="http://schemas.openxmlformats.org/officeDocument/2006/relationships/hyperlink" Target="mailto:mourao.rodrigo@gmail.com" TargetMode="External"/><Relationship Id="rId4" Type="http://schemas.openxmlformats.org/officeDocument/2006/relationships/hyperlink" Target="mailto:mourao.rodrigo@gmail.com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1CD4-5882-413C-B6F4-F9881F7E3408}">
  <dimension ref="B2:I8"/>
  <sheetViews>
    <sheetView workbookViewId="0">
      <selection activeCell="F24" sqref="F24"/>
    </sheetView>
  </sheetViews>
  <sheetFormatPr defaultRowHeight="14.4" x14ac:dyDescent="0.3"/>
  <cols>
    <col min="1" max="1" width="2.44140625" customWidth="1"/>
    <col min="2" max="2" width="14.44140625" customWidth="1"/>
    <col min="3" max="3" width="12.6640625" customWidth="1"/>
    <col min="4" max="4" width="21.88671875" bestFit="1" customWidth="1"/>
    <col min="5" max="5" width="10.44140625" customWidth="1"/>
    <col min="6" max="6" width="9.109375" bestFit="1" customWidth="1"/>
    <col min="7" max="7" width="16" customWidth="1"/>
    <col min="8" max="8" width="4.6640625" bestFit="1" customWidth="1"/>
    <col min="9" max="9" width="12.109375" bestFit="1" customWidth="1"/>
  </cols>
  <sheetData>
    <row r="2" spans="2:9" ht="21" x14ac:dyDescent="0.4">
      <c r="B2" s="135" t="s">
        <v>116</v>
      </c>
      <c r="D2" s="192" t="s">
        <v>115</v>
      </c>
      <c r="E2" s="192"/>
      <c r="F2" s="192"/>
      <c r="G2" s="143">
        <f>C3+SUM(G3:G8)</f>
        <v>622.6</v>
      </c>
      <c r="H2" s="142" t="s">
        <v>114</v>
      </c>
      <c r="I2" s="141">
        <f>C7</f>
        <v>44265</v>
      </c>
    </row>
    <row r="3" spans="2:9" x14ac:dyDescent="0.3">
      <c r="B3" s="131" t="s">
        <v>113</v>
      </c>
      <c r="C3" s="135">
        <v>358</v>
      </c>
      <c r="D3" s="131" t="s">
        <v>112</v>
      </c>
      <c r="E3" s="140">
        <v>0.1</v>
      </c>
      <c r="F3" s="139"/>
      <c r="G3" s="129">
        <f>C3*E3</f>
        <v>35.800000000000004</v>
      </c>
    </row>
    <row r="4" spans="2:9" x14ac:dyDescent="0.3">
      <c r="B4" s="131" t="s">
        <v>111</v>
      </c>
      <c r="C4" s="138">
        <v>44253</v>
      </c>
      <c r="D4" s="137"/>
      <c r="E4" s="137"/>
      <c r="F4" s="137"/>
    </row>
    <row r="5" spans="2:9" x14ac:dyDescent="0.3">
      <c r="D5" s="132" t="s">
        <v>110</v>
      </c>
      <c r="E5" s="135">
        <v>7</v>
      </c>
      <c r="F5" s="132"/>
      <c r="G5" s="134">
        <f>E5</f>
        <v>7</v>
      </c>
    </row>
    <row r="6" spans="2:9" x14ac:dyDescent="0.3">
      <c r="B6" s="132" t="s">
        <v>109</v>
      </c>
      <c r="C6" s="136">
        <f ca="1">TODAY()</f>
        <v>44318</v>
      </c>
      <c r="D6" s="132" t="s">
        <v>108</v>
      </c>
      <c r="E6" s="135">
        <v>7</v>
      </c>
      <c r="F6" s="132"/>
      <c r="G6" s="134">
        <f>E6</f>
        <v>7</v>
      </c>
    </row>
    <row r="7" spans="2:9" x14ac:dyDescent="0.3">
      <c r="B7" s="131" t="s">
        <v>107</v>
      </c>
      <c r="C7" s="133">
        <v>44265</v>
      </c>
    </row>
    <row r="8" spans="2:9" x14ac:dyDescent="0.3">
      <c r="B8" s="132" t="s">
        <v>106</v>
      </c>
      <c r="C8">
        <f>_xlfn.DAYS(I2,C4)</f>
        <v>12</v>
      </c>
      <c r="D8" s="131" t="s">
        <v>105</v>
      </c>
      <c r="E8" s="130">
        <v>0.05</v>
      </c>
      <c r="F8" s="129">
        <f>C3*E8</f>
        <v>17.900000000000002</v>
      </c>
      <c r="G8" s="129">
        <f>F8*C8</f>
        <v>214.8</v>
      </c>
    </row>
  </sheetData>
  <mergeCells count="1">
    <mergeCell ref="D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0C57-4A63-4CB3-A027-44E77460154E}">
  <sheetPr>
    <tabColor rgb="FF7030A0"/>
  </sheetPr>
  <dimension ref="A1:P8"/>
  <sheetViews>
    <sheetView tabSelected="1" workbookViewId="0">
      <selection activeCell="B1" sqref="B1"/>
    </sheetView>
  </sheetViews>
  <sheetFormatPr defaultColWidth="9.109375" defaultRowHeight="14.4" x14ac:dyDescent="0.3"/>
  <cols>
    <col min="1" max="1" width="9.6640625" style="154" bestFit="1" customWidth="1"/>
    <col min="2" max="2" width="32.88671875" style="154" customWidth="1"/>
    <col min="3" max="3" width="35.33203125" style="154" bestFit="1" customWidth="1"/>
    <col min="4" max="4" width="14" style="154" bestFit="1" customWidth="1"/>
    <col min="5" max="5" width="34.44140625" style="154" customWidth="1"/>
    <col min="6" max="6" width="17" style="154" customWidth="1"/>
    <col min="7" max="7" width="41.5546875" style="154" customWidth="1"/>
    <col min="8" max="8" width="13.44140625" style="154" customWidth="1"/>
    <col min="9" max="9" width="22.33203125" style="154" customWidth="1"/>
    <col min="10" max="10" width="20" style="154" bestFit="1" customWidth="1"/>
    <col min="11" max="11" width="14.44140625" style="154" customWidth="1"/>
    <col min="12" max="12" width="19.44140625" style="154" bestFit="1" customWidth="1"/>
    <col min="13" max="13" width="19.44140625" style="154" customWidth="1"/>
    <col min="14" max="14" width="22.6640625" style="154" bestFit="1" customWidth="1"/>
    <col min="15" max="15" width="16.109375" style="154" customWidth="1"/>
    <col min="16" max="16384" width="9.109375" style="154"/>
  </cols>
  <sheetData>
    <row r="1" spans="1:16" x14ac:dyDescent="0.3">
      <c r="A1" s="150" t="s">
        <v>126</v>
      </c>
      <c r="B1" s="150" t="s">
        <v>123</v>
      </c>
      <c r="C1" s="150" t="s">
        <v>124</v>
      </c>
      <c r="D1" s="150" t="s">
        <v>142</v>
      </c>
      <c r="E1" s="150" t="s">
        <v>128</v>
      </c>
      <c r="F1" s="150" t="s">
        <v>129</v>
      </c>
      <c r="G1" s="150" t="s">
        <v>130</v>
      </c>
      <c r="H1" s="150" t="s">
        <v>131</v>
      </c>
      <c r="I1" s="150" t="s">
        <v>132</v>
      </c>
      <c r="J1" s="150" t="s">
        <v>133</v>
      </c>
      <c r="K1" s="150" t="s">
        <v>134</v>
      </c>
      <c r="L1" s="150" t="s">
        <v>136</v>
      </c>
      <c r="M1" s="150" t="s">
        <v>138</v>
      </c>
      <c r="N1" s="150" t="s">
        <v>135</v>
      </c>
      <c r="O1" s="150" t="s">
        <v>137</v>
      </c>
      <c r="P1" s="150" t="s">
        <v>143</v>
      </c>
    </row>
    <row r="2" spans="1:16" x14ac:dyDescent="0.3">
      <c r="A2" s="156">
        <v>1</v>
      </c>
      <c r="B2"/>
      <c r="C2" s="185" t="s">
        <v>153</v>
      </c>
      <c r="D2" s="172">
        <v>11787851818</v>
      </c>
      <c r="E2" s="85" t="s">
        <v>154</v>
      </c>
      <c r="F2" s="157"/>
      <c r="G2" s="149"/>
      <c r="H2" s="151"/>
      <c r="I2" s="149"/>
      <c r="J2" s="149"/>
      <c r="K2" s="153"/>
      <c r="L2" s="149"/>
      <c r="M2" s="149"/>
      <c r="N2" s="158"/>
      <c r="O2" s="152"/>
    </row>
    <row r="3" spans="1:16" x14ac:dyDescent="0.3">
      <c r="A3" s="156">
        <v>2</v>
      </c>
      <c r="B3" s="163"/>
      <c r="C3" s="163" t="s">
        <v>155</v>
      </c>
      <c r="D3" s="172">
        <v>16055015811</v>
      </c>
      <c r="E3" s="85" t="s">
        <v>154</v>
      </c>
      <c r="F3" s="157"/>
      <c r="G3" s="149"/>
      <c r="H3" s="151"/>
      <c r="I3" s="149"/>
      <c r="J3" s="149"/>
      <c r="K3" s="153"/>
      <c r="L3" s="149"/>
      <c r="M3" s="149"/>
      <c r="N3" s="158"/>
      <c r="O3" s="152"/>
    </row>
    <row r="4" spans="1:16" x14ac:dyDescent="0.3">
      <c r="A4" s="156">
        <v>3</v>
      </c>
      <c r="B4" s="163"/>
      <c r="C4" s="163" t="s">
        <v>156</v>
      </c>
      <c r="D4" s="172">
        <v>15088440898</v>
      </c>
      <c r="E4" s="85" t="s">
        <v>157</v>
      </c>
      <c r="F4" s="157"/>
      <c r="G4" s="149"/>
      <c r="H4" s="151"/>
      <c r="I4" s="149"/>
      <c r="J4" s="149"/>
      <c r="K4" s="153"/>
      <c r="L4" s="149"/>
      <c r="M4" s="149"/>
      <c r="N4" s="158"/>
      <c r="O4" s="152"/>
    </row>
    <row r="5" spans="1:16" x14ac:dyDescent="0.3">
      <c r="A5" s="156">
        <v>4</v>
      </c>
      <c r="B5" s="163"/>
      <c r="C5" s="163" t="s">
        <v>158</v>
      </c>
      <c r="D5" s="172">
        <v>14255638802</v>
      </c>
      <c r="E5" s="85" t="s">
        <v>157</v>
      </c>
      <c r="F5" s="157"/>
      <c r="G5" s="149"/>
      <c r="H5" s="151"/>
      <c r="I5" s="149"/>
      <c r="J5" s="149"/>
      <c r="K5" s="153"/>
      <c r="L5" s="149"/>
      <c r="M5" s="149"/>
      <c r="N5" s="158"/>
      <c r="O5" s="152"/>
    </row>
    <row r="6" spans="1:16" x14ac:dyDescent="0.3">
      <c r="A6" s="156">
        <v>5</v>
      </c>
      <c r="B6" s="163"/>
      <c r="C6" s="163" t="s">
        <v>159</v>
      </c>
      <c r="D6" s="172">
        <v>11787851818</v>
      </c>
      <c r="E6" s="85" t="s">
        <v>154</v>
      </c>
      <c r="F6" s="157"/>
      <c r="G6" s="149"/>
      <c r="H6" s="151"/>
      <c r="I6" s="149"/>
      <c r="J6" s="149"/>
      <c r="K6" s="153"/>
      <c r="L6" s="149"/>
      <c r="M6" s="149"/>
      <c r="N6" s="158"/>
      <c r="O6" s="152"/>
    </row>
    <row r="7" spans="1:16" x14ac:dyDescent="0.3">
      <c r="A7" s="156">
        <v>6</v>
      </c>
      <c r="B7" s="163"/>
      <c r="C7" s="163" t="s">
        <v>160</v>
      </c>
      <c r="D7" s="172">
        <v>14693814865</v>
      </c>
      <c r="E7" s="85" t="s">
        <v>157</v>
      </c>
      <c r="F7" s="157"/>
      <c r="G7" s="149"/>
      <c r="H7" s="151"/>
      <c r="I7" s="149"/>
      <c r="J7" s="149"/>
      <c r="K7" s="153"/>
      <c r="L7" s="149"/>
      <c r="M7" s="149"/>
      <c r="N7" s="158"/>
      <c r="O7" s="152"/>
    </row>
    <row r="8" spans="1:16" x14ac:dyDescent="0.3">
      <c r="A8" s="188"/>
      <c r="C8" s="154" t="s">
        <v>156</v>
      </c>
      <c r="D8" s="173"/>
      <c r="E8" s="174" t="s">
        <v>161</v>
      </c>
      <c r="F8" s="159"/>
      <c r="G8" s="160"/>
      <c r="H8" s="161"/>
      <c r="I8" s="160"/>
      <c r="J8" s="160"/>
      <c r="K8" s="191"/>
      <c r="L8" s="160"/>
      <c r="M8" s="160"/>
      <c r="N8" s="170"/>
      <c r="O8" s="171"/>
    </row>
  </sheetData>
  <hyperlinks>
    <hyperlink ref="E3" r:id="rId1" xr:uid="{C7C2F5C3-C5D0-4232-BDB9-1F9565B53C88}"/>
    <hyperlink ref="E4" r:id="rId2" xr:uid="{033C682C-C264-49FB-858B-F150A2E20E0A}"/>
    <hyperlink ref="E7" r:id="rId3" xr:uid="{8D609C0C-94C2-4CAC-8F75-56FF11C87065}"/>
    <hyperlink ref="E2" r:id="rId4" xr:uid="{A24561B4-F671-4C3F-BB01-3E85A14D1E63}"/>
    <hyperlink ref="E6" r:id="rId5" xr:uid="{84F9F697-520D-42D9-BF92-88BB8700E059}"/>
    <hyperlink ref="E5" r:id="rId6" xr:uid="{4BBEDFB2-2C71-4AF8-B0CD-A5335ABD2964}"/>
    <hyperlink ref="E8" r:id="rId7" xr:uid="{6153A2E7-01F7-4254-99B0-988982371D97}"/>
  </hyperlinks>
  <pageMargins left="0.511811024" right="0.511811024" top="0.78740157499999996" bottom="0.78740157499999996" header="0.31496062000000002" footer="0.31496062000000002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10DF-C8AA-43C9-8748-FBA34C12ABEB}">
  <sheetPr>
    <tabColor rgb="FFA17EFF"/>
  </sheetPr>
  <dimension ref="B1:IX192"/>
  <sheetViews>
    <sheetView showGridLines="0" topLeftCell="A40" zoomScale="115" zoomScaleNormal="115" workbookViewId="0">
      <selection activeCell="G26" sqref="G26"/>
    </sheetView>
  </sheetViews>
  <sheetFormatPr defaultColWidth="0" defaultRowHeight="12" outlineLevelRow="1" x14ac:dyDescent="0.25"/>
  <cols>
    <col min="1" max="1" width="2.44140625" style="2" customWidth="1"/>
    <col min="2" max="2" width="45.88671875" style="1" customWidth="1"/>
    <col min="3" max="3" width="32.5546875" style="1" customWidth="1"/>
    <col min="4" max="4" width="16.5546875" style="2" customWidth="1"/>
    <col min="5" max="5" width="14.6640625" style="2" customWidth="1"/>
    <col min="6" max="6" width="10.44140625" style="2" customWidth="1"/>
    <col min="7" max="10" width="12.33203125" style="2" bestFit="1" customWidth="1"/>
    <col min="11" max="16" width="12.6640625" style="2" bestFit="1" customWidth="1"/>
    <col min="17" max="17" width="12.6640625" style="3" customWidth="1"/>
    <col min="18" max="18" width="12.109375" style="4" bestFit="1" customWidth="1"/>
    <col min="19" max="256" width="0" style="2" hidden="1"/>
    <col min="257" max="257" width="2.44140625" style="2" customWidth="1"/>
    <col min="258" max="258" width="52.33203125" style="2" bestFit="1" customWidth="1"/>
    <col min="259" max="259" width="22" style="2" customWidth="1"/>
    <col min="260" max="260" width="8.5546875" style="2" customWidth="1"/>
    <col min="261" max="261" width="10.33203125" style="2" bestFit="1" customWidth="1"/>
    <col min="262" max="262" width="10.44140625" style="2" customWidth="1"/>
    <col min="263" max="266" width="12.33203125" style="2" bestFit="1" customWidth="1"/>
    <col min="267" max="272" width="12.6640625" style="2" bestFit="1" customWidth="1"/>
    <col min="273" max="273" width="12.6640625" style="2" customWidth="1"/>
    <col min="274" max="274" width="5.6640625" style="2" customWidth="1"/>
    <col min="275" max="512" width="0" style="2" hidden="1"/>
    <col min="513" max="513" width="2.44140625" style="2" customWidth="1"/>
    <col min="514" max="514" width="52.33203125" style="2" bestFit="1" customWidth="1"/>
    <col min="515" max="515" width="22" style="2" customWidth="1"/>
    <col min="516" max="516" width="8.5546875" style="2" customWidth="1"/>
    <col min="517" max="517" width="10.33203125" style="2" bestFit="1" customWidth="1"/>
    <col min="518" max="518" width="10.44140625" style="2" customWidth="1"/>
    <col min="519" max="522" width="12.33203125" style="2" bestFit="1" customWidth="1"/>
    <col min="523" max="528" width="12.6640625" style="2" bestFit="1" customWidth="1"/>
    <col min="529" max="529" width="12.6640625" style="2" customWidth="1"/>
    <col min="530" max="530" width="5.6640625" style="2" customWidth="1"/>
    <col min="531" max="768" width="0" style="2" hidden="1"/>
    <col min="769" max="769" width="2.44140625" style="2" customWidth="1"/>
    <col min="770" max="770" width="52.33203125" style="2" bestFit="1" customWidth="1"/>
    <col min="771" max="771" width="22" style="2" customWidth="1"/>
    <col min="772" max="772" width="8.5546875" style="2" customWidth="1"/>
    <col min="773" max="773" width="10.33203125" style="2" bestFit="1" customWidth="1"/>
    <col min="774" max="774" width="10.44140625" style="2" customWidth="1"/>
    <col min="775" max="778" width="12.33203125" style="2" bestFit="1" customWidth="1"/>
    <col min="779" max="784" width="12.6640625" style="2" bestFit="1" customWidth="1"/>
    <col min="785" max="785" width="12.6640625" style="2" customWidth="1"/>
    <col min="786" max="786" width="5.6640625" style="2" customWidth="1"/>
    <col min="787" max="1024" width="0" style="2" hidden="1"/>
    <col min="1025" max="1025" width="2.44140625" style="2" customWidth="1"/>
    <col min="1026" max="1026" width="52.33203125" style="2" bestFit="1" customWidth="1"/>
    <col min="1027" max="1027" width="22" style="2" customWidth="1"/>
    <col min="1028" max="1028" width="8.5546875" style="2" customWidth="1"/>
    <col min="1029" max="1029" width="10.33203125" style="2" bestFit="1" customWidth="1"/>
    <col min="1030" max="1030" width="10.44140625" style="2" customWidth="1"/>
    <col min="1031" max="1034" width="12.33203125" style="2" bestFit="1" customWidth="1"/>
    <col min="1035" max="1040" width="12.6640625" style="2" bestFit="1" customWidth="1"/>
    <col min="1041" max="1041" width="12.6640625" style="2" customWidth="1"/>
    <col min="1042" max="1042" width="5.6640625" style="2" customWidth="1"/>
    <col min="1043" max="1280" width="0" style="2" hidden="1"/>
    <col min="1281" max="1281" width="2.44140625" style="2" customWidth="1"/>
    <col min="1282" max="1282" width="52.33203125" style="2" bestFit="1" customWidth="1"/>
    <col min="1283" max="1283" width="22" style="2" customWidth="1"/>
    <col min="1284" max="1284" width="8.5546875" style="2" customWidth="1"/>
    <col min="1285" max="1285" width="10.33203125" style="2" bestFit="1" customWidth="1"/>
    <col min="1286" max="1286" width="10.44140625" style="2" customWidth="1"/>
    <col min="1287" max="1290" width="12.33203125" style="2" bestFit="1" customWidth="1"/>
    <col min="1291" max="1296" width="12.6640625" style="2" bestFit="1" customWidth="1"/>
    <col min="1297" max="1297" width="12.6640625" style="2" customWidth="1"/>
    <col min="1298" max="1298" width="5.6640625" style="2" customWidth="1"/>
    <col min="1299" max="1536" width="0" style="2" hidden="1"/>
    <col min="1537" max="1537" width="2.44140625" style="2" customWidth="1"/>
    <col min="1538" max="1538" width="52.33203125" style="2" bestFit="1" customWidth="1"/>
    <col min="1539" max="1539" width="22" style="2" customWidth="1"/>
    <col min="1540" max="1540" width="8.5546875" style="2" customWidth="1"/>
    <col min="1541" max="1541" width="10.33203125" style="2" bestFit="1" customWidth="1"/>
    <col min="1542" max="1542" width="10.44140625" style="2" customWidth="1"/>
    <col min="1543" max="1546" width="12.33203125" style="2" bestFit="1" customWidth="1"/>
    <col min="1547" max="1552" width="12.6640625" style="2" bestFit="1" customWidth="1"/>
    <col min="1553" max="1553" width="12.6640625" style="2" customWidth="1"/>
    <col min="1554" max="1554" width="5.6640625" style="2" customWidth="1"/>
    <col min="1555" max="1792" width="0" style="2" hidden="1"/>
    <col min="1793" max="1793" width="2.44140625" style="2" customWidth="1"/>
    <col min="1794" max="1794" width="52.33203125" style="2" bestFit="1" customWidth="1"/>
    <col min="1795" max="1795" width="22" style="2" customWidth="1"/>
    <col min="1796" max="1796" width="8.5546875" style="2" customWidth="1"/>
    <col min="1797" max="1797" width="10.33203125" style="2" bestFit="1" customWidth="1"/>
    <col min="1798" max="1798" width="10.44140625" style="2" customWidth="1"/>
    <col min="1799" max="1802" width="12.33203125" style="2" bestFit="1" customWidth="1"/>
    <col min="1803" max="1808" width="12.6640625" style="2" bestFit="1" customWidth="1"/>
    <col min="1809" max="1809" width="12.6640625" style="2" customWidth="1"/>
    <col min="1810" max="1810" width="5.6640625" style="2" customWidth="1"/>
    <col min="1811" max="2048" width="0" style="2" hidden="1"/>
    <col min="2049" max="2049" width="2.44140625" style="2" customWidth="1"/>
    <col min="2050" max="2050" width="52.33203125" style="2" bestFit="1" customWidth="1"/>
    <col min="2051" max="2051" width="22" style="2" customWidth="1"/>
    <col min="2052" max="2052" width="8.5546875" style="2" customWidth="1"/>
    <col min="2053" max="2053" width="10.33203125" style="2" bestFit="1" customWidth="1"/>
    <col min="2054" max="2054" width="10.44140625" style="2" customWidth="1"/>
    <col min="2055" max="2058" width="12.33203125" style="2" bestFit="1" customWidth="1"/>
    <col min="2059" max="2064" width="12.6640625" style="2" bestFit="1" customWidth="1"/>
    <col min="2065" max="2065" width="12.6640625" style="2" customWidth="1"/>
    <col min="2066" max="2066" width="5.6640625" style="2" customWidth="1"/>
    <col min="2067" max="2304" width="0" style="2" hidden="1"/>
    <col min="2305" max="2305" width="2.44140625" style="2" customWidth="1"/>
    <col min="2306" max="2306" width="52.33203125" style="2" bestFit="1" customWidth="1"/>
    <col min="2307" max="2307" width="22" style="2" customWidth="1"/>
    <col min="2308" max="2308" width="8.5546875" style="2" customWidth="1"/>
    <col min="2309" max="2309" width="10.33203125" style="2" bestFit="1" customWidth="1"/>
    <col min="2310" max="2310" width="10.44140625" style="2" customWidth="1"/>
    <col min="2311" max="2314" width="12.33203125" style="2" bestFit="1" customWidth="1"/>
    <col min="2315" max="2320" width="12.6640625" style="2" bestFit="1" customWidth="1"/>
    <col min="2321" max="2321" width="12.6640625" style="2" customWidth="1"/>
    <col min="2322" max="2322" width="5.6640625" style="2" customWidth="1"/>
    <col min="2323" max="2560" width="0" style="2" hidden="1"/>
    <col min="2561" max="2561" width="2.44140625" style="2" customWidth="1"/>
    <col min="2562" max="2562" width="52.33203125" style="2" bestFit="1" customWidth="1"/>
    <col min="2563" max="2563" width="22" style="2" customWidth="1"/>
    <col min="2564" max="2564" width="8.5546875" style="2" customWidth="1"/>
    <col min="2565" max="2565" width="10.33203125" style="2" bestFit="1" customWidth="1"/>
    <col min="2566" max="2566" width="10.44140625" style="2" customWidth="1"/>
    <col min="2567" max="2570" width="12.33203125" style="2" bestFit="1" customWidth="1"/>
    <col min="2571" max="2576" width="12.6640625" style="2" bestFit="1" customWidth="1"/>
    <col min="2577" max="2577" width="12.6640625" style="2" customWidth="1"/>
    <col min="2578" max="2578" width="5.6640625" style="2" customWidth="1"/>
    <col min="2579" max="2816" width="0" style="2" hidden="1"/>
    <col min="2817" max="2817" width="2.44140625" style="2" customWidth="1"/>
    <col min="2818" max="2818" width="52.33203125" style="2" bestFit="1" customWidth="1"/>
    <col min="2819" max="2819" width="22" style="2" customWidth="1"/>
    <col min="2820" max="2820" width="8.5546875" style="2" customWidth="1"/>
    <col min="2821" max="2821" width="10.33203125" style="2" bestFit="1" customWidth="1"/>
    <col min="2822" max="2822" width="10.44140625" style="2" customWidth="1"/>
    <col min="2823" max="2826" width="12.33203125" style="2" bestFit="1" customWidth="1"/>
    <col min="2827" max="2832" width="12.6640625" style="2" bestFit="1" customWidth="1"/>
    <col min="2833" max="2833" width="12.6640625" style="2" customWidth="1"/>
    <col min="2834" max="2834" width="5.6640625" style="2" customWidth="1"/>
    <col min="2835" max="3072" width="0" style="2" hidden="1"/>
    <col min="3073" max="3073" width="2.44140625" style="2" customWidth="1"/>
    <col min="3074" max="3074" width="52.33203125" style="2" bestFit="1" customWidth="1"/>
    <col min="3075" max="3075" width="22" style="2" customWidth="1"/>
    <col min="3076" max="3076" width="8.5546875" style="2" customWidth="1"/>
    <col min="3077" max="3077" width="10.33203125" style="2" bestFit="1" customWidth="1"/>
    <col min="3078" max="3078" width="10.44140625" style="2" customWidth="1"/>
    <col min="3079" max="3082" width="12.33203125" style="2" bestFit="1" customWidth="1"/>
    <col min="3083" max="3088" width="12.6640625" style="2" bestFit="1" customWidth="1"/>
    <col min="3089" max="3089" width="12.6640625" style="2" customWidth="1"/>
    <col min="3090" max="3090" width="5.6640625" style="2" customWidth="1"/>
    <col min="3091" max="3328" width="0" style="2" hidden="1"/>
    <col min="3329" max="3329" width="2.44140625" style="2" customWidth="1"/>
    <col min="3330" max="3330" width="52.33203125" style="2" bestFit="1" customWidth="1"/>
    <col min="3331" max="3331" width="22" style="2" customWidth="1"/>
    <col min="3332" max="3332" width="8.5546875" style="2" customWidth="1"/>
    <col min="3333" max="3333" width="10.33203125" style="2" bestFit="1" customWidth="1"/>
    <col min="3334" max="3334" width="10.44140625" style="2" customWidth="1"/>
    <col min="3335" max="3338" width="12.33203125" style="2" bestFit="1" customWidth="1"/>
    <col min="3339" max="3344" width="12.6640625" style="2" bestFit="1" customWidth="1"/>
    <col min="3345" max="3345" width="12.6640625" style="2" customWidth="1"/>
    <col min="3346" max="3346" width="5.6640625" style="2" customWidth="1"/>
    <col min="3347" max="3584" width="0" style="2" hidden="1"/>
    <col min="3585" max="3585" width="2.44140625" style="2" customWidth="1"/>
    <col min="3586" max="3586" width="52.33203125" style="2" bestFit="1" customWidth="1"/>
    <col min="3587" max="3587" width="22" style="2" customWidth="1"/>
    <col min="3588" max="3588" width="8.5546875" style="2" customWidth="1"/>
    <col min="3589" max="3589" width="10.33203125" style="2" bestFit="1" customWidth="1"/>
    <col min="3590" max="3590" width="10.44140625" style="2" customWidth="1"/>
    <col min="3591" max="3594" width="12.33203125" style="2" bestFit="1" customWidth="1"/>
    <col min="3595" max="3600" width="12.6640625" style="2" bestFit="1" customWidth="1"/>
    <col min="3601" max="3601" width="12.6640625" style="2" customWidth="1"/>
    <col min="3602" max="3602" width="5.6640625" style="2" customWidth="1"/>
    <col min="3603" max="3840" width="0" style="2" hidden="1"/>
    <col min="3841" max="3841" width="2.44140625" style="2" customWidth="1"/>
    <col min="3842" max="3842" width="52.33203125" style="2" bestFit="1" customWidth="1"/>
    <col min="3843" max="3843" width="22" style="2" customWidth="1"/>
    <col min="3844" max="3844" width="8.5546875" style="2" customWidth="1"/>
    <col min="3845" max="3845" width="10.33203125" style="2" bestFit="1" customWidth="1"/>
    <col min="3846" max="3846" width="10.44140625" style="2" customWidth="1"/>
    <col min="3847" max="3850" width="12.33203125" style="2" bestFit="1" customWidth="1"/>
    <col min="3851" max="3856" width="12.6640625" style="2" bestFit="1" customWidth="1"/>
    <col min="3857" max="3857" width="12.6640625" style="2" customWidth="1"/>
    <col min="3858" max="3858" width="5.6640625" style="2" customWidth="1"/>
    <col min="3859" max="4096" width="0" style="2" hidden="1"/>
    <col min="4097" max="4097" width="2.44140625" style="2" customWidth="1"/>
    <col min="4098" max="4098" width="52.33203125" style="2" bestFit="1" customWidth="1"/>
    <col min="4099" max="4099" width="22" style="2" customWidth="1"/>
    <col min="4100" max="4100" width="8.5546875" style="2" customWidth="1"/>
    <col min="4101" max="4101" width="10.33203125" style="2" bestFit="1" customWidth="1"/>
    <col min="4102" max="4102" width="10.44140625" style="2" customWidth="1"/>
    <col min="4103" max="4106" width="12.33203125" style="2" bestFit="1" customWidth="1"/>
    <col min="4107" max="4112" width="12.6640625" style="2" bestFit="1" customWidth="1"/>
    <col min="4113" max="4113" width="12.6640625" style="2" customWidth="1"/>
    <col min="4114" max="4114" width="5.6640625" style="2" customWidth="1"/>
    <col min="4115" max="4352" width="0" style="2" hidden="1"/>
    <col min="4353" max="4353" width="2.44140625" style="2" customWidth="1"/>
    <col min="4354" max="4354" width="52.33203125" style="2" bestFit="1" customWidth="1"/>
    <col min="4355" max="4355" width="22" style="2" customWidth="1"/>
    <col min="4356" max="4356" width="8.5546875" style="2" customWidth="1"/>
    <col min="4357" max="4357" width="10.33203125" style="2" bestFit="1" customWidth="1"/>
    <col min="4358" max="4358" width="10.44140625" style="2" customWidth="1"/>
    <col min="4359" max="4362" width="12.33203125" style="2" bestFit="1" customWidth="1"/>
    <col min="4363" max="4368" width="12.6640625" style="2" bestFit="1" customWidth="1"/>
    <col min="4369" max="4369" width="12.6640625" style="2" customWidth="1"/>
    <col min="4370" max="4370" width="5.6640625" style="2" customWidth="1"/>
    <col min="4371" max="4608" width="0" style="2" hidden="1"/>
    <col min="4609" max="4609" width="2.44140625" style="2" customWidth="1"/>
    <col min="4610" max="4610" width="52.33203125" style="2" bestFit="1" customWidth="1"/>
    <col min="4611" max="4611" width="22" style="2" customWidth="1"/>
    <col min="4612" max="4612" width="8.5546875" style="2" customWidth="1"/>
    <col min="4613" max="4613" width="10.33203125" style="2" bestFit="1" customWidth="1"/>
    <col min="4614" max="4614" width="10.44140625" style="2" customWidth="1"/>
    <col min="4615" max="4618" width="12.33203125" style="2" bestFit="1" customWidth="1"/>
    <col min="4619" max="4624" width="12.6640625" style="2" bestFit="1" customWidth="1"/>
    <col min="4625" max="4625" width="12.6640625" style="2" customWidth="1"/>
    <col min="4626" max="4626" width="5.6640625" style="2" customWidth="1"/>
    <col min="4627" max="4864" width="0" style="2" hidden="1"/>
    <col min="4865" max="4865" width="2.44140625" style="2" customWidth="1"/>
    <col min="4866" max="4866" width="52.33203125" style="2" bestFit="1" customWidth="1"/>
    <col min="4867" max="4867" width="22" style="2" customWidth="1"/>
    <col min="4868" max="4868" width="8.5546875" style="2" customWidth="1"/>
    <col min="4869" max="4869" width="10.33203125" style="2" bestFit="1" customWidth="1"/>
    <col min="4870" max="4870" width="10.44140625" style="2" customWidth="1"/>
    <col min="4871" max="4874" width="12.33203125" style="2" bestFit="1" customWidth="1"/>
    <col min="4875" max="4880" width="12.6640625" style="2" bestFit="1" customWidth="1"/>
    <col min="4881" max="4881" width="12.6640625" style="2" customWidth="1"/>
    <col min="4882" max="4882" width="5.6640625" style="2" customWidth="1"/>
    <col min="4883" max="5120" width="0" style="2" hidden="1"/>
    <col min="5121" max="5121" width="2.44140625" style="2" customWidth="1"/>
    <col min="5122" max="5122" width="52.33203125" style="2" bestFit="1" customWidth="1"/>
    <col min="5123" max="5123" width="22" style="2" customWidth="1"/>
    <col min="5124" max="5124" width="8.5546875" style="2" customWidth="1"/>
    <col min="5125" max="5125" width="10.33203125" style="2" bestFit="1" customWidth="1"/>
    <col min="5126" max="5126" width="10.44140625" style="2" customWidth="1"/>
    <col min="5127" max="5130" width="12.33203125" style="2" bestFit="1" customWidth="1"/>
    <col min="5131" max="5136" width="12.6640625" style="2" bestFit="1" customWidth="1"/>
    <col min="5137" max="5137" width="12.6640625" style="2" customWidth="1"/>
    <col min="5138" max="5138" width="5.6640625" style="2" customWidth="1"/>
    <col min="5139" max="5376" width="0" style="2" hidden="1"/>
    <col min="5377" max="5377" width="2.44140625" style="2" customWidth="1"/>
    <col min="5378" max="5378" width="52.33203125" style="2" bestFit="1" customWidth="1"/>
    <col min="5379" max="5379" width="22" style="2" customWidth="1"/>
    <col min="5380" max="5380" width="8.5546875" style="2" customWidth="1"/>
    <col min="5381" max="5381" width="10.33203125" style="2" bestFit="1" customWidth="1"/>
    <col min="5382" max="5382" width="10.44140625" style="2" customWidth="1"/>
    <col min="5383" max="5386" width="12.33203125" style="2" bestFit="1" customWidth="1"/>
    <col min="5387" max="5392" width="12.6640625" style="2" bestFit="1" customWidth="1"/>
    <col min="5393" max="5393" width="12.6640625" style="2" customWidth="1"/>
    <col min="5394" max="5394" width="5.6640625" style="2" customWidth="1"/>
    <col min="5395" max="5632" width="0" style="2" hidden="1"/>
    <col min="5633" max="5633" width="2.44140625" style="2" customWidth="1"/>
    <col min="5634" max="5634" width="52.33203125" style="2" bestFit="1" customWidth="1"/>
    <col min="5635" max="5635" width="22" style="2" customWidth="1"/>
    <col min="5636" max="5636" width="8.5546875" style="2" customWidth="1"/>
    <col min="5637" max="5637" width="10.33203125" style="2" bestFit="1" customWidth="1"/>
    <col min="5638" max="5638" width="10.44140625" style="2" customWidth="1"/>
    <col min="5639" max="5642" width="12.33203125" style="2" bestFit="1" customWidth="1"/>
    <col min="5643" max="5648" width="12.6640625" style="2" bestFit="1" customWidth="1"/>
    <col min="5649" max="5649" width="12.6640625" style="2" customWidth="1"/>
    <col min="5650" max="5650" width="5.6640625" style="2" customWidth="1"/>
    <col min="5651" max="5888" width="0" style="2" hidden="1"/>
    <col min="5889" max="5889" width="2.44140625" style="2" customWidth="1"/>
    <col min="5890" max="5890" width="52.33203125" style="2" bestFit="1" customWidth="1"/>
    <col min="5891" max="5891" width="22" style="2" customWidth="1"/>
    <col min="5892" max="5892" width="8.5546875" style="2" customWidth="1"/>
    <col min="5893" max="5893" width="10.33203125" style="2" bestFit="1" customWidth="1"/>
    <col min="5894" max="5894" width="10.44140625" style="2" customWidth="1"/>
    <col min="5895" max="5898" width="12.33203125" style="2" bestFit="1" customWidth="1"/>
    <col min="5899" max="5904" width="12.6640625" style="2" bestFit="1" customWidth="1"/>
    <col min="5905" max="5905" width="12.6640625" style="2" customWidth="1"/>
    <col min="5906" max="5906" width="5.6640625" style="2" customWidth="1"/>
    <col min="5907" max="6144" width="0" style="2" hidden="1"/>
    <col min="6145" max="6145" width="2.44140625" style="2" customWidth="1"/>
    <col min="6146" max="6146" width="52.33203125" style="2" bestFit="1" customWidth="1"/>
    <col min="6147" max="6147" width="22" style="2" customWidth="1"/>
    <col min="6148" max="6148" width="8.5546875" style="2" customWidth="1"/>
    <col min="6149" max="6149" width="10.33203125" style="2" bestFit="1" customWidth="1"/>
    <col min="6150" max="6150" width="10.44140625" style="2" customWidth="1"/>
    <col min="6151" max="6154" width="12.33203125" style="2" bestFit="1" customWidth="1"/>
    <col min="6155" max="6160" width="12.6640625" style="2" bestFit="1" customWidth="1"/>
    <col min="6161" max="6161" width="12.6640625" style="2" customWidth="1"/>
    <col min="6162" max="6162" width="5.6640625" style="2" customWidth="1"/>
    <col min="6163" max="6400" width="0" style="2" hidden="1"/>
    <col min="6401" max="6401" width="2.44140625" style="2" customWidth="1"/>
    <col min="6402" max="6402" width="52.33203125" style="2" bestFit="1" customWidth="1"/>
    <col min="6403" max="6403" width="22" style="2" customWidth="1"/>
    <col min="6404" max="6404" width="8.5546875" style="2" customWidth="1"/>
    <col min="6405" max="6405" width="10.33203125" style="2" bestFit="1" customWidth="1"/>
    <col min="6406" max="6406" width="10.44140625" style="2" customWidth="1"/>
    <col min="6407" max="6410" width="12.33203125" style="2" bestFit="1" customWidth="1"/>
    <col min="6411" max="6416" width="12.6640625" style="2" bestFit="1" customWidth="1"/>
    <col min="6417" max="6417" width="12.6640625" style="2" customWidth="1"/>
    <col min="6418" max="6418" width="5.6640625" style="2" customWidth="1"/>
    <col min="6419" max="6656" width="0" style="2" hidden="1"/>
    <col min="6657" max="6657" width="2.44140625" style="2" customWidth="1"/>
    <col min="6658" max="6658" width="52.33203125" style="2" bestFit="1" customWidth="1"/>
    <col min="6659" max="6659" width="22" style="2" customWidth="1"/>
    <col min="6660" max="6660" width="8.5546875" style="2" customWidth="1"/>
    <col min="6661" max="6661" width="10.33203125" style="2" bestFit="1" customWidth="1"/>
    <col min="6662" max="6662" width="10.44140625" style="2" customWidth="1"/>
    <col min="6663" max="6666" width="12.33203125" style="2" bestFit="1" customWidth="1"/>
    <col min="6667" max="6672" width="12.6640625" style="2" bestFit="1" customWidth="1"/>
    <col min="6673" max="6673" width="12.6640625" style="2" customWidth="1"/>
    <col min="6674" max="6674" width="5.6640625" style="2" customWidth="1"/>
    <col min="6675" max="6912" width="0" style="2" hidden="1"/>
    <col min="6913" max="6913" width="2.44140625" style="2" customWidth="1"/>
    <col min="6914" max="6914" width="52.33203125" style="2" bestFit="1" customWidth="1"/>
    <col min="6915" max="6915" width="22" style="2" customWidth="1"/>
    <col min="6916" max="6916" width="8.5546875" style="2" customWidth="1"/>
    <col min="6917" max="6917" width="10.33203125" style="2" bestFit="1" customWidth="1"/>
    <col min="6918" max="6918" width="10.44140625" style="2" customWidth="1"/>
    <col min="6919" max="6922" width="12.33203125" style="2" bestFit="1" customWidth="1"/>
    <col min="6923" max="6928" width="12.6640625" style="2" bestFit="1" customWidth="1"/>
    <col min="6929" max="6929" width="12.6640625" style="2" customWidth="1"/>
    <col min="6930" max="6930" width="5.6640625" style="2" customWidth="1"/>
    <col min="6931" max="7168" width="0" style="2" hidden="1"/>
    <col min="7169" max="7169" width="2.44140625" style="2" customWidth="1"/>
    <col min="7170" max="7170" width="52.33203125" style="2" bestFit="1" customWidth="1"/>
    <col min="7171" max="7171" width="22" style="2" customWidth="1"/>
    <col min="7172" max="7172" width="8.5546875" style="2" customWidth="1"/>
    <col min="7173" max="7173" width="10.33203125" style="2" bestFit="1" customWidth="1"/>
    <col min="7174" max="7174" width="10.44140625" style="2" customWidth="1"/>
    <col min="7175" max="7178" width="12.33203125" style="2" bestFit="1" customWidth="1"/>
    <col min="7179" max="7184" width="12.6640625" style="2" bestFit="1" customWidth="1"/>
    <col min="7185" max="7185" width="12.6640625" style="2" customWidth="1"/>
    <col min="7186" max="7186" width="5.6640625" style="2" customWidth="1"/>
    <col min="7187" max="7424" width="0" style="2" hidden="1"/>
    <col min="7425" max="7425" width="2.44140625" style="2" customWidth="1"/>
    <col min="7426" max="7426" width="52.33203125" style="2" bestFit="1" customWidth="1"/>
    <col min="7427" max="7427" width="22" style="2" customWidth="1"/>
    <col min="7428" max="7428" width="8.5546875" style="2" customWidth="1"/>
    <col min="7429" max="7429" width="10.33203125" style="2" bestFit="1" customWidth="1"/>
    <col min="7430" max="7430" width="10.44140625" style="2" customWidth="1"/>
    <col min="7431" max="7434" width="12.33203125" style="2" bestFit="1" customWidth="1"/>
    <col min="7435" max="7440" width="12.6640625" style="2" bestFit="1" customWidth="1"/>
    <col min="7441" max="7441" width="12.6640625" style="2" customWidth="1"/>
    <col min="7442" max="7442" width="5.6640625" style="2" customWidth="1"/>
    <col min="7443" max="7680" width="0" style="2" hidden="1"/>
    <col min="7681" max="7681" width="2.44140625" style="2" customWidth="1"/>
    <col min="7682" max="7682" width="52.33203125" style="2" bestFit="1" customWidth="1"/>
    <col min="7683" max="7683" width="22" style="2" customWidth="1"/>
    <col min="7684" max="7684" width="8.5546875" style="2" customWidth="1"/>
    <col min="7685" max="7685" width="10.33203125" style="2" bestFit="1" customWidth="1"/>
    <col min="7686" max="7686" width="10.44140625" style="2" customWidth="1"/>
    <col min="7687" max="7690" width="12.33203125" style="2" bestFit="1" customWidth="1"/>
    <col min="7691" max="7696" width="12.6640625" style="2" bestFit="1" customWidth="1"/>
    <col min="7697" max="7697" width="12.6640625" style="2" customWidth="1"/>
    <col min="7698" max="7698" width="5.6640625" style="2" customWidth="1"/>
    <col min="7699" max="7936" width="0" style="2" hidden="1"/>
    <col min="7937" max="7937" width="2.44140625" style="2" customWidth="1"/>
    <col min="7938" max="7938" width="52.33203125" style="2" bestFit="1" customWidth="1"/>
    <col min="7939" max="7939" width="22" style="2" customWidth="1"/>
    <col min="7940" max="7940" width="8.5546875" style="2" customWidth="1"/>
    <col min="7941" max="7941" width="10.33203125" style="2" bestFit="1" customWidth="1"/>
    <col min="7942" max="7942" width="10.44140625" style="2" customWidth="1"/>
    <col min="7943" max="7946" width="12.33203125" style="2" bestFit="1" customWidth="1"/>
    <col min="7947" max="7952" width="12.6640625" style="2" bestFit="1" customWidth="1"/>
    <col min="7953" max="7953" width="12.6640625" style="2" customWidth="1"/>
    <col min="7954" max="7954" width="5.6640625" style="2" customWidth="1"/>
    <col min="7955" max="8192" width="0" style="2" hidden="1"/>
    <col min="8193" max="8193" width="2.44140625" style="2" customWidth="1"/>
    <col min="8194" max="8194" width="52.33203125" style="2" bestFit="1" customWidth="1"/>
    <col min="8195" max="8195" width="22" style="2" customWidth="1"/>
    <col min="8196" max="8196" width="8.5546875" style="2" customWidth="1"/>
    <col min="8197" max="8197" width="10.33203125" style="2" bestFit="1" customWidth="1"/>
    <col min="8198" max="8198" width="10.44140625" style="2" customWidth="1"/>
    <col min="8199" max="8202" width="12.33203125" style="2" bestFit="1" customWidth="1"/>
    <col min="8203" max="8208" width="12.6640625" style="2" bestFit="1" customWidth="1"/>
    <col min="8209" max="8209" width="12.6640625" style="2" customWidth="1"/>
    <col min="8210" max="8210" width="5.6640625" style="2" customWidth="1"/>
    <col min="8211" max="8448" width="0" style="2" hidden="1"/>
    <col min="8449" max="8449" width="2.44140625" style="2" customWidth="1"/>
    <col min="8450" max="8450" width="52.33203125" style="2" bestFit="1" customWidth="1"/>
    <col min="8451" max="8451" width="22" style="2" customWidth="1"/>
    <col min="8452" max="8452" width="8.5546875" style="2" customWidth="1"/>
    <col min="8453" max="8453" width="10.33203125" style="2" bestFit="1" customWidth="1"/>
    <col min="8454" max="8454" width="10.44140625" style="2" customWidth="1"/>
    <col min="8455" max="8458" width="12.33203125" style="2" bestFit="1" customWidth="1"/>
    <col min="8459" max="8464" width="12.6640625" style="2" bestFit="1" customWidth="1"/>
    <col min="8465" max="8465" width="12.6640625" style="2" customWidth="1"/>
    <col min="8466" max="8466" width="5.6640625" style="2" customWidth="1"/>
    <col min="8467" max="8704" width="0" style="2" hidden="1"/>
    <col min="8705" max="8705" width="2.44140625" style="2" customWidth="1"/>
    <col min="8706" max="8706" width="52.33203125" style="2" bestFit="1" customWidth="1"/>
    <col min="8707" max="8707" width="22" style="2" customWidth="1"/>
    <col min="8708" max="8708" width="8.5546875" style="2" customWidth="1"/>
    <col min="8709" max="8709" width="10.33203125" style="2" bestFit="1" customWidth="1"/>
    <col min="8710" max="8710" width="10.44140625" style="2" customWidth="1"/>
    <col min="8711" max="8714" width="12.33203125" style="2" bestFit="1" customWidth="1"/>
    <col min="8715" max="8720" width="12.6640625" style="2" bestFit="1" customWidth="1"/>
    <col min="8721" max="8721" width="12.6640625" style="2" customWidth="1"/>
    <col min="8722" max="8722" width="5.6640625" style="2" customWidth="1"/>
    <col min="8723" max="8960" width="0" style="2" hidden="1"/>
    <col min="8961" max="8961" width="2.44140625" style="2" customWidth="1"/>
    <col min="8962" max="8962" width="52.33203125" style="2" bestFit="1" customWidth="1"/>
    <col min="8963" max="8963" width="22" style="2" customWidth="1"/>
    <col min="8964" max="8964" width="8.5546875" style="2" customWidth="1"/>
    <col min="8965" max="8965" width="10.33203125" style="2" bestFit="1" customWidth="1"/>
    <col min="8966" max="8966" width="10.44140625" style="2" customWidth="1"/>
    <col min="8967" max="8970" width="12.33203125" style="2" bestFit="1" customWidth="1"/>
    <col min="8971" max="8976" width="12.6640625" style="2" bestFit="1" customWidth="1"/>
    <col min="8977" max="8977" width="12.6640625" style="2" customWidth="1"/>
    <col min="8978" max="8978" width="5.6640625" style="2" customWidth="1"/>
    <col min="8979" max="9216" width="0" style="2" hidden="1"/>
    <col min="9217" max="9217" width="2.44140625" style="2" customWidth="1"/>
    <col min="9218" max="9218" width="52.33203125" style="2" bestFit="1" customWidth="1"/>
    <col min="9219" max="9219" width="22" style="2" customWidth="1"/>
    <col min="9220" max="9220" width="8.5546875" style="2" customWidth="1"/>
    <col min="9221" max="9221" width="10.33203125" style="2" bestFit="1" customWidth="1"/>
    <col min="9222" max="9222" width="10.44140625" style="2" customWidth="1"/>
    <col min="9223" max="9226" width="12.33203125" style="2" bestFit="1" customWidth="1"/>
    <col min="9227" max="9232" width="12.6640625" style="2" bestFit="1" customWidth="1"/>
    <col min="9233" max="9233" width="12.6640625" style="2" customWidth="1"/>
    <col min="9234" max="9234" width="5.6640625" style="2" customWidth="1"/>
    <col min="9235" max="9472" width="0" style="2" hidden="1"/>
    <col min="9473" max="9473" width="2.44140625" style="2" customWidth="1"/>
    <col min="9474" max="9474" width="52.33203125" style="2" bestFit="1" customWidth="1"/>
    <col min="9475" max="9475" width="22" style="2" customWidth="1"/>
    <col min="9476" max="9476" width="8.5546875" style="2" customWidth="1"/>
    <col min="9477" max="9477" width="10.33203125" style="2" bestFit="1" customWidth="1"/>
    <col min="9478" max="9478" width="10.44140625" style="2" customWidth="1"/>
    <col min="9479" max="9482" width="12.33203125" style="2" bestFit="1" customWidth="1"/>
    <col min="9483" max="9488" width="12.6640625" style="2" bestFit="1" customWidth="1"/>
    <col min="9489" max="9489" width="12.6640625" style="2" customWidth="1"/>
    <col min="9490" max="9490" width="5.6640625" style="2" customWidth="1"/>
    <col min="9491" max="9728" width="0" style="2" hidden="1"/>
    <col min="9729" max="9729" width="2.44140625" style="2" customWidth="1"/>
    <col min="9730" max="9730" width="52.33203125" style="2" bestFit="1" customWidth="1"/>
    <col min="9731" max="9731" width="22" style="2" customWidth="1"/>
    <col min="9732" max="9732" width="8.5546875" style="2" customWidth="1"/>
    <col min="9733" max="9733" width="10.33203125" style="2" bestFit="1" customWidth="1"/>
    <col min="9734" max="9734" width="10.44140625" style="2" customWidth="1"/>
    <col min="9735" max="9738" width="12.33203125" style="2" bestFit="1" customWidth="1"/>
    <col min="9739" max="9744" width="12.6640625" style="2" bestFit="1" customWidth="1"/>
    <col min="9745" max="9745" width="12.6640625" style="2" customWidth="1"/>
    <col min="9746" max="9746" width="5.6640625" style="2" customWidth="1"/>
    <col min="9747" max="9984" width="0" style="2" hidden="1"/>
    <col min="9985" max="9985" width="2.44140625" style="2" customWidth="1"/>
    <col min="9986" max="9986" width="52.33203125" style="2" bestFit="1" customWidth="1"/>
    <col min="9987" max="9987" width="22" style="2" customWidth="1"/>
    <col min="9988" max="9988" width="8.5546875" style="2" customWidth="1"/>
    <col min="9989" max="9989" width="10.33203125" style="2" bestFit="1" customWidth="1"/>
    <col min="9990" max="9990" width="10.44140625" style="2" customWidth="1"/>
    <col min="9991" max="9994" width="12.33203125" style="2" bestFit="1" customWidth="1"/>
    <col min="9995" max="10000" width="12.6640625" style="2" bestFit="1" customWidth="1"/>
    <col min="10001" max="10001" width="12.6640625" style="2" customWidth="1"/>
    <col min="10002" max="10002" width="5.6640625" style="2" customWidth="1"/>
    <col min="10003" max="10240" width="0" style="2" hidden="1"/>
    <col min="10241" max="10241" width="2.44140625" style="2" customWidth="1"/>
    <col min="10242" max="10242" width="52.33203125" style="2" bestFit="1" customWidth="1"/>
    <col min="10243" max="10243" width="22" style="2" customWidth="1"/>
    <col min="10244" max="10244" width="8.5546875" style="2" customWidth="1"/>
    <col min="10245" max="10245" width="10.33203125" style="2" bestFit="1" customWidth="1"/>
    <col min="10246" max="10246" width="10.44140625" style="2" customWidth="1"/>
    <col min="10247" max="10250" width="12.33203125" style="2" bestFit="1" customWidth="1"/>
    <col min="10251" max="10256" width="12.6640625" style="2" bestFit="1" customWidth="1"/>
    <col min="10257" max="10257" width="12.6640625" style="2" customWidth="1"/>
    <col min="10258" max="10258" width="5.6640625" style="2" customWidth="1"/>
    <col min="10259" max="10496" width="0" style="2" hidden="1"/>
    <col min="10497" max="10497" width="2.44140625" style="2" customWidth="1"/>
    <col min="10498" max="10498" width="52.33203125" style="2" bestFit="1" customWidth="1"/>
    <col min="10499" max="10499" width="22" style="2" customWidth="1"/>
    <col min="10500" max="10500" width="8.5546875" style="2" customWidth="1"/>
    <col min="10501" max="10501" width="10.33203125" style="2" bestFit="1" customWidth="1"/>
    <col min="10502" max="10502" width="10.44140625" style="2" customWidth="1"/>
    <col min="10503" max="10506" width="12.33203125" style="2" bestFit="1" customWidth="1"/>
    <col min="10507" max="10512" width="12.6640625" style="2" bestFit="1" customWidth="1"/>
    <col min="10513" max="10513" width="12.6640625" style="2" customWidth="1"/>
    <col min="10514" max="10514" width="5.6640625" style="2" customWidth="1"/>
    <col min="10515" max="10752" width="0" style="2" hidden="1"/>
    <col min="10753" max="10753" width="2.44140625" style="2" customWidth="1"/>
    <col min="10754" max="10754" width="52.33203125" style="2" bestFit="1" customWidth="1"/>
    <col min="10755" max="10755" width="22" style="2" customWidth="1"/>
    <col min="10756" max="10756" width="8.5546875" style="2" customWidth="1"/>
    <col min="10757" max="10757" width="10.33203125" style="2" bestFit="1" customWidth="1"/>
    <col min="10758" max="10758" width="10.44140625" style="2" customWidth="1"/>
    <col min="10759" max="10762" width="12.33203125" style="2" bestFit="1" customWidth="1"/>
    <col min="10763" max="10768" width="12.6640625" style="2" bestFit="1" customWidth="1"/>
    <col min="10769" max="10769" width="12.6640625" style="2" customWidth="1"/>
    <col min="10770" max="10770" width="5.6640625" style="2" customWidth="1"/>
    <col min="10771" max="11008" width="0" style="2" hidden="1"/>
    <col min="11009" max="11009" width="2.44140625" style="2" customWidth="1"/>
    <col min="11010" max="11010" width="52.33203125" style="2" bestFit="1" customWidth="1"/>
    <col min="11011" max="11011" width="22" style="2" customWidth="1"/>
    <col min="11012" max="11012" width="8.5546875" style="2" customWidth="1"/>
    <col min="11013" max="11013" width="10.33203125" style="2" bestFit="1" customWidth="1"/>
    <col min="11014" max="11014" width="10.44140625" style="2" customWidth="1"/>
    <col min="11015" max="11018" width="12.33203125" style="2" bestFit="1" customWidth="1"/>
    <col min="11019" max="11024" width="12.6640625" style="2" bestFit="1" customWidth="1"/>
    <col min="11025" max="11025" width="12.6640625" style="2" customWidth="1"/>
    <col min="11026" max="11026" width="5.6640625" style="2" customWidth="1"/>
    <col min="11027" max="11264" width="0" style="2" hidden="1"/>
    <col min="11265" max="11265" width="2.44140625" style="2" customWidth="1"/>
    <col min="11266" max="11266" width="52.33203125" style="2" bestFit="1" customWidth="1"/>
    <col min="11267" max="11267" width="22" style="2" customWidth="1"/>
    <col min="11268" max="11268" width="8.5546875" style="2" customWidth="1"/>
    <col min="11269" max="11269" width="10.33203125" style="2" bestFit="1" customWidth="1"/>
    <col min="11270" max="11270" width="10.44140625" style="2" customWidth="1"/>
    <col min="11271" max="11274" width="12.33203125" style="2" bestFit="1" customWidth="1"/>
    <col min="11275" max="11280" width="12.6640625" style="2" bestFit="1" customWidth="1"/>
    <col min="11281" max="11281" width="12.6640625" style="2" customWidth="1"/>
    <col min="11282" max="11282" width="5.6640625" style="2" customWidth="1"/>
    <col min="11283" max="11520" width="0" style="2" hidden="1"/>
    <col min="11521" max="11521" width="2.44140625" style="2" customWidth="1"/>
    <col min="11522" max="11522" width="52.33203125" style="2" bestFit="1" customWidth="1"/>
    <col min="11523" max="11523" width="22" style="2" customWidth="1"/>
    <col min="11524" max="11524" width="8.5546875" style="2" customWidth="1"/>
    <col min="11525" max="11525" width="10.33203125" style="2" bestFit="1" customWidth="1"/>
    <col min="11526" max="11526" width="10.44140625" style="2" customWidth="1"/>
    <col min="11527" max="11530" width="12.33203125" style="2" bestFit="1" customWidth="1"/>
    <col min="11531" max="11536" width="12.6640625" style="2" bestFit="1" customWidth="1"/>
    <col min="11537" max="11537" width="12.6640625" style="2" customWidth="1"/>
    <col min="11538" max="11538" width="5.6640625" style="2" customWidth="1"/>
    <col min="11539" max="11776" width="0" style="2" hidden="1"/>
    <col min="11777" max="11777" width="2.44140625" style="2" customWidth="1"/>
    <col min="11778" max="11778" width="52.33203125" style="2" bestFit="1" customWidth="1"/>
    <col min="11779" max="11779" width="22" style="2" customWidth="1"/>
    <col min="11780" max="11780" width="8.5546875" style="2" customWidth="1"/>
    <col min="11781" max="11781" width="10.33203125" style="2" bestFit="1" customWidth="1"/>
    <col min="11782" max="11782" width="10.44140625" style="2" customWidth="1"/>
    <col min="11783" max="11786" width="12.33203125" style="2" bestFit="1" customWidth="1"/>
    <col min="11787" max="11792" width="12.6640625" style="2" bestFit="1" customWidth="1"/>
    <col min="11793" max="11793" width="12.6640625" style="2" customWidth="1"/>
    <col min="11794" max="11794" width="5.6640625" style="2" customWidth="1"/>
    <col min="11795" max="12032" width="0" style="2" hidden="1"/>
    <col min="12033" max="12033" width="2.44140625" style="2" customWidth="1"/>
    <col min="12034" max="12034" width="52.33203125" style="2" bestFit="1" customWidth="1"/>
    <col min="12035" max="12035" width="22" style="2" customWidth="1"/>
    <col min="12036" max="12036" width="8.5546875" style="2" customWidth="1"/>
    <col min="12037" max="12037" width="10.33203125" style="2" bestFit="1" customWidth="1"/>
    <col min="12038" max="12038" width="10.44140625" style="2" customWidth="1"/>
    <col min="12039" max="12042" width="12.33203125" style="2" bestFit="1" customWidth="1"/>
    <col min="12043" max="12048" width="12.6640625" style="2" bestFit="1" customWidth="1"/>
    <col min="12049" max="12049" width="12.6640625" style="2" customWidth="1"/>
    <col min="12050" max="12050" width="5.6640625" style="2" customWidth="1"/>
    <col min="12051" max="12288" width="0" style="2" hidden="1"/>
    <col min="12289" max="12289" width="2.44140625" style="2" customWidth="1"/>
    <col min="12290" max="12290" width="52.33203125" style="2" bestFit="1" customWidth="1"/>
    <col min="12291" max="12291" width="22" style="2" customWidth="1"/>
    <col min="12292" max="12292" width="8.5546875" style="2" customWidth="1"/>
    <col min="12293" max="12293" width="10.33203125" style="2" bestFit="1" customWidth="1"/>
    <col min="12294" max="12294" width="10.44140625" style="2" customWidth="1"/>
    <col min="12295" max="12298" width="12.33203125" style="2" bestFit="1" customWidth="1"/>
    <col min="12299" max="12304" width="12.6640625" style="2" bestFit="1" customWidth="1"/>
    <col min="12305" max="12305" width="12.6640625" style="2" customWidth="1"/>
    <col min="12306" max="12306" width="5.6640625" style="2" customWidth="1"/>
    <col min="12307" max="12544" width="0" style="2" hidden="1"/>
    <col min="12545" max="12545" width="2.44140625" style="2" customWidth="1"/>
    <col min="12546" max="12546" width="52.33203125" style="2" bestFit="1" customWidth="1"/>
    <col min="12547" max="12547" width="22" style="2" customWidth="1"/>
    <col min="12548" max="12548" width="8.5546875" style="2" customWidth="1"/>
    <col min="12549" max="12549" width="10.33203125" style="2" bestFit="1" customWidth="1"/>
    <col min="12550" max="12550" width="10.44140625" style="2" customWidth="1"/>
    <col min="12551" max="12554" width="12.33203125" style="2" bestFit="1" customWidth="1"/>
    <col min="12555" max="12560" width="12.6640625" style="2" bestFit="1" customWidth="1"/>
    <col min="12561" max="12561" width="12.6640625" style="2" customWidth="1"/>
    <col min="12562" max="12562" width="5.6640625" style="2" customWidth="1"/>
    <col min="12563" max="12800" width="0" style="2" hidden="1"/>
    <col min="12801" max="12801" width="2.44140625" style="2" customWidth="1"/>
    <col min="12802" max="12802" width="52.33203125" style="2" bestFit="1" customWidth="1"/>
    <col min="12803" max="12803" width="22" style="2" customWidth="1"/>
    <col min="12804" max="12804" width="8.5546875" style="2" customWidth="1"/>
    <col min="12805" max="12805" width="10.33203125" style="2" bestFit="1" customWidth="1"/>
    <col min="12806" max="12806" width="10.44140625" style="2" customWidth="1"/>
    <col min="12807" max="12810" width="12.33203125" style="2" bestFit="1" customWidth="1"/>
    <col min="12811" max="12816" width="12.6640625" style="2" bestFit="1" customWidth="1"/>
    <col min="12817" max="12817" width="12.6640625" style="2" customWidth="1"/>
    <col min="12818" max="12818" width="5.6640625" style="2" customWidth="1"/>
    <col min="12819" max="13056" width="0" style="2" hidden="1"/>
    <col min="13057" max="13057" width="2.44140625" style="2" customWidth="1"/>
    <col min="13058" max="13058" width="52.33203125" style="2" bestFit="1" customWidth="1"/>
    <col min="13059" max="13059" width="22" style="2" customWidth="1"/>
    <col min="13060" max="13060" width="8.5546875" style="2" customWidth="1"/>
    <col min="13061" max="13061" width="10.33203125" style="2" bestFit="1" customWidth="1"/>
    <col min="13062" max="13062" width="10.44140625" style="2" customWidth="1"/>
    <col min="13063" max="13066" width="12.33203125" style="2" bestFit="1" customWidth="1"/>
    <col min="13067" max="13072" width="12.6640625" style="2" bestFit="1" customWidth="1"/>
    <col min="13073" max="13073" width="12.6640625" style="2" customWidth="1"/>
    <col min="13074" max="13074" width="5.6640625" style="2" customWidth="1"/>
    <col min="13075" max="13312" width="0" style="2" hidden="1"/>
    <col min="13313" max="13313" width="2.44140625" style="2" customWidth="1"/>
    <col min="13314" max="13314" width="52.33203125" style="2" bestFit="1" customWidth="1"/>
    <col min="13315" max="13315" width="22" style="2" customWidth="1"/>
    <col min="13316" max="13316" width="8.5546875" style="2" customWidth="1"/>
    <col min="13317" max="13317" width="10.33203125" style="2" bestFit="1" customWidth="1"/>
    <col min="13318" max="13318" width="10.44140625" style="2" customWidth="1"/>
    <col min="13319" max="13322" width="12.33203125" style="2" bestFit="1" customWidth="1"/>
    <col min="13323" max="13328" width="12.6640625" style="2" bestFit="1" customWidth="1"/>
    <col min="13329" max="13329" width="12.6640625" style="2" customWidth="1"/>
    <col min="13330" max="13330" width="5.6640625" style="2" customWidth="1"/>
    <col min="13331" max="13568" width="0" style="2" hidden="1"/>
    <col min="13569" max="13569" width="2.44140625" style="2" customWidth="1"/>
    <col min="13570" max="13570" width="52.33203125" style="2" bestFit="1" customWidth="1"/>
    <col min="13571" max="13571" width="22" style="2" customWidth="1"/>
    <col min="13572" max="13572" width="8.5546875" style="2" customWidth="1"/>
    <col min="13573" max="13573" width="10.33203125" style="2" bestFit="1" customWidth="1"/>
    <col min="13574" max="13574" width="10.44140625" style="2" customWidth="1"/>
    <col min="13575" max="13578" width="12.33203125" style="2" bestFit="1" customWidth="1"/>
    <col min="13579" max="13584" width="12.6640625" style="2" bestFit="1" customWidth="1"/>
    <col min="13585" max="13585" width="12.6640625" style="2" customWidth="1"/>
    <col min="13586" max="13586" width="5.6640625" style="2" customWidth="1"/>
    <col min="13587" max="13824" width="0" style="2" hidden="1"/>
    <col min="13825" max="13825" width="2.44140625" style="2" customWidth="1"/>
    <col min="13826" max="13826" width="52.33203125" style="2" bestFit="1" customWidth="1"/>
    <col min="13827" max="13827" width="22" style="2" customWidth="1"/>
    <col min="13828" max="13828" width="8.5546875" style="2" customWidth="1"/>
    <col min="13829" max="13829" width="10.33203125" style="2" bestFit="1" customWidth="1"/>
    <col min="13830" max="13830" width="10.44140625" style="2" customWidth="1"/>
    <col min="13831" max="13834" width="12.33203125" style="2" bestFit="1" customWidth="1"/>
    <col min="13835" max="13840" width="12.6640625" style="2" bestFit="1" customWidth="1"/>
    <col min="13841" max="13841" width="12.6640625" style="2" customWidth="1"/>
    <col min="13842" max="13842" width="5.6640625" style="2" customWidth="1"/>
    <col min="13843" max="14080" width="0" style="2" hidden="1"/>
    <col min="14081" max="14081" width="2.44140625" style="2" customWidth="1"/>
    <col min="14082" max="14082" width="52.33203125" style="2" bestFit="1" customWidth="1"/>
    <col min="14083" max="14083" width="22" style="2" customWidth="1"/>
    <col min="14084" max="14084" width="8.5546875" style="2" customWidth="1"/>
    <col min="14085" max="14085" width="10.33203125" style="2" bestFit="1" customWidth="1"/>
    <col min="14086" max="14086" width="10.44140625" style="2" customWidth="1"/>
    <col min="14087" max="14090" width="12.33203125" style="2" bestFit="1" customWidth="1"/>
    <col min="14091" max="14096" width="12.6640625" style="2" bestFit="1" customWidth="1"/>
    <col min="14097" max="14097" width="12.6640625" style="2" customWidth="1"/>
    <col min="14098" max="14098" width="5.6640625" style="2" customWidth="1"/>
    <col min="14099" max="14336" width="0" style="2" hidden="1"/>
    <col min="14337" max="14337" width="2.44140625" style="2" customWidth="1"/>
    <col min="14338" max="14338" width="52.33203125" style="2" bestFit="1" customWidth="1"/>
    <col min="14339" max="14339" width="22" style="2" customWidth="1"/>
    <col min="14340" max="14340" width="8.5546875" style="2" customWidth="1"/>
    <col min="14341" max="14341" width="10.33203125" style="2" bestFit="1" customWidth="1"/>
    <col min="14342" max="14342" width="10.44140625" style="2" customWidth="1"/>
    <col min="14343" max="14346" width="12.33203125" style="2" bestFit="1" customWidth="1"/>
    <col min="14347" max="14352" width="12.6640625" style="2" bestFit="1" customWidth="1"/>
    <col min="14353" max="14353" width="12.6640625" style="2" customWidth="1"/>
    <col min="14354" max="14354" width="5.6640625" style="2" customWidth="1"/>
    <col min="14355" max="14592" width="0" style="2" hidden="1"/>
    <col min="14593" max="14593" width="2.44140625" style="2" customWidth="1"/>
    <col min="14594" max="14594" width="52.33203125" style="2" bestFit="1" customWidth="1"/>
    <col min="14595" max="14595" width="22" style="2" customWidth="1"/>
    <col min="14596" max="14596" width="8.5546875" style="2" customWidth="1"/>
    <col min="14597" max="14597" width="10.33203125" style="2" bestFit="1" customWidth="1"/>
    <col min="14598" max="14598" width="10.44140625" style="2" customWidth="1"/>
    <col min="14599" max="14602" width="12.33203125" style="2" bestFit="1" customWidth="1"/>
    <col min="14603" max="14608" width="12.6640625" style="2" bestFit="1" customWidth="1"/>
    <col min="14609" max="14609" width="12.6640625" style="2" customWidth="1"/>
    <col min="14610" max="14610" width="5.6640625" style="2" customWidth="1"/>
    <col min="14611" max="14848" width="0" style="2" hidden="1"/>
    <col min="14849" max="14849" width="2.44140625" style="2" customWidth="1"/>
    <col min="14850" max="14850" width="52.33203125" style="2" bestFit="1" customWidth="1"/>
    <col min="14851" max="14851" width="22" style="2" customWidth="1"/>
    <col min="14852" max="14852" width="8.5546875" style="2" customWidth="1"/>
    <col min="14853" max="14853" width="10.33203125" style="2" bestFit="1" customWidth="1"/>
    <col min="14854" max="14854" width="10.44140625" style="2" customWidth="1"/>
    <col min="14855" max="14858" width="12.33203125" style="2" bestFit="1" customWidth="1"/>
    <col min="14859" max="14864" width="12.6640625" style="2" bestFit="1" customWidth="1"/>
    <col min="14865" max="14865" width="12.6640625" style="2" customWidth="1"/>
    <col min="14866" max="14866" width="5.6640625" style="2" customWidth="1"/>
    <col min="14867" max="15104" width="0" style="2" hidden="1"/>
    <col min="15105" max="15105" width="2.44140625" style="2" customWidth="1"/>
    <col min="15106" max="15106" width="52.33203125" style="2" bestFit="1" customWidth="1"/>
    <col min="15107" max="15107" width="22" style="2" customWidth="1"/>
    <col min="15108" max="15108" width="8.5546875" style="2" customWidth="1"/>
    <col min="15109" max="15109" width="10.33203125" style="2" bestFit="1" customWidth="1"/>
    <col min="15110" max="15110" width="10.44140625" style="2" customWidth="1"/>
    <col min="15111" max="15114" width="12.33203125" style="2" bestFit="1" customWidth="1"/>
    <col min="15115" max="15120" width="12.6640625" style="2" bestFit="1" customWidth="1"/>
    <col min="15121" max="15121" width="12.6640625" style="2" customWidth="1"/>
    <col min="15122" max="15122" width="5.6640625" style="2" customWidth="1"/>
    <col min="15123" max="15360" width="0" style="2" hidden="1"/>
    <col min="15361" max="15361" width="2.44140625" style="2" customWidth="1"/>
    <col min="15362" max="15362" width="52.33203125" style="2" bestFit="1" customWidth="1"/>
    <col min="15363" max="15363" width="22" style="2" customWidth="1"/>
    <col min="15364" max="15364" width="8.5546875" style="2" customWidth="1"/>
    <col min="15365" max="15365" width="10.33203125" style="2" bestFit="1" customWidth="1"/>
    <col min="15366" max="15366" width="10.44140625" style="2" customWidth="1"/>
    <col min="15367" max="15370" width="12.33203125" style="2" bestFit="1" customWidth="1"/>
    <col min="15371" max="15376" width="12.6640625" style="2" bestFit="1" customWidth="1"/>
    <col min="15377" max="15377" width="12.6640625" style="2" customWidth="1"/>
    <col min="15378" max="15378" width="5.6640625" style="2" customWidth="1"/>
    <col min="15379" max="15616" width="0" style="2" hidden="1"/>
    <col min="15617" max="15617" width="2.44140625" style="2" customWidth="1"/>
    <col min="15618" max="15618" width="52.33203125" style="2" bestFit="1" customWidth="1"/>
    <col min="15619" max="15619" width="22" style="2" customWidth="1"/>
    <col min="15620" max="15620" width="8.5546875" style="2" customWidth="1"/>
    <col min="15621" max="15621" width="10.33203125" style="2" bestFit="1" customWidth="1"/>
    <col min="15622" max="15622" width="10.44140625" style="2" customWidth="1"/>
    <col min="15623" max="15626" width="12.33203125" style="2" bestFit="1" customWidth="1"/>
    <col min="15627" max="15632" width="12.6640625" style="2" bestFit="1" customWidth="1"/>
    <col min="15633" max="15633" width="12.6640625" style="2" customWidth="1"/>
    <col min="15634" max="15634" width="5.6640625" style="2" customWidth="1"/>
    <col min="15635" max="15872" width="0" style="2" hidden="1"/>
    <col min="15873" max="15873" width="2.44140625" style="2" customWidth="1"/>
    <col min="15874" max="15874" width="52.33203125" style="2" bestFit="1" customWidth="1"/>
    <col min="15875" max="15875" width="22" style="2" customWidth="1"/>
    <col min="15876" max="15876" width="8.5546875" style="2" customWidth="1"/>
    <col min="15877" max="15877" width="10.33203125" style="2" bestFit="1" customWidth="1"/>
    <col min="15878" max="15878" width="10.44140625" style="2" customWidth="1"/>
    <col min="15879" max="15882" width="12.33203125" style="2" bestFit="1" customWidth="1"/>
    <col min="15883" max="15888" width="12.6640625" style="2" bestFit="1" customWidth="1"/>
    <col min="15889" max="15889" width="12.6640625" style="2" customWidth="1"/>
    <col min="15890" max="15890" width="5.6640625" style="2" customWidth="1"/>
    <col min="15891" max="16128" width="0" style="2" hidden="1"/>
    <col min="16129" max="16129" width="2.44140625" style="2" customWidth="1"/>
    <col min="16130" max="16130" width="52.33203125" style="2" bestFit="1" customWidth="1"/>
    <col min="16131" max="16131" width="22" style="2" customWidth="1"/>
    <col min="16132" max="16132" width="8.5546875" style="2" customWidth="1"/>
    <col min="16133" max="16133" width="10.33203125" style="2" bestFit="1" customWidth="1"/>
    <col min="16134" max="16134" width="10.44140625" style="2" customWidth="1"/>
    <col min="16135" max="16138" width="12.33203125" style="2" bestFit="1" customWidth="1"/>
    <col min="16139" max="16144" width="12.6640625" style="2" bestFit="1" customWidth="1"/>
    <col min="16145" max="16145" width="12.6640625" style="2" customWidth="1"/>
    <col min="16146" max="16146" width="5.6640625" style="2" customWidth="1"/>
    <col min="16147" max="16384" width="0" style="2" hidden="1"/>
  </cols>
  <sheetData>
    <row r="1" spans="2:258" ht="12.6" thickBot="1" x14ac:dyDescent="0.3"/>
    <row r="2" spans="2:258" ht="18.75" customHeight="1" thickTop="1" thickBot="1" x14ac:dyDescent="0.3">
      <c r="E2" s="5"/>
      <c r="F2" s="193" t="s">
        <v>1</v>
      </c>
      <c r="G2" s="194"/>
      <c r="H2" s="195"/>
      <c r="I2" s="6"/>
      <c r="K2" s="165" t="s">
        <v>144</v>
      </c>
      <c r="L2" s="167" t="s">
        <v>146</v>
      </c>
      <c r="M2" s="166" t="s">
        <v>145</v>
      </c>
    </row>
    <row r="3" spans="2:258" ht="9.75" customHeight="1" thickTop="1" thickBot="1" x14ac:dyDescent="0.3"/>
    <row r="4" spans="2:258" s="1" customFormat="1" ht="24" customHeight="1" thickBot="1" x14ac:dyDescent="0.45">
      <c r="B4" s="94"/>
      <c r="C4" s="95"/>
      <c r="D4" s="95" t="s">
        <v>2</v>
      </c>
      <c r="E4" s="95"/>
      <c r="F4" s="96"/>
      <c r="G4" s="95"/>
      <c r="H4" s="95"/>
      <c r="I4" s="95"/>
      <c r="J4" s="95"/>
      <c r="K4" s="95"/>
      <c r="L4" s="96"/>
      <c r="M4" s="96"/>
      <c r="N4" s="96"/>
      <c r="O4" s="96"/>
      <c r="P4" s="96"/>
      <c r="Q4" s="97"/>
      <c r="R4" s="7"/>
    </row>
    <row r="5" spans="2:258" s="1" customFormat="1" ht="10.5" customHeight="1" thickBot="1" x14ac:dyDescent="0.45">
      <c r="C5" s="8"/>
      <c r="D5" s="8"/>
      <c r="E5" s="8"/>
      <c r="F5" s="8"/>
      <c r="G5" s="8"/>
      <c r="H5" s="8"/>
      <c r="I5" s="8"/>
      <c r="J5" s="8"/>
      <c r="K5" s="8"/>
      <c r="Q5" s="3"/>
      <c r="R5" s="7"/>
    </row>
    <row r="6" spans="2:258" s="1" customFormat="1" ht="12.6" thickBot="1" x14ac:dyDescent="0.3">
      <c r="B6" s="98" t="s">
        <v>3</v>
      </c>
      <c r="C6" s="99" t="s">
        <v>4</v>
      </c>
      <c r="D6" s="99"/>
      <c r="E6" s="99"/>
      <c r="F6" s="100" t="s">
        <v>6</v>
      </c>
      <c r="G6" s="100" t="s">
        <v>7</v>
      </c>
      <c r="H6" s="100" t="s">
        <v>8</v>
      </c>
      <c r="I6" s="100" t="s">
        <v>9</v>
      </c>
      <c r="J6" s="100" t="s">
        <v>10</v>
      </c>
      <c r="K6" s="100" t="s">
        <v>11</v>
      </c>
      <c r="L6" s="100" t="s">
        <v>12</v>
      </c>
      <c r="M6" s="100" t="s">
        <v>13</v>
      </c>
      <c r="N6" s="100" t="s">
        <v>14</v>
      </c>
      <c r="O6" s="100" t="s">
        <v>15</v>
      </c>
      <c r="P6" s="100" t="s">
        <v>16</v>
      </c>
      <c r="Q6" s="100" t="s">
        <v>17</v>
      </c>
      <c r="R6" s="101" t="s">
        <v>18</v>
      </c>
      <c r="S6" s="7"/>
      <c r="T6" s="9"/>
    </row>
    <row r="7" spans="2:258" s="1" customFormat="1" ht="12.6" thickBot="1" x14ac:dyDescent="0.3">
      <c r="B7" s="125" t="s">
        <v>19</v>
      </c>
      <c r="C7" s="126"/>
      <c r="D7" s="126"/>
      <c r="E7" s="126"/>
      <c r="F7" s="127">
        <f t="shared" ref="F7:Q7" si="0">F48+F10</f>
        <v>0</v>
      </c>
      <c r="G7" s="127">
        <f t="shared" si="0"/>
        <v>0</v>
      </c>
      <c r="H7" s="127">
        <f t="shared" si="0"/>
        <v>0</v>
      </c>
      <c r="I7" s="127">
        <f t="shared" si="0"/>
        <v>0</v>
      </c>
      <c r="J7" s="127">
        <f t="shared" si="0"/>
        <v>0</v>
      </c>
      <c r="K7" s="127">
        <f t="shared" si="0"/>
        <v>0</v>
      </c>
      <c r="L7" s="127">
        <f t="shared" si="0"/>
        <v>0</v>
      </c>
      <c r="M7" s="127">
        <f t="shared" si="0"/>
        <v>0</v>
      </c>
      <c r="N7" s="127">
        <f t="shared" si="0"/>
        <v>0</v>
      </c>
      <c r="O7" s="127">
        <f t="shared" si="0"/>
        <v>0</v>
      </c>
      <c r="P7" s="127">
        <f t="shared" si="0"/>
        <v>0</v>
      </c>
      <c r="Q7" s="127">
        <f t="shared" si="0"/>
        <v>0</v>
      </c>
      <c r="R7" s="128">
        <f>SUM(F7:Q7)</f>
        <v>0</v>
      </c>
      <c r="S7" s="7"/>
      <c r="T7" s="9"/>
    </row>
    <row r="8" spans="2:258" ht="12.6" thickBot="1" x14ac:dyDescent="0.3">
      <c r="B8" s="10"/>
      <c r="C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S8" s="14"/>
    </row>
    <row r="9" spans="2:258" ht="12.6" thickBot="1" x14ac:dyDescent="0.3">
      <c r="B9" s="99" t="s">
        <v>139</v>
      </c>
      <c r="C9" s="99" t="s">
        <v>4</v>
      </c>
      <c r="D9" s="99" t="s">
        <v>141</v>
      </c>
      <c r="E9" s="99" t="s">
        <v>122</v>
      </c>
      <c r="F9" s="100" t="s">
        <v>6</v>
      </c>
      <c r="G9" s="100" t="s">
        <v>7</v>
      </c>
      <c r="H9" s="100" t="s">
        <v>8</v>
      </c>
      <c r="I9" s="100" t="s">
        <v>9</v>
      </c>
      <c r="J9" s="100" t="s">
        <v>10</v>
      </c>
      <c r="K9" s="100" t="s">
        <v>11</v>
      </c>
      <c r="L9" s="100" t="s">
        <v>12</v>
      </c>
      <c r="M9" s="100" t="s">
        <v>13</v>
      </c>
      <c r="N9" s="100" t="s">
        <v>14</v>
      </c>
      <c r="O9" s="100" t="s">
        <v>15</v>
      </c>
      <c r="P9" s="100" t="s">
        <v>16</v>
      </c>
      <c r="Q9" s="100" t="s">
        <v>17</v>
      </c>
      <c r="R9" s="102" t="s">
        <v>18</v>
      </c>
      <c r="S9" s="4"/>
      <c r="T9" s="14"/>
    </row>
    <row r="10" spans="2:258" ht="12.6" thickBot="1" x14ac:dyDescent="0.3">
      <c r="B10" s="19" t="s">
        <v>140</v>
      </c>
      <c r="C10" s="20" t="s">
        <v>124</v>
      </c>
      <c r="D10" s="21"/>
      <c r="E10" s="21"/>
      <c r="F10" s="22">
        <f t="shared" ref="F10:Q10" si="1">SUM(F11:F45)</f>
        <v>0</v>
      </c>
      <c r="G10" s="22">
        <f t="shared" si="1"/>
        <v>0</v>
      </c>
      <c r="H10" s="22">
        <f t="shared" si="1"/>
        <v>0</v>
      </c>
      <c r="I10" s="22">
        <f t="shared" si="1"/>
        <v>0</v>
      </c>
      <c r="J10" s="22">
        <f t="shared" si="1"/>
        <v>0</v>
      </c>
      <c r="K10" s="22">
        <f t="shared" si="1"/>
        <v>0</v>
      </c>
      <c r="L10" s="22">
        <f t="shared" si="1"/>
        <v>0</v>
      </c>
      <c r="M10" s="22">
        <f t="shared" si="1"/>
        <v>0</v>
      </c>
      <c r="N10" s="22">
        <f t="shared" si="1"/>
        <v>0</v>
      </c>
      <c r="O10" s="22">
        <f t="shared" si="1"/>
        <v>0</v>
      </c>
      <c r="P10" s="22">
        <f t="shared" si="1"/>
        <v>0</v>
      </c>
      <c r="Q10" s="22">
        <f t="shared" si="1"/>
        <v>0</v>
      </c>
      <c r="R10" s="110">
        <f t="shared" ref="R10:R45" si="2">SUM(F10:Q10)</f>
        <v>0</v>
      </c>
      <c r="S10" s="4"/>
      <c r="T10" s="14"/>
    </row>
    <row r="11" spans="2:258" ht="13.2" outlineLevel="1" thickTop="1" thickBot="1" x14ac:dyDescent="0.3">
      <c r="B11" s="162"/>
      <c r="C11" s="164"/>
      <c r="D11" s="168"/>
      <c r="E11" s="169"/>
      <c r="F11" s="6"/>
      <c r="G11" s="6"/>
      <c r="H11" s="6"/>
      <c r="I11" s="189"/>
      <c r="J11" s="6"/>
      <c r="K11" s="6"/>
      <c r="L11" s="6"/>
      <c r="M11" s="6"/>
      <c r="N11" s="6"/>
      <c r="O11" s="6"/>
      <c r="P11" s="6"/>
      <c r="Q11" s="6"/>
      <c r="R11" s="155">
        <f t="shared" si="2"/>
        <v>0</v>
      </c>
      <c r="S11" s="4"/>
      <c r="T11" s="14"/>
      <c r="IX11" s="2" t="s">
        <v>148</v>
      </c>
    </row>
    <row r="12" spans="2:258" ht="13.2" outlineLevel="1" thickTop="1" thickBot="1" x14ac:dyDescent="0.3">
      <c r="B12" s="162"/>
      <c r="C12" s="164"/>
      <c r="D12" s="168"/>
      <c r="E12" s="148"/>
      <c r="F12" s="6"/>
      <c r="G12" s="6"/>
      <c r="H12" s="6"/>
      <c r="I12" s="190"/>
      <c r="J12" s="86"/>
      <c r="K12" s="86"/>
      <c r="L12" s="86"/>
      <c r="M12" s="86"/>
      <c r="N12" s="86"/>
      <c r="O12" s="86"/>
      <c r="P12" s="86"/>
      <c r="Q12" s="106"/>
      <c r="R12" s="108">
        <f t="shared" ref="R12:R18" si="3">SUM(F12:Q12)</f>
        <v>0</v>
      </c>
      <c r="S12" s="4"/>
      <c r="T12" s="14"/>
    </row>
    <row r="13" spans="2:258" ht="13.2" outlineLevel="1" thickTop="1" thickBot="1" x14ac:dyDescent="0.3">
      <c r="B13" s="162"/>
      <c r="C13" s="164"/>
      <c r="D13" s="168"/>
      <c r="E13" s="148"/>
      <c r="F13" s="6"/>
      <c r="G13" s="6"/>
      <c r="H13" s="6"/>
      <c r="I13" s="190"/>
      <c r="J13" s="86"/>
      <c r="K13" s="86"/>
      <c r="L13" s="86"/>
      <c r="M13" s="86"/>
      <c r="N13" s="86"/>
      <c r="O13" s="86"/>
      <c r="P13" s="86"/>
      <c r="Q13" s="86"/>
      <c r="R13" s="108">
        <f t="shared" si="3"/>
        <v>0</v>
      </c>
      <c r="S13" s="4"/>
      <c r="T13" s="14"/>
    </row>
    <row r="14" spans="2:258" ht="13.2" outlineLevel="1" thickTop="1" thickBot="1" x14ac:dyDescent="0.3">
      <c r="B14" s="162"/>
      <c r="C14" s="164"/>
      <c r="D14" s="168"/>
      <c r="E14" s="148"/>
      <c r="F14" s="86"/>
      <c r="G14" s="86"/>
      <c r="H14" s="6"/>
      <c r="I14" s="190"/>
      <c r="J14" s="86"/>
      <c r="K14" s="86"/>
      <c r="L14" s="86"/>
      <c r="M14" s="86"/>
      <c r="N14" s="86"/>
      <c r="O14" s="86"/>
      <c r="P14" s="86"/>
      <c r="Q14" s="86"/>
      <c r="R14" s="108">
        <f>SUM(F14:Q14)</f>
        <v>0</v>
      </c>
      <c r="S14" s="4"/>
      <c r="T14" s="14"/>
    </row>
    <row r="15" spans="2:258" ht="13.2" outlineLevel="1" thickTop="1" thickBot="1" x14ac:dyDescent="0.3">
      <c r="B15" s="162"/>
      <c r="C15" s="164"/>
      <c r="D15" s="168"/>
      <c r="E15" s="169"/>
      <c r="F15" s="6"/>
      <c r="G15" s="6"/>
      <c r="H15" s="6"/>
      <c r="I15" s="189"/>
      <c r="J15" s="6"/>
      <c r="K15" s="6"/>
      <c r="L15" s="6"/>
      <c r="M15" s="6"/>
      <c r="N15" s="6"/>
      <c r="O15" s="6"/>
      <c r="P15" s="6"/>
      <c r="Q15" s="6"/>
      <c r="R15" s="108">
        <f t="shared" si="3"/>
        <v>0</v>
      </c>
      <c r="S15" s="4"/>
      <c r="T15" s="14"/>
      <c r="IX15" s="2" t="s">
        <v>117</v>
      </c>
    </row>
    <row r="16" spans="2:258" ht="13.2" outlineLevel="1" thickTop="1" thickBot="1" x14ac:dyDescent="0.3">
      <c r="B16" s="162"/>
      <c r="C16" s="164"/>
      <c r="D16" s="168"/>
      <c r="E16" s="148"/>
      <c r="F16" s="6"/>
      <c r="G16" s="6"/>
      <c r="H16" s="6"/>
      <c r="I16" s="189"/>
      <c r="J16" s="6"/>
      <c r="K16" s="6"/>
      <c r="L16" s="6"/>
      <c r="M16" s="6"/>
      <c r="N16" s="6"/>
      <c r="O16" s="6"/>
      <c r="P16" s="6"/>
      <c r="Q16" s="6"/>
      <c r="R16" s="108">
        <f t="shared" si="3"/>
        <v>0</v>
      </c>
      <c r="S16" s="4"/>
      <c r="T16" s="14"/>
    </row>
    <row r="17" spans="2:258" ht="13.2" outlineLevel="1" thickTop="1" thickBot="1" x14ac:dyDescent="0.3">
      <c r="B17" s="23"/>
      <c r="C17" s="164"/>
      <c r="D17" s="168"/>
      <c r="E17" s="148"/>
      <c r="F17" s="6"/>
      <c r="G17" s="6"/>
      <c r="H17" s="6"/>
      <c r="I17" s="189"/>
      <c r="J17" s="6"/>
      <c r="K17" s="6"/>
      <c r="L17" s="6"/>
      <c r="M17" s="6"/>
      <c r="N17" s="6"/>
      <c r="O17" s="6"/>
      <c r="P17" s="6"/>
      <c r="Q17" s="6"/>
      <c r="R17" s="108">
        <f t="shared" si="3"/>
        <v>0</v>
      </c>
      <c r="S17" s="4"/>
      <c r="T17" s="14"/>
      <c r="IX17" s="2" t="s">
        <v>125</v>
      </c>
    </row>
    <row r="18" spans="2:258" ht="13.2" outlineLevel="1" thickTop="1" thickBot="1" x14ac:dyDescent="0.3">
      <c r="B18" s="23"/>
      <c r="C18" s="164"/>
      <c r="D18" s="168"/>
      <c r="E18" s="148"/>
      <c r="F18" s="6"/>
      <c r="G18" s="6"/>
      <c r="H18" s="6"/>
      <c r="I18" s="190"/>
      <c r="J18" s="86"/>
      <c r="K18" s="86"/>
      <c r="L18" s="86"/>
      <c r="M18" s="86"/>
      <c r="N18" s="86"/>
      <c r="O18" s="86"/>
      <c r="P18" s="86"/>
      <c r="Q18" s="86"/>
      <c r="R18" s="108">
        <f t="shared" si="3"/>
        <v>0</v>
      </c>
      <c r="S18" s="4"/>
      <c r="T18" s="14"/>
    </row>
    <row r="19" spans="2:258" ht="13.2" outlineLevel="1" thickTop="1" thickBot="1" x14ac:dyDescent="0.3">
      <c r="B19" s="23"/>
      <c r="C19" s="164"/>
      <c r="D19" s="168"/>
      <c r="E19" s="16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44">
        <f t="shared" si="2"/>
        <v>0</v>
      </c>
      <c r="S19" s="4"/>
      <c r="T19" s="14"/>
    </row>
    <row r="20" spans="2:258" ht="13.2" outlineLevel="1" thickTop="1" thickBot="1" x14ac:dyDescent="0.3">
      <c r="B20" s="23"/>
      <c r="C20" s="164"/>
      <c r="D20" s="168"/>
      <c r="E20" s="148"/>
      <c r="F20" s="86"/>
      <c r="G20" s="86"/>
      <c r="H20" s="6"/>
      <c r="I20" s="190"/>
      <c r="J20" s="86"/>
      <c r="K20" s="86"/>
      <c r="L20" s="86"/>
      <c r="M20" s="86"/>
      <c r="N20" s="86"/>
      <c r="O20" s="86"/>
      <c r="P20" s="86"/>
      <c r="Q20" s="106"/>
      <c r="R20" s="108">
        <f>SUM(F20:Q20)</f>
        <v>0</v>
      </c>
      <c r="S20" s="4"/>
      <c r="T20" s="14"/>
    </row>
    <row r="21" spans="2:258" ht="13.2" outlineLevel="1" thickTop="1" thickBot="1" x14ac:dyDescent="0.3">
      <c r="B21" s="23"/>
      <c r="C21" s="164"/>
      <c r="D21" s="168"/>
      <c r="E21" s="169"/>
      <c r="F21" s="6"/>
      <c r="G21" s="6"/>
      <c r="H21" s="6"/>
      <c r="I21" s="189"/>
      <c r="J21" s="6"/>
      <c r="K21" s="6"/>
      <c r="L21" s="6"/>
      <c r="M21" s="6"/>
      <c r="N21" s="6"/>
      <c r="O21" s="6"/>
      <c r="P21" s="6"/>
      <c r="Q21" s="6"/>
      <c r="R21" s="108">
        <f t="shared" ref="R21:R27" si="4">SUM(F21:Q21)</f>
        <v>0</v>
      </c>
      <c r="S21" s="4"/>
      <c r="T21" s="14"/>
    </row>
    <row r="22" spans="2:258" ht="13.2" outlineLevel="1" thickTop="1" thickBot="1" x14ac:dyDescent="0.3">
      <c r="B22" s="23"/>
      <c r="C22" s="164"/>
      <c r="D22" s="168"/>
      <c r="E22" s="148"/>
      <c r="F22" s="6"/>
      <c r="G22" s="6"/>
      <c r="H22" s="6"/>
      <c r="I22" s="190"/>
      <c r="J22" s="86"/>
      <c r="K22" s="86"/>
      <c r="L22" s="86"/>
      <c r="M22" s="6"/>
      <c r="N22" s="6"/>
      <c r="O22" s="6"/>
      <c r="P22" s="6"/>
      <c r="Q22" s="6"/>
      <c r="R22" s="108">
        <f t="shared" si="4"/>
        <v>0</v>
      </c>
      <c r="S22" s="4"/>
      <c r="T22" s="14"/>
    </row>
    <row r="23" spans="2:258" ht="13.2" outlineLevel="1" thickTop="1" thickBot="1" x14ac:dyDescent="0.3">
      <c r="B23" s="23"/>
      <c r="C23" s="164"/>
      <c r="D23" s="168"/>
      <c r="E23" s="148"/>
      <c r="F23" s="6"/>
      <c r="G23" s="6"/>
      <c r="H23" s="6"/>
      <c r="I23" s="86"/>
      <c r="J23" s="86"/>
      <c r="K23" s="86"/>
      <c r="L23" s="86"/>
      <c r="M23" s="86"/>
      <c r="N23" s="86"/>
      <c r="O23" s="86"/>
      <c r="P23" s="86"/>
      <c r="Q23" s="86"/>
      <c r="R23" s="108">
        <f t="shared" si="4"/>
        <v>0</v>
      </c>
      <c r="S23" s="4"/>
      <c r="T23" s="14"/>
    </row>
    <row r="24" spans="2:258" ht="13.2" outlineLevel="1" thickTop="1" thickBot="1" x14ac:dyDescent="0.3">
      <c r="B24" s="23"/>
      <c r="C24" s="164"/>
      <c r="D24" s="168"/>
      <c r="E24" s="148"/>
      <c r="F24" s="6"/>
      <c r="G24" s="6"/>
      <c r="H24" s="6"/>
      <c r="I24" s="190"/>
      <c r="J24" s="86"/>
      <c r="K24" s="86"/>
      <c r="L24" s="86"/>
      <c r="M24" s="86"/>
      <c r="N24" s="86"/>
      <c r="O24" s="86"/>
      <c r="P24" s="86"/>
      <c r="Q24" s="86"/>
      <c r="R24" s="108">
        <f t="shared" si="4"/>
        <v>0</v>
      </c>
      <c r="S24" s="4"/>
      <c r="T24" s="14"/>
    </row>
    <row r="25" spans="2:258" ht="13.2" outlineLevel="1" thickTop="1" thickBot="1" x14ac:dyDescent="0.3">
      <c r="B25" s="23"/>
      <c r="C25" s="164"/>
      <c r="D25" s="168"/>
      <c r="E25" s="148"/>
      <c r="F25" s="6"/>
      <c r="G25" s="6"/>
      <c r="H25" s="6"/>
      <c r="I25" s="190"/>
      <c r="J25" s="86"/>
      <c r="K25" s="86"/>
      <c r="L25" s="86"/>
      <c r="M25" s="6"/>
      <c r="N25" s="6"/>
      <c r="O25" s="6"/>
      <c r="P25" s="6"/>
      <c r="Q25" s="6"/>
      <c r="R25" s="108">
        <f t="shared" si="4"/>
        <v>0</v>
      </c>
      <c r="S25" s="4"/>
      <c r="T25" s="14"/>
    </row>
    <row r="26" spans="2:258" ht="13.2" outlineLevel="1" thickTop="1" thickBot="1" x14ac:dyDescent="0.3">
      <c r="B26" s="182"/>
      <c r="C26" s="183"/>
      <c r="D26" s="168"/>
      <c r="E26" s="148"/>
      <c r="F26" s="6"/>
      <c r="G26" s="6"/>
      <c r="H26" s="6"/>
      <c r="I26" s="189"/>
      <c r="J26" s="6"/>
      <c r="K26" s="6"/>
      <c r="L26" s="6"/>
      <c r="M26" s="6"/>
      <c r="N26" s="6"/>
      <c r="O26" s="6"/>
      <c r="P26" s="6"/>
      <c r="Q26" s="6"/>
      <c r="R26" s="108">
        <f t="shared" si="4"/>
        <v>0</v>
      </c>
      <c r="S26" s="4"/>
      <c r="T26" s="14"/>
      <c r="IX26" s="2" t="s">
        <v>147</v>
      </c>
    </row>
    <row r="27" spans="2:258" ht="13.2" outlineLevel="1" thickTop="1" thickBot="1" x14ac:dyDescent="0.3">
      <c r="B27" s="23"/>
      <c r="C27" s="164"/>
      <c r="D27" s="168"/>
      <c r="E27" s="148"/>
      <c r="F27" s="6"/>
      <c r="G27" s="6"/>
      <c r="H27" s="6"/>
      <c r="I27" s="189"/>
      <c r="J27" s="6"/>
      <c r="K27" s="6"/>
      <c r="L27" s="6"/>
      <c r="M27" s="6"/>
      <c r="N27" s="6"/>
      <c r="O27" s="6"/>
      <c r="P27" s="6"/>
      <c r="Q27" s="6"/>
      <c r="R27" s="108">
        <f t="shared" si="4"/>
        <v>0</v>
      </c>
      <c r="S27" s="4"/>
      <c r="T27" s="14"/>
    </row>
    <row r="28" spans="2:258" ht="13.2" outlineLevel="1" thickTop="1" thickBot="1" x14ac:dyDescent="0.3">
      <c r="B28" s="23"/>
      <c r="C28" s="164"/>
      <c r="D28" s="168"/>
      <c r="E28" s="169"/>
      <c r="F28" s="6"/>
      <c r="G28" s="6"/>
      <c r="H28" s="6"/>
      <c r="I28" s="189"/>
      <c r="J28" s="6"/>
      <c r="K28" s="6"/>
      <c r="L28" s="6"/>
      <c r="M28" s="6"/>
      <c r="N28" s="6"/>
      <c r="O28" s="6"/>
      <c r="P28" s="6"/>
      <c r="Q28" s="6"/>
      <c r="R28" s="44">
        <f t="shared" si="2"/>
        <v>0</v>
      </c>
      <c r="S28" s="4"/>
      <c r="T28" s="14"/>
      <c r="IX28" s="2" t="s">
        <v>117</v>
      </c>
    </row>
    <row r="29" spans="2:258" ht="13.2" outlineLevel="1" thickTop="1" thickBot="1" x14ac:dyDescent="0.3">
      <c r="B29" s="23"/>
      <c r="C29" s="164"/>
      <c r="D29" s="168"/>
      <c r="E29" s="148"/>
      <c r="F29" s="6"/>
      <c r="G29" s="6"/>
      <c r="H29" s="6"/>
      <c r="I29" s="190"/>
      <c r="J29" s="86"/>
      <c r="K29" s="86"/>
      <c r="L29" s="86"/>
      <c r="M29" s="86"/>
      <c r="N29" s="86"/>
      <c r="O29" s="86"/>
      <c r="P29" s="86"/>
      <c r="Q29" s="86"/>
      <c r="R29" s="108">
        <f>SUM(F29:Q29)</f>
        <v>0</v>
      </c>
      <c r="S29" s="4"/>
      <c r="T29" s="14"/>
    </row>
    <row r="30" spans="2:258" ht="13.2" outlineLevel="1" thickTop="1" thickBot="1" x14ac:dyDescent="0.3">
      <c r="B30" s="162"/>
      <c r="C30" s="164"/>
      <c r="D30" s="168"/>
      <c r="E30" s="148"/>
      <c r="F30" s="6"/>
      <c r="G30" s="6"/>
      <c r="H30" s="6"/>
      <c r="I30" s="190"/>
      <c r="J30" s="86"/>
      <c r="K30" s="86"/>
      <c r="L30" s="86"/>
      <c r="M30" s="86"/>
      <c r="N30" s="86"/>
      <c r="O30" s="86"/>
      <c r="P30" s="86"/>
      <c r="Q30" s="86"/>
      <c r="R30" s="108">
        <f>SUM(F30:Q30)</f>
        <v>0</v>
      </c>
      <c r="S30" s="4"/>
      <c r="T30" s="14"/>
    </row>
    <row r="31" spans="2:258" ht="13.2" outlineLevel="1" thickTop="1" thickBot="1" x14ac:dyDescent="0.3">
      <c r="B31" s="182"/>
      <c r="C31" s="183"/>
      <c r="D31" s="168"/>
      <c r="E31" s="16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44">
        <f t="shared" si="2"/>
        <v>0</v>
      </c>
      <c r="S31" s="4"/>
      <c r="T31" s="14"/>
      <c r="IX31" s="2" t="s">
        <v>118</v>
      </c>
    </row>
    <row r="32" spans="2:258" ht="13.2" outlineLevel="1" thickTop="1" thickBot="1" x14ac:dyDescent="0.3">
      <c r="B32" s="23"/>
      <c r="C32" s="164"/>
      <c r="D32" s="168"/>
      <c r="E32" s="148"/>
      <c r="F32" s="6"/>
      <c r="G32" s="6"/>
      <c r="H32" s="6"/>
      <c r="I32" s="189"/>
      <c r="J32" s="6"/>
      <c r="K32" s="6"/>
      <c r="L32" s="6"/>
      <c r="M32" s="6"/>
      <c r="N32" s="6"/>
      <c r="O32" s="6"/>
      <c r="P32" s="6"/>
      <c r="Q32" s="6"/>
      <c r="R32" s="108">
        <f>SUM(F32:Q32)</f>
        <v>0</v>
      </c>
      <c r="S32" s="4"/>
      <c r="T32" s="14"/>
    </row>
    <row r="33" spans="2:20" ht="13.2" outlineLevel="1" thickTop="1" thickBot="1" x14ac:dyDescent="0.3">
      <c r="B33" s="23"/>
      <c r="C33" s="164"/>
      <c r="D33" s="168"/>
      <c r="E33" s="148"/>
      <c r="F33" s="6"/>
      <c r="G33" s="6"/>
      <c r="H33" s="6"/>
      <c r="I33" s="190"/>
      <c r="J33" s="86"/>
      <c r="K33" s="86"/>
      <c r="L33" s="86"/>
      <c r="M33" s="86"/>
      <c r="N33" s="86"/>
      <c r="O33" s="86"/>
      <c r="P33" s="86"/>
      <c r="Q33" s="86"/>
      <c r="R33" s="108">
        <f>SUM(F33:Q33)</f>
        <v>0</v>
      </c>
      <c r="S33" s="4"/>
      <c r="T33" s="14"/>
    </row>
    <row r="34" spans="2:20" ht="13.2" outlineLevel="1" thickTop="1" thickBot="1" x14ac:dyDescent="0.3">
      <c r="B34" s="23"/>
      <c r="C34" s="164"/>
      <c r="D34" s="168"/>
      <c r="E34" s="148"/>
      <c r="F34" s="6"/>
      <c r="G34" s="6"/>
      <c r="H34" s="6"/>
      <c r="I34" s="190"/>
      <c r="J34" s="86"/>
      <c r="K34" s="86"/>
      <c r="L34" s="86"/>
      <c r="M34" s="86"/>
      <c r="N34" s="86"/>
      <c r="O34" s="86"/>
      <c r="P34" s="86"/>
      <c r="Q34" s="86"/>
      <c r="R34" s="108">
        <f>SUM(F34:Q34)</f>
        <v>0</v>
      </c>
      <c r="S34" s="4"/>
      <c r="T34" s="14"/>
    </row>
    <row r="35" spans="2:20" ht="13.2" outlineLevel="1" thickTop="1" thickBot="1" x14ac:dyDescent="0.3">
      <c r="B35" s="162"/>
      <c r="C35" s="164"/>
      <c r="D35" s="168"/>
      <c r="E35" s="148"/>
      <c r="F35" s="86"/>
      <c r="G35" s="6"/>
      <c r="H35" s="6"/>
      <c r="I35" s="190"/>
      <c r="J35" s="86"/>
      <c r="K35" s="86"/>
      <c r="L35" s="86"/>
      <c r="M35" s="86"/>
      <c r="N35" s="86"/>
      <c r="O35" s="86"/>
      <c r="P35" s="86"/>
      <c r="Q35" s="106"/>
      <c r="R35" s="108">
        <f>SUM(F35:Q35)</f>
        <v>0</v>
      </c>
      <c r="S35" s="4"/>
      <c r="T35" s="14"/>
    </row>
    <row r="36" spans="2:20" ht="13.2" outlineLevel="1" thickTop="1" thickBot="1" x14ac:dyDescent="0.3">
      <c r="B36" s="23"/>
      <c r="C36" s="164"/>
      <c r="D36" s="168"/>
      <c r="E36" s="148"/>
      <c r="F36" s="6"/>
      <c r="G36" s="6"/>
      <c r="H36" s="6"/>
      <c r="I36" s="189"/>
      <c r="J36" s="6"/>
      <c r="K36" s="6"/>
      <c r="L36" s="6"/>
      <c r="M36" s="6"/>
      <c r="N36" s="6"/>
      <c r="O36" s="6"/>
      <c r="P36" s="6"/>
      <c r="Q36" s="6"/>
      <c r="R36" s="44">
        <f t="shared" si="2"/>
        <v>0</v>
      </c>
      <c r="S36" s="4"/>
      <c r="T36" s="14"/>
    </row>
    <row r="37" spans="2:20" ht="13.2" outlineLevel="1" thickTop="1" thickBot="1" x14ac:dyDescent="0.3">
      <c r="B37" s="23"/>
      <c r="C37" s="164"/>
      <c r="D37" s="168"/>
      <c r="E37" s="169"/>
      <c r="F37" s="6"/>
      <c r="G37" s="6"/>
      <c r="H37" s="6"/>
      <c r="I37" s="189"/>
      <c r="J37" s="6"/>
      <c r="K37" s="6"/>
      <c r="L37" s="6"/>
      <c r="M37" s="6"/>
      <c r="N37" s="6"/>
      <c r="O37" s="6"/>
      <c r="P37" s="6"/>
      <c r="Q37" s="6"/>
      <c r="R37" s="44">
        <f t="shared" si="2"/>
        <v>0</v>
      </c>
      <c r="S37" s="4"/>
      <c r="T37" s="14"/>
    </row>
    <row r="38" spans="2:20" ht="13.2" outlineLevel="1" thickTop="1" thickBot="1" x14ac:dyDescent="0.3">
      <c r="B38" s="23"/>
      <c r="C38" s="164"/>
      <c r="D38" s="25"/>
      <c r="E38" s="145"/>
      <c r="F38" s="6"/>
      <c r="G38" s="6"/>
      <c r="H38" s="6"/>
      <c r="I38" s="189"/>
      <c r="J38" s="6"/>
      <c r="K38" s="6"/>
      <c r="L38" s="6"/>
      <c r="M38" s="6"/>
      <c r="N38" s="6"/>
      <c r="O38" s="6"/>
      <c r="P38" s="6"/>
      <c r="Q38" s="26"/>
      <c r="R38" s="44">
        <f t="shared" si="2"/>
        <v>0</v>
      </c>
      <c r="S38" s="4"/>
      <c r="T38" s="14"/>
    </row>
    <row r="39" spans="2:20" ht="13.2" outlineLevel="1" thickTop="1" thickBot="1" x14ac:dyDescent="0.3">
      <c r="B39" s="23"/>
      <c r="C39" s="164"/>
      <c r="D39" s="25"/>
      <c r="E39" s="148"/>
      <c r="F39" s="86"/>
      <c r="G39" s="86"/>
      <c r="H39" s="6"/>
      <c r="I39" s="86"/>
      <c r="J39" s="86"/>
      <c r="K39" s="86"/>
      <c r="L39" s="86"/>
      <c r="M39" s="86"/>
      <c r="N39" s="86"/>
      <c r="O39" s="86"/>
      <c r="P39" s="86"/>
      <c r="Q39" s="106"/>
      <c r="R39" s="108">
        <f t="shared" ref="R39:R40" si="5">SUM(F39:Q39)</f>
        <v>0</v>
      </c>
      <c r="S39" s="4"/>
      <c r="T39" s="14"/>
    </row>
    <row r="40" spans="2:20" ht="13.2" outlineLevel="1" thickTop="1" thickBot="1" x14ac:dyDescent="0.3">
      <c r="B40" s="182"/>
      <c r="C40" s="183"/>
      <c r="D40" s="25"/>
      <c r="E40" s="148"/>
      <c r="F40" s="86"/>
      <c r="G40" s="186"/>
      <c r="H40" s="6"/>
      <c r="I40" s="86"/>
      <c r="J40" s="86"/>
      <c r="K40" s="86"/>
      <c r="L40" s="86"/>
      <c r="M40" s="86"/>
      <c r="N40" s="86"/>
      <c r="O40" s="86"/>
      <c r="P40" s="86"/>
      <c r="Q40" s="106"/>
      <c r="R40" s="108">
        <f t="shared" si="5"/>
        <v>0</v>
      </c>
      <c r="S40" s="4"/>
      <c r="T40" s="14"/>
    </row>
    <row r="41" spans="2:20" ht="13.2" outlineLevel="1" thickTop="1" thickBot="1" x14ac:dyDescent="0.3">
      <c r="B41" s="182"/>
      <c r="C41" s="183"/>
      <c r="D41" s="25"/>
      <c r="E41" s="145"/>
      <c r="F41" s="86"/>
      <c r="G41" s="187"/>
      <c r="H41" s="6"/>
      <c r="I41" s="86"/>
      <c r="J41" s="86"/>
      <c r="K41" s="86"/>
      <c r="L41" s="86"/>
      <c r="M41" s="86"/>
      <c r="N41" s="86"/>
      <c r="O41" s="86"/>
      <c r="P41" s="86"/>
      <c r="Q41" s="106"/>
      <c r="R41" s="108">
        <f t="shared" ref="R41:R42" si="6">SUM(F41:Q41)</f>
        <v>0</v>
      </c>
      <c r="S41" s="4"/>
      <c r="T41" s="14"/>
    </row>
    <row r="42" spans="2:20" ht="13.2" outlineLevel="1" thickTop="1" thickBot="1" x14ac:dyDescent="0.3">
      <c r="B42" s="182"/>
      <c r="C42" s="183"/>
      <c r="D42" s="25"/>
      <c r="E42" s="145"/>
      <c r="F42" s="86"/>
      <c r="G42" s="186"/>
      <c r="H42" s="6"/>
      <c r="I42" s="190"/>
      <c r="J42" s="86"/>
      <c r="K42" s="86"/>
      <c r="L42" s="86"/>
      <c r="M42" s="86"/>
      <c r="N42" s="86"/>
      <c r="O42" s="86"/>
      <c r="P42" s="86"/>
      <c r="Q42" s="106"/>
      <c r="R42" s="108">
        <f t="shared" si="6"/>
        <v>0</v>
      </c>
      <c r="S42" s="4"/>
      <c r="T42" s="14"/>
    </row>
    <row r="43" spans="2:20" ht="13.2" outlineLevel="1" thickTop="1" thickBot="1" x14ac:dyDescent="0.3">
      <c r="B43" s="182"/>
      <c r="C43" s="183"/>
      <c r="D43" s="25"/>
      <c r="E43" s="148"/>
      <c r="F43" s="86"/>
      <c r="G43" s="184"/>
      <c r="H43" s="86"/>
      <c r="I43" s="86"/>
      <c r="J43" s="86"/>
      <c r="K43" s="86"/>
      <c r="L43" s="86"/>
      <c r="M43" s="86"/>
      <c r="N43" s="86"/>
      <c r="O43" s="86"/>
      <c r="P43" s="86"/>
      <c r="Q43" s="106"/>
      <c r="R43" s="108">
        <f>SUM(F43:Q43)</f>
        <v>0</v>
      </c>
      <c r="S43" s="4"/>
      <c r="T43" s="14"/>
    </row>
    <row r="44" spans="2:20" ht="13.2" outlineLevel="1" thickTop="1" thickBot="1" x14ac:dyDescent="0.3">
      <c r="B44" s="23"/>
      <c r="C44" s="24"/>
      <c r="D44" s="25"/>
      <c r="E44" s="14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6"/>
      <c r="R44" s="44">
        <f t="shared" si="2"/>
        <v>0</v>
      </c>
      <c r="S44" s="4"/>
      <c r="T44" s="14"/>
    </row>
    <row r="45" spans="2:20" ht="13.2" outlineLevel="1" thickTop="1" thickBot="1" x14ac:dyDescent="0.3">
      <c r="B45" s="23" t="s">
        <v>20</v>
      </c>
      <c r="C45" s="24"/>
      <c r="D45" s="25"/>
      <c r="E45" s="1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6"/>
      <c r="R45" s="44">
        <f t="shared" si="2"/>
        <v>0</v>
      </c>
      <c r="S45" s="4"/>
      <c r="T45" s="14"/>
    </row>
    <row r="46" spans="2:20" ht="12.6" thickTop="1" x14ac:dyDescent="0.25">
      <c r="B46" s="175"/>
      <c r="C46" s="176"/>
      <c r="D46" s="177"/>
      <c r="E46" s="178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80"/>
      <c r="R46" s="181"/>
      <c r="S46" s="14"/>
    </row>
    <row r="47" spans="2:20" ht="12.6" thickBot="1" x14ac:dyDescent="0.3">
      <c r="B47" s="103" t="s">
        <v>21</v>
      </c>
      <c r="C47" s="103" t="s">
        <v>4</v>
      </c>
      <c r="D47" s="103" t="s">
        <v>5</v>
      </c>
      <c r="E47" s="103" t="s">
        <v>121</v>
      </c>
      <c r="F47" s="104" t="s">
        <v>6</v>
      </c>
      <c r="G47" s="104" t="s">
        <v>7</v>
      </c>
      <c r="H47" s="104" t="s">
        <v>8</v>
      </c>
      <c r="I47" s="104" t="s">
        <v>9</v>
      </c>
      <c r="J47" s="104" t="s">
        <v>10</v>
      </c>
      <c r="K47" s="104" t="s">
        <v>11</v>
      </c>
      <c r="L47" s="104" t="s">
        <v>12</v>
      </c>
      <c r="M47" s="104" t="s">
        <v>13</v>
      </c>
      <c r="N47" s="104" t="s">
        <v>14</v>
      </c>
      <c r="O47" s="104" t="s">
        <v>15</v>
      </c>
      <c r="P47" s="104" t="s">
        <v>16</v>
      </c>
      <c r="Q47" s="104" t="s">
        <v>17</v>
      </c>
      <c r="R47" s="105" t="s">
        <v>18</v>
      </c>
      <c r="S47" s="4"/>
      <c r="T47" s="14"/>
    </row>
    <row r="48" spans="2:20" ht="12.6" thickBot="1" x14ac:dyDescent="0.3">
      <c r="B48" s="19" t="s">
        <v>21</v>
      </c>
      <c r="C48" s="20"/>
      <c r="D48" s="21"/>
      <c r="E48" s="21"/>
      <c r="F48" s="22">
        <f>F49+F51</f>
        <v>0</v>
      </c>
      <c r="G48" s="22">
        <f t="shared" ref="G48:Q48" si="7">SUM(G49:G52)</f>
        <v>0</v>
      </c>
      <c r="H48" s="22">
        <f t="shared" si="7"/>
        <v>0</v>
      </c>
      <c r="I48" s="22">
        <f t="shared" si="7"/>
        <v>0</v>
      </c>
      <c r="J48" s="22">
        <f t="shared" si="7"/>
        <v>0</v>
      </c>
      <c r="K48" s="22">
        <f t="shared" si="7"/>
        <v>0</v>
      </c>
      <c r="L48" s="22">
        <f t="shared" si="7"/>
        <v>0</v>
      </c>
      <c r="M48" s="22">
        <f t="shared" si="7"/>
        <v>0</v>
      </c>
      <c r="N48" s="22">
        <f t="shared" si="7"/>
        <v>0</v>
      </c>
      <c r="O48" s="22">
        <f t="shared" si="7"/>
        <v>0</v>
      </c>
      <c r="P48" s="22">
        <f t="shared" si="7"/>
        <v>0</v>
      </c>
      <c r="Q48" s="22">
        <f t="shared" si="7"/>
        <v>0</v>
      </c>
      <c r="R48" s="29">
        <f>SUM(F48:Q48)</f>
        <v>0</v>
      </c>
      <c r="S48" s="4"/>
      <c r="T48" s="14"/>
    </row>
    <row r="49" spans="2:20" ht="12.6" outlineLevel="1" thickBot="1" x14ac:dyDescent="0.3">
      <c r="B49" s="87" t="s">
        <v>99</v>
      </c>
      <c r="C49" s="88"/>
      <c r="D49" s="89"/>
      <c r="E49" s="89"/>
      <c r="F49" s="93">
        <f>SUM(F50:F50)</f>
        <v>0</v>
      </c>
      <c r="G49" s="93">
        <f t="shared" ref="G49:Q49" si="8">SUM(G50:G50)</f>
        <v>0</v>
      </c>
      <c r="H49" s="93">
        <f t="shared" si="8"/>
        <v>0</v>
      </c>
      <c r="I49" s="93">
        <f t="shared" si="8"/>
        <v>0</v>
      </c>
      <c r="J49" s="93">
        <f t="shared" si="8"/>
        <v>0</v>
      </c>
      <c r="K49" s="93">
        <f t="shared" si="8"/>
        <v>0</v>
      </c>
      <c r="L49" s="93">
        <f t="shared" si="8"/>
        <v>0</v>
      </c>
      <c r="M49" s="93">
        <f t="shared" si="8"/>
        <v>0</v>
      </c>
      <c r="N49" s="93">
        <f t="shared" si="8"/>
        <v>0</v>
      </c>
      <c r="O49" s="93">
        <f t="shared" si="8"/>
        <v>0</v>
      </c>
      <c r="P49" s="93">
        <f t="shared" si="8"/>
        <v>0</v>
      </c>
      <c r="Q49" s="93">
        <f t="shared" si="8"/>
        <v>0</v>
      </c>
      <c r="R49" s="107">
        <f t="shared" ref="R49:R50" si="9">SUM(F49:Q49)</f>
        <v>0</v>
      </c>
      <c r="S49" s="4"/>
      <c r="T49" s="14"/>
    </row>
    <row r="50" spans="2:20" ht="13.2" outlineLevel="1" thickTop="1" thickBot="1" x14ac:dyDescent="0.3">
      <c r="B50" s="90" t="s">
        <v>22</v>
      </c>
      <c r="C50" s="91"/>
      <c r="D50" s="92"/>
      <c r="E50" s="14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106"/>
      <c r="R50" s="108">
        <f t="shared" si="9"/>
        <v>0</v>
      </c>
      <c r="S50" s="4"/>
      <c r="T50" s="14"/>
    </row>
    <row r="51" spans="2:20" ht="13.2" outlineLevel="1" thickTop="1" thickBot="1" x14ac:dyDescent="0.3">
      <c r="B51" s="87" t="s">
        <v>100</v>
      </c>
      <c r="C51" s="88"/>
      <c r="D51" s="89"/>
      <c r="E51" s="89"/>
      <c r="F51" s="93">
        <f>SUM(F52:F52)</f>
        <v>0</v>
      </c>
      <c r="G51" s="93">
        <f t="shared" ref="G51:Q51" si="10">SUM(G52:G52)</f>
        <v>0</v>
      </c>
      <c r="H51" s="93">
        <f t="shared" si="10"/>
        <v>0</v>
      </c>
      <c r="I51" s="93">
        <f t="shared" si="10"/>
        <v>0</v>
      </c>
      <c r="J51" s="93">
        <f t="shared" si="10"/>
        <v>0</v>
      </c>
      <c r="K51" s="93">
        <f t="shared" si="10"/>
        <v>0</v>
      </c>
      <c r="L51" s="93">
        <f t="shared" si="10"/>
        <v>0</v>
      </c>
      <c r="M51" s="93">
        <f t="shared" si="10"/>
        <v>0</v>
      </c>
      <c r="N51" s="93">
        <f t="shared" si="10"/>
        <v>0</v>
      </c>
      <c r="O51" s="93">
        <f t="shared" si="10"/>
        <v>0</v>
      </c>
      <c r="P51" s="93">
        <f t="shared" si="10"/>
        <v>0</v>
      </c>
      <c r="Q51" s="93">
        <f t="shared" si="10"/>
        <v>0</v>
      </c>
      <c r="R51" s="108">
        <f t="shared" ref="R51:R52" si="11">SUM(F51:Q51)</f>
        <v>0</v>
      </c>
      <c r="S51" s="4"/>
      <c r="T51" s="14"/>
    </row>
    <row r="52" spans="2:20" ht="13.2" outlineLevel="1" thickTop="1" thickBot="1" x14ac:dyDescent="0.3">
      <c r="B52" s="90" t="s">
        <v>37</v>
      </c>
      <c r="C52" s="91"/>
      <c r="D52" s="92"/>
      <c r="E52" s="14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106"/>
      <c r="R52" s="109">
        <f t="shared" si="11"/>
        <v>0</v>
      </c>
      <c r="S52" s="4"/>
      <c r="T52" s="14"/>
    </row>
    <row r="53" spans="2:20" ht="13.2" thickTop="1" thickBot="1" x14ac:dyDescent="0.3">
      <c r="B53" s="10"/>
      <c r="C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S53" s="14"/>
    </row>
    <row r="54" spans="2:20" s="1" customFormat="1" ht="12.6" thickBot="1" x14ac:dyDescent="0.3">
      <c r="B54" s="15" t="s">
        <v>23</v>
      </c>
      <c r="C54" s="16"/>
      <c r="D54" s="16"/>
      <c r="E54" s="16"/>
      <c r="F54" s="17">
        <f t="shared" ref="F54:Q54" si="12">F58+F130</f>
        <v>0</v>
      </c>
      <c r="G54" s="17">
        <f t="shared" si="12"/>
        <v>0</v>
      </c>
      <c r="H54" s="17">
        <f t="shared" si="12"/>
        <v>0</v>
      </c>
      <c r="I54" s="17">
        <f t="shared" si="12"/>
        <v>0</v>
      </c>
      <c r="J54" s="17">
        <f t="shared" si="12"/>
        <v>0</v>
      </c>
      <c r="K54" s="17">
        <f t="shared" si="12"/>
        <v>0</v>
      </c>
      <c r="L54" s="17">
        <f t="shared" si="12"/>
        <v>0</v>
      </c>
      <c r="M54" s="17">
        <f t="shared" si="12"/>
        <v>0</v>
      </c>
      <c r="N54" s="17">
        <f t="shared" si="12"/>
        <v>0</v>
      </c>
      <c r="O54" s="17">
        <f t="shared" si="12"/>
        <v>0</v>
      </c>
      <c r="P54" s="17">
        <f t="shared" si="12"/>
        <v>0</v>
      </c>
      <c r="Q54" s="17">
        <f t="shared" si="12"/>
        <v>0</v>
      </c>
      <c r="R54" s="18">
        <f>SUM(F54:Q54)</f>
        <v>0</v>
      </c>
      <c r="S54" s="7"/>
      <c r="T54" s="9"/>
    </row>
    <row r="55" spans="2:20" s="1" customFormat="1" ht="12.6" thickBot="1" x14ac:dyDescent="0.3"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"/>
      <c r="R55" s="7"/>
      <c r="S55" s="9"/>
    </row>
    <row r="56" spans="2:20" s="1" customFormat="1" ht="12.6" thickBot="1" x14ac:dyDescent="0.3">
      <c r="B56" s="117" t="s">
        <v>24</v>
      </c>
      <c r="C56" s="31"/>
      <c r="D56" s="31"/>
      <c r="E56" s="31"/>
      <c r="F56" s="32"/>
      <c r="G56" s="33">
        <f>IF($F$58&lt;&gt;0,G58/$F$58-1,0)</f>
        <v>0</v>
      </c>
      <c r="H56" s="33">
        <f>IF($G$58&lt;&gt;0,H58/$G$58-1,0)</f>
        <v>0</v>
      </c>
      <c r="I56" s="33">
        <f>IF($H$58&lt;&gt;0,I58/$H$58-1,0)</f>
        <v>0</v>
      </c>
      <c r="J56" s="33">
        <f>IF($I$58&lt;&gt;0,J58/$I$58-1,0)</f>
        <v>0</v>
      </c>
      <c r="K56" s="33">
        <f>IF($J$58&lt;&gt;0,K58/$J$58-1,0)</f>
        <v>0</v>
      </c>
      <c r="L56" s="33">
        <f>IF($K$58&lt;&gt;0,L58/$K$58-1,0)</f>
        <v>0</v>
      </c>
      <c r="M56" s="33">
        <f>IF($L$58&lt;&gt;0,M58/$L$58-1,0)</f>
        <v>0</v>
      </c>
      <c r="N56" s="33">
        <f>IF($M$58&lt;&gt;0,N58/$M$58-1,0)</f>
        <v>0</v>
      </c>
      <c r="O56" s="33">
        <f>IF($N$58&lt;&gt;0,O58/$N$58-1,0)</f>
        <v>0</v>
      </c>
      <c r="P56" s="33">
        <f>IF($O$58&lt;&gt;0,P58/$O$58-1,0)</f>
        <v>0</v>
      </c>
      <c r="Q56" s="33">
        <f>IF($P$58&lt;&gt;0,Q58/$P$58-1,0)</f>
        <v>0</v>
      </c>
      <c r="R56" s="34">
        <f>-1+(1+G56)*(1+H56)*(1+I56)*(1+J56)*(1+K56)*(1+L56)*(1+M56)*(1+N56)*(1+O56)*(1+P56)*(1+Q56)</f>
        <v>0</v>
      </c>
      <c r="S56" s="7"/>
      <c r="T56" s="9"/>
    </row>
    <row r="57" spans="2:20" s="1" customFormat="1" ht="12.6" thickBot="1" x14ac:dyDescent="0.3"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6"/>
      <c r="S57" s="7"/>
      <c r="T57" s="9"/>
    </row>
    <row r="58" spans="2:20" ht="12.6" thickBot="1" x14ac:dyDescent="0.3">
      <c r="B58" s="19" t="s">
        <v>25</v>
      </c>
      <c r="C58" s="20"/>
      <c r="D58" s="21"/>
      <c r="E58" s="21"/>
      <c r="F58" s="22">
        <f t="shared" ref="F58:Q58" si="13">SUM(F72,F86,F91,F103,F112,F117,F124,F60)</f>
        <v>0</v>
      </c>
      <c r="G58" s="22">
        <f t="shared" si="13"/>
        <v>0</v>
      </c>
      <c r="H58" s="22">
        <f t="shared" si="13"/>
        <v>0</v>
      </c>
      <c r="I58" s="22">
        <f t="shared" si="13"/>
        <v>0</v>
      </c>
      <c r="J58" s="22">
        <f t="shared" si="13"/>
        <v>0</v>
      </c>
      <c r="K58" s="22">
        <f t="shared" si="13"/>
        <v>0</v>
      </c>
      <c r="L58" s="22">
        <f t="shared" si="13"/>
        <v>0</v>
      </c>
      <c r="M58" s="22">
        <f t="shared" si="13"/>
        <v>0</v>
      </c>
      <c r="N58" s="22">
        <f t="shared" si="13"/>
        <v>0</v>
      </c>
      <c r="O58" s="22">
        <f t="shared" si="13"/>
        <v>0</v>
      </c>
      <c r="P58" s="22">
        <f t="shared" si="13"/>
        <v>0</v>
      </c>
      <c r="Q58" s="22">
        <f t="shared" si="13"/>
        <v>0</v>
      </c>
      <c r="R58" s="37">
        <f>SUM(F58:Q58)</f>
        <v>0</v>
      </c>
      <c r="S58" s="4"/>
      <c r="T58" s="14"/>
    </row>
    <row r="59" spans="2:20" ht="12.6" thickBot="1" x14ac:dyDescent="0.3">
      <c r="B59" s="98" t="s">
        <v>119</v>
      </c>
      <c r="C59" s="99" t="s">
        <v>4</v>
      </c>
      <c r="D59" s="99" t="s">
        <v>127</v>
      </c>
      <c r="E59" s="99"/>
      <c r="F59" s="100" t="s">
        <v>6</v>
      </c>
      <c r="G59" s="100" t="s">
        <v>7</v>
      </c>
      <c r="H59" s="100" t="s">
        <v>8</v>
      </c>
      <c r="I59" s="100" t="s">
        <v>9</v>
      </c>
      <c r="J59" s="100" t="s">
        <v>10</v>
      </c>
      <c r="K59" s="100" t="s">
        <v>11</v>
      </c>
      <c r="L59" s="100" t="s">
        <v>12</v>
      </c>
      <c r="M59" s="100" t="s">
        <v>13</v>
      </c>
      <c r="N59" s="100" t="s">
        <v>14</v>
      </c>
      <c r="O59" s="100" t="s">
        <v>15</v>
      </c>
      <c r="P59" s="100" t="s">
        <v>16</v>
      </c>
      <c r="Q59" s="100" t="s">
        <v>17</v>
      </c>
      <c r="R59" s="101" t="s">
        <v>18</v>
      </c>
      <c r="S59" s="4"/>
    </row>
    <row r="60" spans="2:20" ht="12.6" thickBot="1" x14ac:dyDescent="0.3">
      <c r="B60" s="39" t="s">
        <v>68</v>
      </c>
      <c r="C60" s="40"/>
      <c r="D60" s="49" t="s">
        <v>69</v>
      </c>
      <c r="E60" s="49"/>
      <c r="F60" s="42">
        <f t="shared" ref="F60:Q60" si="14">SUM(F61:F70)</f>
        <v>0</v>
      </c>
      <c r="G60" s="42">
        <f t="shared" si="14"/>
        <v>0</v>
      </c>
      <c r="H60" s="42">
        <f t="shared" si="14"/>
        <v>0</v>
      </c>
      <c r="I60" s="42">
        <f t="shared" si="14"/>
        <v>0</v>
      </c>
      <c r="J60" s="42">
        <f t="shared" si="14"/>
        <v>0</v>
      </c>
      <c r="K60" s="42">
        <f t="shared" si="14"/>
        <v>0</v>
      </c>
      <c r="L60" s="42">
        <f t="shared" si="14"/>
        <v>0</v>
      </c>
      <c r="M60" s="42">
        <f t="shared" si="14"/>
        <v>0</v>
      </c>
      <c r="N60" s="42">
        <f t="shared" si="14"/>
        <v>0</v>
      </c>
      <c r="O60" s="42">
        <f t="shared" si="14"/>
        <v>0</v>
      </c>
      <c r="P60" s="42">
        <f t="shared" si="14"/>
        <v>0</v>
      </c>
      <c r="Q60" s="42">
        <f t="shared" si="14"/>
        <v>0</v>
      </c>
      <c r="R60" s="43">
        <f>SUM(F60:Q60)</f>
        <v>0</v>
      </c>
      <c r="S60" s="4"/>
      <c r="T60" s="14"/>
    </row>
    <row r="61" spans="2:20" ht="13.2" outlineLevel="1" thickTop="1" thickBot="1" x14ac:dyDescent="0.3">
      <c r="B61" s="23" t="s">
        <v>70</v>
      </c>
      <c r="C61" s="24"/>
      <c r="D61" s="25"/>
      <c r="E61" s="14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26"/>
      <c r="R61" s="44">
        <f t="shared" ref="R61:R70" si="15">SUM(F61:Q61)</f>
        <v>0</v>
      </c>
      <c r="S61" s="4"/>
      <c r="T61" s="14"/>
    </row>
    <row r="62" spans="2:20" ht="12.6" outlineLevel="1" thickTop="1" x14ac:dyDescent="0.25">
      <c r="B62" s="23" t="s">
        <v>71</v>
      </c>
      <c r="C62" s="24"/>
      <c r="D62" s="51">
        <v>0.1</v>
      </c>
      <c r="E62" s="51"/>
      <c r="F62" s="52"/>
      <c r="G62" s="52"/>
      <c r="H62" s="52"/>
      <c r="I62" s="52"/>
      <c r="J62" s="52">
        <f t="shared" ref="G62:Q62" si="16">$D$62*(SUM(J$50))</f>
        <v>0</v>
      </c>
      <c r="K62" s="52">
        <f t="shared" si="16"/>
        <v>0</v>
      </c>
      <c r="L62" s="52">
        <f t="shared" si="16"/>
        <v>0</v>
      </c>
      <c r="M62" s="52">
        <f t="shared" si="16"/>
        <v>0</v>
      </c>
      <c r="N62" s="52">
        <f t="shared" si="16"/>
        <v>0</v>
      </c>
      <c r="O62" s="52">
        <f t="shared" si="16"/>
        <v>0</v>
      </c>
      <c r="P62" s="52">
        <f t="shared" si="16"/>
        <v>0</v>
      </c>
      <c r="Q62" s="52">
        <f t="shared" si="16"/>
        <v>0</v>
      </c>
      <c r="R62" s="44">
        <f t="shared" si="15"/>
        <v>0</v>
      </c>
      <c r="S62" s="4"/>
      <c r="T62" s="14"/>
    </row>
    <row r="63" spans="2:20" outlineLevel="1" x14ac:dyDescent="0.25">
      <c r="B63" s="23" t="s">
        <v>72</v>
      </c>
      <c r="C63" s="24"/>
      <c r="D63" s="51">
        <v>0</v>
      </c>
      <c r="E63" s="51"/>
      <c r="F63" s="52"/>
      <c r="G63" s="52"/>
      <c r="H63" s="52"/>
      <c r="I63" s="52"/>
      <c r="J63" s="52">
        <f t="shared" ref="G63:Q63" si="17">$D$63*(SUM(J50))</f>
        <v>0</v>
      </c>
      <c r="K63" s="52">
        <f t="shared" si="17"/>
        <v>0</v>
      </c>
      <c r="L63" s="52">
        <f t="shared" si="17"/>
        <v>0</v>
      </c>
      <c r="M63" s="52">
        <f t="shared" si="17"/>
        <v>0</v>
      </c>
      <c r="N63" s="52">
        <f t="shared" si="17"/>
        <v>0</v>
      </c>
      <c r="O63" s="52">
        <f t="shared" si="17"/>
        <v>0</v>
      </c>
      <c r="P63" s="52">
        <f t="shared" si="17"/>
        <v>0</v>
      </c>
      <c r="Q63" s="52">
        <f t="shared" si="17"/>
        <v>0</v>
      </c>
      <c r="R63" s="44">
        <f t="shared" si="15"/>
        <v>0</v>
      </c>
      <c r="S63" s="4"/>
      <c r="T63" s="14"/>
    </row>
    <row r="64" spans="2:20" ht="12.6" outlineLevel="1" thickBot="1" x14ac:dyDescent="0.3">
      <c r="B64" s="23" t="s">
        <v>73</v>
      </c>
      <c r="C64" s="24"/>
      <c r="D64" s="51">
        <v>0</v>
      </c>
      <c r="E64" s="51"/>
      <c r="F64" s="52"/>
      <c r="G64" s="52"/>
      <c r="H64" s="52"/>
      <c r="I64" s="52"/>
      <c r="J64" s="52">
        <f t="shared" ref="G64:Q64" si="18">$D$64*(SUM(J$50))</f>
        <v>0</v>
      </c>
      <c r="K64" s="52">
        <f t="shared" si="18"/>
        <v>0</v>
      </c>
      <c r="L64" s="52">
        <f t="shared" si="18"/>
        <v>0</v>
      </c>
      <c r="M64" s="52">
        <f t="shared" si="18"/>
        <v>0</v>
      </c>
      <c r="N64" s="52">
        <f t="shared" si="18"/>
        <v>0</v>
      </c>
      <c r="O64" s="52">
        <f t="shared" si="18"/>
        <v>0</v>
      </c>
      <c r="P64" s="52">
        <f t="shared" si="18"/>
        <v>0</v>
      </c>
      <c r="Q64" s="52">
        <f t="shared" si="18"/>
        <v>0</v>
      </c>
      <c r="R64" s="44">
        <f t="shared" si="15"/>
        <v>0</v>
      </c>
      <c r="S64" s="4"/>
      <c r="T64" s="14"/>
    </row>
    <row r="65" spans="2:20" ht="13.2" outlineLevel="1" thickTop="1" thickBot="1" x14ac:dyDescent="0.3">
      <c r="B65" s="23" t="s">
        <v>74</v>
      </c>
      <c r="C65" s="24"/>
      <c r="D65" s="51"/>
      <c r="E65" s="14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26"/>
      <c r="R65" s="44">
        <f t="shared" si="15"/>
        <v>0</v>
      </c>
      <c r="S65" s="4"/>
      <c r="T65" s="14"/>
    </row>
    <row r="66" spans="2:20" ht="13.2" outlineLevel="1" thickTop="1" thickBot="1" x14ac:dyDescent="0.3">
      <c r="B66" s="23" t="s">
        <v>75</v>
      </c>
      <c r="C66" s="24"/>
      <c r="D66" s="51"/>
      <c r="E66" s="14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26"/>
      <c r="R66" s="44">
        <f t="shared" si="15"/>
        <v>0</v>
      </c>
      <c r="S66" s="4"/>
      <c r="T66" s="14"/>
    </row>
    <row r="67" spans="2:20" ht="13.2" outlineLevel="1" thickTop="1" thickBot="1" x14ac:dyDescent="0.3">
      <c r="B67" s="23" t="s">
        <v>149</v>
      </c>
      <c r="C67" s="24"/>
      <c r="D67" s="51"/>
      <c r="E67" s="14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26"/>
      <c r="R67" s="44">
        <f t="shared" ref="R67:R68" si="19">SUM(F67:Q67)</f>
        <v>0</v>
      </c>
      <c r="S67" s="4"/>
      <c r="T67" s="14"/>
    </row>
    <row r="68" spans="2:20" ht="13.2" outlineLevel="1" thickTop="1" thickBot="1" x14ac:dyDescent="0.3">
      <c r="B68" s="23" t="s">
        <v>150</v>
      </c>
      <c r="C68" s="24"/>
      <c r="D68" s="51"/>
      <c r="E68" s="14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26"/>
      <c r="R68" s="44">
        <f t="shared" si="19"/>
        <v>0</v>
      </c>
      <c r="S68" s="4"/>
      <c r="T68" s="14"/>
    </row>
    <row r="69" spans="2:20" ht="12.6" outlineLevel="1" thickTop="1" x14ac:dyDescent="0.25">
      <c r="B69" s="23" t="s">
        <v>76</v>
      </c>
      <c r="C69" s="24"/>
      <c r="D69" s="51">
        <v>0</v>
      </c>
      <c r="E69" s="51"/>
      <c r="F69" s="52">
        <f t="shared" ref="F69:Q69" si="20">$D$69*(SUM(F$50:F$50))</f>
        <v>0</v>
      </c>
      <c r="G69" s="52">
        <f t="shared" si="20"/>
        <v>0</v>
      </c>
      <c r="H69" s="52">
        <f t="shared" si="20"/>
        <v>0</v>
      </c>
      <c r="I69" s="52">
        <f t="shared" si="20"/>
        <v>0</v>
      </c>
      <c r="J69" s="52">
        <f t="shared" si="20"/>
        <v>0</v>
      </c>
      <c r="K69" s="52">
        <f t="shared" si="20"/>
        <v>0</v>
      </c>
      <c r="L69" s="52">
        <f t="shared" si="20"/>
        <v>0</v>
      </c>
      <c r="M69" s="52">
        <f t="shared" si="20"/>
        <v>0</v>
      </c>
      <c r="N69" s="52">
        <f t="shared" si="20"/>
        <v>0</v>
      </c>
      <c r="O69" s="52">
        <f t="shared" si="20"/>
        <v>0</v>
      </c>
      <c r="P69" s="52">
        <f t="shared" si="20"/>
        <v>0</v>
      </c>
      <c r="Q69" s="52">
        <f t="shared" si="20"/>
        <v>0</v>
      </c>
      <c r="R69" s="44">
        <f t="shared" si="15"/>
        <v>0</v>
      </c>
      <c r="S69" s="4"/>
      <c r="T69" s="14"/>
    </row>
    <row r="70" spans="2:20" ht="12.6" outlineLevel="1" thickBot="1" x14ac:dyDescent="0.3">
      <c r="B70" s="23" t="s">
        <v>77</v>
      </c>
      <c r="C70" s="24"/>
      <c r="D70" s="51">
        <v>0</v>
      </c>
      <c r="E70" s="51"/>
      <c r="F70" s="52">
        <f t="shared" ref="F70:Q70" si="21">$D$70*(SUM(F$50:F$50))</f>
        <v>0</v>
      </c>
      <c r="G70" s="52">
        <f t="shared" si="21"/>
        <v>0</v>
      </c>
      <c r="H70" s="52">
        <f t="shared" si="21"/>
        <v>0</v>
      </c>
      <c r="I70" s="52">
        <f t="shared" si="21"/>
        <v>0</v>
      </c>
      <c r="J70" s="52">
        <f t="shared" si="21"/>
        <v>0</v>
      </c>
      <c r="K70" s="52">
        <f t="shared" si="21"/>
        <v>0</v>
      </c>
      <c r="L70" s="52">
        <f t="shared" si="21"/>
        <v>0</v>
      </c>
      <c r="M70" s="52">
        <f t="shared" si="21"/>
        <v>0</v>
      </c>
      <c r="N70" s="52">
        <f t="shared" si="21"/>
        <v>0</v>
      </c>
      <c r="O70" s="52">
        <f t="shared" si="21"/>
        <v>0</v>
      </c>
      <c r="P70" s="52">
        <f t="shared" si="21"/>
        <v>0</v>
      </c>
      <c r="Q70" s="52">
        <f t="shared" si="21"/>
        <v>0</v>
      </c>
      <c r="R70" s="53">
        <f t="shared" si="15"/>
        <v>0</v>
      </c>
      <c r="S70" s="4"/>
      <c r="T70" s="14"/>
    </row>
    <row r="71" spans="2:20" ht="12.6" thickBot="1" x14ac:dyDescent="0.3"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6"/>
      <c r="S71" s="4"/>
    </row>
    <row r="72" spans="2:20" ht="12.6" thickBot="1" x14ac:dyDescent="0.3">
      <c r="B72" s="39" t="s">
        <v>26</v>
      </c>
      <c r="C72" s="40"/>
      <c r="D72" s="41"/>
      <c r="E72" s="41"/>
      <c r="F72" s="42">
        <f t="shared" ref="F72:Q72" si="22">SUM(F73:F84)</f>
        <v>0</v>
      </c>
      <c r="G72" s="42">
        <f t="shared" si="22"/>
        <v>0</v>
      </c>
      <c r="H72" s="42">
        <f t="shared" si="22"/>
        <v>0</v>
      </c>
      <c r="I72" s="42">
        <f t="shared" si="22"/>
        <v>0</v>
      </c>
      <c r="J72" s="42">
        <f t="shared" si="22"/>
        <v>0</v>
      </c>
      <c r="K72" s="42">
        <f t="shared" si="22"/>
        <v>0</v>
      </c>
      <c r="L72" s="42">
        <f t="shared" si="22"/>
        <v>0</v>
      </c>
      <c r="M72" s="42">
        <f t="shared" si="22"/>
        <v>0</v>
      </c>
      <c r="N72" s="42">
        <f t="shared" si="22"/>
        <v>0</v>
      </c>
      <c r="O72" s="42">
        <f t="shared" si="22"/>
        <v>0</v>
      </c>
      <c r="P72" s="42">
        <f t="shared" si="22"/>
        <v>0</v>
      </c>
      <c r="Q72" s="42">
        <f t="shared" si="22"/>
        <v>0</v>
      </c>
      <c r="R72" s="43">
        <f t="shared" ref="R72:R83" si="23">SUM(F72:Q72)</f>
        <v>0</v>
      </c>
      <c r="S72" s="4"/>
      <c r="T72" s="14"/>
    </row>
    <row r="73" spans="2:20" ht="13.2" outlineLevel="1" thickTop="1" thickBot="1" x14ac:dyDescent="0.3">
      <c r="B73" s="23" t="s">
        <v>27</v>
      </c>
      <c r="C73" s="24"/>
      <c r="D73" s="25"/>
      <c r="E73" s="14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111">
        <f t="shared" si="23"/>
        <v>0</v>
      </c>
      <c r="S73" s="4"/>
      <c r="T73" s="14"/>
    </row>
    <row r="74" spans="2:20" ht="13.2" outlineLevel="1" thickTop="1" thickBot="1" x14ac:dyDescent="0.3">
      <c r="B74" s="23" t="s">
        <v>28</v>
      </c>
      <c r="C74" s="24"/>
      <c r="D74" s="25"/>
      <c r="E74" s="14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112">
        <f t="shared" si="23"/>
        <v>0</v>
      </c>
      <c r="S74" s="4"/>
      <c r="T74" s="14"/>
    </row>
    <row r="75" spans="2:20" ht="13.2" outlineLevel="1" thickTop="1" thickBot="1" x14ac:dyDescent="0.3">
      <c r="B75" s="27" t="s">
        <v>29</v>
      </c>
      <c r="C75" s="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26"/>
      <c r="R75" s="113">
        <f t="shared" si="23"/>
        <v>0</v>
      </c>
      <c r="S75" s="4"/>
      <c r="T75" s="14"/>
    </row>
    <row r="76" spans="2:20" ht="13.2" outlineLevel="1" thickTop="1" thickBot="1" x14ac:dyDescent="0.3">
      <c r="B76" s="23" t="s">
        <v>30</v>
      </c>
      <c r="C76" s="24"/>
      <c r="D76" s="25"/>
      <c r="E76" s="14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112">
        <f t="shared" si="23"/>
        <v>0</v>
      </c>
      <c r="S76" s="4"/>
      <c r="T76" s="14"/>
    </row>
    <row r="77" spans="2:20" ht="13.2" outlineLevel="1" thickTop="1" thickBot="1" x14ac:dyDescent="0.3">
      <c r="B77" s="27" t="s">
        <v>31</v>
      </c>
      <c r="C77" s="1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113">
        <f t="shared" si="23"/>
        <v>0</v>
      </c>
      <c r="S77" s="4"/>
      <c r="T77" s="14"/>
    </row>
    <row r="78" spans="2:20" ht="13.2" outlineLevel="1" thickTop="1" thickBot="1" x14ac:dyDescent="0.3">
      <c r="B78" s="23" t="s">
        <v>32</v>
      </c>
      <c r="C78" s="24"/>
      <c r="D78" s="25"/>
      <c r="E78" s="14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26"/>
      <c r="R78" s="112">
        <f t="shared" si="23"/>
        <v>0</v>
      </c>
      <c r="S78" s="4"/>
      <c r="T78" s="14"/>
    </row>
    <row r="79" spans="2:20" ht="13.2" outlineLevel="1" thickTop="1" thickBot="1" x14ac:dyDescent="0.3">
      <c r="B79" s="27" t="s">
        <v>33</v>
      </c>
      <c r="C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26"/>
      <c r="R79" s="113">
        <f t="shared" si="23"/>
        <v>0</v>
      </c>
      <c r="S79" s="4"/>
      <c r="T79" s="14"/>
    </row>
    <row r="80" spans="2:20" ht="13.2" outlineLevel="1" thickTop="1" thickBot="1" x14ac:dyDescent="0.3">
      <c r="B80" s="23" t="s">
        <v>34</v>
      </c>
      <c r="C80" s="24"/>
      <c r="D80" s="25"/>
      <c r="E80" s="14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26"/>
      <c r="R80" s="112">
        <f t="shared" si="23"/>
        <v>0</v>
      </c>
      <c r="S80" s="4"/>
      <c r="T80" s="14"/>
    </row>
    <row r="81" spans="2:20" ht="13.2" outlineLevel="1" thickTop="1" thickBot="1" x14ac:dyDescent="0.3">
      <c r="B81" s="27" t="s">
        <v>0</v>
      </c>
      <c r="C81" s="1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26"/>
      <c r="R81" s="113">
        <f t="shared" si="23"/>
        <v>0</v>
      </c>
      <c r="S81" s="4"/>
      <c r="T81" s="14"/>
    </row>
    <row r="82" spans="2:20" ht="13.2" outlineLevel="1" thickTop="1" thickBot="1" x14ac:dyDescent="0.3">
      <c r="B82" s="23" t="s">
        <v>35</v>
      </c>
      <c r="C82" s="24"/>
      <c r="D82" s="25"/>
      <c r="E82" s="14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26"/>
      <c r="R82" s="112">
        <f t="shared" si="23"/>
        <v>0</v>
      </c>
      <c r="S82" s="4"/>
      <c r="T82" s="14"/>
    </row>
    <row r="83" spans="2:20" ht="13.2" outlineLevel="1" thickTop="1" thickBot="1" x14ac:dyDescent="0.3">
      <c r="B83" s="27" t="s">
        <v>36</v>
      </c>
      <c r="C83" s="1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26"/>
      <c r="R83" s="112">
        <f t="shared" si="23"/>
        <v>0</v>
      </c>
      <c r="S83" s="4"/>
      <c r="T83" s="14"/>
    </row>
    <row r="84" spans="2:20" ht="13.2" outlineLevel="1" thickTop="1" thickBot="1" x14ac:dyDescent="0.3">
      <c r="B84" s="23" t="s">
        <v>37</v>
      </c>
      <c r="C84" s="24"/>
      <c r="D84" s="25"/>
      <c r="E84" s="14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26"/>
      <c r="R84" s="114">
        <f>SUM(F84:Q84)</f>
        <v>0</v>
      </c>
      <c r="S84" s="4"/>
      <c r="T84" s="14"/>
    </row>
    <row r="85" spans="2:20" s="4" customFormat="1" ht="13.2" thickTop="1" thickBot="1" x14ac:dyDescent="0.3">
      <c r="B85" s="45"/>
      <c r="C85" s="46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8"/>
    </row>
    <row r="86" spans="2:20" ht="12.6" thickBot="1" x14ac:dyDescent="0.3">
      <c r="B86" s="39" t="s">
        <v>38</v>
      </c>
      <c r="C86" s="40"/>
      <c r="D86" s="41"/>
      <c r="E86" s="41"/>
      <c r="F86" s="42">
        <f t="shared" ref="F86:Q86" si="24">SUM(F87:F89)</f>
        <v>0</v>
      </c>
      <c r="G86" s="42">
        <f t="shared" si="24"/>
        <v>0</v>
      </c>
      <c r="H86" s="42">
        <f t="shared" si="24"/>
        <v>0</v>
      </c>
      <c r="I86" s="42">
        <f t="shared" si="24"/>
        <v>0</v>
      </c>
      <c r="J86" s="42">
        <f t="shared" si="24"/>
        <v>0</v>
      </c>
      <c r="K86" s="42">
        <f t="shared" si="24"/>
        <v>0</v>
      </c>
      <c r="L86" s="42">
        <f t="shared" si="24"/>
        <v>0</v>
      </c>
      <c r="M86" s="42">
        <f t="shared" si="24"/>
        <v>0</v>
      </c>
      <c r="N86" s="42">
        <f t="shared" si="24"/>
        <v>0</v>
      </c>
      <c r="O86" s="42">
        <f t="shared" si="24"/>
        <v>0</v>
      </c>
      <c r="P86" s="42">
        <f t="shared" si="24"/>
        <v>0</v>
      </c>
      <c r="Q86" s="42">
        <f t="shared" si="24"/>
        <v>0</v>
      </c>
      <c r="R86" s="43">
        <f>SUM(F86:Q86)</f>
        <v>0</v>
      </c>
      <c r="S86" s="4"/>
      <c r="T86" s="14"/>
    </row>
    <row r="87" spans="2:20" ht="13.2" outlineLevel="1" thickTop="1" thickBot="1" x14ac:dyDescent="0.3">
      <c r="B87" s="23" t="s">
        <v>39</v>
      </c>
      <c r="C87" s="24"/>
      <c r="D87" s="25"/>
      <c r="E87" s="14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26"/>
      <c r="R87" s="111">
        <f>SUM(F87:Q87)</f>
        <v>0</v>
      </c>
      <c r="S87" s="4"/>
      <c r="T87" s="14"/>
    </row>
    <row r="88" spans="2:20" ht="13.2" outlineLevel="1" thickTop="1" thickBot="1" x14ac:dyDescent="0.3">
      <c r="B88" s="23" t="s">
        <v>40</v>
      </c>
      <c r="C88" s="24"/>
      <c r="D88" s="25"/>
      <c r="E88" s="14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26"/>
      <c r="R88" s="113">
        <f>SUM(F88:Q88)</f>
        <v>0</v>
      </c>
      <c r="S88" s="4"/>
      <c r="T88" s="14"/>
    </row>
    <row r="89" spans="2:20" ht="13.2" outlineLevel="1" thickTop="1" thickBot="1" x14ac:dyDescent="0.3">
      <c r="B89" s="23" t="s">
        <v>37</v>
      </c>
      <c r="C89" s="24"/>
      <c r="D89" s="25"/>
      <c r="E89" s="14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26"/>
      <c r="R89" s="114">
        <f>SUM(F89:Q89)</f>
        <v>0</v>
      </c>
      <c r="S89" s="4"/>
      <c r="T89" s="14"/>
    </row>
    <row r="90" spans="2:20" s="4" customFormat="1" ht="13.2" thickTop="1" thickBot="1" x14ac:dyDescent="0.3">
      <c r="B90" s="45"/>
      <c r="C90" s="46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8"/>
    </row>
    <row r="91" spans="2:20" ht="12.6" thickBot="1" x14ac:dyDescent="0.3">
      <c r="B91" s="39" t="s">
        <v>41</v>
      </c>
      <c r="C91" s="40"/>
      <c r="D91" s="41"/>
      <c r="E91" s="41"/>
      <c r="F91" s="42">
        <f t="shared" ref="F91:Q91" si="25">SUM(F92:F101)</f>
        <v>0</v>
      </c>
      <c r="G91" s="42">
        <f t="shared" si="25"/>
        <v>0</v>
      </c>
      <c r="H91" s="42">
        <f t="shared" si="25"/>
        <v>0</v>
      </c>
      <c r="I91" s="42">
        <f t="shared" si="25"/>
        <v>0</v>
      </c>
      <c r="J91" s="42">
        <f t="shared" si="25"/>
        <v>0</v>
      </c>
      <c r="K91" s="42">
        <f t="shared" si="25"/>
        <v>0</v>
      </c>
      <c r="L91" s="42">
        <f t="shared" si="25"/>
        <v>0</v>
      </c>
      <c r="M91" s="42">
        <f t="shared" si="25"/>
        <v>0</v>
      </c>
      <c r="N91" s="42">
        <f t="shared" si="25"/>
        <v>0</v>
      </c>
      <c r="O91" s="42">
        <f t="shared" si="25"/>
        <v>0</v>
      </c>
      <c r="P91" s="42">
        <f t="shared" si="25"/>
        <v>0</v>
      </c>
      <c r="Q91" s="42">
        <f t="shared" si="25"/>
        <v>0</v>
      </c>
      <c r="R91" s="43">
        <f t="shared" ref="R91:R101" si="26">SUM(F91:Q91)</f>
        <v>0</v>
      </c>
      <c r="S91" s="4"/>
      <c r="T91" s="14"/>
    </row>
    <row r="92" spans="2:20" ht="13.2" outlineLevel="1" thickTop="1" thickBot="1" x14ac:dyDescent="0.3">
      <c r="B92" s="23" t="s">
        <v>42</v>
      </c>
      <c r="C92" s="24"/>
      <c r="D92" s="25"/>
      <c r="E92" s="14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26"/>
      <c r="R92" s="111">
        <f t="shared" si="26"/>
        <v>0</v>
      </c>
      <c r="S92" s="4"/>
      <c r="T92" s="14"/>
    </row>
    <row r="93" spans="2:20" ht="13.2" outlineLevel="1" thickTop="1" thickBot="1" x14ac:dyDescent="0.3">
      <c r="B93" s="23" t="s">
        <v>43</v>
      </c>
      <c r="C93" s="24"/>
      <c r="D93" s="25"/>
      <c r="E93" s="14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26"/>
      <c r="R93" s="112">
        <f t="shared" si="26"/>
        <v>0</v>
      </c>
      <c r="S93" s="4"/>
      <c r="T93" s="14"/>
    </row>
    <row r="94" spans="2:20" ht="13.2" outlineLevel="1" thickTop="1" thickBot="1" x14ac:dyDescent="0.3">
      <c r="B94" s="27" t="s">
        <v>44</v>
      </c>
      <c r="C94" s="1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26"/>
      <c r="R94" s="113">
        <f t="shared" si="26"/>
        <v>0</v>
      </c>
      <c r="S94" s="4"/>
      <c r="T94" s="14"/>
    </row>
    <row r="95" spans="2:20" ht="13.2" outlineLevel="1" thickTop="1" thickBot="1" x14ac:dyDescent="0.3">
      <c r="B95" s="23" t="s">
        <v>45</v>
      </c>
      <c r="C95" s="24"/>
      <c r="D95" s="25"/>
      <c r="E95" s="14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26"/>
      <c r="R95" s="112">
        <f t="shared" si="26"/>
        <v>0</v>
      </c>
      <c r="S95" s="4"/>
      <c r="T95" s="14"/>
    </row>
    <row r="96" spans="2:20" ht="13.2" outlineLevel="1" thickTop="1" thickBot="1" x14ac:dyDescent="0.3">
      <c r="B96" s="27" t="s">
        <v>46</v>
      </c>
      <c r="C96" s="1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26"/>
      <c r="R96" s="113">
        <f t="shared" si="26"/>
        <v>0</v>
      </c>
      <c r="S96" s="4"/>
      <c r="T96" s="14"/>
    </row>
    <row r="97" spans="2:20" ht="13.2" outlineLevel="1" thickTop="1" thickBot="1" x14ac:dyDescent="0.3">
      <c r="B97" s="23" t="s">
        <v>47</v>
      </c>
      <c r="C97" s="24"/>
      <c r="D97" s="25"/>
      <c r="E97" s="14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26"/>
      <c r="R97" s="112">
        <f t="shared" si="26"/>
        <v>0</v>
      </c>
      <c r="S97" s="4"/>
      <c r="T97" s="14"/>
    </row>
    <row r="98" spans="2:20" ht="13.2" outlineLevel="1" thickTop="1" thickBot="1" x14ac:dyDescent="0.3">
      <c r="B98" s="23" t="s">
        <v>48</v>
      </c>
      <c r="C98" s="24"/>
      <c r="D98" s="25"/>
      <c r="E98" s="14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26"/>
      <c r="R98" s="112">
        <f t="shared" si="26"/>
        <v>0</v>
      </c>
      <c r="S98" s="4"/>
      <c r="T98" s="14"/>
    </row>
    <row r="99" spans="2:20" ht="13.2" outlineLevel="1" thickTop="1" thickBot="1" x14ac:dyDescent="0.3">
      <c r="B99" s="23" t="s">
        <v>49</v>
      </c>
      <c r="C99" s="24"/>
      <c r="D99" s="25"/>
      <c r="E99" s="14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26"/>
      <c r="R99" s="112">
        <f t="shared" si="26"/>
        <v>0</v>
      </c>
      <c r="S99" s="4"/>
      <c r="T99" s="14"/>
    </row>
    <row r="100" spans="2:20" ht="13.2" outlineLevel="1" thickTop="1" thickBot="1" x14ac:dyDescent="0.3">
      <c r="B100" s="23" t="s">
        <v>50</v>
      </c>
      <c r="C100" s="24"/>
      <c r="D100" s="25"/>
      <c r="E100" s="14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26"/>
      <c r="R100" s="112">
        <f t="shared" si="26"/>
        <v>0</v>
      </c>
      <c r="S100" s="4"/>
      <c r="T100" s="14"/>
    </row>
    <row r="101" spans="2:20" ht="13.2" outlineLevel="1" thickTop="1" thickBot="1" x14ac:dyDescent="0.3">
      <c r="B101" s="23" t="s">
        <v>37</v>
      </c>
      <c r="C101" s="24"/>
      <c r="D101" s="25"/>
      <c r="E101" s="14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26"/>
      <c r="R101" s="114">
        <f t="shared" si="26"/>
        <v>0</v>
      </c>
      <c r="S101" s="4"/>
      <c r="T101" s="14"/>
    </row>
    <row r="102" spans="2:20" s="4" customFormat="1" ht="13.2" thickTop="1" thickBot="1" x14ac:dyDescent="0.3">
      <c r="B102" s="45"/>
      <c r="C102" s="46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8"/>
    </row>
    <row r="103" spans="2:20" ht="12.6" thickBot="1" x14ac:dyDescent="0.3">
      <c r="B103" s="39" t="s">
        <v>51</v>
      </c>
      <c r="C103" s="40"/>
      <c r="D103" s="41"/>
      <c r="E103" s="41"/>
      <c r="F103" s="42">
        <f t="shared" ref="F103:Q103" si="27">SUM(F104:F110)</f>
        <v>0</v>
      </c>
      <c r="G103" s="42">
        <f t="shared" si="27"/>
        <v>0</v>
      </c>
      <c r="H103" s="42">
        <f t="shared" si="27"/>
        <v>0</v>
      </c>
      <c r="I103" s="42">
        <f t="shared" si="27"/>
        <v>0</v>
      </c>
      <c r="J103" s="42">
        <f t="shared" si="27"/>
        <v>0</v>
      </c>
      <c r="K103" s="42">
        <f t="shared" si="27"/>
        <v>0</v>
      </c>
      <c r="L103" s="42">
        <f t="shared" si="27"/>
        <v>0</v>
      </c>
      <c r="M103" s="42">
        <f t="shared" si="27"/>
        <v>0</v>
      </c>
      <c r="N103" s="42">
        <f t="shared" si="27"/>
        <v>0</v>
      </c>
      <c r="O103" s="42">
        <f t="shared" si="27"/>
        <v>0</v>
      </c>
      <c r="P103" s="42">
        <f t="shared" si="27"/>
        <v>0</v>
      </c>
      <c r="Q103" s="42">
        <f t="shared" si="27"/>
        <v>0</v>
      </c>
      <c r="R103" s="43">
        <f t="shared" ref="R103:R110" si="28">SUM(F103:Q103)</f>
        <v>0</v>
      </c>
      <c r="S103" s="4"/>
      <c r="T103" s="14"/>
    </row>
    <row r="104" spans="2:20" ht="13.2" outlineLevel="1" thickTop="1" thickBot="1" x14ac:dyDescent="0.3">
      <c r="B104" s="23" t="s">
        <v>52</v>
      </c>
      <c r="C104" s="24" t="s">
        <v>151</v>
      </c>
      <c r="D104" s="24" t="s">
        <v>152</v>
      </c>
      <c r="E104" s="14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26"/>
      <c r="R104" s="111">
        <f t="shared" si="28"/>
        <v>0</v>
      </c>
      <c r="S104" s="4"/>
      <c r="T104" s="14"/>
    </row>
    <row r="105" spans="2:20" ht="13.2" outlineLevel="1" thickTop="1" thickBot="1" x14ac:dyDescent="0.3">
      <c r="B105" s="23" t="s">
        <v>53</v>
      </c>
      <c r="C105" s="24"/>
      <c r="D105" s="25"/>
      <c r="E105" s="14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26"/>
      <c r="R105" s="112">
        <f t="shared" si="28"/>
        <v>0</v>
      </c>
      <c r="S105" s="4"/>
      <c r="T105" s="14"/>
    </row>
    <row r="106" spans="2:20" ht="13.2" outlineLevel="1" thickTop="1" thickBot="1" x14ac:dyDescent="0.3">
      <c r="B106" s="27" t="s">
        <v>54</v>
      </c>
      <c r="C106" s="1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26"/>
      <c r="R106" s="113">
        <f t="shared" si="28"/>
        <v>0</v>
      </c>
      <c r="S106" s="4"/>
      <c r="T106" s="14"/>
    </row>
    <row r="107" spans="2:20" ht="13.2" outlineLevel="1" thickTop="1" thickBot="1" x14ac:dyDescent="0.3">
      <c r="B107" s="23" t="s">
        <v>55</v>
      </c>
      <c r="C107" s="24"/>
      <c r="D107" s="25"/>
      <c r="E107" s="14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26"/>
      <c r="R107" s="112">
        <f t="shared" si="28"/>
        <v>0</v>
      </c>
      <c r="S107" s="4"/>
      <c r="T107" s="14"/>
    </row>
    <row r="108" spans="2:20" ht="13.2" outlineLevel="1" thickTop="1" thickBot="1" x14ac:dyDescent="0.3">
      <c r="B108" s="27" t="s">
        <v>56</v>
      </c>
      <c r="C108" s="1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26"/>
      <c r="R108" s="113">
        <f t="shared" si="28"/>
        <v>0</v>
      </c>
      <c r="S108" s="4"/>
      <c r="T108" s="14"/>
    </row>
    <row r="109" spans="2:20" ht="13.2" outlineLevel="1" thickTop="1" thickBot="1" x14ac:dyDescent="0.3">
      <c r="B109" s="23" t="s">
        <v>57</v>
      </c>
      <c r="C109" s="24"/>
      <c r="D109" s="25"/>
      <c r="E109" s="14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26"/>
      <c r="R109" s="112">
        <f t="shared" si="28"/>
        <v>0</v>
      </c>
      <c r="S109" s="4"/>
      <c r="T109" s="14"/>
    </row>
    <row r="110" spans="2:20" ht="13.2" outlineLevel="1" thickTop="1" thickBot="1" x14ac:dyDescent="0.3">
      <c r="B110" s="23" t="s">
        <v>37</v>
      </c>
      <c r="C110" s="24"/>
      <c r="D110" s="25"/>
      <c r="E110" s="14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26"/>
      <c r="R110" s="114">
        <f t="shared" si="28"/>
        <v>0</v>
      </c>
      <c r="S110" s="4"/>
      <c r="T110" s="14"/>
    </row>
    <row r="111" spans="2:20" s="4" customFormat="1" ht="13.2" thickTop="1" thickBot="1" x14ac:dyDescent="0.3">
      <c r="B111" s="45"/>
      <c r="C111" s="46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8"/>
    </row>
    <row r="112" spans="2:20" ht="12.6" thickBot="1" x14ac:dyDescent="0.3">
      <c r="B112" s="39" t="s">
        <v>58</v>
      </c>
      <c r="C112" s="40"/>
      <c r="D112" s="41"/>
      <c r="E112" s="41"/>
      <c r="F112" s="42">
        <f t="shared" ref="F112:Q112" si="29">SUM(F113:F115)</f>
        <v>0</v>
      </c>
      <c r="G112" s="42">
        <f t="shared" si="29"/>
        <v>0</v>
      </c>
      <c r="H112" s="42">
        <f t="shared" si="29"/>
        <v>0</v>
      </c>
      <c r="I112" s="42">
        <f t="shared" si="29"/>
        <v>0</v>
      </c>
      <c r="J112" s="42">
        <f t="shared" si="29"/>
        <v>0</v>
      </c>
      <c r="K112" s="42">
        <f t="shared" si="29"/>
        <v>0</v>
      </c>
      <c r="L112" s="42">
        <f t="shared" si="29"/>
        <v>0</v>
      </c>
      <c r="M112" s="42">
        <f t="shared" si="29"/>
        <v>0</v>
      </c>
      <c r="N112" s="42">
        <f t="shared" si="29"/>
        <v>0</v>
      </c>
      <c r="O112" s="42">
        <f t="shared" si="29"/>
        <v>0</v>
      </c>
      <c r="P112" s="42">
        <f t="shared" si="29"/>
        <v>0</v>
      </c>
      <c r="Q112" s="42">
        <f t="shared" si="29"/>
        <v>0</v>
      </c>
      <c r="R112" s="43">
        <f>SUM(F112:Q112)</f>
        <v>0</v>
      </c>
      <c r="S112" s="4"/>
      <c r="T112" s="14"/>
    </row>
    <row r="113" spans="2:20" ht="13.2" outlineLevel="1" thickTop="1" thickBot="1" x14ac:dyDescent="0.3">
      <c r="B113" s="23" t="s">
        <v>59</v>
      </c>
      <c r="C113" s="24"/>
      <c r="D113" s="25"/>
      <c r="E113" s="14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26"/>
      <c r="R113" s="115">
        <f>SUM(F113:Q113)</f>
        <v>0</v>
      </c>
      <c r="S113" s="4"/>
      <c r="T113" s="14"/>
    </row>
    <row r="114" spans="2:20" ht="13.2" outlineLevel="1" thickTop="1" thickBot="1" x14ac:dyDescent="0.3">
      <c r="B114" s="23" t="s">
        <v>60</v>
      </c>
      <c r="C114" s="24"/>
      <c r="D114" s="25"/>
      <c r="E114" s="14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26"/>
      <c r="R114" s="113">
        <f>SUM(F114:Q114)</f>
        <v>0</v>
      </c>
      <c r="S114" s="4"/>
      <c r="T114" s="14"/>
    </row>
    <row r="115" spans="2:20" ht="13.2" outlineLevel="1" thickTop="1" thickBot="1" x14ac:dyDescent="0.3">
      <c r="B115" s="23" t="s">
        <v>37</v>
      </c>
      <c r="C115" s="24"/>
      <c r="D115" s="25"/>
      <c r="E115" s="14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26"/>
      <c r="R115" s="114">
        <f>SUM(F115:Q115)</f>
        <v>0</v>
      </c>
      <c r="S115" s="4"/>
      <c r="T115" s="14"/>
    </row>
    <row r="116" spans="2:20" s="4" customFormat="1" ht="13.2" thickTop="1" thickBot="1" x14ac:dyDescent="0.3">
      <c r="B116" s="45"/>
      <c r="C116" s="46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8"/>
    </row>
    <row r="117" spans="2:20" ht="12.6" thickBot="1" x14ac:dyDescent="0.3">
      <c r="B117" s="39" t="s">
        <v>61</v>
      </c>
      <c r="C117" s="40"/>
      <c r="D117" s="41"/>
      <c r="E117" s="41"/>
      <c r="F117" s="42">
        <f t="shared" ref="F117:Q117" si="30">SUM(F118:F122)</f>
        <v>0</v>
      </c>
      <c r="G117" s="42">
        <f t="shared" si="30"/>
        <v>0</v>
      </c>
      <c r="H117" s="42">
        <f t="shared" si="30"/>
        <v>0</v>
      </c>
      <c r="I117" s="42">
        <f t="shared" si="30"/>
        <v>0</v>
      </c>
      <c r="J117" s="42">
        <f t="shared" si="30"/>
        <v>0</v>
      </c>
      <c r="K117" s="42">
        <f t="shared" si="30"/>
        <v>0</v>
      </c>
      <c r="L117" s="42">
        <f t="shared" si="30"/>
        <v>0</v>
      </c>
      <c r="M117" s="42">
        <f t="shared" si="30"/>
        <v>0</v>
      </c>
      <c r="N117" s="42">
        <f t="shared" si="30"/>
        <v>0</v>
      </c>
      <c r="O117" s="42">
        <f t="shared" si="30"/>
        <v>0</v>
      </c>
      <c r="P117" s="42">
        <f t="shared" si="30"/>
        <v>0</v>
      </c>
      <c r="Q117" s="42">
        <f t="shared" si="30"/>
        <v>0</v>
      </c>
      <c r="R117" s="43">
        <f>SUM(F117:Q117)</f>
        <v>0</v>
      </c>
      <c r="S117" s="4"/>
      <c r="T117" s="14"/>
    </row>
    <row r="118" spans="2:20" ht="13.2" outlineLevel="1" thickTop="1" thickBot="1" x14ac:dyDescent="0.3">
      <c r="B118" s="23" t="s">
        <v>61</v>
      </c>
      <c r="C118" s="24"/>
      <c r="D118" s="25"/>
      <c r="E118" s="14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26"/>
      <c r="R118" s="111">
        <f>SUM(F118:Q118)</f>
        <v>0</v>
      </c>
      <c r="S118" s="4"/>
      <c r="T118" s="14"/>
    </row>
    <row r="119" spans="2:20" ht="13.2" outlineLevel="1" thickTop="1" thickBot="1" x14ac:dyDescent="0.3">
      <c r="B119" s="23" t="s">
        <v>62</v>
      </c>
      <c r="C119" s="24"/>
      <c r="D119" s="25"/>
      <c r="E119" s="14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26"/>
      <c r="R119" s="113"/>
      <c r="S119" s="4"/>
      <c r="T119" s="14"/>
    </row>
    <row r="120" spans="2:20" ht="13.2" outlineLevel="1" thickTop="1" thickBot="1" x14ac:dyDescent="0.3">
      <c r="B120" s="27" t="s">
        <v>63</v>
      </c>
      <c r="C120" s="24"/>
      <c r="D120" s="25"/>
      <c r="E120" s="14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26"/>
      <c r="R120" s="113"/>
      <c r="S120" s="4"/>
      <c r="T120" s="14"/>
    </row>
    <row r="121" spans="2:20" ht="13.2" outlineLevel="1" thickTop="1" thickBot="1" x14ac:dyDescent="0.3">
      <c r="B121" s="23" t="s">
        <v>64</v>
      </c>
      <c r="C121" s="24"/>
      <c r="D121" s="25"/>
      <c r="E121" s="14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26"/>
      <c r="R121" s="113"/>
      <c r="S121" s="4"/>
      <c r="T121" s="14"/>
    </row>
    <row r="122" spans="2:20" ht="13.2" outlineLevel="1" thickTop="1" thickBot="1" x14ac:dyDescent="0.3">
      <c r="B122" s="23" t="s">
        <v>37</v>
      </c>
      <c r="C122" s="24"/>
      <c r="D122" s="25"/>
      <c r="E122" s="14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26"/>
      <c r="R122" s="114">
        <f>SUM(F122:Q122)</f>
        <v>0</v>
      </c>
      <c r="S122" s="4"/>
      <c r="T122" s="14"/>
    </row>
    <row r="123" spans="2:20" s="4" customFormat="1" ht="13.2" thickTop="1" thickBot="1" x14ac:dyDescent="0.3">
      <c r="B123" s="45"/>
      <c r="C123" s="46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2:20" ht="12.6" thickBot="1" x14ac:dyDescent="0.3">
      <c r="B124" s="39" t="s">
        <v>37</v>
      </c>
      <c r="C124" s="40"/>
      <c r="D124" s="41"/>
      <c r="E124" s="41"/>
      <c r="F124" s="42">
        <f t="shared" ref="F124:Q124" si="31">SUM(F125:F128)</f>
        <v>0</v>
      </c>
      <c r="G124" s="42">
        <f t="shared" si="31"/>
        <v>0</v>
      </c>
      <c r="H124" s="42">
        <f t="shared" si="31"/>
        <v>0</v>
      </c>
      <c r="I124" s="42">
        <f t="shared" si="31"/>
        <v>0</v>
      </c>
      <c r="J124" s="42">
        <f t="shared" si="31"/>
        <v>0</v>
      </c>
      <c r="K124" s="42">
        <f t="shared" si="31"/>
        <v>0</v>
      </c>
      <c r="L124" s="42">
        <f t="shared" si="31"/>
        <v>0</v>
      </c>
      <c r="M124" s="42">
        <f t="shared" si="31"/>
        <v>0</v>
      </c>
      <c r="N124" s="42">
        <f t="shared" si="31"/>
        <v>0</v>
      </c>
      <c r="O124" s="42">
        <f t="shared" si="31"/>
        <v>0</v>
      </c>
      <c r="P124" s="42">
        <f t="shared" si="31"/>
        <v>0</v>
      </c>
      <c r="Q124" s="42">
        <f t="shared" si="31"/>
        <v>0</v>
      </c>
      <c r="R124" s="43">
        <f t="shared" ref="R124:R129" si="32">SUM(F124:Q124)</f>
        <v>0</v>
      </c>
      <c r="S124" s="4"/>
      <c r="T124" s="14"/>
    </row>
    <row r="125" spans="2:20" ht="13.2" outlineLevel="1" thickTop="1" thickBot="1" x14ac:dyDescent="0.3">
      <c r="B125" s="27" t="s">
        <v>65</v>
      </c>
      <c r="C125" s="1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26"/>
      <c r="R125" s="115">
        <f t="shared" si="32"/>
        <v>0</v>
      </c>
      <c r="S125" s="4"/>
      <c r="T125" s="14"/>
    </row>
    <row r="126" spans="2:20" ht="13.2" outlineLevel="1" thickTop="1" thickBot="1" x14ac:dyDescent="0.3">
      <c r="B126" s="23" t="s">
        <v>64</v>
      </c>
      <c r="C126" s="24"/>
      <c r="D126" s="25"/>
      <c r="E126" s="14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26"/>
      <c r="R126" s="112">
        <f t="shared" si="32"/>
        <v>0</v>
      </c>
      <c r="S126" s="4"/>
      <c r="T126" s="14"/>
    </row>
    <row r="127" spans="2:20" ht="13.2" outlineLevel="1" thickTop="1" thickBot="1" x14ac:dyDescent="0.3">
      <c r="B127" s="27" t="s">
        <v>66</v>
      </c>
      <c r="C127" s="1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26"/>
      <c r="R127" s="113">
        <f t="shared" si="32"/>
        <v>0</v>
      </c>
      <c r="S127" s="4"/>
      <c r="T127" s="14"/>
    </row>
    <row r="128" spans="2:20" ht="13.2" outlineLevel="1" thickTop="1" thickBot="1" x14ac:dyDescent="0.3">
      <c r="B128" s="23" t="s">
        <v>67</v>
      </c>
      <c r="C128" s="24"/>
      <c r="D128" s="25"/>
      <c r="E128" s="14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26"/>
      <c r="R128" s="114">
        <f t="shared" si="32"/>
        <v>0</v>
      </c>
      <c r="S128" s="4"/>
      <c r="T128" s="14"/>
    </row>
    <row r="129" spans="2:20" s="4" customFormat="1" ht="13.2" thickTop="1" thickBot="1" x14ac:dyDescent="0.3">
      <c r="B129" s="45"/>
      <c r="C129" s="46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8">
        <f t="shared" si="32"/>
        <v>0</v>
      </c>
    </row>
    <row r="130" spans="2:20" ht="12.6" thickBot="1" x14ac:dyDescent="0.3">
      <c r="B130" s="19" t="s">
        <v>78</v>
      </c>
      <c r="C130" s="20"/>
      <c r="D130" s="21"/>
      <c r="E130" s="21"/>
      <c r="F130" s="22">
        <f t="shared" ref="F130:Q130" si="33">SUM(F131:F139)</f>
        <v>0</v>
      </c>
      <c r="G130" s="22">
        <f t="shared" si="33"/>
        <v>0</v>
      </c>
      <c r="H130" s="22">
        <f t="shared" si="33"/>
        <v>0</v>
      </c>
      <c r="I130" s="22">
        <f t="shared" si="33"/>
        <v>0</v>
      </c>
      <c r="J130" s="22">
        <f t="shared" si="33"/>
        <v>0</v>
      </c>
      <c r="K130" s="22">
        <f t="shared" si="33"/>
        <v>0</v>
      </c>
      <c r="L130" s="22">
        <f t="shared" si="33"/>
        <v>0</v>
      </c>
      <c r="M130" s="22">
        <f t="shared" si="33"/>
        <v>0</v>
      </c>
      <c r="N130" s="22">
        <f t="shared" si="33"/>
        <v>0</v>
      </c>
      <c r="O130" s="22">
        <f t="shared" si="33"/>
        <v>0</v>
      </c>
      <c r="P130" s="22">
        <f t="shared" si="33"/>
        <v>0</v>
      </c>
      <c r="Q130" s="22">
        <f t="shared" si="33"/>
        <v>0</v>
      </c>
      <c r="R130" s="37">
        <f>SUM(F130:Q130)</f>
        <v>0</v>
      </c>
      <c r="S130" s="4"/>
      <c r="T130" s="14"/>
    </row>
    <row r="131" spans="2:20" ht="13.2" outlineLevel="1" thickTop="1" thickBot="1" x14ac:dyDescent="0.3">
      <c r="B131" s="23" t="s">
        <v>101</v>
      </c>
      <c r="C131" s="24"/>
      <c r="D131" s="25"/>
      <c r="E131" s="14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26"/>
      <c r="R131" s="111">
        <f t="shared" ref="R131:R139" si="34">SUM(F131:Q131)</f>
        <v>0</v>
      </c>
      <c r="S131" s="4"/>
      <c r="T131" s="14"/>
    </row>
    <row r="132" spans="2:20" ht="13.2" outlineLevel="1" thickTop="1" thickBot="1" x14ac:dyDescent="0.3">
      <c r="B132" s="23" t="s">
        <v>79</v>
      </c>
      <c r="C132" s="24"/>
      <c r="D132" s="25"/>
      <c r="E132" s="14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6"/>
      <c r="R132" s="112">
        <f t="shared" si="34"/>
        <v>0</v>
      </c>
      <c r="S132" s="4"/>
      <c r="T132" s="14"/>
    </row>
    <row r="133" spans="2:20" ht="13.2" outlineLevel="1" thickTop="1" thickBot="1" x14ac:dyDescent="0.3">
      <c r="B133" s="23" t="s">
        <v>104</v>
      </c>
      <c r="C133" s="24"/>
      <c r="D133" s="25"/>
      <c r="E133" s="14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26"/>
      <c r="R133" s="112">
        <f t="shared" si="34"/>
        <v>0</v>
      </c>
      <c r="S133" s="4"/>
      <c r="T133" s="14"/>
    </row>
    <row r="134" spans="2:20" ht="13.2" outlineLevel="1" thickTop="1" thickBot="1" x14ac:dyDescent="0.3">
      <c r="B134" s="23" t="s">
        <v>80</v>
      </c>
      <c r="C134" s="24"/>
      <c r="D134" s="25"/>
      <c r="E134" s="14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26"/>
      <c r="R134" s="112">
        <f t="shared" si="34"/>
        <v>0</v>
      </c>
      <c r="S134" s="4"/>
      <c r="T134" s="14"/>
    </row>
    <row r="135" spans="2:20" ht="13.2" outlineLevel="1" thickTop="1" thickBot="1" x14ac:dyDescent="0.3">
      <c r="B135" s="23" t="s">
        <v>102</v>
      </c>
      <c r="C135" s="24"/>
      <c r="D135" s="25"/>
      <c r="E135" s="14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26"/>
      <c r="R135" s="112">
        <f t="shared" si="34"/>
        <v>0</v>
      </c>
      <c r="S135" s="4"/>
      <c r="T135" s="14"/>
    </row>
    <row r="136" spans="2:20" ht="13.2" outlineLevel="1" thickTop="1" thickBot="1" x14ac:dyDescent="0.3">
      <c r="B136" s="23" t="s">
        <v>81</v>
      </c>
      <c r="C136" s="24"/>
      <c r="D136" s="25"/>
      <c r="E136" s="14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26"/>
      <c r="R136" s="112">
        <f t="shared" si="34"/>
        <v>0</v>
      </c>
      <c r="S136" s="4"/>
      <c r="T136" s="14"/>
    </row>
    <row r="137" spans="2:20" ht="13.2" outlineLevel="1" thickTop="1" thickBot="1" x14ac:dyDescent="0.3">
      <c r="B137" s="23" t="s">
        <v>103</v>
      </c>
      <c r="C137" s="24"/>
      <c r="D137" s="25"/>
      <c r="E137" s="14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26"/>
      <c r="R137" s="112">
        <f t="shared" si="34"/>
        <v>0</v>
      </c>
      <c r="S137" s="4"/>
      <c r="T137" s="14"/>
    </row>
    <row r="138" spans="2:20" ht="13.2" outlineLevel="1" thickTop="1" thickBot="1" x14ac:dyDescent="0.3">
      <c r="B138" s="23" t="s">
        <v>82</v>
      </c>
      <c r="C138" s="24"/>
      <c r="D138" s="25"/>
      <c r="E138" s="14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26"/>
      <c r="R138" s="112">
        <f t="shared" si="34"/>
        <v>0</v>
      </c>
      <c r="S138" s="4"/>
      <c r="T138" s="14"/>
    </row>
    <row r="139" spans="2:20" ht="13.2" outlineLevel="1" thickTop="1" thickBot="1" x14ac:dyDescent="0.3">
      <c r="B139" s="23" t="s">
        <v>83</v>
      </c>
      <c r="C139" s="24"/>
      <c r="D139" s="25"/>
      <c r="E139" s="14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26"/>
      <c r="R139" s="116">
        <f t="shared" si="34"/>
        <v>0</v>
      </c>
      <c r="S139" s="4"/>
      <c r="T139" s="14"/>
    </row>
    <row r="140" spans="2:20" ht="13.2" thickTop="1" thickBot="1" x14ac:dyDescent="0.3">
      <c r="B140" s="27"/>
      <c r="C140" s="1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4"/>
      <c r="T140" s="14"/>
    </row>
    <row r="141" spans="2:20" s="1" customFormat="1" ht="12.6" thickBot="1" x14ac:dyDescent="0.3">
      <c r="B141" s="118" t="s">
        <v>120</v>
      </c>
      <c r="C141" s="119"/>
      <c r="D141" s="119"/>
      <c r="E141" s="119"/>
      <c r="F141" s="144">
        <f t="shared" ref="F141:Q141" si="35">F7-F54</f>
        <v>0</v>
      </c>
      <c r="G141" s="144">
        <f t="shared" si="35"/>
        <v>0</v>
      </c>
      <c r="H141" s="144">
        <f t="shared" si="35"/>
        <v>0</v>
      </c>
      <c r="I141" s="144">
        <f t="shared" si="35"/>
        <v>0</v>
      </c>
      <c r="J141" s="144">
        <f t="shared" si="35"/>
        <v>0</v>
      </c>
      <c r="K141" s="144">
        <f t="shared" si="35"/>
        <v>0</v>
      </c>
      <c r="L141" s="144">
        <f t="shared" si="35"/>
        <v>0</v>
      </c>
      <c r="M141" s="144">
        <f t="shared" si="35"/>
        <v>0</v>
      </c>
      <c r="N141" s="144">
        <f t="shared" si="35"/>
        <v>0</v>
      </c>
      <c r="O141" s="144">
        <f t="shared" si="35"/>
        <v>0</v>
      </c>
      <c r="P141" s="144">
        <f t="shared" si="35"/>
        <v>0</v>
      </c>
      <c r="Q141" s="144">
        <f t="shared" si="35"/>
        <v>0</v>
      </c>
      <c r="R141" s="121"/>
      <c r="S141" s="7"/>
      <c r="T141" s="9"/>
    </row>
    <row r="142" spans="2:20" ht="12.6" thickBot="1" x14ac:dyDescent="0.3"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36"/>
      <c r="S142" s="4"/>
      <c r="T142" s="14"/>
    </row>
    <row r="143" spans="2:20" s="1" customFormat="1" ht="12.6" thickBot="1" x14ac:dyDescent="0.3">
      <c r="B143" s="118" t="s">
        <v>84</v>
      </c>
      <c r="C143" s="119"/>
      <c r="D143" s="119"/>
      <c r="E143" s="119"/>
      <c r="F143" s="144">
        <v>0</v>
      </c>
      <c r="G143" s="144">
        <f t="shared" ref="G143:Q143" si="36">F156</f>
        <v>0</v>
      </c>
      <c r="H143" s="144">
        <f t="shared" si="36"/>
        <v>0</v>
      </c>
      <c r="I143" s="144">
        <f t="shared" si="36"/>
        <v>0</v>
      </c>
      <c r="J143" s="144">
        <f t="shared" si="36"/>
        <v>0</v>
      </c>
      <c r="K143" s="144">
        <f t="shared" si="36"/>
        <v>0</v>
      </c>
      <c r="L143" s="144">
        <f t="shared" si="36"/>
        <v>0</v>
      </c>
      <c r="M143" s="144">
        <f t="shared" si="36"/>
        <v>0</v>
      </c>
      <c r="N143" s="144">
        <f t="shared" si="36"/>
        <v>0</v>
      </c>
      <c r="O143" s="144">
        <f t="shared" si="36"/>
        <v>0</v>
      </c>
      <c r="P143" s="144">
        <f t="shared" si="36"/>
        <v>0</v>
      </c>
      <c r="Q143" s="144">
        <f t="shared" si="36"/>
        <v>0</v>
      </c>
      <c r="R143" s="121"/>
      <c r="S143" s="7"/>
      <c r="T143" s="9"/>
    </row>
    <row r="144" spans="2:20" ht="12.6" thickBot="1" x14ac:dyDescent="0.3"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36"/>
      <c r="S144" s="4"/>
      <c r="T144" s="14"/>
    </row>
    <row r="145" spans="2:20" s="1" customFormat="1" ht="12.6" thickBot="1" x14ac:dyDescent="0.3">
      <c r="B145" s="118" t="s">
        <v>85</v>
      </c>
      <c r="C145" s="119"/>
      <c r="D145" s="119"/>
      <c r="E145" s="119"/>
      <c r="F145" s="144">
        <f t="shared" ref="F145:R145" si="37">SUM(F141:F143)</f>
        <v>0</v>
      </c>
      <c r="G145" s="144">
        <f>SUM(G141:G143)</f>
        <v>0</v>
      </c>
      <c r="H145" s="144">
        <f t="shared" si="37"/>
        <v>0</v>
      </c>
      <c r="I145" s="144">
        <f t="shared" si="37"/>
        <v>0</v>
      </c>
      <c r="J145" s="144">
        <f t="shared" si="37"/>
        <v>0</v>
      </c>
      <c r="K145" s="144">
        <f t="shared" si="37"/>
        <v>0</v>
      </c>
      <c r="L145" s="144">
        <f t="shared" si="37"/>
        <v>0</v>
      </c>
      <c r="M145" s="144">
        <f t="shared" si="37"/>
        <v>0</v>
      </c>
      <c r="N145" s="144">
        <f t="shared" si="37"/>
        <v>0</v>
      </c>
      <c r="O145" s="144">
        <f t="shared" si="37"/>
        <v>0</v>
      </c>
      <c r="P145" s="144">
        <f t="shared" si="37"/>
        <v>0</v>
      </c>
      <c r="Q145" s="144">
        <f t="shared" si="37"/>
        <v>0</v>
      </c>
      <c r="R145" s="122">
        <f t="shared" si="37"/>
        <v>0</v>
      </c>
      <c r="S145" s="7"/>
      <c r="T145" s="9"/>
    </row>
    <row r="146" spans="2:20" ht="12.6" thickBot="1" x14ac:dyDescent="0.3"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36"/>
      <c r="S146" s="4"/>
      <c r="T146" s="14"/>
    </row>
    <row r="147" spans="2:20" s="1" customFormat="1" ht="12.6" thickBot="1" x14ac:dyDescent="0.3">
      <c r="B147" s="118" t="s">
        <v>86</v>
      </c>
      <c r="C147" s="119"/>
      <c r="D147" s="119"/>
      <c r="E147" s="119"/>
      <c r="F147" s="120">
        <f t="shared" ref="F147:Q147" si="38">E151+E152+E153+E154</f>
        <v>0</v>
      </c>
      <c r="G147" s="120">
        <f t="shared" si="38"/>
        <v>0</v>
      </c>
      <c r="H147" s="120">
        <f t="shared" si="38"/>
        <v>0</v>
      </c>
      <c r="I147" s="120">
        <f t="shared" si="38"/>
        <v>0</v>
      </c>
      <c r="J147" s="120">
        <f t="shared" si="38"/>
        <v>0</v>
      </c>
      <c r="K147" s="120">
        <f t="shared" si="38"/>
        <v>0</v>
      </c>
      <c r="L147" s="120">
        <f t="shared" si="38"/>
        <v>0</v>
      </c>
      <c r="M147" s="120">
        <f t="shared" si="38"/>
        <v>0</v>
      </c>
      <c r="N147" s="120">
        <f t="shared" si="38"/>
        <v>0</v>
      </c>
      <c r="O147" s="120">
        <f t="shared" si="38"/>
        <v>0</v>
      </c>
      <c r="P147" s="120">
        <f t="shared" si="38"/>
        <v>0</v>
      </c>
      <c r="Q147" s="120">
        <f t="shared" si="38"/>
        <v>0</v>
      </c>
      <c r="R147" s="122">
        <f>SUM(F147:Q147)</f>
        <v>0</v>
      </c>
      <c r="S147" s="7"/>
      <c r="T147" s="9"/>
    </row>
    <row r="148" spans="2:20" x14ac:dyDescent="0.25"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36"/>
      <c r="S148" s="14"/>
    </row>
    <row r="149" spans="2:20" x14ac:dyDescent="0.25">
      <c r="B149" s="55" t="s">
        <v>87</v>
      </c>
      <c r="C149" s="56"/>
      <c r="D149" s="57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48"/>
      <c r="S149" s="14"/>
    </row>
    <row r="150" spans="2:20" outlineLevel="1" x14ac:dyDescent="0.25">
      <c r="B150" s="59"/>
      <c r="C150" s="60"/>
      <c r="D150" s="61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48"/>
      <c r="S150" s="14"/>
    </row>
    <row r="151" spans="2:20" ht="12.6" outlineLevel="1" thickBot="1" x14ac:dyDescent="0.3">
      <c r="B151" s="23" t="s">
        <v>88</v>
      </c>
      <c r="C151" s="24"/>
      <c r="D151" s="25"/>
      <c r="E151" s="25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28"/>
      <c r="S151" s="14"/>
    </row>
    <row r="152" spans="2:20" ht="13.2" outlineLevel="1" thickTop="1" thickBot="1" x14ac:dyDescent="0.3">
      <c r="B152" s="23" t="s">
        <v>89</v>
      </c>
      <c r="C152" s="24"/>
      <c r="D152" s="25"/>
      <c r="E152" s="2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28"/>
      <c r="S152" s="14"/>
    </row>
    <row r="153" spans="2:20" ht="13.2" outlineLevel="1" thickTop="1" thickBot="1" x14ac:dyDescent="0.3">
      <c r="B153" s="23" t="s">
        <v>90</v>
      </c>
      <c r="C153" s="24"/>
      <c r="D153" s="25"/>
      <c r="E153" s="2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28"/>
      <c r="S153" s="14"/>
    </row>
    <row r="154" spans="2:20" ht="13.2" outlineLevel="1" thickTop="1" thickBot="1" x14ac:dyDescent="0.3">
      <c r="B154" s="23" t="s">
        <v>91</v>
      </c>
      <c r="C154" s="24"/>
      <c r="D154" s="25"/>
      <c r="E154" s="2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28"/>
      <c r="S154" s="14"/>
    </row>
    <row r="155" spans="2:20" ht="13.2" thickTop="1" thickBot="1" x14ac:dyDescent="0.3">
      <c r="B155" s="64"/>
      <c r="C155" s="64"/>
      <c r="D155" s="61"/>
      <c r="E155" s="61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6"/>
      <c r="S155" s="4"/>
      <c r="T155" s="14"/>
    </row>
    <row r="156" spans="2:20" s="1" customFormat="1" ht="12.6" thickBot="1" x14ac:dyDescent="0.3">
      <c r="B156" s="118" t="s">
        <v>92</v>
      </c>
      <c r="C156" s="119"/>
      <c r="D156" s="119"/>
      <c r="E156" s="119"/>
      <c r="F156" s="144">
        <f t="shared" ref="F156:Q156" si="39">F145-F147</f>
        <v>0</v>
      </c>
      <c r="G156" s="144">
        <f t="shared" si="39"/>
        <v>0</v>
      </c>
      <c r="H156" s="144">
        <f t="shared" si="39"/>
        <v>0</v>
      </c>
      <c r="I156" s="144">
        <f t="shared" si="39"/>
        <v>0</v>
      </c>
      <c r="J156" s="144">
        <f t="shared" si="39"/>
        <v>0</v>
      </c>
      <c r="K156" s="144">
        <f t="shared" si="39"/>
        <v>0</v>
      </c>
      <c r="L156" s="144">
        <f t="shared" si="39"/>
        <v>0</v>
      </c>
      <c r="M156" s="144">
        <f t="shared" si="39"/>
        <v>0</v>
      </c>
      <c r="N156" s="144">
        <f t="shared" si="39"/>
        <v>0</v>
      </c>
      <c r="O156" s="144">
        <f t="shared" si="39"/>
        <v>0</v>
      </c>
      <c r="P156" s="144">
        <f t="shared" si="39"/>
        <v>0</v>
      </c>
      <c r="Q156" s="144">
        <f t="shared" si="39"/>
        <v>0</v>
      </c>
      <c r="R156" s="121"/>
      <c r="S156" s="7"/>
      <c r="T156" s="9"/>
    </row>
    <row r="157" spans="2:20" ht="12.6" thickBot="1" x14ac:dyDescent="0.3">
      <c r="Q157" s="2"/>
      <c r="R157" s="36"/>
      <c r="S157" s="4"/>
      <c r="T157" s="14"/>
    </row>
    <row r="158" spans="2:20" ht="12.6" thickBot="1" x14ac:dyDescent="0.3">
      <c r="B158" s="118" t="s">
        <v>93</v>
      </c>
      <c r="C158" s="119"/>
      <c r="D158" s="119"/>
      <c r="E158" s="119"/>
      <c r="F158" s="120">
        <f t="shared" ref="F158:Q158" si="40">SUM(F162:F166)</f>
        <v>0</v>
      </c>
      <c r="G158" s="120">
        <f t="shared" si="40"/>
        <v>0</v>
      </c>
      <c r="H158" s="120">
        <f t="shared" si="40"/>
        <v>0</v>
      </c>
      <c r="I158" s="120">
        <f t="shared" si="40"/>
        <v>0</v>
      </c>
      <c r="J158" s="120">
        <f t="shared" si="40"/>
        <v>0</v>
      </c>
      <c r="K158" s="120">
        <f t="shared" si="40"/>
        <v>0</v>
      </c>
      <c r="L158" s="120">
        <f t="shared" si="40"/>
        <v>0</v>
      </c>
      <c r="M158" s="120">
        <f t="shared" si="40"/>
        <v>0</v>
      </c>
      <c r="N158" s="120">
        <f t="shared" si="40"/>
        <v>0</v>
      </c>
      <c r="O158" s="120">
        <f t="shared" si="40"/>
        <v>0</v>
      </c>
      <c r="P158" s="120">
        <f t="shared" si="40"/>
        <v>0</v>
      </c>
      <c r="Q158" s="120">
        <f t="shared" si="40"/>
        <v>0</v>
      </c>
      <c r="R158" s="121"/>
      <c r="S158" s="4"/>
      <c r="T158" s="14"/>
    </row>
    <row r="159" spans="2:20" x14ac:dyDescent="0.25">
      <c r="Q159" s="2"/>
      <c r="R159" s="36"/>
      <c r="S159" s="4"/>
      <c r="T159" s="14"/>
    </row>
    <row r="160" spans="2:20" x14ac:dyDescent="0.25">
      <c r="B160" s="55" t="s">
        <v>94</v>
      </c>
      <c r="C160" s="56"/>
      <c r="D160" s="57"/>
      <c r="E160" s="57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48"/>
      <c r="S160" s="4"/>
      <c r="T160" s="14"/>
    </row>
    <row r="161" spans="2:20" outlineLevel="1" x14ac:dyDescent="0.25">
      <c r="B161" s="59"/>
      <c r="C161" s="60"/>
      <c r="D161" s="61"/>
      <c r="E161" s="61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48"/>
      <c r="S161" s="4"/>
      <c r="T161" s="14"/>
    </row>
    <row r="162" spans="2:20" ht="12.6" outlineLevel="1" thickBot="1" x14ac:dyDescent="0.3">
      <c r="B162" s="23" t="str">
        <f>B151</f>
        <v>Investimento A</v>
      </c>
      <c r="C162" s="24"/>
      <c r="D162" s="25"/>
      <c r="E162" s="145"/>
      <c r="F162" s="63"/>
      <c r="G162" s="63">
        <f t="shared" ref="G162:Q162" si="41">F151+F162*(1+F173)</f>
        <v>0</v>
      </c>
      <c r="H162" s="63">
        <f t="shared" si="41"/>
        <v>0</v>
      </c>
      <c r="I162" s="63">
        <f t="shared" si="41"/>
        <v>0</v>
      </c>
      <c r="J162" s="63">
        <f t="shared" si="41"/>
        <v>0</v>
      </c>
      <c r="K162" s="63">
        <f t="shared" si="41"/>
        <v>0</v>
      </c>
      <c r="L162" s="63">
        <f t="shared" si="41"/>
        <v>0</v>
      </c>
      <c r="M162" s="63">
        <f t="shared" si="41"/>
        <v>0</v>
      </c>
      <c r="N162" s="63">
        <f t="shared" si="41"/>
        <v>0</v>
      </c>
      <c r="O162" s="63">
        <f t="shared" si="41"/>
        <v>0</v>
      </c>
      <c r="P162" s="63">
        <f t="shared" si="41"/>
        <v>0</v>
      </c>
      <c r="Q162" s="63">
        <f t="shared" si="41"/>
        <v>0</v>
      </c>
      <c r="R162" s="48"/>
      <c r="S162" s="4"/>
      <c r="T162" s="14"/>
    </row>
    <row r="163" spans="2:20" ht="13.2" outlineLevel="1" thickTop="1" thickBot="1" x14ac:dyDescent="0.3">
      <c r="B163" s="23" t="str">
        <f>B152</f>
        <v>Investimento B</v>
      </c>
      <c r="C163" s="24"/>
      <c r="D163" s="25"/>
      <c r="E163" s="145"/>
      <c r="F163" s="6"/>
      <c r="G163" s="63">
        <f t="shared" ref="G163:Q163" si="42">F152+F163*(1+F174)</f>
        <v>0</v>
      </c>
      <c r="H163" s="63">
        <f t="shared" si="42"/>
        <v>0</v>
      </c>
      <c r="I163" s="63">
        <f t="shared" si="42"/>
        <v>0</v>
      </c>
      <c r="J163" s="63">
        <f t="shared" si="42"/>
        <v>0</v>
      </c>
      <c r="K163" s="63">
        <f t="shared" si="42"/>
        <v>0</v>
      </c>
      <c r="L163" s="63">
        <f t="shared" si="42"/>
        <v>0</v>
      </c>
      <c r="M163" s="63">
        <f t="shared" si="42"/>
        <v>0</v>
      </c>
      <c r="N163" s="63">
        <f t="shared" si="42"/>
        <v>0</v>
      </c>
      <c r="O163" s="63">
        <f t="shared" si="42"/>
        <v>0</v>
      </c>
      <c r="P163" s="63">
        <f t="shared" si="42"/>
        <v>0</v>
      </c>
      <c r="Q163" s="63">
        <f t="shared" si="42"/>
        <v>0</v>
      </c>
      <c r="R163" s="48"/>
      <c r="S163" s="4"/>
      <c r="T163" s="14"/>
    </row>
    <row r="164" spans="2:20" ht="13.2" outlineLevel="1" thickTop="1" thickBot="1" x14ac:dyDescent="0.3">
      <c r="B164" s="23" t="str">
        <f>B153</f>
        <v>Investimento C</v>
      </c>
      <c r="C164" s="24"/>
      <c r="D164" s="25"/>
      <c r="E164" s="145"/>
      <c r="F164" s="6"/>
      <c r="G164" s="63">
        <f t="shared" ref="G164:Q164" si="43">F153+F164*(1+F175)</f>
        <v>0</v>
      </c>
      <c r="H164" s="63">
        <f t="shared" si="43"/>
        <v>0</v>
      </c>
      <c r="I164" s="63">
        <f t="shared" si="43"/>
        <v>0</v>
      </c>
      <c r="J164" s="63">
        <f t="shared" si="43"/>
        <v>0</v>
      </c>
      <c r="K164" s="63">
        <f t="shared" si="43"/>
        <v>0</v>
      </c>
      <c r="L164" s="63">
        <f t="shared" si="43"/>
        <v>0</v>
      </c>
      <c r="M164" s="63">
        <f t="shared" si="43"/>
        <v>0</v>
      </c>
      <c r="N164" s="63">
        <f t="shared" si="43"/>
        <v>0</v>
      </c>
      <c r="O164" s="63">
        <f t="shared" si="43"/>
        <v>0</v>
      </c>
      <c r="P164" s="63">
        <f t="shared" si="43"/>
        <v>0</v>
      </c>
      <c r="Q164" s="63">
        <f t="shared" si="43"/>
        <v>0</v>
      </c>
      <c r="R164" s="48"/>
      <c r="S164" s="4"/>
      <c r="T164" s="14"/>
    </row>
    <row r="165" spans="2:20" ht="13.2" outlineLevel="1" thickTop="1" thickBot="1" x14ac:dyDescent="0.3">
      <c r="B165" s="23" t="str">
        <f>B154</f>
        <v>Investimento D</v>
      </c>
      <c r="C165" s="24"/>
      <c r="D165" s="25"/>
      <c r="E165" s="145"/>
      <c r="F165" s="6"/>
      <c r="G165" s="63">
        <f t="shared" ref="G165:Q165" si="44">F154+F165*(1+F176)</f>
        <v>0</v>
      </c>
      <c r="H165" s="63">
        <f t="shared" si="44"/>
        <v>0</v>
      </c>
      <c r="I165" s="63">
        <f t="shared" si="44"/>
        <v>0</v>
      </c>
      <c r="J165" s="63">
        <f t="shared" si="44"/>
        <v>0</v>
      </c>
      <c r="K165" s="63">
        <f t="shared" si="44"/>
        <v>0</v>
      </c>
      <c r="L165" s="63">
        <f t="shared" si="44"/>
        <v>0</v>
      </c>
      <c r="M165" s="63">
        <f t="shared" si="44"/>
        <v>0</v>
      </c>
      <c r="N165" s="63">
        <f t="shared" si="44"/>
        <v>0</v>
      </c>
      <c r="O165" s="63">
        <f t="shared" si="44"/>
        <v>0</v>
      </c>
      <c r="P165" s="63">
        <f t="shared" si="44"/>
        <v>0</v>
      </c>
      <c r="Q165" s="63">
        <f t="shared" si="44"/>
        <v>0</v>
      </c>
      <c r="R165" s="48"/>
      <c r="S165" s="4"/>
      <c r="T165" s="14"/>
    </row>
    <row r="166" spans="2:20" ht="13.2" thickTop="1" thickBot="1" x14ac:dyDescent="0.3"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36"/>
      <c r="S166" s="4"/>
      <c r="T166" s="14"/>
    </row>
    <row r="167" spans="2:20" s="3" customFormat="1" ht="12.6" thickBot="1" x14ac:dyDescent="0.3">
      <c r="B167" s="118" t="s">
        <v>95</v>
      </c>
      <c r="C167" s="119"/>
      <c r="D167" s="119"/>
      <c r="E167" s="119"/>
      <c r="F167" s="120">
        <v>0</v>
      </c>
      <c r="G167" s="120">
        <f t="shared" ref="G167:Q167" si="45">(G158-G147)-F158</f>
        <v>0</v>
      </c>
      <c r="H167" s="120">
        <f t="shared" si="45"/>
        <v>0</v>
      </c>
      <c r="I167" s="120">
        <f t="shared" si="45"/>
        <v>0</v>
      </c>
      <c r="J167" s="120">
        <f t="shared" si="45"/>
        <v>0</v>
      </c>
      <c r="K167" s="120">
        <f t="shared" si="45"/>
        <v>0</v>
      </c>
      <c r="L167" s="120">
        <f t="shared" si="45"/>
        <v>0</v>
      </c>
      <c r="M167" s="120">
        <f t="shared" si="45"/>
        <v>0</v>
      </c>
      <c r="N167" s="120">
        <f t="shared" si="45"/>
        <v>0</v>
      </c>
      <c r="O167" s="120">
        <f t="shared" si="45"/>
        <v>0</v>
      </c>
      <c r="P167" s="120">
        <f t="shared" si="45"/>
        <v>0</v>
      </c>
      <c r="Q167" s="120">
        <f t="shared" si="45"/>
        <v>0</v>
      </c>
      <c r="R167" s="121"/>
      <c r="S167" s="50"/>
      <c r="T167" s="67"/>
    </row>
    <row r="168" spans="2:20" ht="12.6" thickBot="1" x14ac:dyDescent="0.3">
      <c r="Q168" s="2"/>
      <c r="R168" s="36"/>
      <c r="S168" s="4"/>
      <c r="T168" s="14"/>
    </row>
    <row r="169" spans="2:20" ht="12.6" thickBot="1" x14ac:dyDescent="0.3">
      <c r="B169" s="68" t="s">
        <v>96</v>
      </c>
      <c r="C169" s="69"/>
      <c r="D169" s="69"/>
      <c r="E169" s="69"/>
      <c r="F169" s="70">
        <f t="shared" ref="F169:Q169" si="46">IF(F58&gt;0,IF(F167/F58&gt;0,F167/F58,0),0)</f>
        <v>0</v>
      </c>
      <c r="G169" s="70">
        <f t="shared" si="46"/>
        <v>0</v>
      </c>
      <c r="H169" s="70">
        <f t="shared" si="46"/>
        <v>0</v>
      </c>
      <c r="I169" s="70">
        <f t="shared" si="46"/>
        <v>0</v>
      </c>
      <c r="J169" s="70">
        <f t="shared" si="46"/>
        <v>0</v>
      </c>
      <c r="K169" s="70">
        <f t="shared" si="46"/>
        <v>0</v>
      </c>
      <c r="L169" s="70">
        <f t="shared" si="46"/>
        <v>0</v>
      </c>
      <c r="M169" s="70">
        <f t="shared" si="46"/>
        <v>0</v>
      </c>
      <c r="N169" s="70">
        <f t="shared" si="46"/>
        <v>0</v>
      </c>
      <c r="O169" s="70">
        <f t="shared" si="46"/>
        <v>0</v>
      </c>
      <c r="P169" s="70">
        <f t="shared" si="46"/>
        <v>0</v>
      </c>
      <c r="Q169" s="70">
        <f t="shared" si="46"/>
        <v>0</v>
      </c>
      <c r="R169" s="71"/>
      <c r="S169" s="4"/>
      <c r="T169" s="14"/>
    </row>
    <row r="170" spans="2:20" s="1" customFormat="1" ht="12.6" thickBot="1" x14ac:dyDescent="0.3">
      <c r="F170" s="72"/>
      <c r="G170" s="72"/>
      <c r="H170" s="72"/>
      <c r="I170" s="72"/>
      <c r="R170" s="36"/>
      <c r="S170" s="7"/>
      <c r="T170" s="9"/>
    </row>
    <row r="171" spans="2:20" s="1" customFormat="1" ht="12.6" thickBot="1" x14ac:dyDescent="0.3">
      <c r="B171" s="55" t="s">
        <v>97</v>
      </c>
      <c r="C171" s="56"/>
      <c r="D171" s="57"/>
      <c r="E171" s="57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73"/>
      <c r="S171" s="7"/>
      <c r="T171" s="9"/>
    </row>
    <row r="172" spans="2:20" s="1" customFormat="1" outlineLevel="1" x14ac:dyDescent="0.25">
      <c r="B172" s="59"/>
      <c r="C172" s="60"/>
      <c r="D172" s="61"/>
      <c r="E172" s="61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5"/>
      <c r="S172" s="7"/>
      <c r="T172" s="9"/>
    </row>
    <row r="173" spans="2:20" s="1" customFormat="1" outlineLevel="1" x14ac:dyDescent="0.25">
      <c r="B173" s="23" t="str">
        <f>B162</f>
        <v>Investimento A</v>
      </c>
      <c r="C173" s="24"/>
      <c r="D173" s="25"/>
      <c r="E173" s="25"/>
      <c r="F173" s="76">
        <v>0</v>
      </c>
      <c r="G173" s="76">
        <f t="shared" ref="G173:Q173" si="47">IF(F162&lt;&gt;0,(G162-F151-F162)/F162,0)</f>
        <v>0</v>
      </c>
      <c r="H173" s="76">
        <f t="shared" si="47"/>
        <v>0</v>
      </c>
      <c r="I173" s="76">
        <f t="shared" si="47"/>
        <v>0</v>
      </c>
      <c r="J173" s="76">
        <f t="shared" si="47"/>
        <v>0</v>
      </c>
      <c r="K173" s="76">
        <f t="shared" si="47"/>
        <v>0</v>
      </c>
      <c r="L173" s="76">
        <f t="shared" si="47"/>
        <v>0</v>
      </c>
      <c r="M173" s="76">
        <f t="shared" si="47"/>
        <v>0</v>
      </c>
      <c r="N173" s="76">
        <f t="shared" si="47"/>
        <v>0</v>
      </c>
      <c r="O173" s="76">
        <f t="shared" si="47"/>
        <v>0</v>
      </c>
      <c r="P173" s="76">
        <f t="shared" si="47"/>
        <v>0</v>
      </c>
      <c r="Q173" s="76">
        <f t="shared" si="47"/>
        <v>0</v>
      </c>
      <c r="R173" s="77">
        <f>-1+(1+G173)*(1+H173)*(1+I173)*(1+J173)*(1+K173)*(1+L173)*(1+M173)*(1+N173)*(1+O173)*(1+P173)*(1+Q173)</f>
        <v>0</v>
      </c>
      <c r="S173" s="7"/>
      <c r="T173" s="9"/>
    </row>
    <row r="174" spans="2:20" s="1" customFormat="1" outlineLevel="1" x14ac:dyDescent="0.25">
      <c r="B174" s="23" t="str">
        <f>B163</f>
        <v>Investimento B</v>
      </c>
      <c r="C174" s="24"/>
      <c r="D174" s="78"/>
      <c r="E174" s="78"/>
      <c r="F174" s="76">
        <v>0</v>
      </c>
      <c r="G174" s="76">
        <f t="shared" ref="G174:Q174" si="48">IF(F163&lt;&gt;0,(G163-F152-F163)/F163,0)</f>
        <v>0</v>
      </c>
      <c r="H174" s="76">
        <f t="shared" si="48"/>
        <v>0</v>
      </c>
      <c r="I174" s="76">
        <f t="shared" si="48"/>
        <v>0</v>
      </c>
      <c r="J174" s="76">
        <f t="shared" si="48"/>
        <v>0</v>
      </c>
      <c r="K174" s="76">
        <f t="shared" si="48"/>
        <v>0</v>
      </c>
      <c r="L174" s="76">
        <f t="shared" si="48"/>
        <v>0</v>
      </c>
      <c r="M174" s="76">
        <f t="shared" si="48"/>
        <v>0</v>
      </c>
      <c r="N174" s="76">
        <f t="shared" si="48"/>
        <v>0</v>
      </c>
      <c r="O174" s="76">
        <f t="shared" si="48"/>
        <v>0</v>
      </c>
      <c r="P174" s="76">
        <f t="shared" si="48"/>
        <v>0</v>
      </c>
      <c r="Q174" s="76">
        <f t="shared" si="48"/>
        <v>0</v>
      </c>
      <c r="R174" s="77">
        <f>-1+(1+G174)*(1+H174)*(1+I174)*(1+J174)*(1+K174)*(1+L174)*(1+M174)*(1+N174)*(1+O174)*(1+P174)*(1+Q174)</f>
        <v>0</v>
      </c>
      <c r="S174" s="7"/>
      <c r="T174" s="9"/>
    </row>
    <row r="175" spans="2:20" s="1" customFormat="1" outlineLevel="1" x14ac:dyDescent="0.25">
      <c r="B175" s="23" t="str">
        <f>B164</f>
        <v>Investimento C</v>
      </c>
      <c r="C175" s="24"/>
      <c r="D175" s="78"/>
      <c r="E175" s="78"/>
      <c r="F175" s="76">
        <v>0</v>
      </c>
      <c r="G175" s="76">
        <f t="shared" ref="G175:Q175" si="49">IF(F164&lt;&gt;0,(G164-F153-F164)/F164,0)</f>
        <v>0</v>
      </c>
      <c r="H175" s="76">
        <f t="shared" si="49"/>
        <v>0</v>
      </c>
      <c r="I175" s="76">
        <f t="shared" si="49"/>
        <v>0</v>
      </c>
      <c r="J175" s="76">
        <f t="shared" si="49"/>
        <v>0</v>
      </c>
      <c r="K175" s="76">
        <f t="shared" si="49"/>
        <v>0</v>
      </c>
      <c r="L175" s="76">
        <f t="shared" si="49"/>
        <v>0</v>
      </c>
      <c r="M175" s="76">
        <f t="shared" si="49"/>
        <v>0</v>
      </c>
      <c r="N175" s="76">
        <f t="shared" si="49"/>
        <v>0</v>
      </c>
      <c r="O175" s="76">
        <f t="shared" si="49"/>
        <v>0</v>
      </c>
      <c r="P175" s="76">
        <f t="shared" si="49"/>
        <v>0</v>
      </c>
      <c r="Q175" s="76">
        <f t="shared" si="49"/>
        <v>0</v>
      </c>
      <c r="R175" s="77">
        <f>-1+(1+G175)*(1+H175)*(1+I175)*(1+J175)*(1+K175)*(1+L175)*(1+M175)*(1+N175)*(1+O175)*(1+P175)*(1+Q175)</f>
        <v>0</v>
      </c>
      <c r="S175" s="7"/>
      <c r="T175" s="9"/>
    </row>
    <row r="176" spans="2:20" s="1" customFormat="1" ht="12.6" outlineLevel="1" thickBot="1" x14ac:dyDescent="0.3">
      <c r="B176" s="23" t="str">
        <f>B165</f>
        <v>Investimento D</v>
      </c>
      <c r="C176" s="24"/>
      <c r="D176" s="78"/>
      <c r="E176" s="78"/>
      <c r="F176" s="76">
        <v>0</v>
      </c>
      <c r="G176" s="76">
        <f t="shared" ref="G176:Q176" si="50">IF(F165&lt;&gt;0,(G165-F154-F165)/F165,0)</f>
        <v>0</v>
      </c>
      <c r="H176" s="76">
        <f t="shared" si="50"/>
        <v>0</v>
      </c>
      <c r="I176" s="76">
        <f t="shared" si="50"/>
        <v>0</v>
      </c>
      <c r="J176" s="76">
        <f t="shared" si="50"/>
        <v>0</v>
      </c>
      <c r="K176" s="76">
        <f t="shared" si="50"/>
        <v>0</v>
      </c>
      <c r="L176" s="76">
        <f t="shared" si="50"/>
        <v>0</v>
      </c>
      <c r="M176" s="76">
        <f t="shared" si="50"/>
        <v>0</v>
      </c>
      <c r="N176" s="76">
        <f t="shared" si="50"/>
        <v>0</v>
      </c>
      <c r="O176" s="76">
        <f t="shared" si="50"/>
        <v>0</v>
      </c>
      <c r="P176" s="76">
        <f t="shared" si="50"/>
        <v>0</v>
      </c>
      <c r="Q176" s="76">
        <f t="shared" si="50"/>
        <v>0</v>
      </c>
      <c r="R176" s="79">
        <f>-1+(1+G176)*(1+H176)*(1+I176)*(1+J176)*(1+K176)*(1+L176)*(1+M176)*(1+N176)*(1+O176)*(1+P176)*(1+Q176)</f>
        <v>0</v>
      </c>
      <c r="S176" s="7"/>
      <c r="T176" s="9"/>
    </row>
    <row r="177" spans="2:20" s="1" customFormat="1" ht="12.6" thickBot="1" x14ac:dyDescent="0.3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1"/>
      <c r="S177" s="7"/>
      <c r="T177" s="9"/>
    </row>
    <row r="178" spans="2:20" s="1" customFormat="1" ht="12.6" thickBot="1" x14ac:dyDescent="0.3">
      <c r="B178" s="118" t="s">
        <v>98</v>
      </c>
      <c r="C178" s="119"/>
      <c r="D178" s="119"/>
      <c r="E178" s="119"/>
      <c r="F178" s="123"/>
      <c r="G178" s="123">
        <f t="shared" ref="G178:Q178" si="51">IF(F158&lt;&gt;0,(G158-G147-F158)/F158,0)</f>
        <v>0</v>
      </c>
      <c r="H178" s="123">
        <f t="shared" si="51"/>
        <v>0</v>
      </c>
      <c r="I178" s="123">
        <f t="shared" si="51"/>
        <v>0</v>
      </c>
      <c r="J178" s="123">
        <f t="shared" si="51"/>
        <v>0</v>
      </c>
      <c r="K178" s="123">
        <f t="shared" si="51"/>
        <v>0</v>
      </c>
      <c r="L178" s="123">
        <f t="shared" si="51"/>
        <v>0</v>
      </c>
      <c r="M178" s="123">
        <f t="shared" si="51"/>
        <v>0</v>
      </c>
      <c r="N178" s="123">
        <f t="shared" si="51"/>
        <v>0</v>
      </c>
      <c r="O178" s="123">
        <f t="shared" si="51"/>
        <v>0</v>
      </c>
      <c r="P178" s="123">
        <f t="shared" si="51"/>
        <v>0</v>
      </c>
      <c r="Q178" s="123">
        <f t="shared" si="51"/>
        <v>0</v>
      </c>
      <c r="R178" s="124">
        <f>-1+(1+G178)*(1+H178)*(1+I178)*(1+J178)*(1+K178)*(1+L178)*(1+M178)*(1+N178)*(1+O178)*(1+P178)*(1+Q178)</f>
        <v>0</v>
      </c>
      <c r="S178" s="7"/>
      <c r="T178" s="9"/>
    </row>
    <row r="179" spans="2:20" x14ac:dyDescent="0.25">
      <c r="B179" s="3"/>
      <c r="C179" s="3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3"/>
    </row>
    <row r="184" spans="2:20" x14ac:dyDescent="0.25">
      <c r="B184" s="84"/>
      <c r="C184" s="84"/>
    </row>
    <row r="185" spans="2:20" ht="13.2" x14ac:dyDescent="0.25">
      <c r="B185" s="85"/>
      <c r="C185" s="85"/>
    </row>
    <row r="186" spans="2:20" s="4" customFormat="1" x14ac:dyDescent="0.25">
      <c r="B186" s="7"/>
      <c r="C186" s="7"/>
      <c r="Q186" s="50"/>
    </row>
    <row r="187" spans="2:20" s="4" customFormat="1" x14ac:dyDescent="0.25">
      <c r="B187" s="7"/>
      <c r="C187" s="7"/>
      <c r="Q187" s="50"/>
    </row>
    <row r="188" spans="2:20" s="4" customFormat="1" x14ac:dyDescent="0.25">
      <c r="B188" s="7"/>
      <c r="C188" s="7"/>
      <c r="Q188" s="50"/>
    </row>
    <row r="189" spans="2:20" s="4" customFormat="1" x14ac:dyDescent="0.25">
      <c r="B189" s="7"/>
      <c r="C189" s="7"/>
      <c r="Q189" s="50"/>
    </row>
    <row r="190" spans="2:20" s="4" customFormat="1" x14ac:dyDescent="0.25">
      <c r="B190" s="7"/>
      <c r="C190" s="7"/>
      <c r="Q190" s="50"/>
    </row>
    <row r="191" spans="2:20" s="4" customFormat="1" x14ac:dyDescent="0.25">
      <c r="B191" s="7"/>
      <c r="C191" s="7"/>
      <c r="Q191" s="50"/>
    </row>
    <row r="192" spans="2:20" s="4" customFormat="1" x14ac:dyDescent="0.25">
      <c r="B192" s="7"/>
      <c r="C192" s="7"/>
      <c r="Q192" s="50"/>
    </row>
  </sheetData>
  <sheetProtection formatCells="0" formatColumns="0" formatRows="0" insertColumns="0" insertRows="0" sort="0"/>
  <mergeCells count="1">
    <mergeCell ref="F2:H2"/>
  </mergeCells>
  <pageMargins left="0.33" right="0.49" top="0.57999999999999996" bottom="0.4" header="0.46" footer="0.21"/>
  <pageSetup paperSize="9" scale="80" orientation="landscape" horizontalDpi="300" verticalDpi="300" r:id="rId1"/>
  <headerFooter alignWithMargins="0">
    <oddHeader>&amp;C&amp;"Arial,Negrito"&amp;12FLUXO DE CAIXA: MENSAL/ANUAL</oddHeader>
  </headerFooter>
  <rowBreaks count="3" manualBreakCount="3">
    <brk id="90" max="16383" man="1"/>
    <brk id="59" min="1" max="15" man="1"/>
    <brk id="156" max="16383" man="1"/>
  </rowBreaks>
  <ignoredErrors>
    <ignoredError sqref="F69:Q70 J62:Q64 J66:Q66 J65:Q65" unlockedFormula="1"/>
  </ignoredError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538792B7D4E343AE2A14E6D1B17E31" ma:contentTypeVersion="12" ma:contentTypeDescription="Create a new document." ma:contentTypeScope="" ma:versionID="4ae9e4c9301f4549b9d678c491add9ba">
  <xsd:schema xmlns:xsd="http://www.w3.org/2001/XMLSchema" xmlns:xs="http://www.w3.org/2001/XMLSchema" xmlns:p="http://schemas.microsoft.com/office/2006/metadata/properties" xmlns:ns3="c1a37613-b627-412b-96c4-d76d81f546ee" xmlns:ns4="a1c22a82-43a3-4c8a-82f3-db4e8e7be71e" targetNamespace="http://schemas.microsoft.com/office/2006/metadata/properties" ma:root="true" ma:fieldsID="ecfe2669d18642e0efded3c7ccedf4bd" ns3:_="" ns4:_="">
    <xsd:import namespace="c1a37613-b627-412b-96c4-d76d81f546ee"/>
    <xsd:import namespace="a1c22a82-43a3-4c8a-82f3-db4e8e7be7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37613-b627-412b-96c4-d76d81f5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22a82-43a3-4c8a-82f3-db4e8e7be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B61568-776D-4629-9652-7A7E1D718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37613-b627-412b-96c4-d76d81f546ee"/>
    <ds:schemaRef ds:uri="a1c22a82-43a3-4c8a-82f3-db4e8e7be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5A0F6-CDB5-4124-BDAC-B73562B48F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81FDC5-0481-4181-9025-35B999071E6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1a37613-b627-412b-96c4-d76d81f546ee"/>
    <ds:schemaRef ds:uri="http://purl.org/dc/elements/1.1/"/>
    <ds:schemaRef ds:uri="http://schemas.microsoft.com/office/2006/metadata/properties"/>
    <ds:schemaRef ds:uri="a1c22a82-43a3-4c8a-82f3-db4e8e7be71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BOLETO_VENCIDO</vt:lpstr>
      <vt:lpstr>Cadastro</vt:lpstr>
      <vt:lpstr>2021</vt:lpstr>
      <vt:lpstr>'2021'!Area_de_impressao</vt:lpstr>
      <vt:lpstr>'2021'!Titulos_de_impressao</vt:lpstr>
    </vt:vector>
  </TitlesOfParts>
  <Company>ALSTOM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MOURAO Rodrigo</dc:creator>
  <cp:lastModifiedBy>MOURAO Rodrigo</cp:lastModifiedBy>
  <cp:lastPrinted>2021-03-09T17:35:59Z</cp:lastPrinted>
  <dcterms:created xsi:type="dcterms:W3CDTF">2020-12-04T23:44:09Z</dcterms:created>
  <dcterms:modified xsi:type="dcterms:W3CDTF">2021-05-02T22:41:41Z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0x0101005F538792B7D4E343AE2A14E6D1B17E31</vt:lpwstr>
  </property>
</Properties>
</file>