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_Admin\Document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2" i="1" l="1"/>
  <c r="M42" i="1"/>
  <c r="M40" i="1"/>
  <c r="N40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8" i="1"/>
  <c r="N11" i="1" l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L10" i="1"/>
  <c r="N10" i="1" s="1"/>
  <c r="O10" i="1" s="1"/>
  <c r="L11" i="1"/>
  <c r="L12" i="1"/>
  <c r="N12" i="1" s="1"/>
  <c r="O12" i="1" s="1"/>
  <c r="L13" i="1"/>
  <c r="L14" i="1"/>
  <c r="N14" i="1" s="1"/>
  <c r="O14" i="1" s="1"/>
  <c r="L15" i="1"/>
  <c r="L16" i="1"/>
  <c r="N16" i="1" s="1"/>
  <c r="O16" i="1" s="1"/>
  <c r="L17" i="1"/>
  <c r="L18" i="1"/>
  <c r="N18" i="1" s="1"/>
  <c r="O18" i="1" s="1"/>
  <c r="L19" i="1"/>
  <c r="L20" i="1"/>
  <c r="N20" i="1" s="1"/>
  <c r="O20" i="1" s="1"/>
  <c r="L21" i="1"/>
  <c r="L22" i="1"/>
  <c r="N22" i="1" s="1"/>
  <c r="O22" i="1" s="1"/>
  <c r="L23" i="1"/>
  <c r="L24" i="1"/>
  <c r="N24" i="1" s="1"/>
  <c r="O24" i="1" s="1"/>
  <c r="L25" i="1"/>
  <c r="L26" i="1"/>
  <c r="N26" i="1" s="1"/>
  <c r="O26" i="1" s="1"/>
  <c r="L27" i="1"/>
  <c r="L28" i="1"/>
  <c r="N28" i="1" s="1"/>
  <c r="O28" i="1" s="1"/>
  <c r="L29" i="1"/>
  <c r="L30" i="1"/>
  <c r="N30" i="1" s="1"/>
  <c r="O30" i="1" s="1"/>
  <c r="L31" i="1"/>
  <c r="L32" i="1"/>
  <c r="N32" i="1" s="1"/>
  <c r="O32" i="1" s="1"/>
  <c r="L33" i="1"/>
  <c r="L34" i="1"/>
  <c r="N34" i="1" s="1"/>
  <c r="O34" i="1" s="1"/>
  <c r="L35" i="1"/>
  <c r="L36" i="1"/>
  <c r="N36" i="1" s="1"/>
  <c r="O36" i="1" s="1"/>
  <c r="L37" i="1"/>
  <c r="L38" i="1"/>
  <c r="N38" i="1" s="1"/>
  <c r="O38" i="1" s="1"/>
  <c r="L9" i="1"/>
  <c r="N9" i="1" s="1"/>
  <c r="O9" i="1" s="1"/>
</calcChain>
</file>

<file path=xl/sharedStrings.xml><?xml version="1.0" encoding="utf-8"?>
<sst xmlns="http://schemas.openxmlformats.org/spreadsheetml/2006/main" count="22" uniqueCount="22">
  <si>
    <t>Arcadia Lake, OK</t>
  </si>
  <si>
    <t>Monthly Lake Report May 2015</t>
  </si>
  <si>
    <t>Day</t>
  </si>
  <si>
    <t>Pool Elevation 800 (ft- NGVD)</t>
  </si>
  <si>
    <t>Pool Elevation 2400 (ft- NGVD)</t>
  </si>
  <si>
    <t>Storage 2400hr (AC-ft)</t>
  </si>
  <si>
    <t xml:space="preserve">Releases Power (DSF) </t>
  </si>
  <si>
    <t>Releases Total (DSF)</t>
  </si>
  <si>
    <t>Evaporation (in.)</t>
  </si>
  <si>
    <t>Rainfall 7A(in.)</t>
  </si>
  <si>
    <t>Rainfall Dam(in.)</t>
  </si>
  <si>
    <t>Lake Area (AC)</t>
  </si>
  <si>
    <t>Data Inflow (DSF)</t>
  </si>
  <si>
    <t>DSF (ft3)</t>
  </si>
  <si>
    <t>Storage (ft3)</t>
  </si>
  <si>
    <t>Outflow (ft3)</t>
  </si>
  <si>
    <t>Inflow (ft3)</t>
  </si>
  <si>
    <t>∆Storage</t>
  </si>
  <si>
    <t>Inflow (cfs)</t>
  </si>
  <si>
    <t>1 AC (ft2)</t>
  </si>
  <si>
    <t>Total (AC-ft)</t>
  </si>
  <si>
    <t>Total (ft3)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</si>
</sst>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Border="1" applyAlignment="1">
      <alignment horizontal="right" vertical="top" wrapText="1"/>
    </xf>
    <xf numFmtId="2" fontId="1" fillId="0" borderId="0" xfId="0" applyNumberFormat="1" applyFont="1" applyFill="1" applyBorder="1" applyAlignment="1">
      <alignment horizontal="right" vertical="top" wrapText="1"/>
    </xf>
    <xf numFmtId="1" fontId="1" fillId="0" borderId="0" xfId="0" applyNumberFormat="1" applyFont="1" applyFill="1" applyBorder="1" applyAlignment="1">
      <alignment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C13" workbookViewId="0">
      <selection activeCell="M9" sqref="M9"/>
    </sheetView>
  </sheetViews>
  <sheetFormatPr defaultRowHeight="15" x14ac:dyDescent="0.25"/>
  <cols>
    <col min="1" max="1" width="28.42578125" bestFit="1" customWidth="1"/>
    <col min="2" max="2" width="27.42578125" bestFit="1" customWidth="1"/>
    <col min="3" max="3" width="28.42578125" bestFit="1" customWidth="1"/>
    <col min="4" max="4" width="20.7109375" bestFit="1" customWidth="1"/>
    <col min="5" max="5" width="20.85546875" bestFit="1" customWidth="1"/>
    <col min="6" max="6" width="19.140625" bestFit="1" customWidth="1"/>
    <col min="7" max="7" width="15.85546875" bestFit="1" customWidth="1"/>
    <col min="8" max="8" width="16.42578125" bestFit="1" customWidth="1"/>
    <col min="9" max="9" width="14.28515625" bestFit="1" customWidth="1"/>
    <col min="10" max="10" width="16" bestFit="1" customWidth="1"/>
    <col min="11" max="11" width="16.5703125" bestFit="1" customWidth="1"/>
    <col min="12" max="12" width="16.5703125" customWidth="1"/>
    <col min="13" max="13" width="12.5703125" bestFit="1" customWidth="1"/>
    <col min="14" max="15" width="11" bestFit="1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11</v>
      </c>
      <c r="B3">
        <v>1820.2</v>
      </c>
    </row>
    <row r="4" spans="1:15" x14ac:dyDescent="0.25">
      <c r="A4" t="s">
        <v>13</v>
      </c>
      <c r="B4">
        <v>86400</v>
      </c>
    </row>
    <row r="5" spans="1:15" x14ac:dyDescent="0.25">
      <c r="A5" t="s">
        <v>19</v>
      </c>
      <c r="B5">
        <v>43560</v>
      </c>
    </row>
    <row r="7" spans="1:15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12</v>
      </c>
      <c r="I7" t="s">
        <v>9</v>
      </c>
      <c r="J7" t="s">
        <v>10</v>
      </c>
      <c r="K7" t="s">
        <v>14</v>
      </c>
      <c r="L7" t="s">
        <v>17</v>
      </c>
      <c r="M7" t="s">
        <v>15</v>
      </c>
      <c r="N7" t="s">
        <v>16</v>
      </c>
      <c r="O7" t="s">
        <v>18</v>
      </c>
    </row>
    <row r="8" spans="1:15" x14ac:dyDescent="0.25">
      <c r="A8" s="1">
        <v>1</v>
      </c>
      <c r="B8" s="2">
        <v>1008.4</v>
      </c>
      <c r="C8" s="2">
        <v>1008.35</v>
      </c>
      <c r="D8" s="1">
        <v>33994</v>
      </c>
      <c r="E8" s="3">
        <v>0</v>
      </c>
      <c r="F8" s="1">
        <v>74</v>
      </c>
      <c r="G8" s="4">
        <v>0.4</v>
      </c>
      <c r="H8" s="3">
        <v>30</v>
      </c>
      <c r="I8" s="2">
        <v>0</v>
      </c>
      <c r="J8" s="2">
        <v>0</v>
      </c>
      <c r="K8">
        <f>D8*$B$5</f>
        <v>1480778640</v>
      </c>
      <c r="M8">
        <f>F8*$B$4</f>
        <v>6393600</v>
      </c>
    </row>
    <row r="9" spans="1:15" x14ac:dyDescent="0.25">
      <c r="A9" s="1">
        <v>2</v>
      </c>
      <c r="B9" s="2">
        <v>1008.33</v>
      </c>
      <c r="C9" s="2">
        <v>1008.26</v>
      </c>
      <c r="D9" s="1">
        <v>33824</v>
      </c>
      <c r="E9" s="3">
        <v>0</v>
      </c>
      <c r="F9" s="1">
        <v>74</v>
      </c>
      <c r="G9" s="4">
        <v>0.3</v>
      </c>
      <c r="H9" s="3">
        <v>30</v>
      </c>
      <c r="I9" s="2">
        <v>0</v>
      </c>
      <c r="J9" s="2">
        <v>0</v>
      </c>
      <c r="K9">
        <f t="shared" ref="K9:K38" si="0">D9*$B$5</f>
        <v>1473373440</v>
      </c>
      <c r="L9">
        <f>K9-K8</f>
        <v>-7405200</v>
      </c>
      <c r="M9">
        <f t="shared" ref="M9:M38" si="1">F9*$B$4</f>
        <v>6393600</v>
      </c>
      <c r="N9">
        <f>L9+M9</f>
        <v>-1011600</v>
      </c>
      <c r="O9">
        <f>N9/86400</f>
        <v>-11.708333333333334</v>
      </c>
    </row>
    <row r="10" spans="1:15" x14ac:dyDescent="0.25">
      <c r="A10" s="1">
        <v>3</v>
      </c>
      <c r="B10" s="2">
        <v>1008.25</v>
      </c>
      <c r="C10" s="2">
        <v>1008.21</v>
      </c>
      <c r="D10" s="1">
        <v>33729</v>
      </c>
      <c r="E10" s="3">
        <v>0</v>
      </c>
      <c r="F10" s="1">
        <v>74</v>
      </c>
      <c r="G10" s="4">
        <v>0.34</v>
      </c>
      <c r="H10" s="3">
        <v>20</v>
      </c>
      <c r="I10" s="2">
        <v>0</v>
      </c>
      <c r="J10" s="2">
        <v>0</v>
      </c>
      <c r="K10">
        <f t="shared" si="0"/>
        <v>1469235240</v>
      </c>
      <c r="L10">
        <f t="shared" ref="L10:L38" si="2">K10-K9</f>
        <v>-4138200</v>
      </c>
      <c r="M10">
        <f t="shared" si="1"/>
        <v>6393600</v>
      </c>
      <c r="N10">
        <f t="shared" ref="N10:N38" si="3">L10+M10</f>
        <v>2255400</v>
      </c>
      <c r="O10">
        <f t="shared" ref="O10:O38" si="4">N10/86400</f>
        <v>26.104166666666668</v>
      </c>
    </row>
    <row r="11" spans="1:15" x14ac:dyDescent="0.25">
      <c r="A11" s="1">
        <v>4</v>
      </c>
      <c r="B11" s="2">
        <v>1008.2</v>
      </c>
      <c r="C11" s="2">
        <v>1008.09</v>
      </c>
      <c r="D11" s="1">
        <v>33502</v>
      </c>
      <c r="E11" s="3">
        <v>0</v>
      </c>
      <c r="F11" s="1">
        <v>74</v>
      </c>
      <c r="G11" s="4">
        <v>0.21</v>
      </c>
      <c r="H11" s="3">
        <v>10</v>
      </c>
      <c r="I11" s="2">
        <v>0</v>
      </c>
      <c r="J11" s="2">
        <v>0</v>
      </c>
      <c r="K11">
        <f t="shared" si="0"/>
        <v>1459347120</v>
      </c>
      <c r="L11">
        <f t="shared" si="2"/>
        <v>-9888120</v>
      </c>
      <c r="M11">
        <f t="shared" si="1"/>
        <v>6393600</v>
      </c>
      <c r="N11">
        <f t="shared" si="3"/>
        <v>-3494520</v>
      </c>
      <c r="O11">
        <f t="shared" si="4"/>
        <v>-40.445833333333333</v>
      </c>
    </row>
    <row r="12" spans="1:15" x14ac:dyDescent="0.25">
      <c r="A12" s="1">
        <v>5</v>
      </c>
      <c r="B12" s="2">
        <v>1008.06</v>
      </c>
      <c r="C12" s="2">
        <v>1008.15</v>
      </c>
      <c r="D12" s="1">
        <v>33616</v>
      </c>
      <c r="E12" s="3">
        <v>0</v>
      </c>
      <c r="F12" s="5">
        <v>74</v>
      </c>
      <c r="G12" s="4">
        <v>0.37</v>
      </c>
      <c r="H12" s="3">
        <v>140</v>
      </c>
      <c r="I12" s="2">
        <v>0</v>
      </c>
      <c r="J12" s="2">
        <v>0</v>
      </c>
      <c r="K12">
        <f t="shared" si="0"/>
        <v>1464312960</v>
      </c>
      <c r="L12">
        <f t="shared" si="2"/>
        <v>4965840</v>
      </c>
      <c r="M12">
        <f t="shared" si="1"/>
        <v>6393600</v>
      </c>
      <c r="N12">
        <f t="shared" si="3"/>
        <v>11359440</v>
      </c>
      <c r="O12">
        <f t="shared" si="4"/>
        <v>131.47499999999999</v>
      </c>
    </row>
    <row r="13" spans="1:15" x14ac:dyDescent="0.25">
      <c r="A13" s="1">
        <v>6</v>
      </c>
      <c r="B13" s="2">
        <v>1009.27</v>
      </c>
      <c r="C13" s="2">
        <v>1010.09</v>
      </c>
      <c r="D13" s="1">
        <v>37390</v>
      </c>
      <c r="E13" s="3">
        <v>0</v>
      </c>
      <c r="F13" s="1">
        <v>75</v>
      </c>
      <c r="G13" s="4">
        <v>0.15</v>
      </c>
      <c r="H13" s="3">
        <v>2000</v>
      </c>
      <c r="I13" s="2">
        <v>1.46</v>
      </c>
      <c r="J13" s="2">
        <v>1.92</v>
      </c>
      <c r="K13">
        <f t="shared" si="0"/>
        <v>1628708400</v>
      </c>
      <c r="L13">
        <f t="shared" si="2"/>
        <v>164395440</v>
      </c>
      <c r="M13">
        <f t="shared" si="1"/>
        <v>6480000</v>
      </c>
      <c r="N13">
        <f t="shared" si="3"/>
        <v>170875440</v>
      </c>
      <c r="O13">
        <f t="shared" si="4"/>
        <v>1977.7249999999999</v>
      </c>
    </row>
    <row r="14" spans="1:15" x14ac:dyDescent="0.25">
      <c r="A14" s="1">
        <v>7</v>
      </c>
      <c r="B14" s="2">
        <v>1011.14</v>
      </c>
      <c r="C14" s="2">
        <v>1011.29</v>
      </c>
      <c r="D14" s="1">
        <v>39977</v>
      </c>
      <c r="E14" s="3">
        <v>0</v>
      </c>
      <c r="F14" s="1">
        <v>76</v>
      </c>
      <c r="G14" s="4">
        <v>0.21</v>
      </c>
      <c r="H14" s="3">
        <v>1400</v>
      </c>
      <c r="I14" s="2">
        <v>0.35</v>
      </c>
      <c r="J14" s="2">
        <v>1.44</v>
      </c>
      <c r="K14">
        <f t="shared" si="0"/>
        <v>1741398120</v>
      </c>
      <c r="L14">
        <f t="shared" si="2"/>
        <v>112689720</v>
      </c>
      <c r="M14">
        <f t="shared" si="1"/>
        <v>6566400</v>
      </c>
      <c r="N14">
        <f t="shared" si="3"/>
        <v>119256120</v>
      </c>
      <c r="O14">
        <f t="shared" si="4"/>
        <v>1380.2791666666667</v>
      </c>
    </row>
    <row r="15" spans="1:15" x14ac:dyDescent="0.25">
      <c r="A15" s="1">
        <v>8</v>
      </c>
      <c r="B15" s="2">
        <v>1011.35</v>
      </c>
      <c r="C15" s="2">
        <v>1012.66</v>
      </c>
      <c r="D15" s="1">
        <v>42929</v>
      </c>
      <c r="E15" s="3">
        <v>0</v>
      </c>
      <c r="F15" s="1">
        <v>76</v>
      </c>
      <c r="G15" s="4">
        <v>0.17</v>
      </c>
      <c r="H15" s="3">
        <v>1570</v>
      </c>
      <c r="I15" s="2">
        <v>0.24</v>
      </c>
      <c r="J15" s="2">
        <v>0.35</v>
      </c>
      <c r="K15">
        <f t="shared" si="0"/>
        <v>1869987240</v>
      </c>
      <c r="L15">
        <f t="shared" si="2"/>
        <v>128589120</v>
      </c>
      <c r="M15">
        <f t="shared" si="1"/>
        <v>6566400</v>
      </c>
      <c r="N15">
        <f t="shared" si="3"/>
        <v>135155520</v>
      </c>
      <c r="O15">
        <f t="shared" si="4"/>
        <v>1564.3</v>
      </c>
    </row>
    <row r="16" spans="1:15" x14ac:dyDescent="0.25">
      <c r="A16" s="1">
        <v>9</v>
      </c>
      <c r="B16" s="2">
        <v>1012.91</v>
      </c>
      <c r="C16" s="2">
        <v>1013.38</v>
      </c>
      <c r="D16" s="1">
        <v>44535</v>
      </c>
      <c r="E16" s="3">
        <v>0</v>
      </c>
      <c r="F16" s="1">
        <v>42</v>
      </c>
      <c r="G16" s="4">
        <v>0.04</v>
      </c>
      <c r="H16" s="3">
        <v>850</v>
      </c>
      <c r="I16" s="2">
        <v>0.95</v>
      </c>
      <c r="J16" s="2">
        <v>1.45</v>
      </c>
      <c r="K16">
        <f t="shared" si="0"/>
        <v>1939944600</v>
      </c>
      <c r="L16">
        <f t="shared" si="2"/>
        <v>69957360</v>
      </c>
      <c r="M16">
        <f t="shared" si="1"/>
        <v>3628800</v>
      </c>
      <c r="N16">
        <f t="shared" si="3"/>
        <v>73586160</v>
      </c>
      <c r="O16">
        <f t="shared" si="4"/>
        <v>851.69166666666672</v>
      </c>
    </row>
    <row r="17" spans="1:15" x14ac:dyDescent="0.25">
      <c r="A17" s="1">
        <v>10</v>
      </c>
      <c r="B17" s="2">
        <v>1013.45</v>
      </c>
      <c r="C17" s="2">
        <v>1013.52</v>
      </c>
      <c r="D17" s="1">
        <v>44852</v>
      </c>
      <c r="E17" s="3">
        <v>0</v>
      </c>
      <c r="F17" s="1">
        <v>0</v>
      </c>
      <c r="G17" s="4">
        <v>0.05</v>
      </c>
      <c r="H17" s="3">
        <v>150</v>
      </c>
      <c r="I17" s="2">
        <v>0.28999999999999998</v>
      </c>
      <c r="J17" s="2">
        <v>0.54</v>
      </c>
      <c r="K17">
        <f t="shared" si="0"/>
        <v>1953753120</v>
      </c>
      <c r="L17">
        <f t="shared" si="2"/>
        <v>13808520</v>
      </c>
      <c r="M17">
        <f t="shared" si="1"/>
        <v>0</v>
      </c>
      <c r="N17">
        <f t="shared" si="3"/>
        <v>13808520</v>
      </c>
      <c r="O17">
        <f t="shared" si="4"/>
        <v>159.82083333333333</v>
      </c>
    </row>
    <row r="18" spans="1:15" x14ac:dyDescent="0.25">
      <c r="A18" s="1">
        <v>11</v>
      </c>
      <c r="B18" s="2">
        <v>1013.54</v>
      </c>
      <c r="C18" s="2">
        <v>1013.53</v>
      </c>
      <c r="D18" s="1">
        <v>44874</v>
      </c>
      <c r="E18" s="3">
        <v>0</v>
      </c>
      <c r="F18" s="1">
        <v>0</v>
      </c>
      <c r="G18" s="4">
        <v>0.22</v>
      </c>
      <c r="H18" s="3">
        <v>80</v>
      </c>
      <c r="I18" s="2">
        <v>0.01</v>
      </c>
      <c r="J18" s="2">
        <v>0.06</v>
      </c>
      <c r="K18">
        <f t="shared" si="0"/>
        <v>1954711440</v>
      </c>
      <c r="L18">
        <f t="shared" si="2"/>
        <v>958320</v>
      </c>
      <c r="M18">
        <f t="shared" si="1"/>
        <v>0</v>
      </c>
      <c r="N18">
        <f t="shared" si="3"/>
        <v>958320</v>
      </c>
      <c r="O18">
        <f t="shared" si="4"/>
        <v>11.091666666666667</v>
      </c>
    </row>
    <row r="19" spans="1:15" x14ac:dyDescent="0.25">
      <c r="A19" s="1">
        <v>12</v>
      </c>
      <c r="B19" s="2">
        <v>1013.55</v>
      </c>
      <c r="C19" s="2">
        <v>1013.54</v>
      </c>
      <c r="D19" s="1">
        <v>44897</v>
      </c>
      <c r="E19" s="3">
        <v>0</v>
      </c>
      <c r="F19" s="1">
        <v>0</v>
      </c>
      <c r="G19" s="4">
        <v>0.28000000000000003</v>
      </c>
      <c r="H19" s="3">
        <v>40</v>
      </c>
      <c r="I19" s="2">
        <v>0</v>
      </c>
      <c r="J19" s="2">
        <v>0</v>
      </c>
      <c r="K19">
        <f t="shared" si="0"/>
        <v>1955713320</v>
      </c>
      <c r="L19">
        <f t="shared" si="2"/>
        <v>1001880</v>
      </c>
      <c r="M19">
        <f t="shared" si="1"/>
        <v>0</v>
      </c>
      <c r="N19">
        <f t="shared" si="3"/>
        <v>1001880</v>
      </c>
      <c r="O19">
        <f t="shared" si="4"/>
        <v>11.595833333333333</v>
      </c>
    </row>
    <row r="20" spans="1:15" x14ac:dyDescent="0.25">
      <c r="A20" s="1">
        <v>13</v>
      </c>
      <c r="B20" s="2">
        <v>1013.54</v>
      </c>
      <c r="C20" s="2">
        <v>1013.75</v>
      </c>
      <c r="D20" s="1">
        <v>45371</v>
      </c>
      <c r="E20" s="3">
        <v>0</v>
      </c>
      <c r="F20" s="1">
        <v>0</v>
      </c>
      <c r="G20" s="4">
        <v>0.27</v>
      </c>
      <c r="H20" s="3">
        <v>450</v>
      </c>
      <c r="I20" s="2">
        <v>0</v>
      </c>
      <c r="J20" s="2">
        <v>0</v>
      </c>
      <c r="K20">
        <f t="shared" si="0"/>
        <v>1976360760</v>
      </c>
      <c r="L20">
        <f t="shared" si="2"/>
        <v>20647440</v>
      </c>
      <c r="M20">
        <f t="shared" si="1"/>
        <v>0</v>
      </c>
      <c r="N20">
        <f t="shared" si="3"/>
        <v>20647440</v>
      </c>
      <c r="O20">
        <f t="shared" si="4"/>
        <v>238.97499999999999</v>
      </c>
    </row>
    <row r="21" spans="1:15" x14ac:dyDescent="0.25">
      <c r="A21" s="1">
        <v>14</v>
      </c>
      <c r="B21" s="2">
        <v>1013.92</v>
      </c>
      <c r="C21" s="2">
        <v>1014.06</v>
      </c>
      <c r="D21" s="1">
        <v>46077</v>
      </c>
      <c r="E21" s="3">
        <v>0</v>
      </c>
      <c r="F21" s="1">
        <v>0</v>
      </c>
      <c r="G21" s="4">
        <v>0.03</v>
      </c>
      <c r="H21" s="3">
        <v>380</v>
      </c>
      <c r="I21" s="2">
        <v>1.41</v>
      </c>
      <c r="J21" s="2">
        <v>0.96</v>
      </c>
      <c r="K21">
        <f t="shared" si="0"/>
        <v>2007114120</v>
      </c>
      <c r="L21">
        <f t="shared" si="2"/>
        <v>30753360</v>
      </c>
      <c r="M21">
        <f t="shared" si="1"/>
        <v>0</v>
      </c>
      <c r="N21">
        <f t="shared" si="3"/>
        <v>30753360</v>
      </c>
      <c r="O21">
        <f t="shared" si="4"/>
        <v>355.94166666666666</v>
      </c>
    </row>
    <row r="22" spans="1:15" x14ac:dyDescent="0.25">
      <c r="A22" s="1">
        <v>15</v>
      </c>
      <c r="B22" s="2">
        <v>1014.19</v>
      </c>
      <c r="C22" s="2">
        <v>1014.67</v>
      </c>
      <c r="D22" s="1">
        <v>47510</v>
      </c>
      <c r="E22" s="3">
        <v>0</v>
      </c>
      <c r="F22" s="1">
        <v>0</v>
      </c>
      <c r="G22" s="4">
        <v>0.28999999999999998</v>
      </c>
      <c r="H22" s="3">
        <v>350</v>
      </c>
      <c r="I22" s="2">
        <v>0.23</v>
      </c>
      <c r="J22" s="2">
        <v>0.7</v>
      </c>
      <c r="K22">
        <f t="shared" si="0"/>
        <v>2069535600</v>
      </c>
      <c r="L22">
        <f t="shared" si="2"/>
        <v>62421480</v>
      </c>
      <c r="M22">
        <f t="shared" si="1"/>
        <v>0</v>
      </c>
      <c r="N22">
        <f t="shared" si="3"/>
        <v>62421480</v>
      </c>
      <c r="O22">
        <f t="shared" si="4"/>
        <v>722.4708333333333</v>
      </c>
    </row>
    <row r="23" spans="1:15" x14ac:dyDescent="0.25">
      <c r="A23" s="1">
        <v>16</v>
      </c>
      <c r="B23" s="2">
        <v>1014.69</v>
      </c>
      <c r="C23" s="2">
        <v>1014.72</v>
      </c>
      <c r="D23" s="1">
        <v>47628</v>
      </c>
      <c r="E23" s="3">
        <v>0</v>
      </c>
      <c r="F23" s="1">
        <v>0</v>
      </c>
      <c r="G23" s="4">
        <v>0.28999999999999998</v>
      </c>
      <c r="H23" s="3">
        <v>180</v>
      </c>
      <c r="I23" s="2">
        <v>0.01</v>
      </c>
      <c r="J23" s="2">
        <v>0.14000000000000001</v>
      </c>
      <c r="K23">
        <f t="shared" si="0"/>
        <v>2074675680</v>
      </c>
      <c r="L23">
        <f t="shared" si="2"/>
        <v>5140080</v>
      </c>
      <c r="M23">
        <f t="shared" si="1"/>
        <v>0</v>
      </c>
      <c r="N23">
        <f t="shared" si="3"/>
        <v>5140080</v>
      </c>
      <c r="O23">
        <f t="shared" si="4"/>
        <v>59.491666666666667</v>
      </c>
    </row>
    <row r="24" spans="1:15" x14ac:dyDescent="0.25">
      <c r="A24" s="1">
        <v>17</v>
      </c>
      <c r="B24" s="2">
        <v>1014.79</v>
      </c>
      <c r="C24" s="2">
        <v>1014.78</v>
      </c>
      <c r="D24" s="1">
        <v>47769</v>
      </c>
      <c r="E24" s="3">
        <v>0</v>
      </c>
      <c r="F24" s="1">
        <v>0</v>
      </c>
      <c r="G24" s="4">
        <v>0.18</v>
      </c>
      <c r="H24" s="3">
        <v>100</v>
      </c>
      <c r="I24" s="2">
        <v>0.12</v>
      </c>
      <c r="J24" s="2">
        <v>0.19</v>
      </c>
      <c r="K24">
        <f t="shared" si="0"/>
        <v>2080817640</v>
      </c>
      <c r="L24">
        <f t="shared" si="2"/>
        <v>6141960</v>
      </c>
      <c r="M24">
        <f t="shared" si="1"/>
        <v>0</v>
      </c>
      <c r="N24">
        <f t="shared" si="3"/>
        <v>6141960</v>
      </c>
      <c r="O24">
        <f t="shared" si="4"/>
        <v>71.087500000000006</v>
      </c>
    </row>
    <row r="25" spans="1:15" x14ac:dyDescent="0.25">
      <c r="A25" s="1">
        <v>18</v>
      </c>
      <c r="B25" s="2">
        <v>1014.76</v>
      </c>
      <c r="C25" s="2">
        <v>1014.57</v>
      </c>
      <c r="D25" s="1">
        <v>47276</v>
      </c>
      <c r="E25" s="3">
        <v>0</v>
      </c>
      <c r="F25" s="1">
        <v>218</v>
      </c>
      <c r="G25" s="4">
        <v>0.31</v>
      </c>
      <c r="H25" s="3">
        <v>80</v>
      </c>
      <c r="I25" s="2">
        <v>0</v>
      </c>
      <c r="J25" s="2">
        <v>0</v>
      </c>
      <c r="K25">
        <f t="shared" si="0"/>
        <v>2059342560</v>
      </c>
      <c r="L25">
        <f t="shared" si="2"/>
        <v>-21475080</v>
      </c>
      <c r="M25">
        <f t="shared" si="1"/>
        <v>18835200</v>
      </c>
      <c r="N25">
        <f t="shared" si="3"/>
        <v>-2639880</v>
      </c>
      <c r="O25">
        <f t="shared" si="4"/>
        <v>-30.554166666666667</v>
      </c>
    </row>
    <row r="26" spans="1:15" x14ac:dyDescent="0.25">
      <c r="A26" s="1">
        <v>19</v>
      </c>
      <c r="B26" s="2">
        <v>1014.47</v>
      </c>
      <c r="C26" s="2">
        <v>1014.66</v>
      </c>
      <c r="D26" s="1">
        <v>47487</v>
      </c>
      <c r="E26" s="3">
        <v>0</v>
      </c>
      <c r="F26" s="1">
        <v>311</v>
      </c>
      <c r="G26" s="4">
        <v>0.38</v>
      </c>
      <c r="H26" s="3">
        <v>450</v>
      </c>
      <c r="I26" s="2">
        <v>0</v>
      </c>
      <c r="J26" s="2">
        <v>0</v>
      </c>
      <c r="K26">
        <f t="shared" si="0"/>
        <v>2068533720</v>
      </c>
      <c r="L26">
        <f t="shared" si="2"/>
        <v>9191160</v>
      </c>
      <c r="M26">
        <f t="shared" si="1"/>
        <v>26870400</v>
      </c>
      <c r="N26">
        <f t="shared" si="3"/>
        <v>36061560</v>
      </c>
      <c r="O26">
        <f t="shared" si="4"/>
        <v>417.37916666666666</v>
      </c>
    </row>
    <row r="27" spans="1:15" x14ac:dyDescent="0.25">
      <c r="A27" s="1">
        <v>20</v>
      </c>
      <c r="B27" s="2">
        <v>1014.65</v>
      </c>
      <c r="C27" s="2">
        <v>1014.49</v>
      </c>
      <c r="D27" s="1">
        <v>47087</v>
      </c>
      <c r="E27" s="3">
        <v>0</v>
      </c>
      <c r="F27" s="1">
        <v>312</v>
      </c>
      <c r="G27" s="4">
        <v>0.04</v>
      </c>
      <c r="H27" s="3">
        <v>100</v>
      </c>
      <c r="I27" s="2">
        <v>0.69</v>
      </c>
      <c r="J27" s="2">
        <v>0.81</v>
      </c>
      <c r="K27">
        <f t="shared" si="0"/>
        <v>2051109720</v>
      </c>
      <c r="L27">
        <f t="shared" si="2"/>
        <v>-17424000</v>
      </c>
      <c r="M27">
        <f t="shared" si="1"/>
        <v>26956800</v>
      </c>
      <c r="N27">
        <f t="shared" si="3"/>
        <v>9532800</v>
      </c>
      <c r="O27">
        <f t="shared" si="4"/>
        <v>110.33333333333333</v>
      </c>
    </row>
    <row r="28" spans="1:15" x14ac:dyDescent="0.25">
      <c r="A28" s="1">
        <v>21</v>
      </c>
      <c r="B28" s="2">
        <v>1014.41</v>
      </c>
      <c r="C28" s="2">
        <v>1014.08</v>
      </c>
      <c r="D28" s="1">
        <v>46124</v>
      </c>
      <c r="E28" s="3">
        <v>0</v>
      </c>
      <c r="F28" s="1">
        <v>459</v>
      </c>
      <c r="G28" s="4">
        <v>0.08</v>
      </c>
      <c r="H28" s="3">
        <v>90</v>
      </c>
      <c r="I28" s="2">
        <v>0</v>
      </c>
      <c r="J28" s="2">
        <v>0</v>
      </c>
      <c r="K28">
        <f t="shared" si="0"/>
        <v>2009161440</v>
      </c>
      <c r="L28">
        <f t="shared" si="2"/>
        <v>-41948280</v>
      </c>
      <c r="M28">
        <f t="shared" si="1"/>
        <v>39657600</v>
      </c>
      <c r="N28">
        <f t="shared" si="3"/>
        <v>-2290680</v>
      </c>
      <c r="O28">
        <f t="shared" si="4"/>
        <v>-26.512499999999999</v>
      </c>
    </row>
    <row r="29" spans="1:15" x14ac:dyDescent="0.25">
      <c r="A29" s="1">
        <v>22</v>
      </c>
      <c r="B29" s="2">
        <v>1013.92</v>
      </c>
      <c r="C29" s="2">
        <v>1013.68</v>
      </c>
      <c r="D29" s="1">
        <v>45213</v>
      </c>
      <c r="E29" s="3">
        <v>0</v>
      </c>
      <c r="F29" s="1">
        <v>619</v>
      </c>
      <c r="G29" s="4">
        <v>0.25</v>
      </c>
      <c r="H29" s="3">
        <v>100</v>
      </c>
      <c r="I29" s="2">
        <v>0.1</v>
      </c>
      <c r="J29" s="2">
        <v>7.0000000000000007E-2</v>
      </c>
      <c r="K29">
        <f t="shared" si="0"/>
        <v>1969478280</v>
      </c>
      <c r="L29">
        <f t="shared" si="2"/>
        <v>-39683160</v>
      </c>
      <c r="M29">
        <f t="shared" si="1"/>
        <v>53481600</v>
      </c>
      <c r="N29">
        <f t="shared" si="3"/>
        <v>13798440</v>
      </c>
      <c r="O29">
        <f t="shared" si="4"/>
        <v>159.70416666666668</v>
      </c>
    </row>
    <row r="30" spans="1:15" x14ac:dyDescent="0.25">
      <c r="A30" s="1">
        <v>23</v>
      </c>
      <c r="B30" s="2">
        <v>1013.52</v>
      </c>
      <c r="C30" s="2">
        <v>1015.65</v>
      </c>
      <c r="D30" s="1">
        <v>49867</v>
      </c>
      <c r="E30" s="3">
        <v>0</v>
      </c>
      <c r="F30" s="1">
        <v>308</v>
      </c>
      <c r="G30" s="4">
        <v>0.02</v>
      </c>
      <c r="H30" s="3">
        <v>2650</v>
      </c>
      <c r="I30" s="2">
        <v>0.31</v>
      </c>
      <c r="J30" s="2">
        <v>0.42</v>
      </c>
      <c r="K30">
        <f t="shared" si="0"/>
        <v>2172206520</v>
      </c>
      <c r="L30">
        <f t="shared" si="2"/>
        <v>202728240</v>
      </c>
      <c r="M30">
        <f t="shared" si="1"/>
        <v>26611200</v>
      </c>
      <c r="N30">
        <f t="shared" si="3"/>
        <v>229339440</v>
      </c>
      <c r="O30">
        <f t="shared" si="4"/>
        <v>2654.3916666666669</v>
      </c>
    </row>
    <row r="31" spans="1:15" x14ac:dyDescent="0.25">
      <c r="A31" s="1">
        <v>24</v>
      </c>
      <c r="B31" s="2">
        <v>1016.6</v>
      </c>
      <c r="C31" s="2">
        <v>1017.6</v>
      </c>
      <c r="D31" s="1">
        <v>54772</v>
      </c>
      <c r="E31" s="3">
        <v>0</v>
      </c>
      <c r="F31" s="1">
        <v>0</v>
      </c>
      <c r="G31" s="4">
        <v>0.02</v>
      </c>
      <c r="H31" s="3">
        <v>2500</v>
      </c>
      <c r="I31" s="2">
        <v>2.2400000000000002</v>
      </c>
      <c r="J31" s="2">
        <v>2.57</v>
      </c>
      <c r="K31">
        <f t="shared" si="0"/>
        <v>2385868320</v>
      </c>
      <c r="L31">
        <f t="shared" si="2"/>
        <v>213661800</v>
      </c>
      <c r="M31">
        <f t="shared" si="1"/>
        <v>0</v>
      </c>
      <c r="N31">
        <f t="shared" si="3"/>
        <v>213661800</v>
      </c>
      <c r="O31">
        <f t="shared" si="4"/>
        <v>2472.9375</v>
      </c>
    </row>
    <row r="32" spans="1:15" x14ac:dyDescent="0.25">
      <c r="A32" s="1">
        <v>25</v>
      </c>
      <c r="B32" s="2">
        <v>1017.67</v>
      </c>
      <c r="C32" s="2">
        <v>1017.8</v>
      </c>
      <c r="D32" s="1">
        <v>55290</v>
      </c>
      <c r="E32" s="3">
        <v>0</v>
      </c>
      <c r="F32" s="1">
        <v>0</v>
      </c>
      <c r="G32" s="4">
        <v>0.03</v>
      </c>
      <c r="H32" s="3">
        <v>280</v>
      </c>
      <c r="I32" s="2">
        <v>1.38</v>
      </c>
      <c r="J32" s="2">
        <v>0.82</v>
      </c>
      <c r="K32">
        <f t="shared" si="0"/>
        <v>2408432400</v>
      </c>
      <c r="L32">
        <f t="shared" si="2"/>
        <v>22564080</v>
      </c>
      <c r="M32">
        <f t="shared" si="1"/>
        <v>0</v>
      </c>
      <c r="N32">
        <f t="shared" si="3"/>
        <v>22564080</v>
      </c>
      <c r="O32">
        <f t="shared" si="4"/>
        <v>261.15833333333336</v>
      </c>
    </row>
    <row r="33" spans="1:15" x14ac:dyDescent="0.25">
      <c r="A33" s="1">
        <v>26</v>
      </c>
      <c r="B33" s="2">
        <v>1017.85</v>
      </c>
      <c r="C33" s="2">
        <v>1017.87</v>
      </c>
      <c r="D33" s="1">
        <v>55471</v>
      </c>
      <c r="E33" s="3">
        <v>0</v>
      </c>
      <c r="F33" s="1">
        <v>0</v>
      </c>
      <c r="G33" s="4">
        <v>0.09</v>
      </c>
      <c r="H33" s="3">
        <v>110</v>
      </c>
      <c r="I33" s="2">
        <v>0.16</v>
      </c>
      <c r="J33" s="2">
        <v>0.22</v>
      </c>
      <c r="K33">
        <f t="shared" si="0"/>
        <v>2416316760</v>
      </c>
      <c r="L33">
        <f t="shared" si="2"/>
        <v>7884360</v>
      </c>
      <c r="M33">
        <f t="shared" si="1"/>
        <v>0</v>
      </c>
      <c r="N33">
        <f t="shared" si="3"/>
        <v>7884360</v>
      </c>
      <c r="O33">
        <f t="shared" si="4"/>
        <v>91.254166666666663</v>
      </c>
    </row>
    <row r="34" spans="1:15" x14ac:dyDescent="0.25">
      <c r="A34" s="1">
        <v>27</v>
      </c>
      <c r="B34" s="2">
        <v>1017.89</v>
      </c>
      <c r="C34" s="2">
        <v>1017.88</v>
      </c>
      <c r="D34" s="1">
        <v>55497</v>
      </c>
      <c r="E34" s="3">
        <v>0</v>
      </c>
      <c r="F34" s="1">
        <v>0</v>
      </c>
      <c r="G34" s="4">
        <v>0.23</v>
      </c>
      <c r="H34" s="3">
        <v>60</v>
      </c>
      <c r="I34" s="2">
        <v>0</v>
      </c>
      <c r="J34" s="2">
        <v>0.03</v>
      </c>
      <c r="K34">
        <f t="shared" si="0"/>
        <v>2417449320</v>
      </c>
      <c r="L34">
        <f t="shared" si="2"/>
        <v>1132560</v>
      </c>
      <c r="M34">
        <f t="shared" si="1"/>
        <v>0</v>
      </c>
      <c r="N34">
        <f t="shared" si="3"/>
        <v>1132560</v>
      </c>
      <c r="O34">
        <f t="shared" si="4"/>
        <v>13.108333333333333</v>
      </c>
    </row>
    <row r="35" spans="1:15" x14ac:dyDescent="0.25">
      <c r="A35" s="1">
        <v>28</v>
      </c>
      <c r="B35" s="2">
        <v>1017.94</v>
      </c>
      <c r="C35" s="2">
        <v>1018.06</v>
      </c>
      <c r="D35" s="1">
        <v>55965</v>
      </c>
      <c r="E35" s="3">
        <v>0</v>
      </c>
      <c r="F35" s="1">
        <v>0</v>
      </c>
      <c r="G35" s="4">
        <v>0.28000000000000003</v>
      </c>
      <c r="H35" s="3">
        <v>170</v>
      </c>
      <c r="I35" s="2">
        <v>0.23</v>
      </c>
      <c r="J35" s="2">
        <v>0.33</v>
      </c>
      <c r="K35">
        <f t="shared" si="0"/>
        <v>2437835400</v>
      </c>
      <c r="L35">
        <f t="shared" si="2"/>
        <v>20386080</v>
      </c>
      <c r="M35">
        <f t="shared" si="1"/>
        <v>0</v>
      </c>
      <c r="N35">
        <f t="shared" si="3"/>
        <v>20386080</v>
      </c>
      <c r="O35">
        <f t="shared" si="4"/>
        <v>235.95</v>
      </c>
    </row>
    <row r="36" spans="1:15" x14ac:dyDescent="0.25">
      <c r="A36" s="1">
        <v>29</v>
      </c>
      <c r="B36" s="2">
        <v>1018.08</v>
      </c>
      <c r="C36" s="2">
        <v>1018.08</v>
      </c>
      <c r="D36" s="1">
        <v>56018</v>
      </c>
      <c r="E36" s="3">
        <v>0</v>
      </c>
      <c r="F36" s="1">
        <v>0</v>
      </c>
      <c r="G36" s="4">
        <v>0.14000000000000001</v>
      </c>
      <c r="H36" s="3">
        <v>80</v>
      </c>
      <c r="I36" s="2">
        <v>0.02</v>
      </c>
      <c r="J36" s="2">
        <v>0.16</v>
      </c>
      <c r="K36">
        <f t="shared" si="0"/>
        <v>2440144080</v>
      </c>
      <c r="L36">
        <f t="shared" si="2"/>
        <v>2308680</v>
      </c>
      <c r="M36">
        <f t="shared" si="1"/>
        <v>0</v>
      </c>
      <c r="N36">
        <f t="shared" si="3"/>
        <v>2308680</v>
      </c>
      <c r="O36">
        <f t="shared" si="4"/>
        <v>26.720833333333335</v>
      </c>
    </row>
    <row r="37" spans="1:15" x14ac:dyDescent="0.25">
      <c r="A37" s="1">
        <v>30</v>
      </c>
      <c r="B37" s="2">
        <v>1018.09</v>
      </c>
      <c r="C37" s="2">
        <v>1018.08</v>
      </c>
      <c r="D37" s="1">
        <v>56018</v>
      </c>
      <c r="E37" s="3">
        <v>0</v>
      </c>
      <c r="F37" s="1">
        <v>0</v>
      </c>
      <c r="G37" s="4">
        <v>0.12</v>
      </c>
      <c r="H37" s="3">
        <v>45</v>
      </c>
      <c r="I37" s="2">
        <v>0.01</v>
      </c>
      <c r="J37" s="2">
        <v>0.01</v>
      </c>
      <c r="K37">
        <f t="shared" si="0"/>
        <v>2440144080</v>
      </c>
      <c r="L37">
        <f t="shared" si="2"/>
        <v>0</v>
      </c>
      <c r="M37">
        <f t="shared" si="1"/>
        <v>0</v>
      </c>
      <c r="N37">
        <f t="shared" si="3"/>
        <v>0</v>
      </c>
      <c r="O37">
        <f t="shared" si="4"/>
        <v>0</v>
      </c>
    </row>
    <row r="38" spans="1:15" x14ac:dyDescent="0.25">
      <c r="A38" s="1">
        <v>31</v>
      </c>
      <c r="B38" s="2">
        <v>1018.08</v>
      </c>
      <c r="C38" s="2">
        <v>1018.07</v>
      </c>
      <c r="D38" s="1">
        <v>55991</v>
      </c>
      <c r="E38" s="3">
        <v>0</v>
      </c>
      <c r="F38" s="1">
        <v>0</v>
      </c>
      <c r="G38" s="4">
        <v>0.18</v>
      </c>
      <c r="H38" s="3">
        <v>10</v>
      </c>
      <c r="I38" s="2">
        <v>0</v>
      </c>
      <c r="J38" s="2">
        <v>0</v>
      </c>
      <c r="K38">
        <f t="shared" si="0"/>
        <v>2438967960</v>
      </c>
      <c r="L38">
        <f t="shared" si="2"/>
        <v>-1176120</v>
      </c>
      <c r="M38">
        <f t="shared" si="1"/>
        <v>0</v>
      </c>
      <c r="N38">
        <f t="shared" si="3"/>
        <v>-1176120</v>
      </c>
      <c r="O38">
        <f t="shared" si="4"/>
        <v>-13.612500000000001</v>
      </c>
    </row>
    <row r="40" spans="1:15" x14ac:dyDescent="0.25">
      <c r="L40" t="s">
        <v>21</v>
      </c>
      <c r="M40">
        <f>SUM(M8:M38)</f>
        <v>247622400</v>
      </c>
      <c r="N40">
        <f>SUM(N9:N38)</f>
        <v>1199418120</v>
      </c>
    </row>
    <row r="42" spans="1:15" x14ac:dyDescent="0.25">
      <c r="L42" t="s">
        <v>20</v>
      </c>
      <c r="M42">
        <f>M40/B5</f>
        <v>5684.6280991735539</v>
      </c>
      <c r="N42">
        <f>N40/B5</f>
        <v>27534.85123966942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Local_Admin</dc:creator>
  <cp:lastModifiedBy>Local_Admin</cp:lastModifiedBy>
  <dcterms:created xsi:type="dcterms:W3CDTF">2016-12-22T22:50:26Z</dcterms:created>
  <dcterms:modified xsi:type="dcterms:W3CDTF">2017-01-05T01:27:48Z</dcterms:modified>
</cp:coreProperties>
</file>