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https://d.docs.live.net/ade0b0ad6c8afba3/Desktop/"/>
    </mc:Choice>
  </mc:AlternateContent>
  <xr:revisionPtr revIDLastSave="4" documentId="8_{00E22387-CAD7-4C50-9CF5-09844695E967}" xr6:coauthVersionLast="47" xr6:coauthVersionMax="47" xr10:uidLastSave="{DB5F85D7-DC2A-4F58-B02D-B31B6315B719}"/>
  <bookViews>
    <workbookView xWindow="-120" yWindow="-120" windowWidth="20730" windowHeight="11040" activeTab="2" xr2:uid="{00000000-000D-0000-FFFF-FFFF00000000}"/>
  </bookViews>
  <sheets>
    <sheet name="Expense" sheetId="1" r:id="rId1"/>
    <sheet name="Tasks" sheetId="2" r:id="rId2"/>
    <sheet name="Solution" sheetId="3" r:id="rId3"/>
  </sheets>
  <definedNames>
    <definedName name="_xlnm._FilterDatabase" localSheetId="0" hidden="1">Expense!$A$1:$C$51</definedName>
    <definedName name="_xlnm._FilterDatabase" localSheetId="2" hidden="1">Solution!$A$68:$B$69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78" i="3" l="1"/>
  <c r="B276" i="3"/>
  <c r="B275"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31" i="3"/>
  <c r="B274" i="3" s="1"/>
  <c r="C110" i="3"/>
  <c r="C111" i="3"/>
  <c r="C112" i="3"/>
  <c r="C113" i="3"/>
  <c r="C114" i="3"/>
  <c r="C115" i="3"/>
  <c r="C116" i="3"/>
  <c r="C117" i="3"/>
  <c r="C109"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193" i="3"/>
  <c r="B118" i="3"/>
  <c r="C118" i="3" s="1"/>
  <c r="B99" i="3"/>
  <c r="B101" i="3" s="1"/>
  <c r="B79" i="3"/>
  <c r="B78" i="3"/>
  <c r="B77" i="3"/>
  <c r="B76" i="3"/>
  <c r="B74" i="3"/>
  <c r="B73" i="3"/>
  <c r="B72" i="3"/>
  <c r="B75" i="3"/>
  <c r="B71" i="3"/>
  <c r="B70" i="3"/>
  <c r="B69" i="3"/>
  <c r="C61" i="3"/>
  <c r="C56" i="3"/>
  <c r="C52" i="1"/>
  <c r="B120" i="3" l="1"/>
  <c r="B80" i="3"/>
</calcChain>
</file>

<file path=xl/sharedStrings.xml><?xml version="1.0" encoding="utf-8"?>
<sst xmlns="http://schemas.openxmlformats.org/spreadsheetml/2006/main" count="320" uniqueCount="56">
  <si>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</si>
  <si>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</si>
  <si>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</si>
  <si>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</si>
  <si>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</si>
  <si>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</si>
  <si>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</si>
  <si>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</si>
  <si>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</si>
  <si>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</si>
  <si>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</si>
  <si>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</si>
  <si>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</si>
  <si>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</si>
  <si>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</si>
  <si>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</si>
  <si>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</si>
  <si>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</si>
  <si>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</si>
  <si>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</si>
  <si>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</si>
  <si>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</si>
  <si>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</si>
  <si>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</si>
  <si>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Ouestion 1</t>
  </si>
  <si>
    <t>Ouestion 2</t>
  </si>
  <si>
    <t>Ouestion 3</t>
  </si>
  <si>
    <t>Ouestion 4</t>
  </si>
  <si>
    <t>Percentage</t>
  </si>
  <si>
    <t>Total</t>
  </si>
  <si>
    <t>Ouestion 5</t>
  </si>
  <si>
    <t>Category</t>
  </si>
  <si>
    <t>Essential</t>
  </si>
  <si>
    <t>Non-Essential</t>
  </si>
  <si>
    <t>Ouestion 6</t>
  </si>
  <si>
    <t>Cost Type</t>
  </si>
  <si>
    <t>Ouestion 7</t>
  </si>
  <si>
    <t>Ouestion 8</t>
  </si>
  <si>
    <t>Answer</t>
  </si>
  <si>
    <t>Priya's Expenses Summary Assignment Table</t>
  </si>
  <si>
    <r>
      <t>1. Trips:</t>
    </r>
    <r>
      <rPr>
        <sz val="11"/>
        <color theme="1"/>
        <rFont val="Calibri"/>
        <family val="2"/>
        <scheme val="minor"/>
      </rPr>
      <t xml:space="preserve"> Take fewer trips or choose budget options to save big.</t>
    </r>
  </si>
  <si>
    <r>
      <t>2. Essential Items:</t>
    </r>
    <r>
      <rPr>
        <sz val="11"/>
        <color theme="1"/>
        <rFont val="Calibri"/>
        <family val="2"/>
        <scheme val="minor"/>
      </rPr>
      <t xml:space="preserve"> Stick to basics and shop in bulk during sales.</t>
    </r>
  </si>
  <si>
    <r>
      <t>3. Medicines:</t>
    </r>
    <r>
      <rPr>
        <sz val="11"/>
        <color theme="1"/>
        <rFont val="Calibri"/>
        <family val="2"/>
        <scheme val="minor"/>
      </rPr>
      <t xml:space="preserve"> Opt for generics when possible—they work the same but cost less.</t>
    </r>
  </si>
  <si>
    <r>
      <t>4. Online Shopping:</t>
    </r>
    <r>
      <rPr>
        <sz val="11"/>
        <color theme="1"/>
        <rFont val="Calibri"/>
        <family val="2"/>
        <scheme val="minor"/>
      </rPr>
      <t xml:space="preserve"> Avoid impulse buys and use coupons to save.</t>
    </r>
  </si>
  <si>
    <r>
      <t>5. Gifts:</t>
    </r>
    <r>
      <rPr>
        <sz val="11"/>
        <color theme="1"/>
        <rFont val="Calibri"/>
        <family val="2"/>
        <scheme val="minor"/>
      </rPr>
      <t xml:space="preserve"> Set a budget or try thoughtful DIY gifts.</t>
    </r>
  </si>
  <si>
    <r>
      <t>6. Fish &amp; Chicken:</t>
    </r>
    <r>
      <rPr>
        <sz val="11"/>
        <color theme="1"/>
        <rFont val="Calibri"/>
        <family val="2"/>
        <scheme val="minor"/>
      </rPr>
      <t xml:space="preserve"> Cut back or buy in bulk during discounts.</t>
    </r>
  </si>
  <si>
    <r>
      <t>7. Veggies &amp; Fruits:</t>
    </r>
    <r>
      <rPr>
        <sz val="11"/>
        <color theme="1"/>
        <rFont val="Calibri"/>
        <family val="2"/>
        <scheme val="minor"/>
      </rPr>
      <t xml:space="preserve"> Go for seasonal, local produce—it's cheaper and fresher.</t>
    </r>
  </si>
  <si>
    <r>
      <t>8. Ordering Food:</t>
    </r>
    <r>
      <rPr>
        <sz val="11"/>
        <color theme="1"/>
        <rFont val="Calibri"/>
        <family val="2"/>
        <scheme val="minor"/>
      </rPr>
      <t xml:space="preserve"> Cook at home and treat takeout as an occasional luxury.</t>
    </r>
  </si>
  <si>
    <r>
      <t>9. Cab Rides:</t>
    </r>
    <r>
      <rPr>
        <sz val="11"/>
        <color theme="1"/>
        <rFont val="Calibri"/>
        <family val="2"/>
        <scheme val="minor"/>
      </rPr>
      <t xml:space="preserve"> Use public transport or carpool to cut commuting costs.</t>
    </r>
  </si>
  <si>
    <r>
      <t>10. Mobile Bills:</t>
    </r>
    <r>
      <rPr>
        <sz val="11"/>
        <color theme="1"/>
        <rFont val="Calibri"/>
        <family val="2"/>
        <scheme val="minor"/>
      </rPr>
      <t xml:space="preserve"> Switch to a plan that matches your actual usage.</t>
    </r>
  </si>
  <si>
    <r>
      <t>11. Movies:</t>
    </r>
    <r>
      <rPr>
        <sz val="11"/>
        <color theme="1"/>
        <rFont val="Calibri"/>
        <family val="2"/>
        <scheme val="minor"/>
      </rPr>
      <t xml:space="preserve"> Stream at home or catch matinee shows for cheaper fun.</t>
    </r>
  </si>
  <si>
    <t xml:space="preserve">According to me there are some ways she can reduce her expenses </t>
  </si>
  <si>
    <t>Month</t>
  </si>
  <si>
    <t>October</t>
  </si>
  <si>
    <t>November</t>
  </si>
  <si>
    <t>December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</si>
</sst>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b/>
      <sz val="16"/>
      <color theme="1"/>
      <name val="Calibri"/>
      <family val="2"/>
      <scheme val="minor"/>
    </font>
    <font>
      <b/>
      <sz val="18"/>
      <color theme="1"/>
      <name val="Calibri"/>
      <family val="2"/>
      <scheme val="minor"/>
    </font>
    <font>
      <sz val="14"/>
      <color theme="1"/>
      <name val="Calibri"/>
      <family val="2"/>
      <scheme val="minor"/>
    </font>
    <font>
      <b/>
      <sz val="22"/>
      <color theme="1"/>
      <name val="Calibri"/>
      <family val="2"/>
      <scheme val="minor"/>
    </font>
  </fonts>
  <fills count="7">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
      <patternFill patternType="solid">
        <fgColor theme="2" tint="-9.9978637043366805E-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s>
  <cellStyleXfs count="1">
    <xf numFmtId="0" fontId="0" fillId="0" borderId="0"/>
  </cellStyleXfs>
  <cellXfs count="39">
    <xf numFmtId="0" fontId="0" fillId="0" borderId="0" xfId="0"/>
    <xf numFmtId="0" fontId="1"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horizontal="right" vertical="center" wrapText="1"/>
    </xf>
    <xf numFmtId="4" fontId="3" fillId="4" borderId="1" xfId="0" applyNumberFormat="1" applyFont="1" applyFill="1" applyBorder="1" applyAlignment="1">
      <alignment horizontal="right" vertical="center" wrapText="1"/>
    </xf>
    <xf numFmtId="0" fontId="0" fillId="4" borderId="0" xfId="0" applyFill="1" applyAlignment="1">
      <alignment horizontal="right"/>
    </xf>
    <xf numFmtId="0" fontId="5" fillId="5" borderId="1" xfId="0" applyFont="1" applyFill="1" applyBorder="1" applyAlignment="1">
      <alignment horizontal="center"/>
    </xf>
    <xf numFmtId="0" fontId="0" fillId="0" borderId="1" xfId="0" applyBorder="1" applyAlignment="1">
      <alignment vertical="center" wrapText="1"/>
    </xf>
    <xf numFmtId="0" fontId="9" fillId="0" borderId="0" xfId="0" applyFont="1"/>
    <xf numFmtId="0" fontId="5" fillId="0" borderId="0" xfId="0" applyFont="1"/>
    <xf numFmtId="0" fontId="6" fillId="0" borderId="0" xfId="0" applyFont="1"/>
    <xf numFmtId="0" fontId="7" fillId="0" borderId="0" xfId="0" applyFont="1"/>
    <xf numFmtId="0" fontId="8" fillId="0" borderId="0" xfId="0" applyFont="1"/>
    <xf numFmtId="0" fontId="10" fillId="0" borderId="0" xfId="0" applyFont="1"/>
    <xf numFmtId="0" fontId="3" fillId="3" borderId="0" xfId="0" applyFont="1" applyFill="1" applyAlignment="1">
      <alignment vertical="center" wrapText="1"/>
    </xf>
    <xf numFmtId="0" fontId="3" fillId="4" borderId="0" xfId="0" applyFont="1" applyFill="1" applyAlignment="1">
      <alignment horizontal="right" vertical="center" wrapText="1"/>
    </xf>
    <xf numFmtId="0" fontId="11" fillId="0" borderId="0" xfId="0" applyFont="1"/>
    <xf numFmtId="0" fontId="5" fillId="0" borderId="0" xfId="0" applyFont="1" applyAlignment="1">
      <alignment horizontal="left" vertical="center" indent="1"/>
    </xf>
    <xf numFmtId="0" fontId="0" fillId="0" borderId="2" xfId="0" applyBorder="1"/>
    <xf numFmtId="0" fontId="3" fillId="4" borderId="2" xfId="0" applyFont="1" applyFill="1" applyBorder="1" applyAlignment="1">
      <alignment horizontal="right" vertical="center" wrapText="1"/>
    </xf>
    <xf numFmtId="4" fontId="3" fillId="4" borderId="4" xfId="0" applyNumberFormat="1" applyFont="1" applyFill="1" applyBorder="1" applyAlignment="1">
      <alignment horizontal="right" vertical="center" wrapText="1"/>
    </xf>
    <xf numFmtId="0" fontId="0" fillId="6" borderId="1" xfId="0" applyFill="1" applyBorder="1"/>
    <xf numFmtId="0" fontId="0" fillId="6" borderId="4" xfId="0" applyFill="1" applyBorder="1"/>
    <xf numFmtId="0" fontId="0" fillId="6" borderId="2" xfId="0" applyFill="1" applyBorder="1"/>
    <xf numFmtId="0" fontId="0" fillId="6" borderId="3" xfId="0" applyFill="1" applyBorder="1"/>
    <xf numFmtId="0" fontId="0" fillId="0" borderId="5" xfId="0" applyBorder="1"/>
    <xf numFmtId="0" fontId="2" fillId="2" borderId="5"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Expense Percentage</c:v>
          </c:tx>
          <c:spPr>
            <a:ln w="28575" cap="rnd">
              <a:solidFill>
                <a:schemeClr val="accent1"/>
              </a:solidFill>
              <a:round/>
            </a:ln>
            <a:effectLst/>
          </c:spPr>
          <c:marker>
            <c:symbol val="none"/>
          </c:marker>
          <c:cat>
            <c:strRef>
              <c:f>Solution!$A$109:$A$118</c:f>
              <c:strCache>
                <c:ptCount val="10"/>
                <c:pt idx="0">
                  <c:v>Other essential items</c:v>
                </c:pt>
                <c:pt idx="1">
                  <c:v>Medicine</c:v>
                </c:pt>
                <c:pt idx="2">
                  <c:v>Online shopping</c:v>
                </c:pt>
                <c:pt idx="3">
                  <c:v>Gifts</c:v>
                </c:pt>
                <c:pt idx="4">
                  <c:v>Fish &amp; Chicken</c:v>
                </c:pt>
                <c:pt idx="5">
                  <c:v>Vegetables &amp; Fruit</c:v>
                </c:pt>
                <c:pt idx="6">
                  <c:v>Ordering food</c:v>
                </c:pt>
                <c:pt idx="7">
                  <c:v>Cab to office</c:v>
                </c:pt>
                <c:pt idx="8">
                  <c:v>Mobile Bill Payment</c:v>
                </c:pt>
                <c:pt idx="9">
                  <c:v>Movie with friends</c:v>
                </c:pt>
              </c:strCache>
            </c:strRef>
          </c:cat>
          <c:val>
            <c:numRef>
              <c:f>Solution!$C$109:$C$118</c:f>
              <c:numCache>
                <c:formatCode>General</c:formatCode>
                <c:ptCount val="10"/>
                <c:pt idx="0">
                  <c:v>22.630788981839828</c:v>
                </c:pt>
                <c:pt idx="1">
                  <c:v>17.260413801493478</c:v>
                </c:pt>
                <c:pt idx="2">
                  <c:v>16.569997249433737</c:v>
                </c:pt>
                <c:pt idx="3">
                  <c:v>12.627296939279088</c:v>
                </c:pt>
                <c:pt idx="4">
                  <c:v>7.4192029485004749</c:v>
                </c:pt>
                <c:pt idx="5">
                  <c:v>7.1417043343285549</c:v>
                </c:pt>
                <c:pt idx="6">
                  <c:v>4.1225194121380557</c:v>
                </c:pt>
                <c:pt idx="7">
                  <c:v>3.3542034491079753</c:v>
                </c:pt>
                <c:pt idx="8">
                  <c:v>3.13298155389012</c:v>
                </c:pt>
                <c:pt idx="9">
                  <c:v>5.7408913299886981</c:v>
                </c:pt>
              </c:numCache>
            </c:numRef>
          </c:val>
          <c:smooth val="0"/>
          <c:extLst>
            <c:ext xmlns:c16="http://schemas.microsoft.com/office/drawing/2014/chart" uri="{C3380CC4-5D6E-409C-BE32-E72D297353CC}">
              <c16:uniqueId val="{00000008-83B0-40D6-A7E7-E1793A35BC2C}"/>
            </c:ext>
          </c:extLst>
        </c:ser>
        <c:dLbls>
          <c:showLegendKey val="0"/>
          <c:showVal val="0"/>
          <c:showCatName val="0"/>
          <c:showSerName val="0"/>
          <c:showPercent val="0"/>
          <c:showBubbleSize val="0"/>
        </c:dLbls>
        <c:smooth val="0"/>
        <c:axId val="1188968800"/>
        <c:axId val="1188968320"/>
      </c:lineChart>
      <c:catAx>
        <c:axId val="1188968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968320"/>
        <c:crosses val="autoZero"/>
        <c:auto val="1"/>
        <c:lblAlgn val="ctr"/>
        <c:lblOffset val="100"/>
        <c:noMultiLvlLbl val="0"/>
      </c:catAx>
      <c:valAx>
        <c:axId val="1188968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968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v>Month Expense</c:v>
          </c:tx>
          <c:spPr>
            <a:ln w="22225" cap="rnd" cmpd="sng" algn="ctr">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Solution!$A$274:$A$276</c:f>
              <c:strCache>
                <c:ptCount val="3"/>
                <c:pt idx="0">
                  <c:v>October</c:v>
                </c:pt>
                <c:pt idx="1">
                  <c:v>November</c:v>
                </c:pt>
                <c:pt idx="2">
                  <c:v>December</c:v>
                </c:pt>
              </c:strCache>
            </c:strRef>
          </c:cat>
          <c:val>
            <c:numRef>
              <c:f>Solution!$B$274:$B$276</c:f>
              <c:numCache>
                <c:formatCode>General</c:formatCode>
                <c:ptCount val="3"/>
                <c:pt idx="0">
                  <c:v>17443.37</c:v>
                </c:pt>
                <c:pt idx="1">
                  <c:v>18764.269999999997</c:v>
                </c:pt>
                <c:pt idx="2">
                  <c:v>20837.63</c:v>
                </c:pt>
              </c:numCache>
            </c:numRef>
          </c:val>
          <c:smooth val="0"/>
          <c:extLst>
            <c:ext xmlns:c16="http://schemas.microsoft.com/office/drawing/2014/chart" uri="{C3380CC4-5D6E-409C-BE32-E72D297353CC}">
              <c16:uniqueId val="{00000000-4A5E-4748-82C0-42ED73A6A70D}"/>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629208560"/>
        <c:axId val="1629184080"/>
      </c:lineChart>
      <c:catAx>
        <c:axId val="162920856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629184080"/>
        <c:crosses val="autoZero"/>
        <c:auto val="1"/>
        <c:lblAlgn val="ctr"/>
        <c:lblOffset val="100"/>
        <c:noMultiLvlLbl val="0"/>
      </c:catAx>
      <c:valAx>
        <c:axId val="16291840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629208560"/>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171450</xdr:colOff>
      <xdr:row>105</xdr:row>
      <xdr:rowOff>157162</xdr:rowOff>
    </xdr:from>
    <xdr:to>
      <xdr:col>13</xdr:col>
      <xdr:colOff>0</xdr:colOff>
      <xdr:row>118</xdr:row>
      <xdr:rowOff>61912</xdr:rowOff>
    </xdr:to>
    <xdr:graphicFrame macro="">
      <xdr:nvGraphicFramePr>
        <xdr:cNvPr id="2" name="Chart 1">
          <a:extLst>
            <a:ext uri="{FF2B5EF4-FFF2-40B4-BE49-F238E27FC236}">
              <a16:creationId xmlns:a16="http://schemas.microsoft.com/office/drawing/2014/main" id="{DA3BEB25-5497-96B6-2697-1D51823175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740492</xdr:colOff>
      <xdr:row>266</xdr:row>
      <xdr:rowOff>157008</xdr:rowOff>
    </xdr:from>
    <xdr:to>
      <xdr:col>12</xdr:col>
      <xdr:colOff>43016</xdr:colOff>
      <xdr:row>280</xdr:row>
      <xdr:rowOff>180974</xdr:rowOff>
    </xdr:to>
    <xdr:graphicFrame macro="">
      <xdr:nvGraphicFramePr>
        <xdr:cNvPr id="3" name="Chart 2">
          <a:extLst>
            <a:ext uri="{FF2B5EF4-FFF2-40B4-BE49-F238E27FC236}">
              <a16:creationId xmlns:a16="http://schemas.microsoft.com/office/drawing/2014/main" id="{35F7A418-F49C-6662-60FD-C1C01F3CB0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7"/>
  <sheetViews>
    <sheetView topLeftCell="A52" zoomScaleNormal="145" workbookViewId="0">
      <selection activeCell="A57" sqref="A57"/>
    </sheetView>
  </sheetViews>
  <sheetFormatPr defaultRowHeight="15" x14ac:dyDescent="0.25"/>
  <cols>
    <col min="1" max="1" width="17.140625" customWidth="1"/>
    <col min="2" max="2" width="24.5703125" customWidth="1"/>
    <col min="3" max="3" width="14.42578125" style="11" customWidth="1"/>
  </cols>
  <sheetData>
    <row r="1" spans="1:3" ht="13.9" customHeight="1" x14ac:dyDescent="0.25">
      <c r="A1" s="3" t="s">
        <v>0</v>
      </c>
      <c r="B1" s="3" t="s">
        <v>14</v>
      </c>
      <c r="C1" s="8" t="s">
        <v>1</v>
      </c>
    </row>
    <row r="2" spans="1:3" ht="18" customHeight="1" x14ac:dyDescent="0.25">
      <c r="A2" s="4">
        <v>44470</v>
      </c>
      <c r="B2" s="5" t="s">
        <v>2</v>
      </c>
      <c r="C2" s="9">
        <v>2300</v>
      </c>
    </row>
    <row r="3" spans="1:3" x14ac:dyDescent="0.25">
      <c r="A3" s="6">
        <v>44470</v>
      </c>
      <c r="B3" s="7" t="s">
        <v>3</v>
      </c>
      <c r="C3" s="9">
        <v>767</v>
      </c>
    </row>
    <row r="4" spans="1:3" x14ac:dyDescent="0.25">
      <c r="A4" s="6">
        <v>44470</v>
      </c>
      <c r="B4" s="7" t="s">
        <v>4</v>
      </c>
      <c r="C4" s="10">
        <v>2500</v>
      </c>
    </row>
    <row r="5" spans="1:3" x14ac:dyDescent="0.25">
      <c r="A5" s="6">
        <v>44473</v>
      </c>
      <c r="B5" s="7" t="s">
        <v>5</v>
      </c>
      <c r="C5" s="9">
        <v>710</v>
      </c>
    </row>
    <row r="6" spans="1:3" x14ac:dyDescent="0.25">
      <c r="A6" s="4">
        <v>44473</v>
      </c>
      <c r="B6" s="5" t="s">
        <v>6</v>
      </c>
      <c r="C6" s="9">
        <v>760</v>
      </c>
    </row>
    <row r="7" spans="1:3" x14ac:dyDescent="0.25">
      <c r="A7" s="6">
        <v>44476</v>
      </c>
      <c r="B7" s="7" t="s">
        <v>10</v>
      </c>
      <c r="C7" s="10">
        <v>1900</v>
      </c>
    </row>
    <row r="8" spans="1:3" x14ac:dyDescent="0.25">
      <c r="A8" s="4">
        <v>44477</v>
      </c>
      <c r="B8" s="5" t="s">
        <v>7</v>
      </c>
      <c r="C8" s="9">
        <v>450</v>
      </c>
    </row>
    <row r="9" spans="1:3" x14ac:dyDescent="0.25">
      <c r="A9" s="6">
        <v>44484</v>
      </c>
      <c r="B9" s="7" t="s">
        <v>8</v>
      </c>
      <c r="C9" s="9">
        <v>620</v>
      </c>
    </row>
    <row r="10" spans="1:3" x14ac:dyDescent="0.25">
      <c r="A10" s="6">
        <v>44485</v>
      </c>
      <c r="B10" s="7" t="s">
        <v>11</v>
      </c>
      <c r="C10" s="9">
        <v>470</v>
      </c>
    </row>
    <row r="11" spans="1:3" x14ac:dyDescent="0.25">
      <c r="A11" s="6">
        <v>44487</v>
      </c>
      <c r="B11" s="7" t="s">
        <v>3</v>
      </c>
      <c r="C11" s="9">
        <v>970</v>
      </c>
    </row>
    <row r="12" spans="1:3" x14ac:dyDescent="0.25">
      <c r="A12" s="6">
        <v>44487</v>
      </c>
      <c r="B12" s="5" t="s">
        <v>2</v>
      </c>
      <c r="C12" s="10">
        <v>1075</v>
      </c>
    </row>
    <row r="13" spans="1:3" x14ac:dyDescent="0.25">
      <c r="A13" s="6">
        <v>44488</v>
      </c>
      <c r="B13" s="7" t="s">
        <v>7</v>
      </c>
      <c r="C13" s="9">
        <v>489</v>
      </c>
    </row>
    <row r="14" spans="1:3" x14ac:dyDescent="0.25">
      <c r="A14" s="6">
        <v>44491</v>
      </c>
      <c r="B14" s="7" t="s">
        <v>4</v>
      </c>
      <c r="C14" s="10">
        <v>1574.1</v>
      </c>
    </row>
    <row r="15" spans="1:3" x14ac:dyDescent="0.25">
      <c r="A15" s="6">
        <v>44491</v>
      </c>
      <c r="B15" s="7" t="s">
        <v>6</v>
      </c>
      <c r="C15" s="9">
        <v>550</v>
      </c>
    </row>
    <row r="16" spans="1:3" x14ac:dyDescent="0.25">
      <c r="A16" s="6">
        <v>44494</v>
      </c>
      <c r="B16" s="7" t="s">
        <v>9</v>
      </c>
      <c r="C16" s="9">
        <v>423</v>
      </c>
    </row>
    <row r="17" spans="1:3" x14ac:dyDescent="0.25">
      <c r="A17" s="6">
        <v>44496</v>
      </c>
      <c r="B17" s="7" t="s">
        <v>9</v>
      </c>
      <c r="C17" s="9">
        <v>358.22</v>
      </c>
    </row>
    <row r="18" spans="1:3" x14ac:dyDescent="0.25">
      <c r="A18" s="6">
        <v>44496</v>
      </c>
      <c r="B18" s="7" t="s">
        <v>8</v>
      </c>
      <c r="C18" s="9">
        <v>520</v>
      </c>
    </row>
    <row r="19" spans="1:3" x14ac:dyDescent="0.25">
      <c r="A19" s="4">
        <v>44497</v>
      </c>
      <c r="B19" s="5" t="s">
        <v>5</v>
      </c>
      <c r="C19" s="9">
        <v>300</v>
      </c>
    </row>
    <row r="20" spans="1:3" x14ac:dyDescent="0.25">
      <c r="A20" s="4">
        <v>44498</v>
      </c>
      <c r="B20" s="5" t="s">
        <v>9</v>
      </c>
      <c r="C20" s="9">
        <v>407.05</v>
      </c>
    </row>
    <row r="21" spans="1:3" x14ac:dyDescent="0.25">
      <c r="A21" s="4">
        <v>44499</v>
      </c>
      <c r="B21" s="5" t="s">
        <v>4</v>
      </c>
      <c r="C21" s="9">
        <v>300</v>
      </c>
    </row>
    <row r="22" spans="1:3" x14ac:dyDescent="0.25">
      <c r="A22" s="6">
        <v>44501</v>
      </c>
      <c r="B22" s="7" t="s">
        <v>3</v>
      </c>
      <c r="C22" s="10">
        <v>2327</v>
      </c>
    </row>
    <row r="23" spans="1:3" x14ac:dyDescent="0.25">
      <c r="A23" s="6">
        <v>44502</v>
      </c>
      <c r="B23" s="7" t="s">
        <v>10</v>
      </c>
      <c r="C23" s="9">
        <v>1150</v>
      </c>
    </row>
    <row r="24" spans="1:3" x14ac:dyDescent="0.25">
      <c r="A24" s="6">
        <v>44504</v>
      </c>
      <c r="B24" s="7" t="s">
        <v>10</v>
      </c>
      <c r="C24" s="10">
        <v>1138</v>
      </c>
    </row>
    <row r="25" spans="1:3" x14ac:dyDescent="0.25">
      <c r="A25" s="4">
        <v>44505</v>
      </c>
      <c r="B25" s="5" t="s">
        <v>13</v>
      </c>
      <c r="C25" s="9">
        <v>500</v>
      </c>
    </row>
    <row r="26" spans="1:3" x14ac:dyDescent="0.25">
      <c r="A26" s="4">
        <v>44508</v>
      </c>
      <c r="B26" s="5" t="s">
        <v>6</v>
      </c>
      <c r="C26" s="9">
        <v>702</v>
      </c>
    </row>
    <row r="27" spans="1:3" x14ac:dyDescent="0.25">
      <c r="A27" s="6">
        <v>44509</v>
      </c>
      <c r="B27" s="7" t="s">
        <v>4</v>
      </c>
      <c r="C27" s="10">
        <v>1600</v>
      </c>
    </row>
    <row r="28" spans="1:3" x14ac:dyDescent="0.25">
      <c r="A28" s="6">
        <v>44512</v>
      </c>
      <c r="B28" s="7" t="s">
        <v>5</v>
      </c>
      <c r="C28" s="9">
        <v>600</v>
      </c>
    </row>
    <row r="29" spans="1:3" ht="19.149999999999999" customHeight="1" x14ac:dyDescent="0.25">
      <c r="A29" s="4">
        <v>44515</v>
      </c>
      <c r="B29" s="5" t="s">
        <v>13</v>
      </c>
      <c r="C29" s="9">
        <v>900</v>
      </c>
    </row>
    <row r="30" spans="1:3" x14ac:dyDescent="0.25">
      <c r="A30" s="6">
        <v>44515</v>
      </c>
      <c r="B30" s="5" t="s">
        <v>6</v>
      </c>
      <c r="C30" s="9">
        <v>150</v>
      </c>
    </row>
    <row r="31" spans="1:3" x14ac:dyDescent="0.25">
      <c r="A31" s="4">
        <v>44515</v>
      </c>
      <c r="B31" s="5" t="s">
        <v>2</v>
      </c>
      <c r="C31" s="9">
        <v>2100</v>
      </c>
    </row>
    <row r="32" spans="1:3" x14ac:dyDescent="0.25">
      <c r="A32" s="4">
        <v>44517</v>
      </c>
      <c r="B32" s="5" t="s">
        <v>11</v>
      </c>
      <c r="C32" s="9">
        <v>470.63</v>
      </c>
    </row>
    <row r="33" spans="1:3" x14ac:dyDescent="0.25">
      <c r="A33" s="4">
        <v>44517</v>
      </c>
      <c r="B33" s="5" t="s">
        <v>9</v>
      </c>
      <c r="C33" s="9">
        <v>322.64</v>
      </c>
    </row>
    <row r="34" spans="1:3" x14ac:dyDescent="0.25">
      <c r="A34" s="4">
        <v>44518</v>
      </c>
      <c r="B34" s="7" t="s">
        <v>8</v>
      </c>
      <c r="C34" s="9">
        <v>428</v>
      </c>
    </row>
    <row r="35" spans="1:3" x14ac:dyDescent="0.25">
      <c r="A35" s="4">
        <v>44519</v>
      </c>
      <c r="B35" s="5" t="s">
        <v>5</v>
      </c>
      <c r="C35" s="9">
        <v>447</v>
      </c>
    </row>
    <row r="36" spans="1:3" x14ac:dyDescent="0.25">
      <c r="A36" s="4">
        <v>44522</v>
      </c>
      <c r="B36" s="5" t="s">
        <v>4</v>
      </c>
      <c r="C36" s="10">
        <v>1720</v>
      </c>
    </row>
    <row r="37" spans="1:3" x14ac:dyDescent="0.25">
      <c r="A37" s="6">
        <v>44524</v>
      </c>
      <c r="B37" s="7" t="s">
        <v>6</v>
      </c>
      <c r="C37" s="9">
        <v>540</v>
      </c>
    </row>
    <row r="38" spans="1:3" x14ac:dyDescent="0.25">
      <c r="A38" s="4">
        <v>44525</v>
      </c>
      <c r="B38" s="5" t="s">
        <v>7</v>
      </c>
      <c r="C38" s="9">
        <v>314</v>
      </c>
    </row>
    <row r="39" spans="1:3" ht="18" customHeight="1" x14ac:dyDescent="0.25">
      <c r="A39" s="4">
        <v>44526</v>
      </c>
      <c r="B39" s="5" t="s">
        <v>8</v>
      </c>
      <c r="C39" s="9">
        <v>518</v>
      </c>
    </row>
    <row r="40" spans="1:3" ht="15.6" customHeight="1" x14ac:dyDescent="0.25">
      <c r="A40" s="4">
        <v>44526</v>
      </c>
      <c r="B40" s="7" t="s">
        <v>3</v>
      </c>
      <c r="C40" s="10">
        <v>2000</v>
      </c>
    </row>
    <row r="41" spans="1:3" x14ac:dyDescent="0.25">
      <c r="A41" s="6">
        <v>44529</v>
      </c>
      <c r="B41" s="7" t="s">
        <v>7</v>
      </c>
      <c r="C41" s="9">
        <v>337</v>
      </c>
    </row>
    <row r="42" spans="1:3" x14ac:dyDescent="0.25">
      <c r="A42" s="4">
        <v>44530</v>
      </c>
      <c r="B42" s="5" t="s">
        <v>8</v>
      </c>
      <c r="C42" s="9">
        <v>500</v>
      </c>
    </row>
    <row r="43" spans="1:3" x14ac:dyDescent="0.25">
      <c r="A43" s="4">
        <v>44531</v>
      </c>
      <c r="B43" s="5" t="s">
        <v>4</v>
      </c>
      <c r="C43" s="10">
        <v>2500</v>
      </c>
    </row>
    <row r="44" spans="1:3" x14ac:dyDescent="0.25">
      <c r="A44" s="6">
        <v>44534</v>
      </c>
      <c r="B44" s="7" t="s">
        <v>5</v>
      </c>
      <c r="C44" s="9">
        <v>710</v>
      </c>
    </row>
    <row r="45" spans="1:3" x14ac:dyDescent="0.25">
      <c r="A45" s="4">
        <v>44537</v>
      </c>
      <c r="B45" s="5" t="s">
        <v>2</v>
      </c>
      <c r="C45" s="9">
        <v>2300</v>
      </c>
    </row>
    <row r="46" spans="1:3" x14ac:dyDescent="0.25">
      <c r="A46" s="4">
        <v>44539</v>
      </c>
      <c r="B46" s="5" t="s">
        <v>12</v>
      </c>
      <c r="C46" s="9">
        <v>12000</v>
      </c>
    </row>
    <row r="47" spans="1:3" x14ac:dyDescent="0.25">
      <c r="A47" s="4">
        <v>44545</v>
      </c>
      <c r="B47" s="7" t="s">
        <v>10</v>
      </c>
      <c r="C47" s="9">
        <v>1500</v>
      </c>
    </row>
    <row r="48" spans="1:3" x14ac:dyDescent="0.25">
      <c r="A48" s="4">
        <v>44547</v>
      </c>
      <c r="B48" s="5" t="s">
        <v>11</v>
      </c>
      <c r="C48" s="9">
        <v>470.63</v>
      </c>
    </row>
    <row r="49" spans="1:3" x14ac:dyDescent="0.25">
      <c r="A49" s="4">
        <v>44550</v>
      </c>
      <c r="B49" s="5" t="s">
        <v>7</v>
      </c>
      <c r="C49" s="9">
        <v>267</v>
      </c>
    </row>
    <row r="50" spans="1:3" x14ac:dyDescent="0.25">
      <c r="A50" s="4">
        <v>44553</v>
      </c>
      <c r="B50" s="5" t="s">
        <v>6</v>
      </c>
      <c r="C50" s="9">
        <v>640</v>
      </c>
    </row>
    <row r="51" spans="1:3" x14ac:dyDescent="0.25">
      <c r="A51" s="4">
        <v>44553</v>
      </c>
      <c r="B51" s="5" t="s">
        <v>5</v>
      </c>
      <c r="C51" s="9">
        <v>450</v>
      </c>
    </row>
    <row r="52" spans="1:3" ht="31.5" x14ac:dyDescent="0.25">
      <c r="A52" s="2"/>
      <c r="C52" s="11">
        <f>SUM(C2:C51)</f>
        <v>57045.27</v>
      </c>
    </row>
    <row r="53" spans="1:3" ht="15.75" x14ac:dyDescent="0.25">
      <c r="A53" s="1"/>
    </row>
    <row r="57" spans="1:3" ht="23.25" x14ac:dyDescent="0.35">
      <c r="A57" s="1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78ED-C982-4EE1-A532-7979B17BFC17}">
  <dimension ref="B1:B9"/>
  <sheetViews>
    <sheetView topLeftCell="A4" workbookViewId="0">
      <selection activeCell="B6" sqref="B6"/>
    </sheetView>
  </sheetViews>
  <sheetFormatPr defaultRowHeight="15" x14ac:dyDescent="0.25"/>
  <cols>
    <col min="2" max="2" width="61.42578125" customWidth="1"/>
  </cols>
  <sheetData>
    <row r="1" spans="2:2" x14ac:dyDescent="0.25">
      <c r="B1" s="12" t="s">
        <v>23</v>
      </c>
    </row>
    <row r="2" spans="2:2" ht="39" customHeight="1" x14ac:dyDescent="0.25">
      <c r="B2" s="13" t="s">
        <v>15</v>
      </c>
    </row>
    <row r="3" spans="2:2" ht="25.15" customHeight="1" x14ac:dyDescent="0.25">
      <c r="B3" s="13" t="s">
        <v>16</v>
      </c>
    </row>
    <row r="4" spans="2:2" ht="37.15" customHeight="1" x14ac:dyDescent="0.25">
      <c r="B4" s="13" t="s">
        <v>17</v>
      </c>
    </row>
    <row r="5" spans="2:2" ht="41.45" customHeight="1" x14ac:dyDescent="0.25">
      <c r="B5" s="13" t="s">
        <v>18</v>
      </c>
    </row>
    <row r="6" spans="2:2" ht="32.450000000000003" customHeight="1" x14ac:dyDescent="0.25">
      <c r="B6" s="13" t="s">
        <v>19</v>
      </c>
    </row>
    <row r="7" spans="2:2" ht="51" customHeight="1" x14ac:dyDescent="0.25">
      <c r="B7" s="13" t="s">
        <v>20</v>
      </c>
    </row>
    <row r="8" spans="2:2" ht="42" customHeight="1" x14ac:dyDescent="0.25">
      <c r="B8" s="13" t="s">
        <v>21</v>
      </c>
    </row>
    <row r="9" spans="2:2" ht="31.15" customHeight="1" x14ac:dyDescent="0.25">
      <c r="B9" s="13" t="s">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2D0B6-23B4-4181-A137-A0C71D1D42D1}">
  <dimension ref="A1:I278"/>
  <sheetViews>
    <sheetView tabSelected="1" topLeftCell="A186" zoomScale="80" workbookViewId="0">
      <selection activeCell="G130" sqref="G130"/>
    </sheetView>
  </sheetViews>
  <sheetFormatPr defaultRowHeight="15" x14ac:dyDescent="0.25"/>
  <cols>
    <col min="1" max="1" width="22.28515625" customWidth="1"/>
    <col min="2" max="2" width="18" customWidth="1"/>
    <col min="3" max="4" width="17.5703125" customWidth="1"/>
    <col min="5" max="5" width="14.5703125" customWidth="1"/>
    <col min="9" max="9" width="14.42578125" customWidth="1"/>
    <col min="14" max="14" width="16.5703125" customWidth="1"/>
    <col min="18" max="18" width="13.28515625" customWidth="1"/>
  </cols>
  <sheetData>
    <row r="1" spans="1:3" ht="28.5" x14ac:dyDescent="0.45">
      <c r="A1" s="22" t="s">
        <v>39</v>
      </c>
    </row>
    <row r="4" spans="1:3" ht="25.5" customHeight="1" x14ac:dyDescent="0.25"/>
    <row r="5" spans="1:3" ht="17.25" customHeight="1" x14ac:dyDescent="0.25">
      <c r="A5" s="3" t="s">
        <v>0</v>
      </c>
      <c r="B5" s="3" t="s">
        <v>14</v>
      </c>
      <c r="C5" s="8" t="s">
        <v>1</v>
      </c>
    </row>
    <row r="6" spans="1:3" x14ac:dyDescent="0.25">
      <c r="A6" s="4">
        <v>44470</v>
      </c>
      <c r="B6" s="5" t="s">
        <v>2</v>
      </c>
      <c r="C6" s="9">
        <v>2300</v>
      </c>
    </row>
    <row r="7" spans="1:3" ht="28.5" x14ac:dyDescent="0.25">
      <c r="A7" s="6">
        <v>44470</v>
      </c>
      <c r="B7" s="7" t="s">
        <v>3</v>
      </c>
      <c r="C7" s="9">
        <v>767</v>
      </c>
    </row>
    <row r="8" spans="1:3" ht="28.5" x14ac:dyDescent="0.25">
      <c r="A8" s="6">
        <v>44470</v>
      </c>
      <c r="B8" s="7" t="s">
        <v>4</v>
      </c>
      <c r="C8" s="10">
        <v>2500</v>
      </c>
    </row>
    <row r="9" spans="1:3" ht="28.5" x14ac:dyDescent="0.25">
      <c r="A9" s="6">
        <v>44473</v>
      </c>
      <c r="B9" s="7" t="s">
        <v>5</v>
      </c>
      <c r="C9" s="9">
        <v>710</v>
      </c>
    </row>
    <row r="10" spans="1:3" x14ac:dyDescent="0.25">
      <c r="A10" s="4">
        <v>44473</v>
      </c>
      <c r="B10" s="5" t="s">
        <v>6</v>
      </c>
      <c r="C10" s="9">
        <v>760</v>
      </c>
    </row>
    <row r="11" spans="1:3" x14ac:dyDescent="0.25">
      <c r="A11" s="6">
        <v>44476</v>
      </c>
      <c r="B11" s="7" t="s">
        <v>10</v>
      </c>
      <c r="C11" s="10">
        <v>1900</v>
      </c>
    </row>
    <row r="12" spans="1:3" x14ac:dyDescent="0.25">
      <c r="A12" s="4">
        <v>44477</v>
      </c>
      <c r="B12" s="5" t="s">
        <v>7</v>
      </c>
      <c r="C12" s="9">
        <v>450</v>
      </c>
    </row>
    <row r="13" spans="1:3" ht="28.5" x14ac:dyDescent="0.25">
      <c r="A13" s="6">
        <v>44484</v>
      </c>
      <c r="B13" s="7" t="s">
        <v>8</v>
      </c>
      <c r="C13" s="9">
        <v>620</v>
      </c>
    </row>
    <row r="14" spans="1:3" ht="28.5" x14ac:dyDescent="0.25">
      <c r="A14" s="6">
        <v>44485</v>
      </c>
      <c r="B14" s="7" t="s">
        <v>11</v>
      </c>
      <c r="C14" s="9">
        <v>470</v>
      </c>
    </row>
    <row r="15" spans="1:3" ht="28.5" x14ac:dyDescent="0.25">
      <c r="A15" s="6">
        <v>44487</v>
      </c>
      <c r="B15" s="7" t="s">
        <v>3</v>
      </c>
      <c r="C15" s="9">
        <v>970</v>
      </c>
    </row>
    <row r="16" spans="1:3" x14ac:dyDescent="0.25">
      <c r="A16" s="6">
        <v>44487</v>
      </c>
      <c r="B16" s="5" t="s">
        <v>2</v>
      </c>
      <c r="C16" s="10">
        <v>1075</v>
      </c>
    </row>
    <row r="17" spans="1:3" x14ac:dyDescent="0.25">
      <c r="A17" s="6">
        <v>44488</v>
      </c>
      <c r="B17" s="7" t="s">
        <v>7</v>
      </c>
      <c r="C17" s="9">
        <v>489</v>
      </c>
    </row>
    <row r="18" spans="1:3" ht="28.5" x14ac:dyDescent="0.25">
      <c r="A18" s="6">
        <v>44491</v>
      </c>
      <c r="B18" s="7" t="s">
        <v>4</v>
      </c>
      <c r="C18" s="10">
        <v>1574.1</v>
      </c>
    </row>
    <row r="19" spans="1:3" x14ac:dyDescent="0.25">
      <c r="A19" s="6">
        <v>44491</v>
      </c>
      <c r="B19" s="7" t="s">
        <v>6</v>
      </c>
      <c r="C19" s="9">
        <v>550</v>
      </c>
    </row>
    <row r="20" spans="1:3" x14ac:dyDescent="0.25">
      <c r="A20" s="6">
        <v>44494</v>
      </c>
      <c r="B20" s="7" t="s">
        <v>9</v>
      </c>
      <c r="C20" s="9">
        <v>423</v>
      </c>
    </row>
    <row r="21" spans="1:3" x14ac:dyDescent="0.25">
      <c r="A21" s="6">
        <v>44496</v>
      </c>
      <c r="B21" s="7" t="s">
        <v>9</v>
      </c>
      <c r="C21" s="9">
        <v>358.22</v>
      </c>
    </row>
    <row r="22" spans="1:3" ht="28.5" x14ac:dyDescent="0.25">
      <c r="A22" s="6">
        <v>44496</v>
      </c>
      <c r="B22" s="7" t="s">
        <v>8</v>
      </c>
      <c r="C22" s="9">
        <v>520</v>
      </c>
    </row>
    <row r="23" spans="1:3" ht="28.5" x14ac:dyDescent="0.25">
      <c r="A23" s="4">
        <v>44497</v>
      </c>
      <c r="B23" s="5" t="s">
        <v>5</v>
      </c>
      <c r="C23" s="9">
        <v>300</v>
      </c>
    </row>
    <row r="24" spans="1:3" x14ac:dyDescent="0.25">
      <c r="A24" s="4">
        <v>44498</v>
      </c>
      <c r="B24" s="5" t="s">
        <v>9</v>
      </c>
      <c r="C24" s="9">
        <v>407.05</v>
      </c>
    </row>
    <row r="25" spans="1:3" ht="28.5" x14ac:dyDescent="0.25">
      <c r="A25" s="4">
        <v>44499</v>
      </c>
      <c r="B25" s="5" t="s">
        <v>4</v>
      </c>
      <c r="C25" s="9">
        <v>300</v>
      </c>
    </row>
    <row r="26" spans="1:3" ht="28.5" x14ac:dyDescent="0.25">
      <c r="A26" s="6">
        <v>44501</v>
      </c>
      <c r="B26" s="7" t="s">
        <v>3</v>
      </c>
      <c r="C26" s="10">
        <v>2327</v>
      </c>
    </row>
    <row r="27" spans="1:3" x14ac:dyDescent="0.25">
      <c r="A27" s="6">
        <v>44502</v>
      </c>
      <c r="B27" s="7" t="s">
        <v>10</v>
      </c>
      <c r="C27" s="9">
        <v>1150</v>
      </c>
    </row>
    <row r="28" spans="1:3" x14ac:dyDescent="0.25">
      <c r="A28" s="6">
        <v>44504</v>
      </c>
      <c r="B28" s="7" t="s">
        <v>10</v>
      </c>
      <c r="C28" s="10">
        <v>1138</v>
      </c>
    </row>
    <row r="29" spans="1:3" ht="28.5" x14ac:dyDescent="0.25">
      <c r="A29" s="4">
        <v>44505</v>
      </c>
      <c r="B29" s="5" t="s">
        <v>13</v>
      </c>
      <c r="C29" s="9">
        <v>500</v>
      </c>
    </row>
    <row r="30" spans="1:3" x14ac:dyDescent="0.25">
      <c r="A30" s="4">
        <v>44508</v>
      </c>
      <c r="B30" s="5" t="s">
        <v>6</v>
      </c>
      <c r="C30" s="9">
        <v>702</v>
      </c>
    </row>
    <row r="31" spans="1:3" ht="28.5" x14ac:dyDescent="0.25">
      <c r="A31" s="6">
        <v>44509</v>
      </c>
      <c r="B31" s="7" t="s">
        <v>4</v>
      </c>
      <c r="C31" s="10">
        <v>1600</v>
      </c>
    </row>
    <row r="32" spans="1:3" ht="28.5" x14ac:dyDescent="0.25">
      <c r="A32" s="6">
        <v>44512</v>
      </c>
      <c r="B32" s="7" t="s">
        <v>5</v>
      </c>
      <c r="C32" s="9">
        <v>600</v>
      </c>
    </row>
    <row r="33" spans="1:3" ht="28.5" x14ac:dyDescent="0.25">
      <c r="A33" s="4">
        <v>44515</v>
      </c>
      <c r="B33" s="5" t="s">
        <v>13</v>
      </c>
      <c r="C33" s="9">
        <v>900</v>
      </c>
    </row>
    <row r="34" spans="1:3" x14ac:dyDescent="0.25">
      <c r="A34" s="6">
        <v>44515</v>
      </c>
      <c r="B34" s="5" t="s">
        <v>6</v>
      </c>
      <c r="C34" s="9">
        <v>150</v>
      </c>
    </row>
    <row r="35" spans="1:3" x14ac:dyDescent="0.25">
      <c r="A35" s="4">
        <v>44515</v>
      </c>
      <c r="B35" s="5" t="s">
        <v>2</v>
      </c>
      <c r="C35" s="9">
        <v>2100</v>
      </c>
    </row>
    <row r="36" spans="1:3" ht="28.5" x14ac:dyDescent="0.25">
      <c r="A36" s="4">
        <v>44517</v>
      </c>
      <c r="B36" s="5" t="s">
        <v>11</v>
      </c>
      <c r="C36" s="9">
        <v>470.63</v>
      </c>
    </row>
    <row r="37" spans="1:3" x14ac:dyDescent="0.25">
      <c r="A37" s="4">
        <v>44517</v>
      </c>
      <c r="B37" s="5" t="s">
        <v>9</v>
      </c>
      <c r="C37" s="9">
        <v>322.64</v>
      </c>
    </row>
    <row r="38" spans="1:3" ht="28.5" x14ac:dyDescent="0.25">
      <c r="A38" s="4">
        <v>44518</v>
      </c>
      <c r="B38" s="7" t="s">
        <v>8</v>
      </c>
      <c r="C38" s="9">
        <v>428</v>
      </c>
    </row>
    <row r="39" spans="1:3" ht="28.5" x14ac:dyDescent="0.25">
      <c r="A39" s="4">
        <v>44519</v>
      </c>
      <c r="B39" s="5" t="s">
        <v>5</v>
      </c>
      <c r="C39" s="9">
        <v>447</v>
      </c>
    </row>
    <row r="40" spans="1:3" ht="28.5" x14ac:dyDescent="0.25">
      <c r="A40" s="4">
        <v>44522</v>
      </c>
      <c r="B40" s="5" t="s">
        <v>4</v>
      </c>
      <c r="C40" s="10">
        <v>1720</v>
      </c>
    </row>
    <row r="41" spans="1:3" x14ac:dyDescent="0.25">
      <c r="A41" s="6">
        <v>44524</v>
      </c>
      <c r="B41" s="7" t="s">
        <v>6</v>
      </c>
      <c r="C41" s="9">
        <v>540</v>
      </c>
    </row>
    <row r="42" spans="1:3" x14ac:dyDescent="0.25">
      <c r="A42" s="4">
        <v>44525</v>
      </c>
      <c r="B42" s="5" t="s">
        <v>7</v>
      </c>
      <c r="C42" s="9">
        <v>314</v>
      </c>
    </row>
    <row r="43" spans="1:3" ht="28.5" x14ac:dyDescent="0.25">
      <c r="A43" s="4">
        <v>44526</v>
      </c>
      <c r="B43" s="5" t="s">
        <v>8</v>
      </c>
      <c r="C43" s="9">
        <v>518</v>
      </c>
    </row>
    <row r="44" spans="1:3" ht="28.5" x14ac:dyDescent="0.25">
      <c r="A44" s="4">
        <v>44526</v>
      </c>
      <c r="B44" s="7" t="s">
        <v>3</v>
      </c>
      <c r="C44" s="10">
        <v>2000</v>
      </c>
    </row>
    <row r="45" spans="1:3" x14ac:dyDescent="0.25">
      <c r="A45" s="6">
        <v>44529</v>
      </c>
      <c r="B45" s="7" t="s">
        <v>7</v>
      </c>
      <c r="C45" s="9">
        <v>337</v>
      </c>
    </row>
    <row r="46" spans="1:3" ht="28.5" x14ac:dyDescent="0.25">
      <c r="A46" s="4">
        <v>44530</v>
      </c>
      <c r="B46" s="5" t="s">
        <v>8</v>
      </c>
      <c r="C46" s="9">
        <v>500</v>
      </c>
    </row>
    <row r="47" spans="1:3" ht="28.5" x14ac:dyDescent="0.25">
      <c r="A47" s="4">
        <v>44531</v>
      </c>
      <c r="B47" s="5" t="s">
        <v>4</v>
      </c>
      <c r="C47" s="10">
        <v>2500</v>
      </c>
    </row>
    <row r="48" spans="1:3" ht="28.5" x14ac:dyDescent="0.25">
      <c r="A48" s="6">
        <v>44534</v>
      </c>
      <c r="B48" s="7" t="s">
        <v>5</v>
      </c>
      <c r="C48" s="9">
        <v>710</v>
      </c>
    </row>
    <row r="49" spans="1:3" x14ac:dyDescent="0.25">
      <c r="A49" s="4">
        <v>44537</v>
      </c>
      <c r="B49" s="5" t="s">
        <v>2</v>
      </c>
      <c r="C49" s="9">
        <v>2300</v>
      </c>
    </row>
    <row r="50" spans="1:3" x14ac:dyDescent="0.25">
      <c r="A50" s="4">
        <v>44539</v>
      </c>
      <c r="B50" s="5" t="s">
        <v>12</v>
      </c>
      <c r="C50" s="9">
        <v>12000</v>
      </c>
    </row>
    <row r="51" spans="1:3" x14ac:dyDescent="0.25">
      <c r="A51" s="4">
        <v>44545</v>
      </c>
      <c r="B51" s="7" t="s">
        <v>10</v>
      </c>
      <c r="C51" s="9">
        <v>1500</v>
      </c>
    </row>
    <row r="52" spans="1:3" ht="28.5" x14ac:dyDescent="0.25">
      <c r="A52" s="4">
        <v>44547</v>
      </c>
      <c r="B52" s="5" t="s">
        <v>11</v>
      </c>
      <c r="C52" s="9">
        <v>470.63</v>
      </c>
    </row>
    <row r="53" spans="1:3" x14ac:dyDescent="0.25">
      <c r="A53" s="4">
        <v>44550</v>
      </c>
      <c r="B53" s="5" t="s">
        <v>7</v>
      </c>
      <c r="C53" s="9">
        <v>267</v>
      </c>
    </row>
    <row r="54" spans="1:3" x14ac:dyDescent="0.25">
      <c r="A54" s="4">
        <v>44553</v>
      </c>
      <c r="B54" s="5" t="s">
        <v>6</v>
      </c>
      <c r="C54" s="9">
        <v>640</v>
      </c>
    </row>
    <row r="55" spans="1:3" ht="28.5" x14ac:dyDescent="0.25">
      <c r="A55" s="4">
        <v>44553</v>
      </c>
      <c r="B55" s="5" t="s">
        <v>5</v>
      </c>
      <c r="C55" s="9">
        <v>450</v>
      </c>
    </row>
    <row r="56" spans="1:3" ht="31.5" x14ac:dyDescent="0.25">
      <c r="A56" s="2"/>
      <c r="C56" s="11">
        <f>SUM(C6:C55)</f>
        <v>57045.27</v>
      </c>
    </row>
    <row r="59" spans="1:3" ht="18.75" x14ac:dyDescent="0.3">
      <c r="A59" s="17" t="s">
        <v>24</v>
      </c>
    </row>
    <row r="60" spans="1:3" x14ac:dyDescent="0.25">
      <c r="A60" t="s">
        <v>15</v>
      </c>
    </row>
    <row r="61" spans="1:3" ht="21" x14ac:dyDescent="0.35">
      <c r="B61" s="16" t="s">
        <v>38</v>
      </c>
      <c r="C61" s="18">
        <f>COUNTIF(B6:B55,"Online Shopping")+COUNTIF(B6:B55,"Ordering food")+COUNTIF(B6:B55,"Gifts")</f>
        <v>15</v>
      </c>
    </row>
    <row r="64" spans="1:3" ht="18.75" x14ac:dyDescent="0.3">
      <c r="A64" s="17" t="s">
        <v>25</v>
      </c>
    </row>
    <row r="65" spans="1:2" x14ac:dyDescent="0.25">
      <c r="A65" t="s">
        <v>16</v>
      </c>
    </row>
    <row r="68" spans="1:2" x14ac:dyDescent="0.25">
      <c r="A68" s="3" t="s">
        <v>14</v>
      </c>
      <c r="B68" s="8" t="s">
        <v>1</v>
      </c>
    </row>
    <row r="69" spans="1:2" x14ac:dyDescent="0.25">
      <c r="A69" s="7" t="s">
        <v>9</v>
      </c>
      <c r="B69" s="9">
        <f>SUMIF(B6:B55,"Cab to office",C6:C55)</f>
        <v>1510.9099999999999</v>
      </c>
    </row>
    <row r="70" spans="1:2" x14ac:dyDescent="0.25">
      <c r="A70" s="5" t="s">
        <v>6</v>
      </c>
      <c r="B70" s="9">
        <f>SUMIF(B6:B55,"Fish &amp; Chicken",C6:C55)</f>
        <v>3342</v>
      </c>
    </row>
    <row r="71" spans="1:2" x14ac:dyDescent="0.25">
      <c r="A71" s="7" t="s">
        <v>10</v>
      </c>
      <c r="B71" s="10">
        <f>SUMIF(B6:B55,"Gifts",C6:C55)</f>
        <v>5688</v>
      </c>
    </row>
    <row r="72" spans="1:2" x14ac:dyDescent="0.25">
      <c r="A72" s="5" t="s">
        <v>2</v>
      </c>
      <c r="B72" s="9">
        <f>SUMIF(B6:B55,"Medicine",C6:C55)</f>
        <v>7775</v>
      </c>
    </row>
    <row r="73" spans="1:2" x14ac:dyDescent="0.25">
      <c r="A73" s="7" t="s">
        <v>11</v>
      </c>
      <c r="B73" s="9">
        <f>SUMIF(B6:B55,"Mobile Bill Payment",C6:C55)</f>
        <v>1411.26</v>
      </c>
    </row>
    <row r="74" spans="1:2" x14ac:dyDescent="0.25">
      <c r="A74" s="7" t="s">
        <v>3</v>
      </c>
      <c r="B74" s="9">
        <f>SUMIF(B6:B55,"Online shopping",C6:C55)</f>
        <v>7464</v>
      </c>
    </row>
    <row r="75" spans="1:2" x14ac:dyDescent="0.25">
      <c r="A75" s="5" t="s">
        <v>7</v>
      </c>
      <c r="B75" s="9">
        <f>SUMIF(B6:B55,A75,C6:C55)</f>
        <v>1857</v>
      </c>
    </row>
    <row r="76" spans="1:2" ht="28.5" x14ac:dyDescent="0.25">
      <c r="A76" s="5" t="s">
        <v>4</v>
      </c>
      <c r="B76" s="9">
        <f>SUMIF(B6:B55,"Other essential items",C6:C55)</f>
        <v>10194.1</v>
      </c>
    </row>
    <row r="77" spans="1:2" x14ac:dyDescent="0.25">
      <c r="A77" s="5" t="s">
        <v>12</v>
      </c>
      <c r="B77" s="9">
        <f>SUMIF(B6:B55,"Trip",C6:C55)</f>
        <v>12000</v>
      </c>
    </row>
    <row r="78" spans="1:2" x14ac:dyDescent="0.25">
      <c r="A78" s="5" t="s">
        <v>5</v>
      </c>
      <c r="B78" s="9">
        <f>SUMIF(B6:B55,"Vegetables &amp; Fruit",C6:C55)</f>
        <v>3217</v>
      </c>
    </row>
    <row r="79" spans="1:2" ht="18.75" x14ac:dyDescent="0.3">
      <c r="A79" s="7" t="s">
        <v>8</v>
      </c>
      <c r="B79" s="19">
        <f>SUMIF(B6:B55,"Movie with friends",C6:C55)</f>
        <v>2586</v>
      </c>
    </row>
    <row r="80" spans="1:2" x14ac:dyDescent="0.25">
      <c r="A80" s="15" t="s">
        <v>29</v>
      </c>
      <c r="B80">
        <f>SUM(B69:B79)</f>
        <v>57045.27</v>
      </c>
    </row>
    <row r="84" spans="1:2" ht="21" x14ac:dyDescent="0.35">
      <c r="A84" s="18" t="s">
        <v>26</v>
      </c>
    </row>
    <row r="85" spans="1:2" x14ac:dyDescent="0.25">
      <c r="A85" t="s">
        <v>17</v>
      </c>
    </row>
    <row r="88" spans="1:2" x14ac:dyDescent="0.25">
      <c r="A88" s="3" t="s">
        <v>14</v>
      </c>
      <c r="B88" s="8" t="s">
        <v>1</v>
      </c>
    </row>
    <row r="89" spans="1:2" x14ac:dyDescent="0.25">
      <c r="A89" s="5" t="s">
        <v>12</v>
      </c>
      <c r="B89" s="9">
        <v>12000</v>
      </c>
    </row>
    <row r="90" spans="1:2" ht="28.5" x14ac:dyDescent="0.25">
      <c r="A90" s="5" t="s">
        <v>4</v>
      </c>
      <c r="B90" s="9">
        <v>10194.1</v>
      </c>
    </row>
    <row r="91" spans="1:2" x14ac:dyDescent="0.25">
      <c r="A91" s="5" t="s">
        <v>2</v>
      </c>
      <c r="B91" s="9">
        <v>7775</v>
      </c>
    </row>
    <row r="92" spans="1:2" x14ac:dyDescent="0.25">
      <c r="A92" s="7" t="s">
        <v>3</v>
      </c>
      <c r="B92" s="9">
        <v>7464</v>
      </c>
    </row>
    <row r="93" spans="1:2" x14ac:dyDescent="0.25">
      <c r="A93" s="7" t="s">
        <v>10</v>
      </c>
      <c r="B93" s="10">
        <v>5688</v>
      </c>
    </row>
    <row r="94" spans="1:2" x14ac:dyDescent="0.25">
      <c r="A94" s="5" t="s">
        <v>6</v>
      </c>
      <c r="B94" s="9">
        <v>3342</v>
      </c>
    </row>
    <row r="95" spans="1:2" x14ac:dyDescent="0.25">
      <c r="A95" s="5" t="s">
        <v>5</v>
      </c>
      <c r="B95" s="9">
        <v>3217</v>
      </c>
    </row>
    <row r="96" spans="1:2" x14ac:dyDescent="0.25">
      <c r="A96" s="5" t="s">
        <v>7</v>
      </c>
      <c r="B96" s="9">
        <v>1857</v>
      </c>
    </row>
    <row r="97" spans="1:3" x14ac:dyDescent="0.25">
      <c r="A97" s="7" t="s">
        <v>9</v>
      </c>
      <c r="B97" s="9">
        <v>1510.9099999999999</v>
      </c>
    </row>
    <row r="98" spans="1:3" x14ac:dyDescent="0.25">
      <c r="A98" s="7" t="s">
        <v>11</v>
      </c>
      <c r="B98" s="9">
        <v>1411.26</v>
      </c>
    </row>
    <row r="99" spans="1:3" x14ac:dyDescent="0.25">
      <c r="A99" s="7" t="s">
        <v>8</v>
      </c>
      <c r="B99" s="9">
        <f>SUMIF(B6:B55,"Movie with friends",C6:C55)</f>
        <v>2586</v>
      </c>
    </row>
    <row r="101" spans="1:3" x14ac:dyDescent="0.25">
      <c r="B101">
        <f>SUM(B89:B99)</f>
        <v>57045.27</v>
      </c>
    </row>
    <row r="103" spans="1:3" ht="21" x14ac:dyDescent="0.35">
      <c r="A103" s="18" t="s">
        <v>27</v>
      </c>
    </row>
    <row r="105" spans="1:3" x14ac:dyDescent="0.25">
      <c r="A105" t="s">
        <v>18</v>
      </c>
    </row>
    <row r="108" spans="1:3" x14ac:dyDescent="0.25">
      <c r="A108" s="3" t="s">
        <v>14</v>
      </c>
      <c r="B108" s="8" t="s">
        <v>1</v>
      </c>
      <c r="C108" s="8" t="s">
        <v>28</v>
      </c>
    </row>
    <row r="109" spans="1:3" ht="28.5" x14ac:dyDescent="0.25">
      <c r="A109" s="5" t="s">
        <v>4</v>
      </c>
      <c r="B109" s="9">
        <v>10194.1</v>
      </c>
      <c r="C109" s="9">
        <f>(B109/45045.27)*100</f>
        <v>22.630788981839828</v>
      </c>
    </row>
    <row r="110" spans="1:3" x14ac:dyDescent="0.25">
      <c r="A110" s="5" t="s">
        <v>2</v>
      </c>
      <c r="B110" s="9">
        <v>7775</v>
      </c>
      <c r="C110" s="9">
        <f t="shared" ref="C110:C118" si="0">(B110/45045.27)*100</f>
        <v>17.260413801493478</v>
      </c>
    </row>
    <row r="111" spans="1:3" x14ac:dyDescent="0.25">
      <c r="A111" s="7" t="s">
        <v>3</v>
      </c>
      <c r="B111" s="9">
        <v>7464</v>
      </c>
      <c r="C111" s="9">
        <f t="shared" si="0"/>
        <v>16.569997249433737</v>
      </c>
    </row>
    <row r="112" spans="1:3" x14ac:dyDescent="0.25">
      <c r="A112" s="7" t="s">
        <v>10</v>
      </c>
      <c r="B112" s="10">
        <v>5688</v>
      </c>
      <c r="C112" s="9">
        <f t="shared" si="0"/>
        <v>12.627296939279088</v>
      </c>
    </row>
    <row r="113" spans="1:3" x14ac:dyDescent="0.25">
      <c r="A113" s="5" t="s">
        <v>6</v>
      </c>
      <c r="B113" s="9">
        <v>3342</v>
      </c>
      <c r="C113" s="9">
        <f t="shared" si="0"/>
        <v>7.4192029485004749</v>
      </c>
    </row>
    <row r="114" spans="1:3" x14ac:dyDescent="0.25">
      <c r="A114" s="5" t="s">
        <v>5</v>
      </c>
      <c r="B114" s="9">
        <v>3217</v>
      </c>
      <c r="C114" s="9">
        <f t="shared" si="0"/>
        <v>7.1417043343285549</v>
      </c>
    </row>
    <row r="115" spans="1:3" x14ac:dyDescent="0.25">
      <c r="A115" s="5" t="s">
        <v>7</v>
      </c>
      <c r="B115" s="9">
        <v>1857</v>
      </c>
      <c r="C115" s="9">
        <f t="shared" si="0"/>
        <v>4.1225194121380557</v>
      </c>
    </row>
    <row r="116" spans="1:3" x14ac:dyDescent="0.25">
      <c r="A116" s="7" t="s">
        <v>9</v>
      </c>
      <c r="B116" s="9">
        <v>1510.9099999999999</v>
      </c>
      <c r="C116" s="9">
        <f t="shared" si="0"/>
        <v>3.3542034491079753</v>
      </c>
    </row>
    <row r="117" spans="1:3" x14ac:dyDescent="0.25">
      <c r="A117" s="7" t="s">
        <v>11</v>
      </c>
      <c r="B117" s="9">
        <v>1411.26</v>
      </c>
      <c r="C117" s="9">
        <f t="shared" si="0"/>
        <v>3.13298155389012</v>
      </c>
    </row>
    <row r="118" spans="1:3" x14ac:dyDescent="0.25">
      <c r="A118" s="7" t="s">
        <v>8</v>
      </c>
      <c r="B118" s="9">
        <f>SUMIF(B6:B55,"Movie with friends",C6:C55)</f>
        <v>2586</v>
      </c>
      <c r="C118" s="9">
        <f t="shared" si="0"/>
        <v>5.7408913299886981</v>
      </c>
    </row>
    <row r="119" spans="1:3" x14ac:dyDescent="0.25">
      <c r="A119" s="20"/>
      <c r="B119" s="21"/>
      <c r="C119" s="9"/>
    </row>
    <row r="120" spans="1:3" ht="15.75" x14ac:dyDescent="0.25">
      <c r="A120" s="16" t="s">
        <v>29</v>
      </c>
      <c r="B120">
        <f>SUM(B109:B118)</f>
        <v>45045.27</v>
      </c>
      <c r="C120" s="9"/>
    </row>
    <row r="126" spans="1:3" ht="21" x14ac:dyDescent="0.35">
      <c r="A126" s="18" t="s">
        <v>34</v>
      </c>
    </row>
    <row r="128" spans="1:3" x14ac:dyDescent="0.25">
      <c r="A128" t="s">
        <v>20</v>
      </c>
    </row>
    <row r="130" spans="1:9" x14ac:dyDescent="0.25">
      <c r="A130" s="3" t="s">
        <v>0</v>
      </c>
      <c r="B130" s="3" t="s">
        <v>52</v>
      </c>
      <c r="C130" s="3" t="s">
        <v>14</v>
      </c>
      <c r="D130" s="8" t="s">
        <v>1</v>
      </c>
      <c r="E130" s="3" t="s">
        <v>31</v>
      </c>
    </row>
    <row r="131" spans="1:9" x14ac:dyDescent="0.25">
      <c r="A131" s="4">
        <v>44470</v>
      </c>
      <c r="B131" s="24" t="str">
        <f>TEXT(A131,"mmmm")</f>
        <v>October</v>
      </c>
      <c r="C131" s="5" t="s">
        <v>2</v>
      </c>
      <c r="D131" s="25">
        <v>2300</v>
      </c>
      <c r="E131" s="29" t="s">
        <v>32</v>
      </c>
    </row>
    <row r="132" spans="1:9" ht="28.5" x14ac:dyDescent="0.25">
      <c r="A132" s="6">
        <v>44470</v>
      </c>
      <c r="B132" s="24" t="str">
        <f t="shared" ref="B132:B180" si="1">TEXT(A132,"mmmm")</f>
        <v>October</v>
      </c>
      <c r="C132" s="7" t="s">
        <v>3</v>
      </c>
      <c r="D132" s="9">
        <v>767</v>
      </c>
      <c r="E132" s="27" t="s">
        <v>33</v>
      </c>
      <c r="I132" s="3" t="s">
        <v>31</v>
      </c>
    </row>
    <row r="133" spans="1:9" ht="28.5" x14ac:dyDescent="0.25">
      <c r="A133" s="6">
        <v>44470</v>
      </c>
      <c r="B133" s="24" t="str">
        <f t="shared" si="1"/>
        <v>October</v>
      </c>
      <c r="C133" s="7" t="s">
        <v>4</v>
      </c>
      <c r="D133" s="26">
        <v>2500</v>
      </c>
      <c r="E133" s="27" t="s">
        <v>32</v>
      </c>
      <c r="I133" s="29" t="s">
        <v>32</v>
      </c>
    </row>
    <row r="134" spans="1:9" ht="28.5" x14ac:dyDescent="0.25">
      <c r="A134" s="6">
        <v>44473</v>
      </c>
      <c r="B134" s="24" t="str">
        <f t="shared" si="1"/>
        <v>October</v>
      </c>
      <c r="C134" s="7" t="s">
        <v>5</v>
      </c>
      <c r="D134" s="9">
        <v>710</v>
      </c>
      <c r="E134" s="27" t="s">
        <v>33</v>
      </c>
      <c r="I134" s="27" t="s">
        <v>33</v>
      </c>
    </row>
    <row r="135" spans="1:9" x14ac:dyDescent="0.25">
      <c r="A135" s="4">
        <v>44473</v>
      </c>
      <c r="B135" s="24" t="str">
        <f t="shared" si="1"/>
        <v>October</v>
      </c>
      <c r="C135" s="5" t="s">
        <v>6</v>
      </c>
      <c r="D135" s="9">
        <v>760</v>
      </c>
      <c r="E135" s="27" t="s">
        <v>33</v>
      </c>
    </row>
    <row r="136" spans="1:9" x14ac:dyDescent="0.25">
      <c r="A136" s="6">
        <v>44476</v>
      </c>
      <c r="B136" s="24" t="str">
        <f t="shared" si="1"/>
        <v>October</v>
      </c>
      <c r="C136" s="7" t="s">
        <v>10</v>
      </c>
      <c r="D136" s="10">
        <v>1900</v>
      </c>
      <c r="E136" s="27" t="s">
        <v>33</v>
      </c>
    </row>
    <row r="137" spans="1:9" x14ac:dyDescent="0.25">
      <c r="A137" s="4">
        <v>44477</v>
      </c>
      <c r="B137" s="24" t="str">
        <f t="shared" si="1"/>
        <v>October</v>
      </c>
      <c r="C137" s="5" t="s">
        <v>7</v>
      </c>
      <c r="D137" s="9">
        <v>450</v>
      </c>
      <c r="E137" s="28" t="s">
        <v>32</v>
      </c>
    </row>
    <row r="138" spans="1:9" ht="28.5" x14ac:dyDescent="0.25">
      <c r="A138" s="6">
        <v>44484</v>
      </c>
      <c r="B138" s="24" t="str">
        <f t="shared" si="1"/>
        <v>October</v>
      </c>
      <c r="C138" s="7" t="s">
        <v>8</v>
      </c>
      <c r="D138" s="9">
        <v>620</v>
      </c>
      <c r="E138" s="27" t="s">
        <v>33</v>
      </c>
    </row>
    <row r="139" spans="1:9" ht="28.5" x14ac:dyDescent="0.25">
      <c r="A139" s="6">
        <v>44485</v>
      </c>
      <c r="B139" s="24" t="str">
        <f t="shared" si="1"/>
        <v>October</v>
      </c>
      <c r="C139" s="7" t="s">
        <v>11</v>
      </c>
      <c r="D139" s="9">
        <v>470</v>
      </c>
      <c r="E139" s="27" t="s">
        <v>32</v>
      </c>
    </row>
    <row r="140" spans="1:9" ht="28.5" x14ac:dyDescent="0.25">
      <c r="A140" s="6">
        <v>44487</v>
      </c>
      <c r="B140" s="24" t="str">
        <f t="shared" si="1"/>
        <v>October</v>
      </c>
      <c r="C140" s="7" t="s">
        <v>3</v>
      </c>
      <c r="D140" s="9">
        <v>970</v>
      </c>
      <c r="E140" s="27" t="s">
        <v>33</v>
      </c>
    </row>
    <row r="141" spans="1:9" x14ac:dyDescent="0.25">
      <c r="A141" s="6">
        <v>44487</v>
      </c>
      <c r="B141" s="24" t="str">
        <f t="shared" si="1"/>
        <v>October</v>
      </c>
      <c r="C141" s="5" t="s">
        <v>2</v>
      </c>
      <c r="D141" s="10">
        <v>1075</v>
      </c>
      <c r="E141" s="27" t="s">
        <v>33</v>
      </c>
    </row>
    <row r="142" spans="1:9" x14ac:dyDescent="0.25">
      <c r="A142" s="6">
        <v>44488</v>
      </c>
      <c r="B142" s="24" t="str">
        <f t="shared" si="1"/>
        <v>October</v>
      </c>
      <c r="C142" s="7" t="s">
        <v>7</v>
      </c>
      <c r="D142" s="9">
        <v>489</v>
      </c>
      <c r="E142" s="27" t="s">
        <v>32</v>
      </c>
    </row>
    <row r="143" spans="1:9" ht="28.5" x14ac:dyDescent="0.25">
      <c r="A143" s="6">
        <v>44491</v>
      </c>
      <c r="B143" s="24" t="str">
        <f t="shared" si="1"/>
        <v>October</v>
      </c>
      <c r="C143" s="7" t="s">
        <v>4</v>
      </c>
      <c r="D143" s="10">
        <v>1574.1</v>
      </c>
      <c r="E143" s="27" t="s">
        <v>33</v>
      </c>
    </row>
    <row r="144" spans="1:9" x14ac:dyDescent="0.25">
      <c r="A144" s="6">
        <v>44491</v>
      </c>
      <c r="B144" s="24" t="str">
        <f t="shared" si="1"/>
        <v>October</v>
      </c>
      <c r="C144" s="7" t="s">
        <v>6</v>
      </c>
      <c r="D144" s="9">
        <v>550</v>
      </c>
      <c r="E144" s="27" t="s">
        <v>33</v>
      </c>
    </row>
    <row r="145" spans="1:5" x14ac:dyDescent="0.25">
      <c r="A145" s="6">
        <v>44494</v>
      </c>
      <c r="B145" s="24" t="str">
        <f t="shared" si="1"/>
        <v>October</v>
      </c>
      <c r="C145" s="7" t="s">
        <v>9</v>
      </c>
      <c r="D145" s="9">
        <v>423</v>
      </c>
      <c r="E145" s="27" t="s">
        <v>32</v>
      </c>
    </row>
    <row r="146" spans="1:5" x14ac:dyDescent="0.25">
      <c r="A146" s="6">
        <v>44496</v>
      </c>
      <c r="B146" s="24" t="str">
        <f t="shared" si="1"/>
        <v>October</v>
      </c>
      <c r="C146" s="7" t="s">
        <v>9</v>
      </c>
      <c r="D146" s="9">
        <v>358.22</v>
      </c>
      <c r="E146" s="27" t="s">
        <v>33</v>
      </c>
    </row>
    <row r="147" spans="1:5" ht="28.5" x14ac:dyDescent="0.25">
      <c r="A147" s="6">
        <v>44496</v>
      </c>
      <c r="B147" s="24" t="str">
        <f t="shared" si="1"/>
        <v>October</v>
      </c>
      <c r="C147" s="7" t="s">
        <v>8</v>
      </c>
      <c r="D147" s="9">
        <v>520</v>
      </c>
      <c r="E147" s="27"/>
    </row>
    <row r="148" spans="1:5" ht="28.5" x14ac:dyDescent="0.25">
      <c r="A148" s="4">
        <v>44497</v>
      </c>
      <c r="B148" s="24" t="str">
        <f t="shared" si="1"/>
        <v>October</v>
      </c>
      <c r="C148" s="5" t="s">
        <v>5</v>
      </c>
      <c r="D148" s="9">
        <v>300</v>
      </c>
      <c r="E148" s="27"/>
    </row>
    <row r="149" spans="1:5" x14ac:dyDescent="0.25">
      <c r="A149" s="4">
        <v>44498</v>
      </c>
      <c r="B149" s="24" t="str">
        <f t="shared" si="1"/>
        <v>October</v>
      </c>
      <c r="C149" s="5" t="s">
        <v>9</v>
      </c>
      <c r="D149" s="9">
        <v>407.05</v>
      </c>
      <c r="E149" s="27"/>
    </row>
    <row r="150" spans="1:5" ht="28.5" x14ac:dyDescent="0.25">
      <c r="A150" s="4">
        <v>44499</v>
      </c>
      <c r="B150" s="24" t="str">
        <f t="shared" si="1"/>
        <v>October</v>
      </c>
      <c r="C150" s="5" t="s">
        <v>4</v>
      </c>
      <c r="D150" s="9">
        <v>300</v>
      </c>
      <c r="E150" s="27"/>
    </row>
    <row r="151" spans="1:5" ht="28.5" x14ac:dyDescent="0.25">
      <c r="A151" s="6">
        <v>44501</v>
      </c>
      <c r="B151" s="24" t="str">
        <f t="shared" si="1"/>
        <v>November</v>
      </c>
      <c r="C151" s="7" t="s">
        <v>3</v>
      </c>
      <c r="D151" s="10">
        <v>2327</v>
      </c>
      <c r="E151" s="27"/>
    </row>
    <row r="152" spans="1:5" x14ac:dyDescent="0.25">
      <c r="A152" s="6">
        <v>44502</v>
      </c>
      <c r="B152" s="24" t="str">
        <f t="shared" si="1"/>
        <v>November</v>
      </c>
      <c r="C152" s="7" t="s">
        <v>10</v>
      </c>
      <c r="D152" s="9">
        <v>1150</v>
      </c>
      <c r="E152" s="27"/>
    </row>
    <row r="153" spans="1:5" x14ac:dyDescent="0.25">
      <c r="A153" s="6">
        <v>44504</v>
      </c>
      <c r="B153" s="24" t="str">
        <f t="shared" si="1"/>
        <v>November</v>
      </c>
      <c r="C153" s="7" t="s">
        <v>10</v>
      </c>
      <c r="D153" s="10">
        <v>1138</v>
      </c>
      <c r="E153" s="27"/>
    </row>
    <row r="154" spans="1:5" ht="28.5" x14ac:dyDescent="0.25">
      <c r="A154" s="4">
        <v>44505</v>
      </c>
      <c r="B154" s="24" t="str">
        <f t="shared" si="1"/>
        <v>November</v>
      </c>
      <c r="C154" s="5" t="s">
        <v>13</v>
      </c>
      <c r="D154" s="9">
        <v>500</v>
      </c>
      <c r="E154" s="27"/>
    </row>
    <row r="155" spans="1:5" x14ac:dyDescent="0.25">
      <c r="A155" s="4">
        <v>44508</v>
      </c>
      <c r="B155" s="24" t="str">
        <f t="shared" si="1"/>
        <v>November</v>
      </c>
      <c r="C155" s="5" t="s">
        <v>6</v>
      </c>
      <c r="D155" s="9">
        <v>702</v>
      </c>
      <c r="E155" s="27"/>
    </row>
    <row r="156" spans="1:5" ht="28.5" x14ac:dyDescent="0.25">
      <c r="A156" s="6">
        <v>44509</v>
      </c>
      <c r="B156" s="24" t="str">
        <f t="shared" si="1"/>
        <v>November</v>
      </c>
      <c r="C156" s="7" t="s">
        <v>4</v>
      </c>
      <c r="D156" s="10">
        <v>1600</v>
      </c>
      <c r="E156" s="27"/>
    </row>
    <row r="157" spans="1:5" ht="28.5" x14ac:dyDescent="0.25">
      <c r="A157" s="6">
        <v>44512</v>
      </c>
      <c r="B157" s="24" t="str">
        <f t="shared" si="1"/>
        <v>November</v>
      </c>
      <c r="C157" s="7" t="s">
        <v>5</v>
      </c>
      <c r="D157" s="9">
        <v>600</v>
      </c>
      <c r="E157" s="27"/>
    </row>
    <row r="158" spans="1:5" ht="28.5" x14ac:dyDescent="0.25">
      <c r="A158" s="4">
        <v>44515</v>
      </c>
      <c r="B158" s="24" t="str">
        <f t="shared" si="1"/>
        <v>November</v>
      </c>
      <c r="C158" s="5" t="s">
        <v>13</v>
      </c>
      <c r="D158" s="9">
        <v>900</v>
      </c>
      <c r="E158" s="27"/>
    </row>
    <row r="159" spans="1:5" x14ac:dyDescent="0.25">
      <c r="A159" s="6">
        <v>44515</v>
      </c>
      <c r="B159" s="24" t="str">
        <f t="shared" si="1"/>
        <v>November</v>
      </c>
      <c r="C159" s="5" t="s">
        <v>6</v>
      </c>
      <c r="D159" s="9">
        <v>150</v>
      </c>
      <c r="E159" s="27"/>
    </row>
    <row r="160" spans="1:5" x14ac:dyDescent="0.25">
      <c r="A160" s="4">
        <v>44515</v>
      </c>
      <c r="B160" s="24" t="str">
        <f t="shared" si="1"/>
        <v>November</v>
      </c>
      <c r="C160" s="5" t="s">
        <v>2</v>
      </c>
      <c r="D160" s="9">
        <v>2100</v>
      </c>
      <c r="E160" s="27"/>
    </row>
    <row r="161" spans="1:5" ht="28.5" x14ac:dyDescent="0.25">
      <c r="A161" s="4">
        <v>44517</v>
      </c>
      <c r="B161" s="24" t="str">
        <f t="shared" si="1"/>
        <v>November</v>
      </c>
      <c r="C161" s="5" t="s">
        <v>11</v>
      </c>
      <c r="D161" s="9">
        <v>470.63</v>
      </c>
      <c r="E161" s="27"/>
    </row>
    <row r="162" spans="1:5" x14ac:dyDescent="0.25">
      <c r="A162" s="4">
        <v>44517</v>
      </c>
      <c r="B162" s="24" t="str">
        <f t="shared" si="1"/>
        <v>November</v>
      </c>
      <c r="C162" s="5" t="s">
        <v>9</v>
      </c>
      <c r="D162" s="9">
        <v>322.64</v>
      </c>
      <c r="E162" s="27"/>
    </row>
    <row r="163" spans="1:5" ht="28.5" x14ac:dyDescent="0.25">
      <c r="A163" s="4">
        <v>44518</v>
      </c>
      <c r="B163" s="24" t="str">
        <f t="shared" si="1"/>
        <v>November</v>
      </c>
      <c r="C163" s="7" t="s">
        <v>8</v>
      </c>
      <c r="D163" s="9">
        <v>428</v>
      </c>
      <c r="E163" s="27"/>
    </row>
    <row r="164" spans="1:5" ht="28.5" x14ac:dyDescent="0.25">
      <c r="A164" s="4">
        <v>44519</v>
      </c>
      <c r="B164" s="24" t="str">
        <f t="shared" si="1"/>
        <v>November</v>
      </c>
      <c r="C164" s="5" t="s">
        <v>5</v>
      </c>
      <c r="D164" s="9">
        <v>447</v>
      </c>
      <c r="E164" s="27"/>
    </row>
    <row r="165" spans="1:5" ht="28.5" x14ac:dyDescent="0.25">
      <c r="A165" s="4">
        <v>44522</v>
      </c>
      <c r="B165" s="24" t="str">
        <f t="shared" si="1"/>
        <v>November</v>
      </c>
      <c r="C165" s="5" t="s">
        <v>4</v>
      </c>
      <c r="D165" s="10">
        <v>1720</v>
      </c>
      <c r="E165" s="27"/>
    </row>
    <row r="166" spans="1:5" x14ac:dyDescent="0.25">
      <c r="A166" s="6">
        <v>44524</v>
      </c>
      <c r="B166" s="24" t="str">
        <f t="shared" si="1"/>
        <v>November</v>
      </c>
      <c r="C166" s="7" t="s">
        <v>6</v>
      </c>
      <c r="D166" s="9">
        <v>540</v>
      </c>
      <c r="E166" s="27"/>
    </row>
    <row r="167" spans="1:5" x14ac:dyDescent="0.25">
      <c r="A167" s="4">
        <v>44525</v>
      </c>
      <c r="B167" s="24" t="str">
        <f t="shared" si="1"/>
        <v>November</v>
      </c>
      <c r="C167" s="5" t="s">
        <v>7</v>
      </c>
      <c r="D167" s="9">
        <v>314</v>
      </c>
      <c r="E167" s="27"/>
    </row>
    <row r="168" spans="1:5" ht="28.5" x14ac:dyDescent="0.25">
      <c r="A168" s="4">
        <v>44526</v>
      </c>
      <c r="B168" s="24" t="str">
        <f t="shared" si="1"/>
        <v>November</v>
      </c>
      <c r="C168" s="5" t="s">
        <v>8</v>
      </c>
      <c r="D168" s="9">
        <v>518</v>
      </c>
      <c r="E168" s="27"/>
    </row>
    <row r="169" spans="1:5" ht="28.5" x14ac:dyDescent="0.25">
      <c r="A169" s="4">
        <v>44526</v>
      </c>
      <c r="B169" s="24" t="str">
        <f t="shared" si="1"/>
        <v>November</v>
      </c>
      <c r="C169" s="7" t="s">
        <v>3</v>
      </c>
      <c r="D169" s="10">
        <v>2000</v>
      </c>
      <c r="E169" s="27"/>
    </row>
    <row r="170" spans="1:5" x14ac:dyDescent="0.25">
      <c r="A170" s="6">
        <v>44529</v>
      </c>
      <c r="B170" s="24" t="str">
        <f t="shared" si="1"/>
        <v>November</v>
      </c>
      <c r="C170" s="7" t="s">
        <v>7</v>
      </c>
      <c r="D170" s="9">
        <v>337</v>
      </c>
      <c r="E170" s="27"/>
    </row>
    <row r="171" spans="1:5" ht="28.5" x14ac:dyDescent="0.25">
      <c r="A171" s="4">
        <v>44530</v>
      </c>
      <c r="B171" s="24" t="str">
        <f t="shared" si="1"/>
        <v>November</v>
      </c>
      <c r="C171" s="5" t="s">
        <v>8</v>
      </c>
      <c r="D171" s="9">
        <v>500</v>
      </c>
      <c r="E171" s="27"/>
    </row>
    <row r="172" spans="1:5" ht="28.5" x14ac:dyDescent="0.25">
      <c r="A172" s="4">
        <v>44531</v>
      </c>
      <c r="B172" s="24" t="str">
        <f t="shared" si="1"/>
        <v>December</v>
      </c>
      <c r="C172" s="5" t="s">
        <v>4</v>
      </c>
      <c r="D172" s="10">
        <v>2500</v>
      </c>
      <c r="E172" s="27"/>
    </row>
    <row r="173" spans="1:5" ht="28.5" x14ac:dyDescent="0.25">
      <c r="A173" s="6">
        <v>44534</v>
      </c>
      <c r="B173" s="24" t="str">
        <f t="shared" si="1"/>
        <v>December</v>
      </c>
      <c r="C173" s="7" t="s">
        <v>5</v>
      </c>
      <c r="D173" s="9">
        <v>710</v>
      </c>
      <c r="E173" s="27"/>
    </row>
    <row r="174" spans="1:5" x14ac:dyDescent="0.25">
      <c r="A174" s="4">
        <v>44537</v>
      </c>
      <c r="B174" s="24" t="str">
        <f t="shared" si="1"/>
        <v>December</v>
      </c>
      <c r="C174" s="5" t="s">
        <v>2</v>
      </c>
      <c r="D174" s="9">
        <v>2300</v>
      </c>
      <c r="E174" s="28"/>
    </row>
    <row r="175" spans="1:5" x14ac:dyDescent="0.25">
      <c r="A175" s="4">
        <v>44539</v>
      </c>
      <c r="B175" s="24" t="str">
        <f t="shared" si="1"/>
        <v>December</v>
      </c>
      <c r="C175" s="5" t="s">
        <v>12</v>
      </c>
      <c r="D175" s="9">
        <v>12000</v>
      </c>
      <c r="E175" s="30"/>
    </row>
    <row r="176" spans="1:5" x14ac:dyDescent="0.25">
      <c r="A176" s="4">
        <v>44545</v>
      </c>
      <c r="B176" s="24" t="str">
        <f t="shared" si="1"/>
        <v>December</v>
      </c>
      <c r="C176" s="7" t="s">
        <v>10</v>
      </c>
      <c r="D176" s="9">
        <v>1500</v>
      </c>
      <c r="E176" s="27"/>
    </row>
    <row r="177" spans="1:5" ht="28.5" x14ac:dyDescent="0.25">
      <c r="A177" s="4">
        <v>44547</v>
      </c>
      <c r="B177" s="24" t="str">
        <f t="shared" si="1"/>
        <v>December</v>
      </c>
      <c r="C177" s="5" t="s">
        <v>11</v>
      </c>
      <c r="D177" s="9">
        <v>470.63</v>
      </c>
      <c r="E177" s="28"/>
    </row>
    <row r="178" spans="1:5" x14ac:dyDescent="0.25">
      <c r="A178" s="4">
        <v>44550</v>
      </c>
      <c r="B178" s="24" t="str">
        <f t="shared" si="1"/>
        <v>December</v>
      </c>
      <c r="C178" s="5" t="s">
        <v>7</v>
      </c>
      <c r="D178" s="9">
        <v>267</v>
      </c>
      <c r="E178" s="30"/>
    </row>
    <row r="179" spans="1:5" x14ac:dyDescent="0.25">
      <c r="A179" s="4">
        <v>44553</v>
      </c>
      <c r="B179" s="24" t="str">
        <f t="shared" si="1"/>
        <v>December</v>
      </c>
      <c r="C179" s="5" t="s">
        <v>6</v>
      </c>
      <c r="D179" s="9">
        <v>640</v>
      </c>
      <c r="E179" s="27"/>
    </row>
    <row r="180" spans="1:5" ht="28.5" x14ac:dyDescent="0.25">
      <c r="A180" s="4">
        <v>44553</v>
      </c>
      <c r="B180" s="24" t="str">
        <f t="shared" si="1"/>
        <v>December</v>
      </c>
      <c r="C180" s="5" t="s">
        <v>5</v>
      </c>
      <c r="D180" s="9">
        <v>450</v>
      </c>
      <c r="E180" s="28"/>
    </row>
    <row r="187" spans="1:5" ht="21" x14ac:dyDescent="0.35">
      <c r="A187" s="18" t="s">
        <v>36</v>
      </c>
    </row>
    <row r="189" spans="1:5" x14ac:dyDescent="0.25">
      <c r="A189" t="s">
        <v>21</v>
      </c>
    </row>
    <row r="192" spans="1:5" x14ac:dyDescent="0.25">
      <c r="A192" s="3" t="s">
        <v>0</v>
      </c>
      <c r="B192" s="3" t="s">
        <v>14</v>
      </c>
      <c r="C192" s="8" t="s">
        <v>1</v>
      </c>
      <c r="D192" s="3" t="s">
        <v>35</v>
      </c>
    </row>
    <row r="193" spans="1:4" x14ac:dyDescent="0.25">
      <c r="A193" s="4">
        <v>44470</v>
      </c>
      <c r="B193" s="5" t="s">
        <v>2</v>
      </c>
      <c r="C193" s="9">
        <v>2300</v>
      </c>
      <c r="D193" s="5" t="str">
        <f>IF(C193&gt;2000,"Over Budget","Within budget")</f>
        <v>Over Budget</v>
      </c>
    </row>
    <row r="194" spans="1:4" ht="28.5" x14ac:dyDescent="0.25">
      <c r="A194" s="6">
        <v>44470</v>
      </c>
      <c r="B194" s="7" t="s">
        <v>3</v>
      </c>
      <c r="C194" s="9">
        <v>767</v>
      </c>
      <c r="D194" s="5" t="str">
        <f t="shared" ref="D194:D242" si="2">IF(C194&gt;2000,"Over Budget","Within budget")</f>
        <v>Within budget</v>
      </c>
    </row>
    <row r="195" spans="1:4" ht="28.5" x14ac:dyDescent="0.25">
      <c r="A195" s="6">
        <v>44470</v>
      </c>
      <c r="B195" s="7" t="s">
        <v>4</v>
      </c>
      <c r="C195" s="10">
        <v>2500</v>
      </c>
      <c r="D195" s="5" t="str">
        <f t="shared" si="2"/>
        <v>Over Budget</v>
      </c>
    </row>
    <row r="196" spans="1:4" ht="28.5" x14ac:dyDescent="0.25">
      <c r="A196" s="6">
        <v>44473</v>
      </c>
      <c r="B196" s="7" t="s">
        <v>5</v>
      </c>
      <c r="C196" s="9">
        <v>710</v>
      </c>
      <c r="D196" s="5" t="str">
        <f t="shared" si="2"/>
        <v>Within budget</v>
      </c>
    </row>
    <row r="197" spans="1:4" x14ac:dyDescent="0.25">
      <c r="A197" s="4">
        <v>44473</v>
      </c>
      <c r="B197" s="5" t="s">
        <v>6</v>
      </c>
      <c r="C197" s="9">
        <v>760</v>
      </c>
      <c r="D197" s="5" t="str">
        <f t="shared" si="2"/>
        <v>Within budget</v>
      </c>
    </row>
    <row r="198" spans="1:4" x14ac:dyDescent="0.25">
      <c r="A198" s="6">
        <v>44476</v>
      </c>
      <c r="B198" s="7" t="s">
        <v>10</v>
      </c>
      <c r="C198" s="10">
        <v>1900</v>
      </c>
      <c r="D198" s="5" t="str">
        <f t="shared" si="2"/>
        <v>Within budget</v>
      </c>
    </row>
    <row r="199" spans="1:4" x14ac:dyDescent="0.25">
      <c r="A199" s="4">
        <v>44477</v>
      </c>
      <c r="B199" s="5" t="s">
        <v>7</v>
      </c>
      <c r="C199" s="9">
        <v>450</v>
      </c>
      <c r="D199" s="5" t="str">
        <f t="shared" si="2"/>
        <v>Within budget</v>
      </c>
    </row>
    <row r="200" spans="1:4" ht="28.5" x14ac:dyDescent="0.25">
      <c r="A200" s="6">
        <v>44484</v>
      </c>
      <c r="B200" s="7" t="s">
        <v>8</v>
      </c>
      <c r="C200" s="9">
        <v>620</v>
      </c>
      <c r="D200" s="5" t="str">
        <f t="shared" si="2"/>
        <v>Within budget</v>
      </c>
    </row>
    <row r="201" spans="1:4" ht="28.5" x14ac:dyDescent="0.25">
      <c r="A201" s="6">
        <v>44485</v>
      </c>
      <c r="B201" s="7" t="s">
        <v>11</v>
      </c>
      <c r="C201" s="9">
        <v>470</v>
      </c>
      <c r="D201" s="5" t="str">
        <f t="shared" si="2"/>
        <v>Within budget</v>
      </c>
    </row>
    <row r="202" spans="1:4" ht="28.5" x14ac:dyDescent="0.25">
      <c r="A202" s="6">
        <v>44487</v>
      </c>
      <c r="B202" s="7" t="s">
        <v>3</v>
      </c>
      <c r="C202" s="9">
        <v>970</v>
      </c>
      <c r="D202" s="5" t="str">
        <f t="shared" si="2"/>
        <v>Within budget</v>
      </c>
    </row>
    <row r="203" spans="1:4" x14ac:dyDescent="0.25">
      <c r="A203" s="6">
        <v>44487</v>
      </c>
      <c r="B203" s="5" t="s">
        <v>2</v>
      </c>
      <c r="C203" s="10">
        <v>1075</v>
      </c>
      <c r="D203" s="5" t="str">
        <f t="shared" si="2"/>
        <v>Within budget</v>
      </c>
    </row>
    <row r="204" spans="1:4" x14ac:dyDescent="0.25">
      <c r="A204" s="6">
        <v>44488</v>
      </c>
      <c r="B204" s="7" t="s">
        <v>7</v>
      </c>
      <c r="C204" s="9">
        <v>489</v>
      </c>
      <c r="D204" s="5" t="str">
        <f t="shared" si="2"/>
        <v>Within budget</v>
      </c>
    </row>
    <row r="205" spans="1:4" ht="28.5" x14ac:dyDescent="0.25">
      <c r="A205" s="6">
        <v>44491</v>
      </c>
      <c r="B205" s="7" t="s">
        <v>4</v>
      </c>
      <c r="C205" s="10">
        <v>1574.1</v>
      </c>
      <c r="D205" s="5" t="str">
        <f t="shared" si="2"/>
        <v>Within budget</v>
      </c>
    </row>
    <row r="206" spans="1:4" x14ac:dyDescent="0.25">
      <c r="A206" s="6">
        <v>44491</v>
      </c>
      <c r="B206" s="7" t="s">
        <v>6</v>
      </c>
      <c r="C206" s="9">
        <v>550</v>
      </c>
      <c r="D206" s="5" t="str">
        <f t="shared" si="2"/>
        <v>Within budget</v>
      </c>
    </row>
    <row r="207" spans="1:4" x14ac:dyDescent="0.25">
      <c r="A207" s="6">
        <v>44494</v>
      </c>
      <c r="B207" s="7" t="s">
        <v>9</v>
      </c>
      <c r="C207" s="9">
        <v>423</v>
      </c>
      <c r="D207" s="5" t="str">
        <f t="shared" si="2"/>
        <v>Within budget</v>
      </c>
    </row>
    <row r="208" spans="1:4" x14ac:dyDescent="0.25">
      <c r="A208" s="6">
        <v>44496</v>
      </c>
      <c r="B208" s="7" t="s">
        <v>9</v>
      </c>
      <c r="C208" s="9">
        <v>358.22</v>
      </c>
      <c r="D208" s="5" t="str">
        <f t="shared" si="2"/>
        <v>Within budget</v>
      </c>
    </row>
    <row r="209" spans="1:4" ht="28.5" x14ac:dyDescent="0.25">
      <c r="A209" s="6">
        <v>44496</v>
      </c>
      <c r="B209" s="7" t="s">
        <v>8</v>
      </c>
      <c r="C209" s="9">
        <v>520</v>
      </c>
      <c r="D209" s="5" t="str">
        <f t="shared" si="2"/>
        <v>Within budget</v>
      </c>
    </row>
    <row r="210" spans="1:4" ht="28.5" x14ac:dyDescent="0.25">
      <c r="A210" s="4">
        <v>44497</v>
      </c>
      <c r="B210" s="5" t="s">
        <v>5</v>
      </c>
      <c r="C210" s="9">
        <v>300</v>
      </c>
      <c r="D210" s="5" t="str">
        <f t="shared" si="2"/>
        <v>Within budget</v>
      </c>
    </row>
    <row r="211" spans="1:4" x14ac:dyDescent="0.25">
      <c r="A211" s="4">
        <v>44498</v>
      </c>
      <c r="B211" s="5" t="s">
        <v>9</v>
      </c>
      <c r="C211" s="9">
        <v>407.05</v>
      </c>
      <c r="D211" s="5" t="str">
        <f t="shared" si="2"/>
        <v>Within budget</v>
      </c>
    </row>
    <row r="212" spans="1:4" ht="28.5" x14ac:dyDescent="0.25">
      <c r="A212" s="4">
        <v>44499</v>
      </c>
      <c r="B212" s="5" t="s">
        <v>4</v>
      </c>
      <c r="C212" s="9">
        <v>300</v>
      </c>
      <c r="D212" s="5" t="str">
        <f t="shared" si="2"/>
        <v>Within budget</v>
      </c>
    </row>
    <row r="213" spans="1:4" ht="28.5" x14ac:dyDescent="0.25">
      <c r="A213" s="6">
        <v>44501</v>
      </c>
      <c r="B213" s="7" t="s">
        <v>3</v>
      </c>
      <c r="C213" s="10">
        <v>2327</v>
      </c>
      <c r="D213" s="5" t="str">
        <f t="shared" si="2"/>
        <v>Over Budget</v>
      </c>
    </row>
    <row r="214" spans="1:4" x14ac:dyDescent="0.25">
      <c r="A214" s="6">
        <v>44502</v>
      </c>
      <c r="B214" s="7" t="s">
        <v>10</v>
      </c>
      <c r="C214" s="9">
        <v>1150</v>
      </c>
      <c r="D214" s="5" t="str">
        <f t="shared" si="2"/>
        <v>Within budget</v>
      </c>
    </row>
    <row r="215" spans="1:4" x14ac:dyDescent="0.25">
      <c r="A215" s="6">
        <v>44504</v>
      </c>
      <c r="B215" s="7" t="s">
        <v>10</v>
      </c>
      <c r="C215" s="10">
        <v>1138</v>
      </c>
      <c r="D215" s="5" t="str">
        <f t="shared" si="2"/>
        <v>Within budget</v>
      </c>
    </row>
    <row r="216" spans="1:4" ht="28.5" x14ac:dyDescent="0.25">
      <c r="A216" s="4">
        <v>44505</v>
      </c>
      <c r="B216" s="5" t="s">
        <v>13</v>
      </c>
      <c r="C216" s="9">
        <v>500</v>
      </c>
      <c r="D216" s="5" t="str">
        <f t="shared" si="2"/>
        <v>Within budget</v>
      </c>
    </row>
    <row r="217" spans="1:4" x14ac:dyDescent="0.25">
      <c r="A217" s="4">
        <v>44508</v>
      </c>
      <c r="B217" s="5" t="s">
        <v>6</v>
      </c>
      <c r="C217" s="9">
        <v>702</v>
      </c>
      <c r="D217" s="5" t="str">
        <f t="shared" si="2"/>
        <v>Within budget</v>
      </c>
    </row>
    <row r="218" spans="1:4" ht="28.5" x14ac:dyDescent="0.25">
      <c r="A218" s="6">
        <v>44509</v>
      </c>
      <c r="B218" s="7" t="s">
        <v>4</v>
      </c>
      <c r="C218" s="10">
        <v>1600</v>
      </c>
      <c r="D218" s="5" t="str">
        <f t="shared" si="2"/>
        <v>Within budget</v>
      </c>
    </row>
    <row r="219" spans="1:4" ht="28.5" x14ac:dyDescent="0.25">
      <c r="A219" s="6">
        <v>44512</v>
      </c>
      <c r="B219" s="7" t="s">
        <v>5</v>
      </c>
      <c r="C219" s="9">
        <v>600</v>
      </c>
      <c r="D219" s="5" t="str">
        <f t="shared" si="2"/>
        <v>Within budget</v>
      </c>
    </row>
    <row r="220" spans="1:4" ht="28.5" x14ac:dyDescent="0.25">
      <c r="A220" s="4">
        <v>44515</v>
      </c>
      <c r="B220" s="5" t="s">
        <v>13</v>
      </c>
      <c r="C220" s="9">
        <v>900</v>
      </c>
      <c r="D220" s="5" t="str">
        <f t="shared" si="2"/>
        <v>Within budget</v>
      </c>
    </row>
    <row r="221" spans="1:4" x14ac:dyDescent="0.25">
      <c r="A221" s="6">
        <v>44515</v>
      </c>
      <c r="B221" s="5" t="s">
        <v>6</v>
      </c>
      <c r="C221" s="9">
        <v>150</v>
      </c>
      <c r="D221" s="5" t="str">
        <f t="shared" si="2"/>
        <v>Within budget</v>
      </c>
    </row>
    <row r="222" spans="1:4" x14ac:dyDescent="0.25">
      <c r="A222" s="4">
        <v>44515</v>
      </c>
      <c r="B222" s="5" t="s">
        <v>2</v>
      </c>
      <c r="C222" s="9">
        <v>2100</v>
      </c>
      <c r="D222" s="5" t="str">
        <f t="shared" si="2"/>
        <v>Over Budget</v>
      </c>
    </row>
    <row r="223" spans="1:4" ht="28.5" x14ac:dyDescent="0.25">
      <c r="A223" s="4">
        <v>44517</v>
      </c>
      <c r="B223" s="5" t="s">
        <v>11</v>
      </c>
      <c r="C223" s="9">
        <v>470.63</v>
      </c>
      <c r="D223" s="5" t="str">
        <f t="shared" si="2"/>
        <v>Within budget</v>
      </c>
    </row>
    <row r="224" spans="1:4" x14ac:dyDescent="0.25">
      <c r="A224" s="4">
        <v>44517</v>
      </c>
      <c r="B224" s="5" t="s">
        <v>9</v>
      </c>
      <c r="C224" s="9">
        <v>322.64</v>
      </c>
      <c r="D224" s="5" t="str">
        <f t="shared" si="2"/>
        <v>Within budget</v>
      </c>
    </row>
    <row r="225" spans="1:4" ht="28.5" x14ac:dyDescent="0.25">
      <c r="A225" s="4">
        <v>44518</v>
      </c>
      <c r="B225" s="7" t="s">
        <v>8</v>
      </c>
      <c r="C225" s="9">
        <v>428</v>
      </c>
      <c r="D225" s="5" t="str">
        <f t="shared" si="2"/>
        <v>Within budget</v>
      </c>
    </row>
    <row r="226" spans="1:4" ht="28.5" x14ac:dyDescent="0.25">
      <c r="A226" s="4">
        <v>44519</v>
      </c>
      <c r="B226" s="5" t="s">
        <v>5</v>
      </c>
      <c r="C226" s="9">
        <v>447</v>
      </c>
      <c r="D226" s="5" t="str">
        <f t="shared" si="2"/>
        <v>Within budget</v>
      </c>
    </row>
    <row r="227" spans="1:4" ht="28.5" x14ac:dyDescent="0.25">
      <c r="A227" s="4">
        <v>44522</v>
      </c>
      <c r="B227" s="5" t="s">
        <v>4</v>
      </c>
      <c r="C227" s="10">
        <v>1720</v>
      </c>
      <c r="D227" s="5" t="str">
        <f t="shared" si="2"/>
        <v>Within budget</v>
      </c>
    </row>
    <row r="228" spans="1:4" x14ac:dyDescent="0.25">
      <c r="A228" s="6">
        <v>44524</v>
      </c>
      <c r="B228" s="7" t="s">
        <v>6</v>
      </c>
      <c r="C228" s="9">
        <v>540</v>
      </c>
      <c r="D228" s="5" t="str">
        <f t="shared" si="2"/>
        <v>Within budget</v>
      </c>
    </row>
    <row r="229" spans="1:4" x14ac:dyDescent="0.25">
      <c r="A229" s="4">
        <v>44525</v>
      </c>
      <c r="B229" s="5" t="s">
        <v>7</v>
      </c>
      <c r="C229" s="9">
        <v>314</v>
      </c>
      <c r="D229" s="5" t="str">
        <f t="shared" si="2"/>
        <v>Within budget</v>
      </c>
    </row>
    <row r="230" spans="1:4" ht="28.5" x14ac:dyDescent="0.25">
      <c r="A230" s="4">
        <v>44526</v>
      </c>
      <c r="B230" s="5" t="s">
        <v>8</v>
      </c>
      <c r="C230" s="9">
        <v>518</v>
      </c>
      <c r="D230" s="5" t="str">
        <f t="shared" si="2"/>
        <v>Within budget</v>
      </c>
    </row>
    <row r="231" spans="1:4" ht="28.5" x14ac:dyDescent="0.25">
      <c r="A231" s="4">
        <v>44526</v>
      </c>
      <c r="B231" s="7" t="s">
        <v>3</v>
      </c>
      <c r="C231" s="10">
        <v>2000</v>
      </c>
      <c r="D231" s="5" t="str">
        <f t="shared" si="2"/>
        <v>Within budget</v>
      </c>
    </row>
    <row r="232" spans="1:4" x14ac:dyDescent="0.25">
      <c r="A232" s="6">
        <v>44529</v>
      </c>
      <c r="B232" s="7" t="s">
        <v>7</v>
      </c>
      <c r="C232" s="9">
        <v>337</v>
      </c>
      <c r="D232" s="5" t="str">
        <f t="shared" si="2"/>
        <v>Within budget</v>
      </c>
    </row>
    <row r="233" spans="1:4" ht="28.5" x14ac:dyDescent="0.25">
      <c r="A233" s="4">
        <v>44530</v>
      </c>
      <c r="B233" s="5" t="s">
        <v>8</v>
      </c>
      <c r="C233" s="9">
        <v>500</v>
      </c>
      <c r="D233" s="5" t="str">
        <f t="shared" si="2"/>
        <v>Within budget</v>
      </c>
    </row>
    <row r="234" spans="1:4" ht="28.5" x14ac:dyDescent="0.25">
      <c r="A234" s="4">
        <v>44531</v>
      </c>
      <c r="B234" s="5" t="s">
        <v>4</v>
      </c>
      <c r="C234" s="10">
        <v>2500</v>
      </c>
      <c r="D234" s="5" t="str">
        <f t="shared" si="2"/>
        <v>Over Budget</v>
      </c>
    </row>
    <row r="235" spans="1:4" ht="28.5" x14ac:dyDescent="0.25">
      <c r="A235" s="6">
        <v>44534</v>
      </c>
      <c r="B235" s="7" t="s">
        <v>5</v>
      </c>
      <c r="C235" s="9">
        <v>710</v>
      </c>
      <c r="D235" s="5" t="str">
        <f t="shared" si="2"/>
        <v>Within budget</v>
      </c>
    </row>
    <row r="236" spans="1:4" x14ac:dyDescent="0.25">
      <c r="A236" s="4">
        <v>44537</v>
      </c>
      <c r="B236" s="5" t="s">
        <v>2</v>
      </c>
      <c r="C236" s="9">
        <v>2300</v>
      </c>
      <c r="D236" s="5" t="str">
        <f t="shared" si="2"/>
        <v>Over Budget</v>
      </c>
    </row>
    <row r="237" spans="1:4" x14ac:dyDescent="0.25">
      <c r="A237" s="4">
        <v>44539</v>
      </c>
      <c r="B237" s="5" t="s">
        <v>12</v>
      </c>
      <c r="C237" s="9">
        <v>12000</v>
      </c>
      <c r="D237" s="5" t="str">
        <f t="shared" si="2"/>
        <v>Over Budget</v>
      </c>
    </row>
    <row r="238" spans="1:4" x14ac:dyDescent="0.25">
      <c r="A238" s="4">
        <v>44545</v>
      </c>
      <c r="B238" s="7" t="s">
        <v>10</v>
      </c>
      <c r="C238" s="9">
        <v>1500</v>
      </c>
      <c r="D238" s="5" t="str">
        <f t="shared" si="2"/>
        <v>Within budget</v>
      </c>
    </row>
    <row r="239" spans="1:4" ht="28.5" x14ac:dyDescent="0.25">
      <c r="A239" s="4">
        <v>44547</v>
      </c>
      <c r="B239" s="5" t="s">
        <v>11</v>
      </c>
      <c r="C239" s="9">
        <v>470.63</v>
      </c>
      <c r="D239" s="5" t="str">
        <f t="shared" si="2"/>
        <v>Within budget</v>
      </c>
    </row>
    <row r="240" spans="1:4" x14ac:dyDescent="0.25">
      <c r="A240" s="4">
        <v>44550</v>
      </c>
      <c r="B240" s="5" t="s">
        <v>7</v>
      </c>
      <c r="C240" s="9">
        <v>267</v>
      </c>
      <c r="D240" s="5" t="str">
        <f t="shared" si="2"/>
        <v>Within budget</v>
      </c>
    </row>
    <row r="241" spans="1:4" x14ac:dyDescent="0.25">
      <c r="A241" s="4">
        <v>44553</v>
      </c>
      <c r="B241" s="5" t="s">
        <v>6</v>
      </c>
      <c r="C241" s="9">
        <v>640</v>
      </c>
      <c r="D241" s="5" t="str">
        <f t="shared" si="2"/>
        <v>Within budget</v>
      </c>
    </row>
    <row r="242" spans="1:4" ht="28.5" x14ac:dyDescent="0.25">
      <c r="A242" s="4">
        <v>44553</v>
      </c>
      <c r="B242" s="5" t="s">
        <v>5</v>
      </c>
      <c r="C242" s="9">
        <v>450</v>
      </c>
      <c r="D242" s="5" t="str">
        <f t="shared" si="2"/>
        <v>Within budget</v>
      </c>
    </row>
    <row r="248" spans="1:4" ht="21" x14ac:dyDescent="0.35">
      <c r="A248" s="18" t="s">
        <v>37</v>
      </c>
    </row>
    <row r="250" spans="1:4" x14ac:dyDescent="0.25">
      <c r="A250" t="s">
        <v>22</v>
      </c>
    </row>
    <row r="253" spans="1:4" x14ac:dyDescent="0.25">
      <c r="A253" t="s">
        <v>51</v>
      </c>
    </row>
    <row r="254" spans="1:4" x14ac:dyDescent="0.25">
      <c r="A254" s="23" t="s">
        <v>40</v>
      </c>
    </row>
    <row r="255" spans="1:4" x14ac:dyDescent="0.25">
      <c r="A255" s="23" t="s">
        <v>41</v>
      </c>
    </row>
    <row r="256" spans="1:4" x14ac:dyDescent="0.25">
      <c r="A256" s="23" t="s">
        <v>42</v>
      </c>
    </row>
    <row r="257" spans="1:1" x14ac:dyDescent="0.25">
      <c r="A257" s="23" t="s">
        <v>43</v>
      </c>
    </row>
    <row r="258" spans="1:1" x14ac:dyDescent="0.25">
      <c r="A258" s="23" t="s">
        <v>44</v>
      </c>
    </row>
    <row r="259" spans="1:1" x14ac:dyDescent="0.25">
      <c r="A259" s="23" t="s">
        <v>45</v>
      </c>
    </row>
    <row r="260" spans="1:1" x14ac:dyDescent="0.25">
      <c r="A260" s="23" t="s">
        <v>46</v>
      </c>
    </row>
    <row r="261" spans="1:1" x14ac:dyDescent="0.25">
      <c r="A261" s="23" t="s">
        <v>47</v>
      </c>
    </row>
    <row r="262" spans="1:1" x14ac:dyDescent="0.25">
      <c r="A262" s="23" t="s">
        <v>48</v>
      </c>
    </row>
    <row r="263" spans="1:1" x14ac:dyDescent="0.25">
      <c r="A263" s="23" t="s">
        <v>49</v>
      </c>
    </row>
    <row r="264" spans="1:1" x14ac:dyDescent="0.25">
      <c r="A264" s="23" t="s">
        <v>50</v>
      </c>
    </row>
    <row r="268" spans="1:1" ht="21" x14ac:dyDescent="0.35">
      <c r="A268" s="18" t="s">
        <v>30</v>
      </c>
    </row>
    <row r="270" spans="1:1" x14ac:dyDescent="0.25">
      <c r="A270" t="s">
        <v>19</v>
      </c>
    </row>
    <row r="272" spans="1:1" ht="15.75" thickBot="1" x14ac:dyDescent="0.3"/>
    <row r="273" spans="1:2" ht="15.75" thickBot="1" x14ac:dyDescent="0.3">
      <c r="A273" s="32" t="s">
        <v>52</v>
      </c>
      <c r="B273" s="33" t="s">
        <v>1</v>
      </c>
    </row>
    <row r="274" spans="1:2" x14ac:dyDescent="0.25">
      <c r="A274" s="35" t="s">
        <v>53</v>
      </c>
      <c r="B274" s="35">
        <f>SUMIF(B131:B180,"October",C193:C242)</f>
        <v>17443.37</v>
      </c>
    </row>
    <row r="275" spans="1:2" x14ac:dyDescent="0.25">
      <c r="A275" s="36" t="s">
        <v>54</v>
      </c>
      <c r="B275" s="36">
        <f>SUMIF(B132:B181,"November",C194:C243)</f>
        <v>18764.269999999997</v>
      </c>
    </row>
    <row r="276" spans="1:2" x14ac:dyDescent="0.25">
      <c r="A276" s="36" t="s">
        <v>55</v>
      </c>
      <c r="B276" s="36">
        <f>SUMIF(B133:B182,"December",C195:C244)</f>
        <v>20837.63</v>
      </c>
    </row>
    <row r="277" spans="1:2" ht="15.75" thickBot="1" x14ac:dyDescent="0.3">
      <c r="A277" s="38"/>
      <c r="B277" s="37"/>
    </row>
    <row r="278" spans="1:2" ht="15.75" thickBot="1" x14ac:dyDescent="0.3">
      <c r="A278" s="31" t="s">
        <v>29</v>
      </c>
      <c r="B278" s="34">
        <f>SUM(B274:B276)</f>
        <v>57045.270000000004</v>
      </c>
    </row>
  </sheetData>
  <autoFilter ref="A68:B69" xr:uid="{FE72D0B6-23B4-4181-A137-A0C71D1D42D1}"/>
  <dataValidations count="3">
    <dataValidation type="list" allowBlank="1" showInputMessage="1" showErrorMessage="1" sqref="F137" xr:uid="{4A8C9C26-515B-432F-B754-9C8FC5899877}">
      <formula1>#REF!</formula1>
    </dataValidation>
    <dataValidation type="list" allowBlank="1" showInputMessage="1" showErrorMessage="1" errorTitle="Select one option" promptTitle="Select" sqref="I133:I134" xr:uid="{0753FF0D-FCFE-49AE-805B-5ABD3D7B863E}">
      <formula1>$I$133:$I$134</formula1>
    </dataValidation>
    <dataValidation type="list" allowBlank="1" showInputMessage="1" showErrorMessage="1" sqref="E131:E180" xr:uid="{F09542DC-26C2-4B62-9F9B-4813D646E12B}">
      <formula1>$I$133:$I$134</formula1>
    </dataValidation>
  </dataValidation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c o R 7 W X g 3 i N y m A A A A 9 g A A A B I A H A B D b 2 5 m a W c v U G F j a 2 F n Z S 5 4 b W w g o h g A K K A U A A A A A A A A A A A A A A A A A A A A A A A A A A A A h Y 9 N D o I w G E S v Q r q n P 2 C i k l I W r k z E m J g Y t 0 2 t 0 A g f h h b L 3 V x 4 J K 8 g R l F 3 L u f N W 8 z c r z e e 9 X U V X H R r T Q M p Y p i i Q I N q D g a K F H X u G M 5 Q J v h G q p M s d D D I Y J P e H l J U O n d O C P H e Y x / j p i 1 I R C k j + 3 y 1 V a W u J f r I 5 r 8 c G r B O g t J I 8 N 1 r j I g w i y e Y T e e Y c j J C n h v 4 C t G w 9 9 n + Q L 7 o K t e 1 W m g I l 2 t O x s j J + 4 N 4 A F B L A w Q U A A I A C A B y h H t 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o R 7 W S i K R 7 g O A A A A E Q A A A B M A H A B G b 3 J t d W x h c y 9 T Z W N 0 a W 9 u M S 5 t I K I Y A C i g F A A A A A A A A A A A A A A A A A A A A A A A A A A A A C t O T S 7 J z M 9 T C I b Q h t Y A U E s B A i 0 A F A A C A A g A c o R 7 W X g 3 i N y m A A A A 9 g A A A B I A A A A A A A A A A A A A A A A A A A A A A E N v b m Z p Z y 9 Q Y W N r Y W d l L n h t b F B L A Q I t A B Q A A g A I A H K E e 1 k P y u m r p A A A A O k A A A A T A A A A A A A A A A A A A A A A A P I A A A B b Q 2 9 u d G V u d F 9 U e X B l c 1 0 u e G 1 s U E s B A i 0 A F A A C A A g A c o R 7 W S 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D W G Z z O K J D x D n c N z 2 j k 8 Y 4 w A A A A A A g A A A A A A E G Y A A A A B A A A g A A A A 3 C j k v A / o L l 5 6 S Q c U y O t 3 f B D Y L W F N / J z d g t f A g C K e p n g A A A A A D o A A A A A C A A A g A A A A Q b 8 s E L b x M T l + p p O A t A 7 p l A z S V 6 5 q 2 w Q g s 1 / 2 8 G m g b i V Q A A A A z p 6 w 7 b H b k x S f S Z i s d t 0 U P V p x R l 2 3 b A E m C e U 3 T Y 9 L u h x w 6 D Y 0 z i E R K l c z f r y I k v 3 e 3 L 4 q A L 2 J 6 U J z H O a U T Y u D + P f O V T J 1 f r E n e T s S K S Z x W 4 R A A A A A P F y 1 7 d 0 + i w / t 0 8 L w 8 B i j t L 0 K W M z L s o R D i 1 E A S G n P 9 4 q D 5 g / l n m 2 o 1 c S K 7 K B M h G c U M I V g g y O 5 / 4 A 6 N t 4 X x 6 / f O w = = < / D a t a M a s h u p > 
</file>

<file path=customXml/itemProps1.xml><?xml version="1.0" encoding="utf-8"?>
<ds:datastoreItem xmlns:ds="http://schemas.openxmlformats.org/officeDocument/2006/customXml" ds:itemID="{A67B20E6-6FF1-4E30-9EA1-396323CB1D0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Expense</vt:lpstr>
      <vt:lpstr>Tasks</vt:lpstr>
      <vt:lpstr>Solution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Satyendra Namdeo</cp:lastModifiedBy>
  <dcterms:created xsi:type="dcterms:W3CDTF">2015-06-05T18:17:20Z</dcterms:created>
  <dcterms:modified xsi:type="dcterms:W3CDTF">2024-11-27T14:16:10Z</dcterms:modified>
</cp:coreProperties>
</file>