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\Downloads\"/>
    </mc:Choice>
  </mc:AlternateContent>
  <bookViews>
    <workbookView xWindow="0" yWindow="0" windowWidth="15525" windowHeight="8235" activeTab="1"/>
  </bookViews>
  <sheets>
    <sheet name="Totals" sheetId="1" r:id="rId1"/>
    <sheet name="Awards" sheetId="2" r:id="rId2"/>
    <sheet name="Sheet1" sheetId="3" r:id="rId3"/>
  </sheets>
  <definedNames>
    <definedName name="_xlnm.Print_Area" localSheetId="1">Awards!$A$1:$C$53</definedName>
    <definedName name="_xlnm.Print_Area" localSheetId="2">Sheet1!$A$1:$N$38</definedName>
    <definedName name="_xlnm.Print_Area" localSheetId="0">Totals!$A$1:$AF$43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1" l="1"/>
  <c r="O27" i="1" s="1"/>
  <c r="N23" i="1"/>
  <c r="O23" i="1"/>
  <c r="M35" i="3"/>
  <c r="S42" i="1"/>
  <c r="AI42" i="1" s="1"/>
  <c r="N42" i="1"/>
  <c r="J34" i="3"/>
  <c r="X42" i="1"/>
  <c r="Y42" i="1"/>
  <c r="O42" i="1"/>
  <c r="AC42" i="1"/>
  <c r="AD42" i="1"/>
  <c r="G34" i="3"/>
  <c r="E31" i="3"/>
  <c r="D31" i="3"/>
  <c r="B34" i="3"/>
  <c r="A34" i="3"/>
  <c r="AL42" i="1"/>
  <c r="AM42" i="1"/>
  <c r="I42" i="1"/>
  <c r="X34" i="1"/>
  <c r="AC34" i="1"/>
  <c r="AL34" i="1"/>
  <c r="AM34" i="1" s="1"/>
  <c r="N34" i="1"/>
  <c r="S34" i="1"/>
  <c r="T34" i="1" s="1"/>
  <c r="AI34" i="1"/>
  <c r="K25" i="3" s="1"/>
  <c r="O34" i="1"/>
  <c r="Y34" i="1"/>
  <c r="AF34" i="1" s="1"/>
  <c r="H25" i="3" s="1"/>
  <c r="AD34" i="1"/>
  <c r="I34" i="1"/>
  <c r="N25" i="3"/>
  <c r="M25" i="3"/>
  <c r="J25" i="3"/>
  <c r="G25" i="3"/>
  <c r="E24" i="3"/>
  <c r="D24" i="3"/>
  <c r="B25" i="3"/>
  <c r="A25" i="3"/>
  <c r="X43" i="1"/>
  <c r="AC43" i="1"/>
  <c r="AD43" i="1" s="1"/>
  <c r="AF43" i="1" s="1"/>
  <c r="H31" i="3" s="1"/>
  <c r="B47" i="2" s="1"/>
  <c r="AL43" i="1"/>
  <c r="N32" i="3" s="1"/>
  <c r="M32" i="3"/>
  <c r="X41" i="1"/>
  <c r="AL41" i="1" s="1"/>
  <c r="AC41" i="1"/>
  <c r="AD41" i="1" s="1"/>
  <c r="M33" i="3"/>
  <c r="X40" i="1"/>
  <c r="AL40" i="1" s="1"/>
  <c r="AC40" i="1"/>
  <c r="M30" i="3"/>
  <c r="X39" i="1"/>
  <c r="AC39" i="1"/>
  <c r="AL39" i="1"/>
  <c r="AM39" i="1" s="1"/>
  <c r="N34" i="3"/>
  <c r="M34" i="3"/>
  <c r="X38" i="1"/>
  <c r="AC38" i="1"/>
  <c r="AD38" i="1" s="1"/>
  <c r="AF38" i="1" s="1"/>
  <c r="H33" i="3" s="1"/>
  <c r="AL38" i="1"/>
  <c r="N31" i="3" s="1"/>
  <c r="M31" i="3"/>
  <c r="X35" i="1"/>
  <c r="AL35" i="1" s="1"/>
  <c r="AC35" i="1"/>
  <c r="AD35" i="1" s="1"/>
  <c r="M24" i="3"/>
  <c r="X33" i="1"/>
  <c r="AL33" i="1" s="1"/>
  <c r="AC33" i="1"/>
  <c r="M23" i="3"/>
  <c r="X32" i="1"/>
  <c r="AC32" i="1"/>
  <c r="AL32" i="1"/>
  <c r="AM32" i="1" s="1"/>
  <c r="N26" i="3"/>
  <c r="M26" i="3"/>
  <c r="X31" i="1"/>
  <c r="AC31" i="1"/>
  <c r="AD31" i="1" s="1"/>
  <c r="AL31" i="1"/>
  <c r="N22" i="3" s="1"/>
  <c r="M22" i="3"/>
  <c r="X30" i="1"/>
  <c r="AL30" i="1" s="1"/>
  <c r="AC30" i="1"/>
  <c r="AD30" i="1" s="1"/>
  <c r="M27" i="3"/>
  <c r="X27" i="1"/>
  <c r="AL27" i="1" s="1"/>
  <c r="N15" i="3" s="1"/>
  <c r="AC27" i="1"/>
  <c r="M15" i="3"/>
  <c r="X26" i="1"/>
  <c r="AC26" i="1"/>
  <c r="AL26" i="1"/>
  <c r="N17" i="3"/>
  <c r="M17" i="3"/>
  <c r="X25" i="1"/>
  <c r="AC25" i="1"/>
  <c r="AD25" i="1" s="1"/>
  <c r="AL25" i="1"/>
  <c r="N19" i="3" s="1"/>
  <c r="M19" i="3"/>
  <c r="X24" i="1"/>
  <c r="AL24" i="1" s="1"/>
  <c r="AC24" i="1"/>
  <c r="AD24" i="1" s="1"/>
  <c r="M18" i="3"/>
  <c r="X23" i="1"/>
  <c r="AL23" i="1" s="1"/>
  <c r="AC23" i="1"/>
  <c r="M16" i="3"/>
  <c r="X20" i="1"/>
  <c r="AC20" i="1"/>
  <c r="AL20" i="1"/>
  <c r="N12" i="3"/>
  <c r="M12" i="3"/>
  <c r="X19" i="1"/>
  <c r="AC19" i="1"/>
  <c r="AL19" i="1"/>
  <c r="AM19" i="1" s="1"/>
  <c r="M10" i="3"/>
  <c r="X18" i="1"/>
  <c r="AL18" i="1" s="1"/>
  <c r="AC18" i="1"/>
  <c r="AD18" i="1" s="1"/>
  <c r="M8" i="3"/>
  <c r="X17" i="1"/>
  <c r="AL17" i="1" s="1"/>
  <c r="AC17" i="1"/>
  <c r="M11" i="3"/>
  <c r="M9" i="3"/>
  <c r="N43" i="1"/>
  <c r="S43" i="1"/>
  <c r="AI43" i="1"/>
  <c r="AJ43" i="1" s="1"/>
  <c r="J30" i="3"/>
  <c r="N41" i="1"/>
  <c r="AI41" i="1" s="1"/>
  <c r="K32" i="3" s="1"/>
  <c r="S41" i="1"/>
  <c r="T41" i="1" s="1"/>
  <c r="J32" i="3"/>
  <c r="N40" i="1"/>
  <c r="AI40" i="1" s="1"/>
  <c r="K31" i="3" s="1"/>
  <c r="S40" i="1"/>
  <c r="J31" i="3"/>
  <c r="N39" i="1"/>
  <c r="S39" i="1"/>
  <c r="AI39" i="1"/>
  <c r="AJ39" i="1" s="1"/>
  <c r="K35" i="3"/>
  <c r="J35" i="3"/>
  <c r="N38" i="1"/>
  <c r="S38" i="1"/>
  <c r="AI38" i="1"/>
  <c r="K33" i="3" s="1"/>
  <c r="J33" i="3"/>
  <c r="N35" i="1"/>
  <c r="AI35" i="1" s="1"/>
  <c r="S35" i="1"/>
  <c r="T35" i="1" s="1"/>
  <c r="J22" i="3"/>
  <c r="N33" i="1"/>
  <c r="AI33" i="1" s="1"/>
  <c r="S33" i="1"/>
  <c r="J23" i="3"/>
  <c r="N32" i="1"/>
  <c r="S32" i="1"/>
  <c r="AI32" i="1"/>
  <c r="K26" i="3"/>
  <c r="J26" i="3"/>
  <c r="N31" i="1"/>
  <c r="S31" i="1"/>
  <c r="AI31" i="1"/>
  <c r="K24" i="3" s="1"/>
  <c r="J24" i="3"/>
  <c r="N30" i="1"/>
  <c r="AI30" i="1" s="1"/>
  <c r="S30" i="1"/>
  <c r="T30" i="1" s="1"/>
  <c r="J27" i="3"/>
  <c r="S27" i="1"/>
  <c r="J15" i="3"/>
  <c r="N26" i="1"/>
  <c r="AI26" i="1" s="1"/>
  <c r="K16" i="3" s="1"/>
  <c r="S26" i="1"/>
  <c r="J16" i="3"/>
  <c r="N25" i="1"/>
  <c r="S25" i="1"/>
  <c r="AI25" i="1"/>
  <c r="K19" i="3"/>
  <c r="J19" i="3"/>
  <c r="N24" i="1"/>
  <c r="S24" i="1"/>
  <c r="T24" i="1" s="1"/>
  <c r="AI24" i="1"/>
  <c r="K18" i="3" s="1"/>
  <c r="J18" i="3"/>
  <c r="S23" i="1"/>
  <c r="AI23" i="1"/>
  <c r="AJ23" i="1" s="1"/>
  <c r="J17" i="3"/>
  <c r="N20" i="1"/>
  <c r="O20" i="1" s="1"/>
  <c r="S20" i="1"/>
  <c r="T20" i="1" s="1"/>
  <c r="J12" i="3"/>
  <c r="N19" i="1"/>
  <c r="AI19" i="1" s="1"/>
  <c r="K10" i="3" s="1"/>
  <c r="S19" i="1"/>
  <c r="J10" i="3"/>
  <c r="N18" i="1"/>
  <c r="S18" i="1"/>
  <c r="AI18" i="1"/>
  <c r="K8" i="3"/>
  <c r="J8" i="3"/>
  <c r="N17" i="1"/>
  <c r="S17" i="1"/>
  <c r="T17" i="1" s="1"/>
  <c r="AI17" i="1"/>
  <c r="K11" i="3" s="1"/>
  <c r="J11" i="3"/>
  <c r="J9" i="3"/>
  <c r="N16" i="1"/>
  <c r="AI16" i="1" s="1"/>
  <c r="K9" i="3" s="1"/>
  <c r="S16" i="1"/>
  <c r="O43" i="1"/>
  <c r="Y43" i="1"/>
  <c r="T43" i="1"/>
  <c r="G31" i="3"/>
  <c r="O41" i="1"/>
  <c r="Y41" i="1"/>
  <c r="AF41" i="1" s="1"/>
  <c r="H32" i="3" s="1"/>
  <c r="B46" i="2" s="1"/>
  <c r="G32" i="3"/>
  <c r="AD40" i="1"/>
  <c r="T40" i="1"/>
  <c r="G30" i="3"/>
  <c r="O39" i="1"/>
  <c r="Y39" i="1"/>
  <c r="AD39" i="1"/>
  <c r="AF39" i="1" s="1"/>
  <c r="H35" i="3" s="1"/>
  <c r="T39" i="1"/>
  <c r="G35" i="3"/>
  <c r="O38" i="1"/>
  <c r="Y38" i="1"/>
  <c r="T38" i="1"/>
  <c r="G33" i="3"/>
  <c r="O35" i="1"/>
  <c r="Y35" i="1"/>
  <c r="G22" i="3"/>
  <c r="AD33" i="1"/>
  <c r="T33" i="1"/>
  <c r="G24" i="3"/>
  <c r="O32" i="1"/>
  <c r="Y32" i="1"/>
  <c r="AD32" i="1"/>
  <c r="T32" i="1"/>
  <c r="G26" i="3"/>
  <c r="O31" i="1"/>
  <c r="Y31" i="1"/>
  <c r="T31" i="1"/>
  <c r="AF31" i="1"/>
  <c r="H23" i="3" s="1"/>
  <c r="B36" i="2" s="1"/>
  <c r="G23" i="3"/>
  <c r="O30" i="1"/>
  <c r="Y30" i="1"/>
  <c r="AF30" i="1" s="1"/>
  <c r="H27" i="3" s="1"/>
  <c r="G27" i="3"/>
  <c r="AD27" i="1"/>
  <c r="T27" i="1"/>
  <c r="G15" i="3"/>
  <c r="Y26" i="1"/>
  <c r="AD26" i="1"/>
  <c r="T26" i="1"/>
  <c r="G16" i="3"/>
  <c r="O25" i="1"/>
  <c r="Y25" i="1"/>
  <c r="T25" i="1"/>
  <c r="AF25" i="1"/>
  <c r="H19" i="3" s="1"/>
  <c r="G19" i="3"/>
  <c r="O24" i="1"/>
  <c r="Y24" i="1"/>
  <c r="AF24" i="1" s="1"/>
  <c r="H18" i="3" s="1"/>
  <c r="G18" i="3"/>
  <c r="AD23" i="1"/>
  <c r="T23" i="1"/>
  <c r="G17" i="3"/>
  <c r="Y20" i="1"/>
  <c r="AD20" i="1"/>
  <c r="G12" i="3"/>
  <c r="Y19" i="1"/>
  <c r="AD19" i="1"/>
  <c r="T19" i="1"/>
  <c r="G10" i="3"/>
  <c r="O18" i="1"/>
  <c r="T18" i="1"/>
  <c r="G8" i="3"/>
  <c r="O17" i="1"/>
  <c r="Y17" i="1"/>
  <c r="AD17" i="1"/>
  <c r="G11" i="3"/>
  <c r="G9" i="3"/>
  <c r="X16" i="1"/>
  <c r="AC16" i="1"/>
  <c r="AD16" i="1"/>
  <c r="T16" i="1"/>
  <c r="E33" i="3"/>
  <c r="D33" i="3"/>
  <c r="E34" i="3"/>
  <c r="D34" i="3"/>
  <c r="E30" i="3"/>
  <c r="D30" i="3"/>
  <c r="E32" i="3"/>
  <c r="D32" i="3"/>
  <c r="E35" i="3"/>
  <c r="D35" i="3"/>
  <c r="E23" i="3"/>
  <c r="D23" i="3"/>
  <c r="E22" i="3"/>
  <c r="D22" i="3"/>
  <c r="E26" i="3"/>
  <c r="D26" i="3"/>
  <c r="E25" i="3"/>
  <c r="D25" i="3"/>
  <c r="E27" i="3"/>
  <c r="D27" i="3"/>
  <c r="E17" i="3"/>
  <c r="D17" i="3"/>
  <c r="E15" i="3"/>
  <c r="D15" i="3"/>
  <c r="E16" i="3"/>
  <c r="D16" i="3"/>
  <c r="E19" i="3"/>
  <c r="D19" i="3"/>
  <c r="E18" i="3"/>
  <c r="D18" i="3"/>
  <c r="E12" i="3"/>
  <c r="D12" i="3"/>
  <c r="E11" i="3"/>
  <c r="D11" i="3"/>
  <c r="E9" i="3"/>
  <c r="D9" i="3"/>
  <c r="E10" i="3"/>
  <c r="D10" i="3"/>
  <c r="D8" i="3"/>
  <c r="E8" i="3"/>
  <c r="B35" i="3"/>
  <c r="A35" i="3"/>
  <c r="B32" i="3"/>
  <c r="A32" i="3"/>
  <c r="B30" i="3"/>
  <c r="A30" i="3"/>
  <c r="B33" i="3"/>
  <c r="A33" i="3"/>
  <c r="A31" i="3"/>
  <c r="B31" i="3"/>
  <c r="B22" i="3"/>
  <c r="A22" i="3"/>
  <c r="B24" i="3"/>
  <c r="A24" i="3"/>
  <c r="B26" i="3"/>
  <c r="A26" i="3"/>
  <c r="B23" i="3"/>
  <c r="A23" i="3"/>
  <c r="A27" i="3"/>
  <c r="B27" i="3"/>
  <c r="B18" i="3"/>
  <c r="A18" i="3"/>
  <c r="B17" i="3"/>
  <c r="A17" i="3"/>
  <c r="B19" i="3"/>
  <c r="A19" i="3"/>
  <c r="B15" i="3"/>
  <c r="A15" i="3"/>
  <c r="A16" i="3"/>
  <c r="B16" i="3"/>
  <c r="B12" i="3"/>
  <c r="A12" i="3"/>
  <c r="B8" i="3"/>
  <c r="A8" i="3"/>
  <c r="B9" i="3"/>
  <c r="A9" i="3"/>
  <c r="B10" i="3"/>
  <c r="A10" i="3"/>
  <c r="A11" i="3"/>
  <c r="B11" i="3"/>
  <c r="N29" i="3"/>
  <c r="K29" i="3"/>
  <c r="H29" i="3"/>
  <c r="E29" i="3"/>
  <c r="B29" i="3"/>
  <c r="K28" i="3"/>
  <c r="H28" i="3"/>
  <c r="E28" i="3"/>
  <c r="B28" i="3"/>
  <c r="N21" i="3"/>
  <c r="K21" i="3"/>
  <c r="H21" i="3"/>
  <c r="E21" i="3"/>
  <c r="B21" i="3"/>
  <c r="N20" i="3"/>
  <c r="K20" i="3"/>
  <c r="H20" i="3"/>
  <c r="E20" i="3"/>
  <c r="B20" i="3"/>
  <c r="N14" i="3"/>
  <c r="K14" i="3"/>
  <c r="H14" i="3"/>
  <c r="E14" i="3"/>
  <c r="B14" i="3"/>
  <c r="N13" i="3"/>
  <c r="K13" i="3"/>
  <c r="H13" i="3"/>
  <c r="E13" i="3"/>
  <c r="B13" i="3"/>
  <c r="N7" i="3"/>
  <c r="K7" i="3"/>
  <c r="H7" i="3"/>
  <c r="E7" i="3"/>
  <c r="B7" i="3"/>
  <c r="N6" i="3"/>
  <c r="K6" i="3"/>
  <c r="H6" i="3"/>
  <c r="E6" i="3"/>
  <c r="B6" i="3"/>
  <c r="N5" i="3"/>
  <c r="K5" i="3"/>
  <c r="H5" i="3"/>
  <c r="E5" i="3"/>
  <c r="B5" i="3"/>
  <c r="N4" i="3"/>
  <c r="K4" i="3"/>
  <c r="H4" i="3"/>
  <c r="E4" i="3"/>
  <c r="B4" i="3"/>
  <c r="A4" i="3"/>
  <c r="N3" i="3"/>
  <c r="K3" i="3"/>
  <c r="H3" i="3"/>
  <c r="E3" i="3"/>
  <c r="B3" i="3"/>
  <c r="A3" i="3"/>
  <c r="N2" i="3"/>
  <c r="K2" i="3"/>
  <c r="E2" i="3"/>
  <c r="B2" i="3"/>
  <c r="A2" i="3"/>
  <c r="N1" i="3"/>
  <c r="K1" i="3"/>
  <c r="E1" i="3"/>
  <c r="B1" i="3"/>
  <c r="A1" i="3"/>
  <c r="I46" i="1"/>
  <c r="N46" i="1"/>
  <c r="S46" i="1"/>
  <c r="AI46" i="1"/>
  <c r="AJ46" i="1" s="1"/>
  <c r="O46" i="1"/>
  <c r="X46" i="1"/>
  <c r="Y46" i="1"/>
  <c r="AC46" i="1"/>
  <c r="AD46" i="1"/>
  <c r="T46" i="1"/>
  <c r="AF46" i="1"/>
  <c r="I43" i="1"/>
  <c r="I41" i="1"/>
  <c r="I40" i="1"/>
  <c r="I39" i="1"/>
  <c r="I38" i="1"/>
  <c r="I27" i="1"/>
  <c r="I19" i="1"/>
  <c r="I35" i="1"/>
  <c r="I33" i="1"/>
  <c r="I32" i="1"/>
  <c r="I31" i="1"/>
  <c r="I30" i="1"/>
  <c r="I26" i="1"/>
  <c r="I25" i="1"/>
  <c r="I24" i="1"/>
  <c r="I23" i="1"/>
  <c r="I20" i="1"/>
  <c r="I18" i="1"/>
  <c r="I17" i="1"/>
  <c r="AJ40" i="1"/>
  <c r="AL46" i="1"/>
  <c r="AM46" i="1"/>
  <c r="AM38" i="1"/>
  <c r="AJ41" i="1"/>
  <c r="N28" i="3"/>
  <c r="AM26" i="1"/>
  <c r="AJ26" i="1"/>
  <c r="AM20" i="1"/>
  <c r="AJ16" i="1"/>
  <c r="AJ18" i="1"/>
  <c r="AM27" i="1"/>
  <c r="AJ32" i="1"/>
  <c r="AJ25" i="1"/>
  <c r="N8" i="3" l="1"/>
  <c r="AM18" i="1"/>
  <c r="AM23" i="1"/>
  <c r="N16" i="3"/>
  <c r="AF20" i="1"/>
  <c r="H12" i="3" s="1"/>
  <c r="K27" i="3"/>
  <c r="AJ30" i="1"/>
  <c r="K23" i="3"/>
  <c r="AJ33" i="1"/>
  <c r="N18" i="3"/>
  <c r="AM24" i="1"/>
  <c r="N33" i="3"/>
  <c r="AM41" i="1"/>
  <c r="AL16" i="1"/>
  <c r="Y16" i="1"/>
  <c r="AF32" i="1"/>
  <c r="H26" i="3" s="1"/>
  <c r="AF35" i="1"/>
  <c r="H22" i="3" s="1"/>
  <c r="B37" i="2" s="1"/>
  <c r="AM17" i="1"/>
  <c r="N11" i="3"/>
  <c r="N24" i="3"/>
  <c r="AM35" i="1"/>
  <c r="AM40" i="1"/>
  <c r="N30" i="3"/>
  <c r="AJ19" i="1"/>
  <c r="AF17" i="1"/>
  <c r="H11" i="3" s="1"/>
  <c r="K22" i="3"/>
  <c r="AJ35" i="1"/>
  <c r="N27" i="3"/>
  <c r="AM30" i="1"/>
  <c r="AM33" i="1"/>
  <c r="N23" i="3"/>
  <c r="K34" i="3"/>
  <c r="AJ42" i="1"/>
  <c r="AM25" i="1"/>
  <c r="Y33" i="1"/>
  <c r="AJ24" i="1"/>
  <c r="AM31" i="1"/>
  <c r="AJ31" i="1"/>
  <c r="AJ17" i="1"/>
  <c r="AM43" i="1"/>
  <c r="AJ38" i="1"/>
  <c r="Y18" i="1"/>
  <c r="AF18" i="1" s="1"/>
  <c r="H8" i="3" s="1"/>
  <c r="B13" i="2" s="1"/>
  <c r="O19" i="1"/>
  <c r="AF19" i="1" s="1"/>
  <c r="H10" i="3" s="1"/>
  <c r="B11" i="2" s="1"/>
  <c r="AI20" i="1"/>
  <c r="K17" i="3"/>
  <c r="AI27" i="1"/>
  <c r="K30" i="3"/>
  <c r="N10" i="3"/>
  <c r="AJ34" i="1"/>
  <c r="O16" i="1"/>
  <c r="AF16" i="1" s="1"/>
  <c r="H9" i="3" s="1"/>
  <c r="B12" i="2" s="1"/>
  <c r="Y40" i="1"/>
  <c r="T42" i="1"/>
  <c r="AF42" i="1" s="1"/>
  <c r="H34" i="3" s="1"/>
  <c r="Y23" i="1"/>
  <c r="AF23" i="1" s="1"/>
  <c r="H17" i="3" s="1"/>
  <c r="B23" i="2" s="1"/>
  <c r="O26" i="1"/>
  <c r="AF26" i="1" s="1"/>
  <c r="H16" i="3" s="1"/>
  <c r="B24" i="2" s="1"/>
  <c r="Y27" i="1"/>
  <c r="AF27" i="1" s="1"/>
  <c r="H15" i="3" s="1"/>
  <c r="B25" i="2" s="1"/>
  <c r="O33" i="1"/>
  <c r="O40" i="1"/>
  <c r="K15" i="3" l="1"/>
  <c r="AJ27" i="1"/>
  <c r="AF40" i="1"/>
  <c r="H30" i="3" s="1"/>
  <c r="B48" i="2" s="1"/>
  <c r="AM16" i="1"/>
  <c r="N9" i="3"/>
  <c r="AF33" i="1"/>
  <c r="H24" i="3" s="1"/>
  <c r="B35" i="2" s="1"/>
  <c r="K12" i="3"/>
  <c r="AJ20" i="1"/>
</calcChain>
</file>

<file path=xl/sharedStrings.xml><?xml version="1.0" encoding="utf-8"?>
<sst xmlns="http://schemas.openxmlformats.org/spreadsheetml/2006/main" count="174" uniqueCount="90">
  <si>
    <t>Tone</t>
  </si>
  <si>
    <t>Tech</t>
  </si>
  <si>
    <t>Rep</t>
  </si>
  <si>
    <t>Perf</t>
  </si>
  <si>
    <t>Bras</t>
  </si>
  <si>
    <t>Acc</t>
  </si>
  <si>
    <t>Mus</t>
  </si>
  <si>
    <t>Ac/D</t>
  </si>
  <si>
    <t>Qua</t>
  </si>
  <si>
    <t>Art</t>
  </si>
  <si>
    <t>TTL</t>
  </si>
  <si>
    <t>Mus Per Ens</t>
  </si>
  <si>
    <t>Vis Per Ind</t>
  </si>
  <si>
    <t>Vis Per Ens</t>
  </si>
  <si>
    <t>Music Effect</t>
  </si>
  <si>
    <t>Vis Gen Effect</t>
  </si>
  <si>
    <t>Judge</t>
  </si>
  <si>
    <t>Category</t>
  </si>
  <si>
    <t>Possible Points</t>
  </si>
  <si>
    <t>Ind</t>
  </si>
  <si>
    <t>Final</t>
  </si>
  <si>
    <t>Score</t>
  </si>
  <si>
    <t>Auxiliary</t>
  </si>
  <si>
    <t>Class AA</t>
  </si>
  <si>
    <t>Class A</t>
  </si>
  <si>
    <t>Class AAA</t>
  </si>
  <si>
    <t>Percussion</t>
  </si>
  <si>
    <t>%</t>
  </si>
  <si>
    <t>O'Fallon Township High School</t>
  </si>
  <si>
    <t>Outstanding Music</t>
  </si>
  <si>
    <t>Outstanding Visual</t>
  </si>
  <si>
    <t>Outstanding Auxiliary</t>
  </si>
  <si>
    <t>3rd Place</t>
  </si>
  <si>
    <t>2nd Place</t>
  </si>
  <si>
    <t>1st Place</t>
  </si>
  <si>
    <t>Best In Show Percussion</t>
  </si>
  <si>
    <t>Grand Champion</t>
  </si>
  <si>
    <t>Outstanding Percussion</t>
  </si>
  <si>
    <t>School</t>
  </si>
  <si>
    <t>Percussion and Auxillary scores were not included in the overall score.</t>
  </si>
  <si>
    <t>Music is worth 60% of the overall score.</t>
  </si>
  <si>
    <t>Visual is worth 40% of the overall score.</t>
  </si>
  <si>
    <t>Pts</t>
  </si>
  <si>
    <t>Please announce in this Order!</t>
  </si>
  <si>
    <t>Class AAAA</t>
  </si>
  <si>
    <t>Bands By Class</t>
  </si>
  <si>
    <t>Becca Sullens</t>
  </si>
  <si>
    <t>Mike Anderson</t>
  </si>
  <si>
    <t>David Meador</t>
  </si>
  <si>
    <t>Curtis Costanza</t>
  </si>
  <si>
    <t>Fort Zumwalt East HS - 5:39 PM</t>
  </si>
  <si>
    <t>Parkway North HS - 5:53 PM</t>
  </si>
  <si>
    <t>Fort Zumwalt South HS - 6:35 PM</t>
  </si>
  <si>
    <t>Pattonville High School - 7:17 PM</t>
  </si>
  <si>
    <t>Francis Howell North HS - 7:31 PM</t>
  </si>
  <si>
    <t>Oakville High School - 7:45 PM</t>
  </si>
  <si>
    <t>Collinsville High School - 7:59 PM</t>
  </si>
  <si>
    <t>Granite City High School - 8:13 PM</t>
  </si>
  <si>
    <t>Fort Zumwalt North HS - 8:27 PM</t>
  </si>
  <si>
    <t>Jefferson City HS - 9:09 PM</t>
  </si>
  <si>
    <t>Timberland HS - 8:55 PM</t>
  </si>
  <si>
    <t>Rockwood Summit HS - 9:23 PM</t>
  </si>
  <si>
    <t>Francis Howell Central HS - 9:37 PM</t>
  </si>
  <si>
    <t>Belleville East HS - 9:51 PM</t>
  </si>
  <si>
    <t>Edwardsville HS - 10:05 PM</t>
  </si>
  <si>
    <t>O'Fallon Township HS - 10:19 PM</t>
  </si>
  <si>
    <t>Hillsboro HS - 6:07 PM</t>
  </si>
  <si>
    <t>Triad HS - 6:21 PM</t>
  </si>
  <si>
    <r>
      <t>201</t>
    </r>
    <r>
      <rPr>
        <sz val="10"/>
        <rFont val="Arial"/>
        <family val="2"/>
      </rPr>
      <t>4</t>
    </r>
    <r>
      <rPr>
        <sz val="10"/>
        <rFont val="Arial"/>
        <family val="2"/>
      </rPr>
      <t xml:space="preserve"> MEMC  Awards Summary</t>
    </r>
  </si>
  <si>
    <t>Jim Bailey</t>
  </si>
  <si>
    <t>Randy Greenwell</t>
  </si>
  <si>
    <t>St. Charles HS - 4:29 PM</t>
  </si>
  <si>
    <t>Nashville HS - 5:11 PM</t>
  </si>
  <si>
    <t>Mater Dei HS  - 4:57 PM</t>
  </si>
  <si>
    <t>Highland HS - WITHDRAW - NOT COMPETING</t>
  </si>
  <si>
    <t>East Richland HS - 4:43 PM</t>
  </si>
  <si>
    <t>Mater Dei</t>
  </si>
  <si>
    <t>St. Charles</t>
  </si>
  <si>
    <t>Nashville</t>
  </si>
  <si>
    <t>Total Score</t>
  </si>
  <si>
    <t>Parkway North</t>
  </si>
  <si>
    <t>Triad</t>
  </si>
  <si>
    <t>Fort Zumwalt East</t>
  </si>
  <si>
    <t>Fort Zumwalt South</t>
  </si>
  <si>
    <t>Fort Zumwalt North</t>
  </si>
  <si>
    <t>Collinsville</t>
  </si>
  <si>
    <t>Francis Howell North</t>
  </si>
  <si>
    <t>Rockwood Summit</t>
  </si>
  <si>
    <t>Edwardsville</t>
  </si>
  <si>
    <t>Francis Howell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</si>
</sst>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0" fillId="0" borderId="2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0" fontId="4" fillId="12" borderId="1" xfId="0" applyFont="1" applyFill="1" applyBorder="1"/>
    <xf numFmtId="0" fontId="4" fillId="12" borderId="5" xfId="0" applyFont="1" applyFill="1" applyBorder="1"/>
    <xf numFmtId="0" fontId="4" fillId="12" borderId="0" xfId="0" applyFont="1" applyFill="1" applyBorder="1" applyAlignment="1"/>
    <xf numFmtId="0" fontId="4" fillId="12" borderId="1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10" fontId="4" fillId="12" borderId="1" xfId="7" applyNumberFormat="1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10" fontId="4" fillId="12" borderId="3" xfId="7" applyNumberFormat="1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10" fontId="4" fillId="12" borderId="6" xfId="7" applyNumberFormat="1" applyFont="1" applyFill="1" applyBorder="1" applyAlignment="1">
      <alignment horizontal="center"/>
    </xf>
    <xf numFmtId="0" fontId="4" fillId="13" borderId="0" xfId="0" applyFont="1" applyFill="1" applyBorder="1"/>
    <xf numFmtId="0" fontId="4" fillId="12" borderId="3" xfId="0" applyFont="1" applyFill="1" applyBorder="1"/>
    <xf numFmtId="0" fontId="4" fillId="12" borderId="8" xfId="0" applyFont="1" applyFill="1" applyBorder="1"/>
    <xf numFmtId="0" fontId="4" fillId="12" borderId="0" xfId="0" applyFont="1" applyFill="1" applyBorder="1"/>
    <xf numFmtId="0" fontId="4" fillId="12" borderId="9" xfId="0" applyFont="1" applyFill="1" applyBorder="1"/>
    <xf numFmtId="0" fontId="4" fillId="12" borderId="7" xfId="0" applyFont="1" applyFill="1" applyBorder="1"/>
    <xf numFmtId="0" fontId="4" fillId="12" borderId="10" xfId="0" applyFont="1" applyFill="1" applyBorder="1"/>
    <xf numFmtId="0" fontId="4" fillId="14" borderId="1" xfId="0" applyFont="1" applyFill="1" applyBorder="1" applyAlignment="1">
      <alignment horizontal="center"/>
    </xf>
    <xf numFmtId="0" fontId="4" fillId="14" borderId="1" xfId="0" applyFont="1" applyFill="1" applyBorder="1"/>
    <xf numFmtId="0" fontId="4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11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>
      <alignment horizontal="center"/>
    </xf>
    <xf numFmtId="0" fontId="4" fillId="0" borderId="1" xfId="0" applyFont="1" applyFill="1" applyBorder="1" applyProtection="1">
      <protection locked="0"/>
    </xf>
    <xf numFmtId="0" fontId="4" fillId="13" borderId="4" xfId="0" applyFont="1" applyFill="1" applyBorder="1" applyProtection="1">
      <protection locked="0"/>
    </xf>
    <xf numFmtId="0" fontId="4" fillId="11" borderId="1" xfId="0" applyFont="1" applyFill="1" applyBorder="1" applyProtection="1">
      <protection locked="0"/>
    </xf>
    <xf numFmtId="0" fontId="4" fillId="13" borderId="1" xfId="0" applyFont="1" applyFill="1" applyBorder="1" applyProtection="1">
      <protection locked="0"/>
    </xf>
    <xf numFmtId="0" fontId="4" fillId="13" borderId="0" xfId="0" applyFont="1" applyFill="1" applyBorder="1" applyAlignment="1" applyProtection="1">
      <protection locked="0"/>
    </xf>
    <xf numFmtId="0" fontId="4" fillId="13" borderId="0" xfId="0" applyFont="1" applyFill="1" applyBorder="1" applyProtection="1">
      <protection locked="0"/>
    </xf>
    <xf numFmtId="0" fontId="4" fillId="13" borderId="0" xfId="0" applyFont="1" applyFill="1" applyBorder="1" applyAlignment="1" applyProtection="1">
      <alignment horizontal="center"/>
      <protection locked="0"/>
    </xf>
    <xf numFmtId="0" fontId="4" fillId="13" borderId="0" xfId="0" applyFont="1" applyFill="1" applyBorder="1" applyAlignment="1" applyProtection="1">
      <alignment horizontal="left"/>
      <protection locked="0"/>
    </xf>
    <xf numFmtId="0" fontId="4" fillId="12" borderId="3" xfId="0" applyFont="1" applyFill="1" applyBorder="1" applyAlignment="1"/>
    <xf numFmtId="0" fontId="4" fillId="15" borderId="5" xfId="0" applyFont="1" applyFill="1" applyBorder="1" applyAlignment="1">
      <alignment horizontal="center"/>
    </xf>
    <xf numFmtId="0" fontId="4" fillId="15" borderId="3" xfId="0" applyFont="1" applyFill="1" applyBorder="1" applyAlignment="1"/>
    <xf numFmtId="0" fontId="4" fillId="15" borderId="10" xfId="0" applyFont="1" applyFill="1" applyBorder="1" applyAlignment="1"/>
    <xf numFmtId="0" fontId="4" fillId="15" borderId="13" xfId="0" applyFont="1" applyFill="1" applyBorder="1" applyAlignment="1"/>
    <xf numFmtId="0" fontId="4" fillId="15" borderId="8" xfId="0" applyFont="1" applyFill="1" applyBorder="1" applyAlignment="1">
      <alignment horizontal="center"/>
    </xf>
    <xf numFmtId="0" fontId="4" fillId="15" borderId="0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10" fontId="4" fillId="15" borderId="1" xfId="7" applyNumberFormat="1" applyFont="1" applyFill="1" applyBorder="1" applyAlignment="1">
      <alignment horizontal="center"/>
    </xf>
    <xf numFmtId="10" fontId="4" fillId="15" borderId="0" xfId="7" applyNumberFormat="1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0" fontId="4" fillId="16" borderId="4" xfId="0" applyFont="1" applyFill="1" applyBorder="1" applyAlignment="1"/>
    <xf numFmtId="0" fontId="4" fillId="16" borderId="10" xfId="0" applyFont="1" applyFill="1" applyBorder="1" applyAlignment="1"/>
    <xf numFmtId="0" fontId="4" fillId="16" borderId="13" xfId="0" applyFont="1" applyFill="1" applyBorder="1" applyAlignment="1"/>
    <xf numFmtId="0" fontId="4" fillId="16" borderId="8" xfId="0" applyFont="1" applyFill="1" applyBorder="1" applyAlignment="1">
      <alignment horizontal="center"/>
    </xf>
    <xf numFmtId="0" fontId="4" fillId="16" borderId="0" xfId="0" applyFont="1" applyFill="1" applyBorder="1" applyAlignment="1"/>
    <xf numFmtId="0" fontId="4" fillId="16" borderId="0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10" fontId="4" fillId="16" borderId="1" xfId="7" applyNumberFormat="1" applyFont="1" applyFill="1" applyBorder="1" applyAlignment="1">
      <alignment horizontal="center"/>
    </xf>
    <xf numFmtId="10" fontId="4" fillId="16" borderId="8" xfId="7" applyNumberFormat="1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7" borderId="1" xfId="0" applyFont="1" applyFill="1" applyBorder="1"/>
    <xf numFmtId="0" fontId="3" fillId="18" borderId="1" xfId="0" applyFont="1" applyFill="1" applyBorder="1" applyAlignment="1">
      <alignment horizontal="center"/>
    </xf>
    <xf numFmtId="0" fontId="4" fillId="0" borderId="7" xfId="0" applyFont="1" applyBorder="1" applyAlignment="1"/>
    <xf numFmtId="0" fontId="4" fillId="0" borderId="14" xfId="0" applyFont="1" applyBorder="1" applyAlignment="1"/>
    <xf numFmtId="0" fontId="4" fillId="0" borderId="0" xfId="0" applyFont="1" applyBorder="1" applyAlignment="1"/>
    <xf numFmtId="0" fontId="4" fillId="0" borderId="13" xfId="0" applyFont="1" applyBorder="1" applyAlignment="1"/>
    <xf numFmtId="0" fontId="4" fillId="0" borderId="6" xfId="0" applyFont="1" applyBorder="1" applyAlignment="1"/>
    <xf numFmtId="0" fontId="4" fillId="0" borderId="12" xfId="0" applyFont="1" applyBorder="1" applyAlignment="1"/>
    <xf numFmtId="43" fontId="0" fillId="0" borderId="0" xfId="6" applyFont="1"/>
    <xf numFmtId="43" fontId="0" fillId="0" borderId="0" xfId="6" applyFont="1" applyAlignment="1">
      <alignment wrapText="1"/>
    </xf>
    <xf numFmtId="43" fontId="7" fillId="5" borderId="0" xfId="1" applyNumberFormat="1" applyAlignment="1">
      <alignment wrapText="1"/>
    </xf>
    <xf numFmtId="43" fontId="7" fillId="8" borderId="0" xfId="4" applyNumberFormat="1" applyAlignment="1">
      <alignment wrapText="1"/>
    </xf>
    <xf numFmtId="43" fontId="7" fillId="9" borderId="0" xfId="5" applyNumberFormat="1" applyAlignment="1">
      <alignment wrapText="1"/>
    </xf>
    <xf numFmtId="43" fontId="7" fillId="6" borderId="0" xfId="2" applyNumberFormat="1" applyAlignment="1">
      <alignment wrapText="1"/>
    </xf>
    <xf numFmtId="43" fontId="7" fillId="7" borderId="0" xfId="3" applyNumberFormat="1" applyAlignment="1">
      <alignment wrapText="1"/>
    </xf>
    <xf numFmtId="43" fontId="7" fillId="0" borderId="0" xfId="6" applyFont="1" applyFill="1" applyAlignment="1">
      <alignment wrapText="1"/>
    </xf>
    <xf numFmtId="43" fontId="7" fillId="0" borderId="0" xfId="4" applyNumberFormat="1" applyFill="1" applyAlignment="1">
      <alignment wrapText="1"/>
    </xf>
    <xf numFmtId="43" fontId="7" fillId="0" borderId="0" xfId="5" applyNumberFormat="1" applyFill="1" applyAlignment="1">
      <alignment wrapText="1"/>
    </xf>
    <xf numFmtId="43" fontId="7" fillId="0" borderId="0" xfId="2" applyNumberFormat="1" applyFill="1" applyAlignment="1">
      <alignment wrapText="1"/>
    </xf>
    <xf numFmtId="43" fontId="0" fillId="0" borderId="1" xfId="6" applyFont="1" applyBorder="1" applyAlignment="1">
      <alignment horizontal="center"/>
    </xf>
    <xf numFmtId="43" fontId="0" fillId="10" borderId="2" xfId="6" applyFont="1" applyFill="1" applyBorder="1" applyAlignment="1">
      <alignment horizontal="center"/>
    </xf>
    <xf numFmtId="43" fontId="0" fillId="10" borderId="1" xfId="6" applyFont="1" applyFill="1" applyBorder="1" applyAlignment="1">
      <alignment horizontal="center"/>
    </xf>
    <xf numFmtId="0" fontId="2" fillId="0" borderId="0" xfId="0" applyFont="1"/>
    <xf numFmtId="0" fontId="0" fillId="0" borderId="1" xfId="0" applyFont="1" applyBorder="1"/>
    <xf numFmtId="0" fontId="4" fillId="16" borderId="11" xfId="0" applyFont="1" applyFill="1" applyBorder="1" applyAlignment="1">
      <alignment horizontal="center"/>
    </xf>
    <xf numFmtId="0" fontId="4" fillId="16" borderId="12" xfId="0" applyFont="1" applyFill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4" fillId="15" borderId="11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4" fillId="0" borderId="1" xfId="0" applyFont="1" applyBorder="1" applyAlignment="1"/>
    <xf numFmtId="0" fontId="6" fillId="0" borderId="1" xfId="0" applyFont="1" applyBorder="1" applyAlignment="1"/>
    <xf numFmtId="0" fontId="6" fillId="0" borderId="9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13" borderId="0" xfId="0" applyFont="1" applyFill="1" applyBorder="1" applyAlignment="1"/>
  </cellXfs>
  <cellStyles count="32">
    <cellStyle name="Accent2" xfId="1" builtinId="33"/>
    <cellStyle name="Accent3" xfId="2" builtinId="37"/>
    <cellStyle name="Accent4" xfId="3" builtinId="41"/>
    <cellStyle name="Accent5" xfId="4" builtinId="45"/>
    <cellStyle name="Accent6" xfId="5" builtinId="49"/>
    <cellStyle name="Comma" xfId="6" builtin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24848</xdr:colOff>
      <xdr:row>0</xdr:row>
      <xdr:rowOff>15802</xdr:rowOff>
    </xdr:from>
    <xdr:to>
      <xdr:col>0</xdr:col>
      <xdr:colOff>1325217</xdr:colOff>
      <xdr:row>7</xdr:row>
      <xdr:rowOff>116722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8" y="15802"/>
          <a:ext cx="1300369" cy="989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AN121"/>
  <sheetViews>
    <sheetView showGridLines="0" topLeftCell="T1" zoomScale="150" zoomScaleNormal="150" zoomScalePageLayoutView="150" workbookViewId="0">
      <pane ySplit="12" topLeftCell="A37" activePane="bottomLeft" state="frozen"/>
      <selection pane="bottomLeft" activeCell="AF30" sqref="AF30"/>
    </sheetView>
  </sheetViews>
  <sheetFormatPr defaultColWidth="9.140625" defaultRowHeight="11.25" x14ac:dyDescent="0.2"/>
  <cols>
    <col min="1" max="1" width="22.28515625" style="112" customWidth="1"/>
    <col min="2" max="2" width="12.7109375" style="30" customWidth="1"/>
    <col min="3" max="3" width="0.85546875" style="30" customWidth="1"/>
    <col min="4" max="4" width="12.7109375" style="30" customWidth="1"/>
    <col min="5" max="6" width="3.42578125" style="30" hidden="1" customWidth="1"/>
    <col min="7" max="7" width="4.7109375" style="30" hidden="1" customWidth="1"/>
    <col min="8" max="8" width="3.85546875" style="30" hidden="1" customWidth="1"/>
    <col min="9" max="9" width="4.7109375" style="30" hidden="1" customWidth="1"/>
    <col min="10" max="10" width="0.85546875" style="30" customWidth="1"/>
    <col min="11" max="15" width="3.7109375" style="30" customWidth="1"/>
    <col min="16" max="16" width="0.85546875" style="30" customWidth="1"/>
    <col min="17" max="20" width="3.7109375" style="30" customWidth="1"/>
    <col min="21" max="21" width="0.85546875" style="30" customWidth="1"/>
    <col min="22" max="25" width="3.7109375" style="30" customWidth="1"/>
    <col min="26" max="26" width="0.85546875" style="30" customWidth="1"/>
    <col min="27" max="30" width="3.7109375" style="30" customWidth="1"/>
    <col min="31" max="31" width="0.85546875" style="30" customWidth="1"/>
    <col min="32" max="32" width="5.5703125" style="25" bestFit="1" customWidth="1"/>
    <col min="33" max="34" width="1.42578125" style="30" customWidth="1"/>
    <col min="35" max="35" width="5.7109375" style="25" customWidth="1"/>
    <col min="36" max="36" width="6.7109375" style="25" customWidth="1"/>
    <col min="37" max="37" width="0.85546875" style="25" customWidth="1"/>
    <col min="38" max="38" width="5.7109375" style="25" customWidth="1"/>
    <col min="39" max="39" width="6.7109375" style="25" customWidth="1"/>
    <col min="40" max="40" width="0.85546875" style="30" customWidth="1"/>
    <col min="41" max="16384" width="9.140625" style="30"/>
  </cols>
  <sheetData>
    <row r="9" spans="1:40" ht="14.1" customHeight="1" x14ac:dyDescent="0.2">
      <c r="A9" s="107" t="s">
        <v>16</v>
      </c>
      <c r="B9" s="40" t="s">
        <v>46</v>
      </c>
      <c r="C9" s="41"/>
      <c r="D9" s="40" t="s">
        <v>69</v>
      </c>
      <c r="E9" s="40"/>
      <c r="F9" s="39"/>
      <c r="G9" s="39"/>
      <c r="H9" s="39"/>
      <c r="I9" s="39"/>
      <c r="J9" s="41"/>
      <c r="K9" s="98" t="s">
        <v>48</v>
      </c>
      <c r="L9" s="98"/>
      <c r="M9" s="98"/>
      <c r="N9" s="98"/>
      <c r="O9" s="98"/>
      <c r="P9" s="41"/>
      <c r="Q9" s="98" t="s">
        <v>70</v>
      </c>
      <c r="R9" s="98"/>
      <c r="S9" s="98"/>
      <c r="T9" s="98"/>
      <c r="U9" s="41"/>
      <c r="V9" s="98" t="s">
        <v>49</v>
      </c>
      <c r="W9" s="98"/>
      <c r="X9" s="98"/>
      <c r="Y9" s="98"/>
      <c r="Z9" s="41"/>
      <c r="AA9" s="98" t="s">
        <v>47</v>
      </c>
      <c r="AB9" s="98"/>
      <c r="AC9" s="98"/>
      <c r="AD9" s="98"/>
      <c r="AE9" s="10"/>
      <c r="AF9" s="9"/>
      <c r="AG9" s="19"/>
      <c r="AH9" s="33"/>
      <c r="AI9" s="52"/>
      <c r="AJ9" s="53"/>
      <c r="AK9" s="51"/>
      <c r="AL9" s="61"/>
      <c r="AM9" s="62"/>
      <c r="AN9" s="31"/>
    </row>
    <row r="10" spans="1:40" ht="14.1" customHeight="1" x14ac:dyDescent="0.2">
      <c r="A10" s="107" t="s">
        <v>17</v>
      </c>
      <c r="B10" s="5" t="s">
        <v>22</v>
      </c>
      <c r="C10" s="11"/>
      <c r="D10" s="5" t="s">
        <v>26</v>
      </c>
      <c r="E10" s="8" t="s">
        <v>19</v>
      </c>
      <c r="F10" s="8"/>
      <c r="G10" s="8" t="s">
        <v>12</v>
      </c>
      <c r="H10" s="8"/>
      <c r="I10" s="8"/>
      <c r="J10" s="11"/>
      <c r="K10" s="99" t="s">
        <v>11</v>
      </c>
      <c r="L10" s="99"/>
      <c r="M10" s="99"/>
      <c r="N10" s="99"/>
      <c r="O10" s="99"/>
      <c r="P10" s="11"/>
      <c r="Q10" s="99" t="s">
        <v>14</v>
      </c>
      <c r="R10" s="99"/>
      <c r="S10" s="99"/>
      <c r="T10" s="99"/>
      <c r="U10" s="11"/>
      <c r="V10" s="99" t="s">
        <v>13</v>
      </c>
      <c r="W10" s="99"/>
      <c r="X10" s="99"/>
      <c r="Y10" s="99"/>
      <c r="Z10" s="11"/>
      <c r="AA10" s="99" t="s">
        <v>15</v>
      </c>
      <c r="AB10" s="99"/>
      <c r="AC10" s="99"/>
      <c r="AD10" s="99"/>
      <c r="AE10" s="11"/>
      <c r="AF10" s="9"/>
      <c r="AG10" s="18"/>
      <c r="AH10" s="19"/>
      <c r="AI10" s="100" t="s">
        <v>29</v>
      </c>
      <c r="AJ10" s="101"/>
      <c r="AK10" s="20"/>
      <c r="AL10" s="96" t="s">
        <v>30</v>
      </c>
      <c r="AM10" s="97"/>
      <c r="AN10" s="19"/>
    </row>
    <row r="11" spans="1:40" ht="14.1" customHeight="1" x14ac:dyDescent="0.2">
      <c r="A11" s="107" t="s">
        <v>18</v>
      </c>
      <c r="B11" s="73">
        <v>200</v>
      </c>
      <c r="C11" s="10"/>
      <c r="D11" s="73">
        <v>200</v>
      </c>
      <c r="E11" s="9">
        <v>75</v>
      </c>
      <c r="F11" s="9"/>
      <c r="G11" s="9"/>
      <c r="H11" s="9"/>
      <c r="I11" s="9"/>
      <c r="J11" s="10"/>
      <c r="K11" s="73">
        <v>75</v>
      </c>
      <c r="L11" s="73">
        <v>75</v>
      </c>
      <c r="M11" s="73">
        <v>50</v>
      </c>
      <c r="N11" s="9"/>
      <c r="O11" s="9"/>
      <c r="P11" s="10"/>
      <c r="Q11" s="73">
        <v>100</v>
      </c>
      <c r="R11" s="73">
        <v>100</v>
      </c>
      <c r="S11" s="5"/>
      <c r="T11" s="9"/>
      <c r="U11" s="10"/>
      <c r="V11" s="73">
        <v>100</v>
      </c>
      <c r="W11" s="73">
        <v>100</v>
      </c>
      <c r="X11" s="5"/>
      <c r="Y11" s="5"/>
      <c r="Z11" s="10"/>
      <c r="AA11" s="73">
        <v>100</v>
      </c>
      <c r="AB11" s="73">
        <v>100</v>
      </c>
      <c r="AC11" s="9"/>
      <c r="AD11" s="9"/>
      <c r="AE11" s="10"/>
      <c r="AF11" s="42" t="s">
        <v>20</v>
      </c>
      <c r="AG11" s="18"/>
      <c r="AH11" s="36"/>
      <c r="AI11" s="54"/>
      <c r="AJ11" s="55"/>
      <c r="AK11" s="20"/>
      <c r="AL11" s="63"/>
      <c r="AM11" s="64"/>
      <c r="AN11" s="19"/>
    </row>
    <row r="12" spans="1:40" ht="14.1" customHeight="1" x14ac:dyDescent="0.2">
      <c r="A12" s="107"/>
      <c r="B12" s="24" t="s">
        <v>22</v>
      </c>
      <c r="C12" s="11"/>
      <c r="D12" s="24" t="s">
        <v>26</v>
      </c>
      <c r="E12" s="8" t="s">
        <v>4</v>
      </c>
      <c r="F12" s="12"/>
      <c r="G12" s="8" t="s">
        <v>7</v>
      </c>
      <c r="H12" s="8" t="s">
        <v>8</v>
      </c>
      <c r="I12" s="12" t="s">
        <v>10</v>
      </c>
      <c r="J12" s="11"/>
      <c r="K12" s="9" t="s">
        <v>0</v>
      </c>
      <c r="L12" s="9" t="s">
        <v>5</v>
      </c>
      <c r="M12" s="9" t="s">
        <v>6</v>
      </c>
      <c r="N12" s="37" t="s">
        <v>10</v>
      </c>
      <c r="O12" s="37" t="s">
        <v>27</v>
      </c>
      <c r="P12" s="11"/>
      <c r="Q12" s="9" t="s">
        <v>2</v>
      </c>
      <c r="R12" s="9" t="s">
        <v>3</v>
      </c>
      <c r="S12" s="6" t="s">
        <v>10</v>
      </c>
      <c r="T12" s="6" t="s">
        <v>27</v>
      </c>
      <c r="U12" s="11"/>
      <c r="V12" s="9" t="s">
        <v>1</v>
      </c>
      <c r="W12" s="9" t="s">
        <v>9</v>
      </c>
      <c r="X12" s="7" t="s">
        <v>10</v>
      </c>
      <c r="Y12" s="7" t="s">
        <v>27</v>
      </c>
      <c r="Z12" s="11"/>
      <c r="AA12" s="9" t="s">
        <v>2</v>
      </c>
      <c r="AB12" s="9" t="s">
        <v>3</v>
      </c>
      <c r="AC12" s="71" t="s">
        <v>10</v>
      </c>
      <c r="AD12" s="71" t="s">
        <v>27</v>
      </c>
      <c r="AE12" s="11"/>
      <c r="AF12" s="42" t="s">
        <v>21</v>
      </c>
      <c r="AG12" s="18"/>
      <c r="AH12" s="32"/>
      <c r="AI12" s="56" t="s">
        <v>42</v>
      </c>
      <c r="AJ12" s="56" t="s">
        <v>27</v>
      </c>
      <c r="AK12" s="21"/>
      <c r="AL12" s="65" t="s">
        <v>42</v>
      </c>
      <c r="AM12" s="65" t="s">
        <v>27</v>
      </c>
      <c r="AN12" s="19"/>
    </row>
    <row r="13" spans="1:40" ht="14.1" customHeight="1" x14ac:dyDescent="0.2">
      <c r="A13" s="108" t="s">
        <v>45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5"/>
      <c r="AG13" s="19"/>
      <c r="AH13" s="33"/>
      <c r="AI13" s="57"/>
      <c r="AJ13" s="57"/>
      <c r="AK13" s="22"/>
      <c r="AL13" s="66"/>
      <c r="AM13" s="66"/>
      <c r="AN13" s="31"/>
    </row>
    <row r="14" spans="1:40" ht="14.1" customHeight="1" x14ac:dyDescent="0.2">
      <c r="A14" s="109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7"/>
      <c r="AG14" s="19"/>
      <c r="AH14" s="33"/>
      <c r="AI14" s="57"/>
      <c r="AJ14" s="57"/>
      <c r="AK14" s="22"/>
      <c r="AL14" s="66"/>
      <c r="AM14" s="66"/>
      <c r="AN14" s="31"/>
    </row>
    <row r="15" spans="1:40" ht="14.1" customHeight="1" x14ac:dyDescent="0.2">
      <c r="A15" s="110" t="s">
        <v>24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9"/>
      <c r="AG15" s="19"/>
      <c r="AH15" s="33"/>
      <c r="AI15" s="57"/>
      <c r="AJ15" s="57"/>
      <c r="AK15" s="26"/>
      <c r="AL15" s="67"/>
      <c r="AM15" s="67"/>
      <c r="AN15" s="31"/>
    </row>
    <row r="16" spans="1:40" ht="14.1" customHeight="1" x14ac:dyDescent="0.2">
      <c r="A16" s="106" t="s">
        <v>71</v>
      </c>
      <c r="B16" s="44">
        <v>73</v>
      </c>
      <c r="C16" s="45"/>
      <c r="D16" s="46">
        <v>98</v>
      </c>
      <c r="E16" s="8">
        <v>0</v>
      </c>
      <c r="F16" s="12"/>
      <c r="G16" s="8"/>
      <c r="H16" s="8"/>
      <c r="I16" s="12">
        <v>0</v>
      </c>
      <c r="J16" s="11"/>
      <c r="K16" s="39">
        <v>32</v>
      </c>
      <c r="L16" s="39">
        <v>35</v>
      </c>
      <c r="M16" s="39">
        <v>22</v>
      </c>
      <c r="N16" s="38">
        <f>SUM(K16:M16)</f>
        <v>89</v>
      </c>
      <c r="O16" s="38">
        <f>N16*(15%)</f>
        <v>13.35</v>
      </c>
      <c r="P16" s="11"/>
      <c r="Q16" s="39">
        <v>48</v>
      </c>
      <c r="R16" s="43">
        <v>45</v>
      </c>
      <c r="S16" s="13">
        <f>SUM(Q16:R16)</f>
        <v>93</v>
      </c>
      <c r="T16" s="13">
        <f>S16*(15%)</f>
        <v>13.95</v>
      </c>
      <c r="U16" s="11"/>
      <c r="V16" s="39">
        <v>52</v>
      </c>
      <c r="W16" s="39">
        <v>47</v>
      </c>
      <c r="X16" s="14">
        <f>SUM(V16:W16)</f>
        <v>99</v>
      </c>
      <c r="Y16" s="14">
        <f>X16*(10%)</f>
        <v>9.9</v>
      </c>
      <c r="Z16" s="11"/>
      <c r="AA16" s="39">
        <v>48</v>
      </c>
      <c r="AB16" s="43">
        <v>47</v>
      </c>
      <c r="AC16" s="72">
        <f>SUM(AA16:AB16)</f>
        <v>95</v>
      </c>
      <c r="AD16" s="72">
        <f>AC16*(10%)</f>
        <v>9.5</v>
      </c>
      <c r="AE16" s="11"/>
      <c r="AF16" s="42">
        <f>SUM(O16,Y16,AD16,T16)</f>
        <v>46.7</v>
      </c>
      <c r="AG16" s="18"/>
      <c r="AH16" s="18"/>
      <c r="AI16" s="58">
        <f>(N16+S16)/2</f>
        <v>91</v>
      </c>
      <c r="AJ16" s="59">
        <f>AI16/200</f>
        <v>0.45500000000000002</v>
      </c>
      <c r="AK16" s="23"/>
      <c r="AL16" s="68">
        <f>(X16+AC16)/2</f>
        <v>97</v>
      </c>
      <c r="AM16" s="69">
        <f>AL16/200</f>
        <v>0.48499999999999999</v>
      </c>
      <c r="AN16" s="19"/>
    </row>
    <row r="17" spans="1:40" ht="14.1" customHeight="1" x14ac:dyDescent="0.2">
      <c r="A17" s="106" t="s">
        <v>75</v>
      </c>
      <c r="B17" s="44">
        <v>83</v>
      </c>
      <c r="C17" s="45"/>
      <c r="D17" s="46">
        <v>90</v>
      </c>
      <c r="E17" s="8">
        <v>0</v>
      </c>
      <c r="F17" s="12"/>
      <c r="G17" s="8"/>
      <c r="H17" s="8"/>
      <c r="I17" s="12">
        <f>SUM(G17:H17)</f>
        <v>0</v>
      </c>
      <c r="J17" s="11"/>
      <c r="K17" s="39">
        <v>24</v>
      </c>
      <c r="L17" s="39">
        <v>20</v>
      </c>
      <c r="M17" s="39">
        <v>12</v>
      </c>
      <c r="N17" s="38">
        <f>SUM(K17:M17)</f>
        <v>56</v>
      </c>
      <c r="O17" s="38">
        <f>N17*(15%)</f>
        <v>8.4</v>
      </c>
      <c r="P17" s="11"/>
      <c r="Q17" s="39">
        <v>44</v>
      </c>
      <c r="R17" s="43">
        <v>38</v>
      </c>
      <c r="S17" s="13">
        <f>SUM(Q17:R17)</f>
        <v>82</v>
      </c>
      <c r="T17" s="13">
        <f>S17*(15%)</f>
        <v>12.299999999999999</v>
      </c>
      <c r="U17" s="11"/>
      <c r="V17" s="39">
        <v>45</v>
      </c>
      <c r="W17" s="39">
        <v>40</v>
      </c>
      <c r="X17" s="14">
        <f>SUM(V17:W17)</f>
        <v>85</v>
      </c>
      <c r="Y17" s="14">
        <f>X17*(10%)</f>
        <v>8.5</v>
      </c>
      <c r="Z17" s="11"/>
      <c r="AA17" s="39">
        <v>40</v>
      </c>
      <c r="AB17" s="43">
        <v>40</v>
      </c>
      <c r="AC17" s="72">
        <f>SUM(AA17:AB17)</f>
        <v>80</v>
      </c>
      <c r="AD17" s="72">
        <f>AC17*(10%)</f>
        <v>8</v>
      </c>
      <c r="AE17" s="11"/>
      <c r="AF17" s="42">
        <f>SUM(O17,Y17,AD17,T17)</f>
        <v>37.199999999999996</v>
      </c>
      <c r="AG17" s="18"/>
      <c r="AH17" s="18"/>
      <c r="AI17" s="58">
        <f>(N17+S17)/2</f>
        <v>69</v>
      </c>
      <c r="AJ17" s="59">
        <f>AI17/200</f>
        <v>0.34499999999999997</v>
      </c>
      <c r="AK17" s="23"/>
      <c r="AL17" s="68">
        <f>(X17+AC17)/2</f>
        <v>82.5</v>
      </c>
      <c r="AM17" s="69">
        <f>AL17/200</f>
        <v>0.41249999999999998</v>
      </c>
      <c r="AN17" s="19"/>
    </row>
    <row r="18" spans="1:40" ht="14.1" customHeight="1" x14ac:dyDescent="0.2">
      <c r="A18" s="106" t="s">
        <v>73</v>
      </c>
      <c r="B18" s="44">
        <v>84</v>
      </c>
      <c r="C18" s="45"/>
      <c r="D18" s="46">
        <v>97</v>
      </c>
      <c r="E18" s="8">
        <v>0</v>
      </c>
      <c r="F18" s="12"/>
      <c r="G18" s="8"/>
      <c r="H18" s="8"/>
      <c r="I18" s="12">
        <f>SUM(G18:H18)</f>
        <v>0</v>
      </c>
      <c r="J18" s="11"/>
      <c r="K18" s="39">
        <v>40</v>
      </c>
      <c r="L18" s="39">
        <v>42</v>
      </c>
      <c r="M18" s="39">
        <v>26</v>
      </c>
      <c r="N18" s="38">
        <f>SUM(K18:M18)</f>
        <v>108</v>
      </c>
      <c r="O18" s="38">
        <f>N18*(15%)</f>
        <v>16.2</v>
      </c>
      <c r="P18" s="11"/>
      <c r="Q18" s="39">
        <v>62</v>
      </c>
      <c r="R18" s="43">
        <v>58</v>
      </c>
      <c r="S18" s="13">
        <f>SUM(Q18:R18)</f>
        <v>120</v>
      </c>
      <c r="T18" s="13">
        <f>S18*(15%)</f>
        <v>18</v>
      </c>
      <c r="U18" s="11"/>
      <c r="V18" s="39">
        <v>63</v>
      </c>
      <c r="W18" s="39">
        <v>60</v>
      </c>
      <c r="X18" s="14">
        <f>SUM(V18:W18)</f>
        <v>123</v>
      </c>
      <c r="Y18" s="14">
        <f>X18*(10%)</f>
        <v>12.3</v>
      </c>
      <c r="Z18" s="11"/>
      <c r="AA18" s="39">
        <v>62</v>
      </c>
      <c r="AB18" s="43">
        <v>60</v>
      </c>
      <c r="AC18" s="72">
        <f>SUM(AA18:AB18)</f>
        <v>122</v>
      </c>
      <c r="AD18" s="72">
        <f>AC18*(10%)</f>
        <v>12.200000000000001</v>
      </c>
      <c r="AE18" s="11"/>
      <c r="AF18" s="42">
        <f>SUM(O18,Y18,AD18,T18)</f>
        <v>58.7</v>
      </c>
      <c r="AG18" s="18"/>
      <c r="AH18" s="18"/>
      <c r="AI18" s="58">
        <f>(N18+S18)/2</f>
        <v>114</v>
      </c>
      <c r="AJ18" s="59">
        <f>AI18/200</f>
        <v>0.56999999999999995</v>
      </c>
      <c r="AK18" s="23"/>
      <c r="AL18" s="68">
        <f>(X18+AC18)/2</f>
        <v>122.5</v>
      </c>
      <c r="AM18" s="69">
        <f>AL18/200</f>
        <v>0.61250000000000004</v>
      </c>
      <c r="AN18" s="19"/>
    </row>
    <row r="19" spans="1:40" ht="14.1" customHeight="1" x14ac:dyDescent="0.2">
      <c r="A19" s="106" t="s">
        <v>72</v>
      </c>
      <c r="B19" s="44">
        <v>92</v>
      </c>
      <c r="C19" s="45"/>
      <c r="D19" s="46">
        <v>88</v>
      </c>
      <c r="E19" s="8">
        <v>0</v>
      </c>
      <c r="F19" s="12"/>
      <c r="G19" s="8"/>
      <c r="H19" s="8"/>
      <c r="I19" s="12">
        <f>SUM(G19:H19)</f>
        <v>0</v>
      </c>
      <c r="J19" s="11"/>
      <c r="K19" s="39">
        <v>29</v>
      </c>
      <c r="L19" s="39">
        <v>25</v>
      </c>
      <c r="M19" s="39">
        <v>18</v>
      </c>
      <c r="N19" s="38">
        <f>SUM(K19:M19)</f>
        <v>72</v>
      </c>
      <c r="O19" s="38">
        <f>N19*(15%)</f>
        <v>10.799999999999999</v>
      </c>
      <c r="P19" s="11"/>
      <c r="Q19" s="39">
        <v>45</v>
      </c>
      <c r="R19" s="43">
        <v>40</v>
      </c>
      <c r="S19" s="13">
        <f>SUM(Q19:R19)</f>
        <v>85</v>
      </c>
      <c r="T19" s="13">
        <f>S19*(15%)</f>
        <v>12.75</v>
      </c>
      <c r="U19" s="11"/>
      <c r="V19" s="39">
        <v>48</v>
      </c>
      <c r="W19" s="39">
        <v>41</v>
      </c>
      <c r="X19" s="14">
        <f>SUM(V19:W19)</f>
        <v>89</v>
      </c>
      <c r="Y19" s="14">
        <f>X19*(10%)</f>
        <v>8.9</v>
      </c>
      <c r="Z19" s="11"/>
      <c r="AA19" s="39">
        <v>46</v>
      </c>
      <c r="AB19" s="43">
        <v>44</v>
      </c>
      <c r="AC19" s="72">
        <f>SUM(AA19:AB19)</f>
        <v>90</v>
      </c>
      <c r="AD19" s="72">
        <f>AC19*(10%)</f>
        <v>9</v>
      </c>
      <c r="AE19" s="11"/>
      <c r="AF19" s="42">
        <f>SUM(O19,Y19,AD19,T19)</f>
        <v>41.45</v>
      </c>
      <c r="AG19" s="18"/>
      <c r="AH19" s="18"/>
      <c r="AI19" s="58">
        <f>(N19+S19)/2</f>
        <v>78.5</v>
      </c>
      <c r="AJ19" s="59">
        <f>AI19/200</f>
        <v>0.39250000000000002</v>
      </c>
      <c r="AK19" s="23"/>
      <c r="AL19" s="68">
        <f>(X19+AC19)/2</f>
        <v>89.5</v>
      </c>
      <c r="AM19" s="69">
        <f>AL19/200</f>
        <v>0.44750000000000001</v>
      </c>
      <c r="AN19" s="19"/>
    </row>
    <row r="20" spans="1:40" hidden="1" x14ac:dyDescent="0.2">
      <c r="A20" s="106" t="s">
        <v>74</v>
      </c>
      <c r="B20" s="44"/>
      <c r="C20" s="45"/>
      <c r="D20" s="46"/>
      <c r="E20" s="8">
        <v>0</v>
      </c>
      <c r="F20" s="12"/>
      <c r="G20" s="8"/>
      <c r="H20" s="8"/>
      <c r="I20" s="12">
        <f>SUM(G20:H20)</f>
        <v>0</v>
      </c>
      <c r="J20" s="11"/>
      <c r="K20" s="39"/>
      <c r="L20" s="39"/>
      <c r="M20" s="39"/>
      <c r="N20" s="38">
        <f>SUM(K20:M20)</f>
        <v>0</v>
      </c>
      <c r="O20" s="38">
        <f>N20*(15%)</f>
        <v>0</v>
      </c>
      <c r="P20" s="11"/>
      <c r="Q20" s="39"/>
      <c r="R20" s="43"/>
      <c r="S20" s="13">
        <f>SUM(Q20:R20)</f>
        <v>0</v>
      </c>
      <c r="T20" s="13">
        <f>S20*(15%)</f>
        <v>0</v>
      </c>
      <c r="U20" s="11"/>
      <c r="V20" s="39"/>
      <c r="W20" s="39"/>
      <c r="X20" s="14">
        <f>SUM(V20:W20)</f>
        <v>0</v>
      </c>
      <c r="Y20" s="14">
        <f>X20*(10%)</f>
        <v>0</v>
      </c>
      <c r="Z20" s="11"/>
      <c r="AA20" s="39"/>
      <c r="AB20" s="43"/>
      <c r="AC20" s="72">
        <f>SUM(AA20:AB20)</f>
        <v>0</v>
      </c>
      <c r="AD20" s="72">
        <f>AC20*(10%)</f>
        <v>0</v>
      </c>
      <c r="AE20" s="11"/>
      <c r="AF20" s="42">
        <f>SUM(O20,Y20,AD20,T20)</f>
        <v>0</v>
      </c>
      <c r="AG20" s="18"/>
      <c r="AH20" s="32"/>
      <c r="AI20" s="58">
        <f>(N20+S20)/2</f>
        <v>0</v>
      </c>
      <c r="AJ20" s="59">
        <f t="shared" ref="AJ20:AJ27" si="0">AI20/200</f>
        <v>0</v>
      </c>
      <c r="AK20" s="23"/>
      <c r="AL20" s="65">
        <f>(X20+AC20)/2</f>
        <v>0</v>
      </c>
      <c r="AM20" s="70">
        <f>AL20/200</f>
        <v>0</v>
      </c>
      <c r="AN20" s="19"/>
    </row>
    <row r="21" spans="1:40" ht="14.1" customHeight="1" x14ac:dyDescent="0.2">
      <c r="A21" s="106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5"/>
      <c r="AG21" s="19"/>
      <c r="AH21" s="33"/>
      <c r="AI21" s="57"/>
      <c r="AJ21" s="60"/>
      <c r="AK21" s="27"/>
      <c r="AL21" s="67"/>
      <c r="AM21" s="67"/>
      <c r="AN21" s="31"/>
    </row>
    <row r="22" spans="1:40" ht="14.1" customHeight="1" x14ac:dyDescent="0.2">
      <c r="A22" s="110" t="s">
        <v>23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9"/>
      <c r="AG22" s="19"/>
      <c r="AH22" s="33"/>
      <c r="AI22" s="57"/>
      <c r="AJ22" s="57"/>
      <c r="AK22" s="28"/>
      <c r="AL22" s="67"/>
      <c r="AM22" s="67"/>
      <c r="AN22" s="31"/>
    </row>
    <row r="23" spans="1:40" ht="14.1" customHeight="1" x14ac:dyDescent="0.2">
      <c r="A23" s="106" t="s">
        <v>50</v>
      </c>
      <c r="B23" s="44">
        <v>100</v>
      </c>
      <c r="C23" s="45"/>
      <c r="D23" s="46">
        <v>117</v>
      </c>
      <c r="E23" s="8">
        <v>0</v>
      </c>
      <c r="F23" s="12"/>
      <c r="G23" s="8"/>
      <c r="H23" s="8"/>
      <c r="I23" s="12">
        <f>SUM(G23:H23)</f>
        <v>0</v>
      </c>
      <c r="J23" s="11"/>
      <c r="K23" s="39">
        <v>44</v>
      </c>
      <c r="L23" s="39">
        <v>46</v>
      </c>
      <c r="M23" s="39">
        <v>28</v>
      </c>
      <c r="N23" s="38">
        <f>SUM(K23:M23)</f>
        <v>118</v>
      </c>
      <c r="O23" s="38">
        <f>N23*(15%)</f>
        <v>17.7</v>
      </c>
      <c r="P23" s="11"/>
      <c r="Q23" s="39">
        <v>60</v>
      </c>
      <c r="R23" s="43">
        <v>54</v>
      </c>
      <c r="S23" s="13">
        <f>SUM(Q23:R23)</f>
        <v>114</v>
      </c>
      <c r="T23" s="13">
        <f>S23*(15%)</f>
        <v>17.099999999999998</v>
      </c>
      <c r="U23" s="11"/>
      <c r="V23" s="39">
        <v>57</v>
      </c>
      <c r="W23" s="39">
        <v>53</v>
      </c>
      <c r="X23" s="14">
        <f>SUM(V23:W23)</f>
        <v>110</v>
      </c>
      <c r="Y23" s="14">
        <f>X23*(10%)</f>
        <v>11</v>
      </c>
      <c r="Z23" s="11"/>
      <c r="AA23" s="43">
        <v>61</v>
      </c>
      <c r="AB23" s="43">
        <v>59</v>
      </c>
      <c r="AC23" s="72">
        <f>SUM(AA23:AB23)</f>
        <v>120</v>
      </c>
      <c r="AD23" s="72">
        <f>AC23*(10%)</f>
        <v>12</v>
      </c>
      <c r="AE23" s="11"/>
      <c r="AF23" s="42">
        <f>SUM(O23,Y23,AD23,T23)</f>
        <v>57.8</v>
      </c>
      <c r="AG23" s="18"/>
      <c r="AH23" s="18"/>
      <c r="AI23" s="58">
        <f>(N23+S23)/2</f>
        <v>116</v>
      </c>
      <c r="AJ23" s="59">
        <f t="shared" si="0"/>
        <v>0.57999999999999996</v>
      </c>
      <c r="AK23" s="23"/>
      <c r="AL23" s="68">
        <f>(X23+AC23)/2</f>
        <v>115</v>
      </c>
      <c r="AM23" s="69">
        <f>AL23/200</f>
        <v>0.57499999999999996</v>
      </c>
      <c r="AN23" s="19"/>
    </row>
    <row r="24" spans="1:40" ht="14.1" customHeight="1" x14ac:dyDescent="0.2">
      <c r="A24" s="106" t="s">
        <v>51</v>
      </c>
      <c r="B24" s="44">
        <v>106</v>
      </c>
      <c r="C24" s="45"/>
      <c r="D24" s="46">
        <v>100</v>
      </c>
      <c r="E24" s="8">
        <v>0</v>
      </c>
      <c r="F24" s="12"/>
      <c r="G24" s="8"/>
      <c r="H24" s="8"/>
      <c r="I24" s="12">
        <f>SUM(G24:H24)</f>
        <v>0</v>
      </c>
      <c r="J24" s="11"/>
      <c r="K24" s="39">
        <v>39</v>
      </c>
      <c r="L24" s="39">
        <v>38</v>
      </c>
      <c r="M24" s="39">
        <v>27</v>
      </c>
      <c r="N24" s="38">
        <f>SUM(K24:M24)</f>
        <v>104</v>
      </c>
      <c r="O24" s="38">
        <f>N24*(15%)</f>
        <v>15.6</v>
      </c>
      <c r="P24" s="11"/>
      <c r="Q24" s="39">
        <v>45</v>
      </c>
      <c r="R24" s="43">
        <v>39</v>
      </c>
      <c r="S24" s="13">
        <f>SUM(Q24:R24)</f>
        <v>84</v>
      </c>
      <c r="T24" s="13">
        <f>S24*(15%)</f>
        <v>12.6</v>
      </c>
      <c r="U24" s="11"/>
      <c r="V24" s="39">
        <v>54</v>
      </c>
      <c r="W24" s="39">
        <v>46</v>
      </c>
      <c r="X24" s="14">
        <f>SUM(V24:W24)</f>
        <v>100</v>
      </c>
      <c r="Y24" s="14">
        <f>X24*(10%)</f>
        <v>10</v>
      </c>
      <c r="Z24" s="11"/>
      <c r="AA24" s="43">
        <v>55</v>
      </c>
      <c r="AB24" s="43">
        <v>51</v>
      </c>
      <c r="AC24" s="72">
        <f>SUM(AA24:AB24)</f>
        <v>106</v>
      </c>
      <c r="AD24" s="72">
        <f>AC24*(10%)</f>
        <v>10.600000000000001</v>
      </c>
      <c r="AE24" s="11"/>
      <c r="AF24" s="42">
        <f>SUM(O24,Y24,AD24,T24)</f>
        <v>48.800000000000004</v>
      </c>
      <c r="AG24" s="18"/>
      <c r="AH24" s="18"/>
      <c r="AI24" s="58">
        <f>(N24+S24)/2</f>
        <v>94</v>
      </c>
      <c r="AJ24" s="59">
        <f t="shared" si="0"/>
        <v>0.47</v>
      </c>
      <c r="AK24" s="23"/>
      <c r="AL24" s="68">
        <f>(X24+AC24)/2</f>
        <v>103</v>
      </c>
      <c r="AM24" s="69">
        <f>AL24/200</f>
        <v>0.51500000000000001</v>
      </c>
      <c r="AN24" s="19"/>
    </row>
    <row r="25" spans="1:40" ht="14.1" customHeight="1" x14ac:dyDescent="0.2">
      <c r="A25" s="106" t="s">
        <v>66</v>
      </c>
      <c r="B25" s="44">
        <v>88</v>
      </c>
      <c r="C25" s="45"/>
      <c r="D25" s="46">
        <v>124</v>
      </c>
      <c r="E25" s="8">
        <v>0</v>
      </c>
      <c r="F25" s="12"/>
      <c r="G25" s="8"/>
      <c r="H25" s="8"/>
      <c r="I25" s="12">
        <f>SUM(G25:H25)</f>
        <v>0</v>
      </c>
      <c r="J25" s="11"/>
      <c r="K25" s="39">
        <v>32</v>
      </c>
      <c r="L25" s="39">
        <v>34</v>
      </c>
      <c r="M25" s="39">
        <v>21</v>
      </c>
      <c r="N25" s="38">
        <f>SUM(K25:M25)</f>
        <v>87</v>
      </c>
      <c r="O25" s="38">
        <f>N25*(15%)</f>
        <v>13.049999999999999</v>
      </c>
      <c r="P25" s="11"/>
      <c r="Q25" s="39">
        <v>50</v>
      </c>
      <c r="R25" s="43">
        <v>46</v>
      </c>
      <c r="S25" s="13">
        <f>SUM(Q25:R25)</f>
        <v>96</v>
      </c>
      <c r="T25" s="13">
        <f>S25*(15%)</f>
        <v>14.399999999999999</v>
      </c>
      <c r="U25" s="11"/>
      <c r="V25" s="39">
        <v>50</v>
      </c>
      <c r="W25" s="39">
        <v>48</v>
      </c>
      <c r="X25" s="14">
        <f>SUM(V25:W25)</f>
        <v>98</v>
      </c>
      <c r="Y25" s="14">
        <f>X25*(10%)</f>
        <v>9.8000000000000007</v>
      </c>
      <c r="Z25" s="11"/>
      <c r="AA25" s="43">
        <v>50</v>
      </c>
      <c r="AB25" s="43">
        <v>45</v>
      </c>
      <c r="AC25" s="72">
        <f>SUM(AA25:AB25)</f>
        <v>95</v>
      </c>
      <c r="AD25" s="72">
        <f>AC25*(10%)</f>
        <v>9.5</v>
      </c>
      <c r="AE25" s="11"/>
      <c r="AF25" s="42">
        <f>SUM(O25,Y25,AD25,T25)</f>
        <v>46.75</v>
      </c>
      <c r="AG25" s="18"/>
      <c r="AH25" s="18"/>
      <c r="AI25" s="58">
        <f>(N25+S25)/2</f>
        <v>91.5</v>
      </c>
      <c r="AJ25" s="59">
        <f t="shared" si="0"/>
        <v>0.45750000000000002</v>
      </c>
      <c r="AK25" s="23"/>
      <c r="AL25" s="68">
        <f>(X25+AC25)/2</f>
        <v>96.5</v>
      </c>
      <c r="AM25" s="69">
        <f>AL25/200</f>
        <v>0.48249999999999998</v>
      </c>
      <c r="AN25" s="19"/>
    </row>
    <row r="26" spans="1:40" ht="14.1" customHeight="1" x14ac:dyDescent="0.2">
      <c r="A26" s="106" t="s">
        <v>67</v>
      </c>
      <c r="B26" s="44">
        <v>96</v>
      </c>
      <c r="C26" s="45"/>
      <c r="D26" s="46">
        <v>125</v>
      </c>
      <c r="E26" s="8">
        <v>0</v>
      </c>
      <c r="F26" s="12"/>
      <c r="G26" s="8"/>
      <c r="H26" s="8"/>
      <c r="I26" s="12">
        <f>SUM(G26:H26)</f>
        <v>0</v>
      </c>
      <c r="J26" s="11"/>
      <c r="K26" s="39">
        <v>46</v>
      </c>
      <c r="L26" s="39">
        <v>48</v>
      </c>
      <c r="M26" s="39">
        <v>29</v>
      </c>
      <c r="N26" s="38">
        <f>SUM(K26:M26)</f>
        <v>123</v>
      </c>
      <c r="O26" s="38">
        <f>N26*(15%)</f>
        <v>18.45</v>
      </c>
      <c r="P26" s="11"/>
      <c r="Q26" s="39">
        <v>61</v>
      </c>
      <c r="R26" s="43">
        <v>57</v>
      </c>
      <c r="S26" s="13">
        <f>SUM(Q26:R26)</f>
        <v>118</v>
      </c>
      <c r="T26" s="13">
        <f>S26*(15%)</f>
        <v>17.7</v>
      </c>
      <c r="U26" s="11"/>
      <c r="V26" s="39">
        <v>56</v>
      </c>
      <c r="W26" s="39">
        <v>56</v>
      </c>
      <c r="X26" s="14">
        <f>SUM(V26:W26)</f>
        <v>112</v>
      </c>
      <c r="Y26" s="14">
        <f>X26*(10%)</f>
        <v>11.200000000000001</v>
      </c>
      <c r="Z26" s="11"/>
      <c r="AA26" s="43">
        <v>60</v>
      </c>
      <c r="AB26" s="43">
        <v>58</v>
      </c>
      <c r="AC26" s="72">
        <f>SUM(AA26:AB26)</f>
        <v>118</v>
      </c>
      <c r="AD26" s="72">
        <f>AC26*(10%)</f>
        <v>11.8</v>
      </c>
      <c r="AE26" s="11"/>
      <c r="AF26" s="42">
        <f>SUM(O26,Y26,AD26,T26)</f>
        <v>59.150000000000006</v>
      </c>
      <c r="AG26" s="18"/>
      <c r="AH26" s="18"/>
      <c r="AI26" s="58">
        <f>(N26+S26)/2</f>
        <v>120.5</v>
      </c>
      <c r="AJ26" s="59">
        <f t="shared" si="0"/>
        <v>0.60250000000000004</v>
      </c>
      <c r="AK26" s="23"/>
      <c r="AL26" s="68">
        <f>(X26+AC26)/2</f>
        <v>115</v>
      </c>
      <c r="AM26" s="69">
        <f>AL26/200</f>
        <v>0.57499999999999996</v>
      </c>
      <c r="AN26" s="19"/>
    </row>
    <row r="27" spans="1:40" ht="14.1" customHeight="1" x14ac:dyDescent="0.2">
      <c r="A27" s="106" t="s">
        <v>52</v>
      </c>
      <c r="B27" s="44">
        <v>95</v>
      </c>
      <c r="C27" s="45"/>
      <c r="D27" s="46">
        <v>123</v>
      </c>
      <c r="E27" s="8">
        <v>0</v>
      </c>
      <c r="F27" s="12"/>
      <c r="G27" s="8"/>
      <c r="H27" s="8"/>
      <c r="I27" s="12">
        <f>SUM(G27:H27)</f>
        <v>0</v>
      </c>
      <c r="J27" s="11"/>
      <c r="K27" s="39">
        <v>50</v>
      </c>
      <c r="L27" s="39">
        <v>52</v>
      </c>
      <c r="M27" s="39">
        <v>34</v>
      </c>
      <c r="N27" s="38">
        <f>SUM(K27:M27)</f>
        <v>136</v>
      </c>
      <c r="O27" s="38">
        <f>N27*(15%)</f>
        <v>20.399999999999999</v>
      </c>
      <c r="P27" s="11"/>
      <c r="Q27" s="39">
        <v>64</v>
      </c>
      <c r="R27" s="43">
        <v>62</v>
      </c>
      <c r="S27" s="13">
        <f>SUM(Q27:R27)</f>
        <v>126</v>
      </c>
      <c r="T27" s="13">
        <f>S27*(15%)</f>
        <v>18.899999999999999</v>
      </c>
      <c r="U27" s="11"/>
      <c r="V27" s="39">
        <v>62</v>
      </c>
      <c r="W27" s="39">
        <v>60</v>
      </c>
      <c r="X27" s="14">
        <f>SUM(V27:W27)</f>
        <v>122</v>
      </c>
      <c r="Y27" s="14">
        <f>X27*(10%)</f>
        <v>12.200000000000001</v>
      </c>
      <c r="Z27" s="11"/>
      <c r="AA27" s="43">
        <v>66</v>
      </c>
      <c r="AB27" s="43">
        <v>64</v>
      </c>
      <c r="AC27" s="72">
        <f>SUM(AA27:AB27)</f>
        <v>130</v>
      </c>
      <c r="AD27" s="72">
        <f>AC27*(10%)</f>
        <v>13</v>
      </c>
      <c r="AE27" s="11"/>
      <c r="AF27" s="42">
        <f>SUM(O27,Y27,AD27,T27)</f>
        <v>64.5</v>
      </c>
      <c r="AG27" s="18"/>
      <c r="AH27" s="18"/>
      <c r="AI27" s="58">
        <f>(N27+S27)/2</f>
        <v>131</v>
      </c>
      <c r="AJ27" s="59">
        <f t="shared" si="0"/>
        <v>0.65500000000000003</v>
      </c>
      <c r="AK27" s="23"/>
      <c r="AL27" s="68">
        <f>(X27+AC27)/2</f>
        <v>126</v>
      </c>
      <c r="AM27" s="69">
        <f>AL27/200</f>
        <v>0.63</v>
      </c>
      <c r="AN27" s="19"/>
    </row>
    <row r="28" spans="1:40" ht="14.1" customHeight="1" x14ac:dyDescent="0.2">
      <c r="A28" s="111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5"/>
      <c r="AG28" s="19"/>
      <c r="AH28" s="33"/>
      <c r="AI28" s="57"/>
      <c r="AJ28" s="57"/>
      <c r="AK28" s="22"/>
      <c r="AL28" s="67"/>
      <c r="AM28" s="67"/>
      <c r="AN28" s="31"/>
    </row>
    <row r="29" spans="1:40" ht="14.1" customHeight="1" x14ac:dyDescent="0.2">
      <c r="A29" s="110" t="s">
        <v>25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9"/>
      <c r="AG29" s="19"/>
      <c r="AH29" s="33"/>
      <c r="AI29" s="57"/>
      <c r="AJ29" s="57"/>
      <c r="AK29" s="28"/>
      <c r="AL29" s="67"/>
      <c r="AM29" s="67"/>
      <c r="AN29" s="31"/>
    </row>
    <row r="30" spans="1:40" ht="14.1" customHeight="1" x14ac:dyDescent="0.2">
      <c r="A30" s="106" t="s">
        <v>53</v>
      </c>
      <c r="B30" s="44">
        <v>86</v>
      </c>
      <c r="C30" s="45"/>
      <c r="D30" s="46">
        <v>120</v>
      </c>
      <c r="E30" s="8">
        <v>0</v>
      </c>
      <c r="F30" s="12"/>
      <c r="G30" s="8"/>
      <c r="H30" s="8"/>
      <c r="I30" s="12">
        <f t="shared" ref="I30:I35" si="1">SUM(G30:H30)</f>
        <v>0</v>
      </c>
      <c r="J30" s="11"/>
      <c r="K30" s="39">
        <v>45</v>
      </c>
      <c r="L30" s="39">
        <v>47</v>
      </c>
      <c r="M30" s="39">
        <v>29</v>
      </c>
      <c r="N30" s="38">
        <f t="shared" ref="N30:N35" si="2">SUM(K30:M30)</f>
        <v>121</v>
      </c>
      <c r="O30" s="38">
        <f t="shared" ref="O30:O35" si="3">N30*(15%)</f>
        <v>18.149999999999999</v>
      </c>
      <c r="P30" s="11"/>
      <c r="Q30" s="39">
        <v>58</v>
      </c>
      <c r="R30" s="43">
        <v>54</v>
      </c>
      <c r="S30" s="13">
        <f t="shared" ref="S30:S35" si="4">SUM(Q30:R30)</f>
        <v>112</v>
      </c>
      <c r="T30" s="13">
        <f t="shared" ref="T30:T35" si="5">S30*(15%)</f>
        <v>16.8</v>
      </c>
      <c r="U30" s="11"/>
      <c r="V30" s="39">
        <v>57</v>
      </c>
      <c r="W30" s="39">
        <v>56</v>
      </c>
      <c r="X30" s="14">
        <f t="shared" ref="X30:X35" si="6">SUM(V30:W30)</f>
        <v>113</v>
      </c>
      <c r="Y30" s="14">
        <f t="shared" ref="Y30:Y35" si="7">X30*(10%)</f>
        <v>11.3</v>
      </c>
      <c r="Z30" s="11"/>
      <c r="AA30" s="39">
        <v>54</v>
      </c>
      <c r="AB30" s="43">
        <v>48</v>
      </c>
      <c r="AC30" s="72">
        <f t="shared" ref="AC30:AC35" si="8">SUM(AA30:AB30)</f>
        <v>102</v>
      </c>
      <c r="AD30" s="72">
        <f t="shared" ref="AD30:AD35" si="9">AC30*(10%)</f>
        <v>10.200000000000001</v>
      </c>
      <c r="AE30" s="11"/>
      <c r="AF30" s="42">
        <f t="shared" ref="AF30:AF35" si="10">SUM(O30,Y30,AD30,T30)</f>
        <v>56.45</v>
      </c>
      <c r="AG30" s="18"/>
      <c r="AH30" s="18"/>
      <c r="AI30" s="58">
        <f t="shared" ref="AI30:AI35" si="11">(N30+S30)/2</f>
        <v>116.5</v>
      </c>
      <c r="AJ30" s="59">
        <f t="shared" ref="AJ30:AJ35" si="12">AI30/200</f>
        <v>0.58250000000000002</v>
      </c>
      <c r="AK30" s="23"/>
      <c r="AL30" s="68">
        <f t="shared" ref="AL30:AL35" si="13">(X30+AC30)/2</f>
        <v>107.5</v>
      </c>
      <c r="AM30" s="69">
        <f t="shared" ref="AM30:AM35" si="14">AL30/200</f>
        <v>0.53749999999999998</v>
      </c>
      <c r="AN30" s="19"/>
    </row>
    <row r="31" spans="1:40" ht="14.1" customHeight="1" x14ac:dyDescent="0.2">
      <c r="A31" s="106" t="s">
        <v>54</v>
      </c>
      <c r="B31" s="44">
        <v>124</v>
      </c>
      <c r="C31" s="45"/>
      <c r="D31" s="46">
        <v>132</v>
      </c>
      <c r="E31" s="8">
        <v>0</v>
      </c>
      <c r="F31" s="12"/>
      <c r="G31" s="8"/>
      <c r="H31" s="8"/>
      <c r="I31" s="12">
        <f t="shared" si="1"/>
        <v>0</v>
      </c>
      <c r="J31" s="11"/>
      <c r="K31" s="39">
        <v>50</v>
      </c>
      <c r="L31" s="39">
        <v>52</v>
      </c>
      <c r="M31" s="39">
        <v>34</v>
      </c>
      <c r="N31" s="38">
        <f t="shared" si="2"/>
        <v>136</v>
      </c>
      <c r="O31" s="38">
        <f t="shared" si="3"/>
        <v>20.399999999999999</v>
      </c>
      <c r="P31" s="11"/>
      <c r="Q31" s="39">
        <v>66</v>
      </c>
      <c r="R31" s="43">
        <v>65</v>
      </c>
      <c r="S31" s="13">
        <f t="shared" si="4"/>
        <v>131</v>
      </c>
      <c r="T31" s="13">
        <f t="shared" si="5"/>
        <v>19.649999999999999</v>
      </c>
      <c r="U31" s="11"/>
      <c r="V31" s="39">
        <v>68</v>
      </c>
      <c r="W31" s="39">
        <v>67</v>
      </c>
      <c r="X31" s="14">
        <f t="shared" si="6"/>
        <v>135</v>
      </c>
      <c r="Y31" s="14">
        <f t="shared" si="7"/>
        <v>13.5</v>
      </c>
      <c r="Z31" s="11"/>
      <c r="AA31" s="39">
        <v>67</v>
      </c>
      <c r="AB31" s="43">
        <v>66</v>
      </c>
      <c r="AC31" s="72">
        <f t="shared" si="8"/>
        <v>133</v>
      </c>
      <c r="AD31" s="72">
        <f t="shared" si="9"/>
        <v>13.3</v>
      </c>
      <c r="AE31" s="11"/>
      <c r="AF31" s="42">
        <f t="shared" si="10"/>
        <v>66.849999999999994</v>
      </c>
      <c r="AG31" s="18"/>
      <c r="AH31" s="18"/>
      <c r="AI31" s="58">
        <f t="shared" si="11"/>
        <v>133.5</v>
      </c>
      <c r="AJ31" s="59">
        <f t="shared" si="12"/>
        <v>0.66749999999999998</v>
      </c>
      <c r="AK31" s="23"/>
      <c r="AL31" s="68">
        <f t="shared" si="13"/>
        <v>134</v>
      </c>
      <c r="AM31" s="69">
        <f t="shared" si="14"/>
        <v>0.67</v>
      </c>
      <c r="AN31" s="19"/>
    </row>
    <row r="32" spans="1:40" ht="14.1" customHeight="1" x14ac:dyDescent="0.2">
      <c r="A32" s="106" t="s">
        <v>55</v>
      </c>
      <c r="B32" s="44">
        <v>92</v>
      </c>
      <c r="C32" s="45"/>
      <c r="D32" s="46">
        <v>130</v>
      </c>
      <c r="E32" s="8">
        <v>0</v>
      </c>
      <c r="F32" s="12"/>
      <c r="G32" s="8"/>
      <c r="H32" s="8"/>
      <c r="I32" s="12">
        <f t="shared" si="1"/>
        <v>0</v>
      </c>
      <c r="J32" s="11"/>
      <c r="K32" s="39">
        <v>48</v>
      </c>
      <c r="L32" s="39">
        <v>49</v>
      </c>
      <c r="M32" s="39">
        <v>29</v>
      </c>
      <c r="N32" s="38">
        <f t="shared" si="2"/>
        <v>126</v>
      </c>
      <c r="O32" s="38">
        <f t="shared" si="3"/>
        <v>18.899999999999999</v>
      </c>
      <c r="P32" s="11"/>
      <c r="Q32" s="39">
        <v>59</v>
      </c>
      <c r="R32" s="43">
        <v>55</v>
      </c>
      <c r="S32" s="13">
        <f t="shared" si="4"/>
        <v>114</v>
      </c>
      <c r="T32" s="13">
        <f t="shared" si="5"/>
        <v>17.099999999999998</v>
      </c>
      <c r="U32" s="11"/>
      <c r="V32" s="39">
        <v>58</v>
      </c>
      <c r="W32" s="39">
        <v>58</v>
      </c>
      <c r="X32" s="14">
        <f t="shared" si="6"/>
        <v>116</v>
      </c>
      <c r="Y32" s="14">
        <f t="shared" si="7"/>
        <v>11.600000000000001</v>
      </c>
      <c r="Z32" s="11"/>
      <c r="AA32" s="39">
        <v>55</v>
      </c>
      <c r="AB32" s="43">
        <v>56</v>
      </c>
      <c r="AC32" s="72">
        <f t="shared" si="8"/>
        <v>111</v>
      </c>
      <c r="AD32" s="72">
        <f t="shared" si="9"/>
        <v>11.100000000000001</v>
      </c>
      <c r="AE32" s="11"/>
      <c r="AF32" s="42">
        <f t="shared" si="10"/>
        <v>58.7</v>
      </c>
      <c r="AG32" s="18"/>
      <c r="AH32" s="18"/>
      <c r="AI32" s="58">
        <f t="shared" si="11"/>
        <v>120</v>
      </c>
      <c r="AJ32" s="59">
        <f t="shared" si="12"/>
        <v>0.6</v>
      </c>
      <c r="AK32" s="23"/>
      <c r="AL32" s="68">
        <f t="shared" si="13"/>
        <v>113.5</v>
      </c>
      <c r="AM32" s="69">
        <f t="shared" si="14"/>
        <v>0.5675</v>
      </c>
      <c r="AN32" s="19"/>
    </row>
    <row r="33" spans="1:40" ht="14.1" customHeight="1" x14ac:dyDescent="0.2">
      <c r="A33" s="106" t="s">
        <v>56</v>
      </c>
      <c r="B33" s="44">
        <v>116</v>
      </c>
      <c r="C33" s="45"/>
      <c r="D33" s="46">
        <v>140</v>
      </c>
      <c r="E33" s="8">
        <v>0</v>
      </c>
      <c r="F33" s="12"/>
      <c r="G33" s="8"/>
      <c r="H33" s="8"/>
      <c r="I33" s="12">
        <f t="shared" si="1"/>
        <v>0</v>
      </c>
      <c r="J33" s="11"/>
      <c r="K33" s="39">
        <v>51</v>
      </c>
      <c r="L33" s="39">
        <v>53</v>
      </c>
      <c r="M33" s="39">
        <v>38</v>
      </c>
      <c r="N33" s="38">
        <f t="shared" si="2"/>
        <v>142</v>
      </c>
      <c r="O33" s="38">
        <f t="shared" si="3"/>
        <v>21.3</v>
      </c>
      <c r="P33" s="11"/>
      <c r="Q33" s="39">
        <v>65</v>
      </c>
      <c r="R33" s="43">
        <v>62</v>
      </c>
      <c r="S33" s="13">
        <f t="shared" si="4"/>
        <v>127</v>
      </c>
      <c r="T33" s="13">
        <f t="shared" si="5"/>
        <v>19.05</v>
      </c>
      <c r="U33" s="11"/>
      <c r="V33" s="39">
        <v>65</v>
      </c>
      <c r="W33" s="39">
        <v>65</v>
      </c>
      <c r="X33" s="14">
        <f t="shared" si="6"/>
        <v>130</v>
      </c>
      <c r="Y33" s="14">
        <f t="shared" si="7"/>
        <v>13</v>
      </c>
      <c r="Z33" s="11"/>
      <c r="AA33" s="39">
        <v>64</v>
      </c>
      <c r="AB33" s="43">
        <v>64</v>
      </c>
      <c r="AC33" s="72">
        <f t="shared" si="8"/>
        <v>128</v>
      </c>
      <c r="AD33" s="72">
        <f t="shared" si="9"/>
        <v>12.8</v>
      </c>
      <c r="AE33" s="11"/>
      <c r="AF33" s="42">
        <f t="shared" si="10"/>
        <v>66.149999999999991</v>
      </c>
      <c r="AG33" s="18"/>
      <c r="AH33" s="18"/>
      <c r="AI33" s="58">
        <f t="shared" si="11"/>
        <v>134.5</v>
      </c>
      <c r="AJ33" s="59">
        <f t="shared" si="12"/>
        <v>0.67249999999999999</v>
      </c>
      <c r="AK33" s="23"/>
      <c r="AL33" s="68">
        <f t="shared" si="13"/>
        <v>129</v>
      </c>
      <c r="AM33" s="69">
        <f t="shared" si="14"/>
        <v>0.64500000000000002</v>
      </c>
      <c r="AN33" s="19"/>
    </row>
    <row r="34" spans="1:40" ht="14.1" customHeight="1" x14ac:dyDescent="0.2">
      <c r="A34" s="106" t="s">
        <v>57</v>
      </c>
      <c r="B34" s="44">
        <v>115</v>
      </c>
      <c r="C34" s="45"/>
      <c r="D34" s="46">
        <v>138</v>
      </c>
      <c r="E34" s="8">
        <v>0</v>
      </c>
      <c r="F34" s="12"/>
      <c r="G34" s="8"/>
      <c r="H34" s="8"/>
      <c r="I34" s="12">
        <f t="shared" si="1"/>
        <v>0</v>
      </c>
      <c r="J34" s="11"/>
      <c r="K34" s="39">
        <v>50</v>
      </c>
      <c r="L34" s="39">
        <v>52</v>
      </c>
      <c r="M34" s="39">
        <v>36</v>
      </c>
      <c r="N34" s="38">
        <f t="shared" si="2"/>
        <v>138</v>
      </c>
      <c r="O34" s="38">
        <f t="shared" si="3"/>
        <v>20.7</v>
      </c>
      <c r="P34" s="11"/>
      <c r="Q34" s="39">
        <v>63</v>
      </c>
      <c r="R34" s="43">
        <v>59</v>
      </c>
      <c r="S34" s="13">
        <f t="shared" si="4"/>
        <v>122</v>
      </c>
      <c r="T34" s="13">
        <f t="shared" si="5"/>
        <v>18.3</v>
      </c>
      <c r="U34" s="11"/>
      <c r="V34" s="39">
        <v>62</v>
      </c>
      <c r="W34" s="39">
        <v>58</v>
      </c>
      <c r="X34" s="14">
        <f t="shared" si="6"/>
        <v>120</v>
      </c>
      <c r="Y34" s="14">
        <f t="shared" si="7"/>
        <v>12</v>
      </c>
      <c r="Z34" s="11"/>
      <c r="AA34" s="39">
        <v>63</v>
      </c>
      <c r="AB34" s="43">
        <v>57</v>
      </c>
      <c r="AC34" s="72">
        <f t="shared" si="8"/>
        <v>120</v>
      </c>
      <c r="AD34" s="72">
        <f t="shared" si="9"/>
        <v>12</v>
      </c>
      <c r="AE34" s="11"/>
      <c r="AF34" s="42">
        <f t="shared" si="10"/>
        <v>63</v>
      </c>
      <c r="AG34" s="18"/>
      <c r="AH34" s="18"/>
      <c r="AI34" s="58">
        <f t="shared" si="11"/>
        <v>130</v>
      </c>
      <c r="AJ34" s="59">
        <f t="shared" si="12"/>
        <v>0.65</v>
      </c>
      <c r="AK34" s="23"/>
      <c r="AL34" s="68">
        <f t="shared" si="13"/>
        <v>120</v>
      </c>
      <c r="AM34" s="69">
        <f t="shared" si="14"/>
        <v>0.6</v>
      </c>
      <c r="AN34" s="19"/>
    </row>
    <row r="35" spans="1:40" ht="14.1" customHeight="1" x14ac:dyDescent="0.2">
      <c r="A35" s="106" t="s">
        <v>58</v>
      </c>
      <c r="B35" s="44">
        <v>125</v>
      </c>
      <c r="C35" s="45"/>
      <c r="D35" s="46">
        <v>139</v>
      </c>
      <c r="E35" s="8">
        <v>0</v>
      </c>
      <c r="F35" s="12"/>
      <c r="G35" s="8"/>
      <c r="H35" s="8"/>
      <c r="I35" s="12">
        <f t="shared" si="1"/>
        <v>0</v>
      </c>
      <c r="J35" s="11"/>
      <c r="K35" s="39">
        <v>52</v>
      </c>
      <c r="L35" s="39">
        <v>54</v>
      </c>
      <c r="M35" s="39">
        <v>39</v>
      </c>
      <c r="N35" s="38">
        <f t="shared" si="2"/>
        <v>145</v>
      </c>
      <c r="O35" s="38">
        <f t="shared" si="3"/>
        <v>21.75</v>
      </c>
      <c r="P35" s="11"/>
      <c r="Q35" s="39">
        <v>68</v>
      </c>
      <c r="R35" s="43">
        <v>64</v>
      </c>
      <c r="S35" s="13">
        <f t="shared" si="4"/>
        <v>132</v>
      </c>
      <c r="T35" s="13">
        <f t="shared" si="5"/>
        <v>19.8</v>
      </c>
      <c r="U35" s="11"/>
      <c r="V35" s="39">
        <v>63</v>
      </c>
      <c r="W35" s="39">
        <v>63</v>
      </c>
      <c r="X35" s="14">
        <f t="shared" si="6"/>
        <v>126</v>
      </c>
      <c r="Y35" s="14">
        <f t="shared" si="7"/>
        <v>12.600000000000001</v>
      </c>
      <c r="Z35" s="11"/>
      <c r="AA35" s="39">
        <v>65</v>
      </c>
      <c r="AB35" s="43">
        <v>67</v>
      </c>
      <c r="AC35" s="72">
        <f t="shared" si="8"/>
        <v>132</v>
      </c>
      <c r="AD35" s="72">
        <f t="shared" si="9"/>
        <v>13.200000000000001</v>
      </c>
      <c r="AE35" s="11"/>
      <c r="AF35" s="42">
        <f t="shared" si="10"/>
        <v>67.350000000000009</v>
      </c>
      <c r="AG35" s="18"/>
      <c r="AH35" s="18"/>
      <c r="AI35" s="58">
        <f t="shared" si="11"/>
        <v>138.5</v>
      </c>
      <c r="AJ35" s="59">
        <f t="shared" si="12"/>
        <v>0.6925</v>
      </c>
      <c r="AK35" s="23"/>
      <c r="AL35" s="68">
        <f t="shared" si="13"/>
        <v>129</v>
      </c>
      <c r="AM35" s="69">
        <f t="shared" si="14"/>
        <v>0.64500000000000002</v>
      </c>
      <c r="AN35" s="19"/>
    </row>
    <row r="36" spans="1:40" ht="14.1" customHeight="1" x14ac:dyDescent="0.2">
      <c r="A36" s="111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5"/>
      <c r="AG36" s="19"/>
      <c r="AH36" s="33"/>
      <c r="AI36" s="58"/>
      <c r="AJ36" s="59"/>
      <c r="AK36" s="29"/>
      <c r="AL36" s="68"/>
      <c r="AM36" s="69"/>
      <c r="AN36" s="31"/>
    </row>
    <row r="37" spans="1:40" ht="14.1" customHeight="1" x14ac:dyDescent="0.2">
      <c r="A37" s="110" t="s">
        <v>44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9"/>
      <c r="AG37" s="34"/>
      <c r="AH37" s="33"/>
      <c r="AI37" s="58"/>
      <c r="AJ37" s="59"/>
      <c r="AK37" s="28"/>
      <c r="AL37" s="68"/>
      <c r="AM37" s="69"/>
      <c r="AN37" s="31"/>
    </row>
    <row r="38" spans="1:40" ht="14.1" customHeight="1" x14ac:dyDescent="0.2">
      <c r="A38" s="106" t="s">
        <v>60</v>
      </c>
      <c r="B38" s="46">
        <v>108</v>
      </c>
      <c r="C38" s="45"/>
      <c r="D38" s="46">
        <v>131</v>
      </c>
      <c r="E38" s="8">
        <v>0</v>
      </c>
      <c r="F38" s="12"/>
      <c r="G38" s="8"/>
      <c r="H38" s="8"/>
      <c r="I38" s="12">
        <f t="shared" ref="I38:I43" si="15">SUM(G38:H38)</f>
        <v>0</v>
      </c>
      <c r="J38" s="11"/>
      <c r="K38" s="39">
        <v>51</v>
      </c>
      <c r="L38" s="39">
        <v>50</v>
      </c>
      <c r="M38" s="39">
        <v>30</v>
      </c>
      <c r="N38" s="38">
        <f t="shared" ref="N38:N43" si="16">SUM(K38:M38)</f>
        <v>131</v>
      </c>
      <c r="O38" s="38">
        <f t="shared" ref="O38:O43" si="17">N38*(15%)</f>
        <v>19.649999999999999</v>
      </c>
      <c r="P38" s="11"/>
      <c r="Q38" s="39">
        <v>64</v>
      </c>
      <c r="R38" s="43">
        <v>61</v>
      </c>
      <c r="S38" s="13">
        <f t="shared" ref="S38:S43" si="18">SUM(Q38:R38)</f>
        <v>125</v>
      </c>
      <c r="T38" s="13">
        <f t="shared" ref="T38:T43" si="19">S38*(15%)</f>
        <v>18.75</v>
      </c>
      <c r="U38" s="11"/>
      <c r="V38" s="39">
        <v>66</v>
      </c>
      <c r="W38" s="39">
        <v>63</v>
      </c>
      <c r="X38" s="14">
        <f t="shared" ref="X38:X43" si="20">SUM(V38:W38)</f>
        <v>129</v>
      </c>
      <c r="Y38" s="14">
        <f t="shared" ref="Y38:Y43" si="21">X38*(10%)</f>
        <v>12.9</v>
      </c>
      <c r="Z38" s="11"/>
      <c r="AA38" s="39">
        <v>64</v>
      </c>
      <c r="AB38" s="43">
        <v>63</v>
      </c>
      <c r="AC38" s="72">
        <f t="shared" ref="AC38:AC43" si="22">SUM(AA38:AB38)</f>
        <v>127</v>
      </c>
      <c r="AD38" s="72">
        <f t="shared" ref="AD38:AD43" si="23">AC38*(10%)</f>
        <v>12.700000000000001</v>
      </c>
      <c r="AE38" s="11"/>
      <c r="AF38" s="42">
        <f t="shared" ref="AF38:AF43" si="24">SUM(O38,Y38,AD38,T38)</f>
        <v>64</v>
      </c>
      <c r="AG38" s="18"/>
      <c r="AH38" s="18"/>
      <c r="AI38" s="58">
        <f t="shared" ref="AI38:AI43" si="25">(N38+S38)/2</f>
        <v>128</v>
      </c>
      <c r="AJ38" s="59">
        <f t="shared" ref="AJ38:AJ46" si="26">AI38/200</f>
        <v>0.64</v>
      </c>
      <c r="AK38" s="21"/>
      <c r="AL38" s="68">
        <f t="shared" ref="AL38:AL43" si="27">(X38+AC38)/2</f>
        <v>128</v>
      </c>
      <c r="AM38" s="69">
        <f t="shared" ref="AM38:AM46" si="28">AL38/200</f>
        <v>0.64</v>
      </c>
      <c r="AN38" s="19"/>
    </row>
    <row r="39" spans="1:40" ht="14.1" customHeight="1" x14ac:dyDescent="0.2">
      <c r="A39" s="106" t="s">
        <v>59</v>
      </c>
      <c r="B39" s="46">
        <v>98</v>
      </c>
      <c r="C39" s="45"/>
      <c r="D39" s="46">
        <v>150</v>
      </c>
      <c r="E39" s="8">
        <v>0</v>
      </c>
      <c r="F39" s="12"/>
      <c r="G39" s="8"/>
      <c r="H39" s="8"/>
      <c r="I39" s="12">
        <f t="shared" si="15"/>
        <v>0</v>
      </c>
      <c r="J39" s="11"/>
      <c r="K39" s="39">
        <v>45</v>
      </c>
      <c r="L39" s="39">
        <v>46</v>
      </c>
      <c r="M39" s="39">
        <v>27</v>
      </c>
      <c r="N39" s="38">
        <f t="shared" si="16"/>
        <v>118</v>
      </c>
      <c r="O39" s="38">
        <f t="shared" si="17"/>
        <v>17.7</v>
      </c>
      <c r="P39" s="11"/>
      <c r="Q39" s="39">
        <v>58</v>
      </c>
      <c r="R39" s="43">
        <v>53</v>
      </c>
      <c r="S39" s="13">
        <f t="shared" si="18"/>
        <v>111</v>
      </c>
      <c r="T39" s="13">
        <f t="shared" si="19"/>
        <v>16.649999999999999</v>
      </c>
      <c r="U39" s="11"/>
      <c r="V39" s="39">
        <v>60</v>
      </c>
      <c r="W39" s="39">
        <v>59</v>
      </c>
      <c r="X39" s="14">
        <f t="shared" si="20"/>
        <v>119</v>
      </c>
      <c r="Y39" s="14">
        <f t="shared" si="21"/>
        <v>11.9</v>
      </c>
      <c r="Z39" s="11"/>
      <c r="AA39" s="39">
        <v>54</v>
      </c>
      <c r="AB39" s="43">
        <v>53</v>
      </c>
      <c r="AC39" s="72">
        <f t="shared" si="22"/>
        <v>107</v>
      </c>
      <c r="AD39" s="72">
        <f t="shared" si="23"/>
        <v>10.700000000000001</v>
      </c>
      <c r="AE39" s="11"/>
      <c r="AF39" s="42">
        <f t="shared" si="24"/>
        <v>56.95</v>
      </c>
      <c r="AG39" s="18"/>
      <c r="AH39" s="18"/>
      <c r="AI39" s="58">
        <f t="shared" si="25"/>
        <v>114.5</v>
      </c>
      <c r="AJ39" s="59">
        <f t="shared" si="26"/>
        <v>0.57250000000000001</v>
      </c>
      <c r="AK39" s="21"/>
      <c r="AL39" s="68">
        <f t="shared" si="27"/>
        <v>113</v>
      </c>
      <c r="AM39" s="69">
        <f t="shared" si="28"/>
        <v>0.56499999999999995</v>
      </c>
      <c r="AN39" s="19"/>
    </row>
    <row r="40" spans="1:40" ht="14.1" customHeight="1" x14ac:dyDescent="0.2">
      <c r="A40" s="106" t="s">
        <v>61</v>
      </c>
      <c r="B40" s="46">
        <v>120</v>
      </c>
      <c r="C40" s="45"/>
      <c r="D40" s="46">
        <v>161</v>
      </c>
      <c r="E40" s="8">
        <v>0</v>
      </c>
      <c r="F40" s="12"/>
      <c r="G40" s="8"/>
      <c r="H40" s="8"/>
      <c r="I40" s="12">
        <f t="shared" si="15"/>
        <v>0</v>
      </c>
      <c r="J40" s="11"/>
      <c r="K40" s="39">
        <v>53</v>
      </c>
      <c r="L40" s="39">
        <v>55</v>
      </c>
      <c r="M40" s="39">
        <v>40</v>
      </c>
      <c r="N40" s="38">
        <f t="shared" si="16"/>
        <v>148</v>
      </c>
      <c r="O40" s="38">
        <f t="shared" si="17"/>
        <v>22.2</v>
      </c>
      <c r="P40" s="11"/>
      <c r="Q40" s="39">
        <v>70</v>
      </c>
      <c r="R40" s="43">
        <v>65</v>
      </c>
      <c r="S40" s="13">
        <f t="shared" si="18"/>
        <v>135</v>
      </c>
      <c r="T40" s="13">
        <f t="shared" si="19"/>
        <v>20.25</v>
      </c>
      <c r="U40" s="11"/>
      <c r="V40" s="39">
        <v>70</v>
      </c>
      <c r="W40" s="39">
        <v>68</v>
      </c>
      <c r="X40" s="14">
        <f t="shared" si="20"/>
        <v>138</v>
      </c>
      <c r="Y40" s="14">
        <f t="shared" si="21"/>
        <v>13.8</v>
      </c>
      <c r="Z40" s="11"/>
      <c r="AA40" s="39">
        <v>70</v>
      </c>
      <c r="AB40" s="43">
        <v>66</v>
      </c>
      <c r="AC40" s="72">
        <f t="shared" si="22"/>
        <v>136</v>
      </c>
      <c r="AD40" s="72">
        <f t="shared" si="23"/>
        <v>13.600000000000001</v>
      </c>
      <c r="AE40" s="11"/>
      <c r="AF40" s="42">
        <f t="shared" si="24"/>
        <v>69.849999999999994</v>
      </c>
      <c r="AG40" s="18"/>
      <c r="AH40" s="18"/>
      <c r="AI40" s="58">
        <f t="shared" si="25"/>
        <v>141.5</v>
      </c>
      <c r="AJ40" s="59">
        <f t="shared" si="26"/>
        <v>0.70750000000000002</v>
      </c>
      <c r="AK40" s="21"/>
      <c r="AL40" s="68">
        <f t="shared" si="27"/>
        <v>137</v>
      </c>
      <c r="AM40" s="69">
        <f t="shared" si="28"/>
        <v>0.68500000000000005</v>
      </c>
      <c r="AN40" s="19"/>
    </row>
    <row r="41" spans="1:40" ht="14.1" customHeight="1" x14ac:dyDescent="0.2">
      <c r="A41" s="106" t="s">
        <v>62</v>
      </c>
      <c r="B41" s="46">
        <v>103</v>
      </c>
      <c r="C41" s="45"/>
      <c r="D41" s="46">
        <v>137</v>
      </c>
      <c r="E41" s="8">
        <v>0</v>
      </c>
      <c r="F41" s="12"/>
      <c r="G41" s="8"/>
      <c r="H41" s="8"/>
      <c r="I41" s="12">
        <f t="shared" si="15"/>
        <v>0</v>
      </c>
      <c r="J41" s="11"/>
      <c r="K41" s="39">
        <v>50</v>
      </c>
      <c r="L41" s="39">
        <v>52</v>
      </c>
      <c r="M41" s="39">
        <v>38</v>
      </c>
      <c r="N41" s="38">
        <f t="shared" si="16"/>
        <v>140</v>
      </c>
      <c r="O41" s="38">
        <f t="shared" si="17"/>
        <v>21</v>
      </c>
      <c r="P41" s="11"/>
      <c r="Q41" s="39">
        <v>65</v>
      </c>
      <c r="R41" s="43">
        <v>62</v>
      </c>
      <c r="S41" s="13">
        <f t="shared" si="18"/>
        <v>127</v>
      </c>
      <c r="T41" s="13">
        <f t="shared" si="19"/>
        <v>19.05</v>
      </c>
      <c r="U41" s="11"/>
      <c r="V41" s="39">
        <v>64</v>
      </c>
      <c r="W41" s="39">
        <v>60</v>
      </c>
      <c r="X41" s="14">
        <f t="shared" si="20"/>
        <v>124</v>
      </c>
      <c r="Y41" s="14">
        <f t="shared" si="21"/>
        <v>12.4</v>
      </c>
      <c r="Z41" s="11"/>
      <c r="AA41" s="39">
        <v>61</v>
      </c>
      <c r="AB41" s="43">
        <v>61</v>
      </c>
      <c r="AC41" s="72">
        <f t="shared" si="22"/>
        <v>122</v>
      </c>
      <c r="AD41" s="72">
        <f t="shared" si="23"/>
        <v>12.200000000000001</v>
      </c>
      <c r="AE41" s="11"/>
      <c r="AF41" s="42">
        <f t="shared" si="24"/>
        <v>64.650000000000006</v>
      </c>
      <c r="AG41" s="18"/>
      <c r="AH41" s="18"/>
      <c r="AI41" s="58">
        <f t="shared" si="25"/>
        <v>133.5</v>
      </c>
      <c r="AJ41" s="59">
        <f t="shared" si="26"/>
        <v>0.66749999999999998</v>
      </c>
      <c r="AK41" s="21"/>
      <c r="AL41" s="68">
        <f t="shared" si="27"/>
        <v>123</v>
      </c>
      <c r="AM41" s="69">
        <f t="shared" si="28"/>
        <v>0.61499999999999999</v>
      </c>
      <c r="AN41" s="19"/>
    </row>
    <row r="42" spans="1:40" ht="14.1" customHeight="1" x14ac:dyDescent="0.2">
      <c r="A42" s="106" t="s">
        <v>63</v>
      </c>
      <c r="B42" s="46">
        <v>84</v>
      </c>
      <c r="C42" s="45"/>
      <c r="D42" s="46">
        <v>153</v>
      </c>
      <c r="E42" s="8">
        <v>0</v>
      </c>
      <c r="F42" s="12"/>
      <c r="G42" s="8"/>
      <c r="H42" s="8"/>
      <c r="I42" s="12">
        <f t="shared" si="15"/>
        <v>0</v>
      </c>
      <c r="J42" s="11"/>
      <c r="K42" s="39">
        <v>49</v>
      </c>
      <c r="L42" s="39">
        <v>50</v>
      </c>
      <c r="M42" s="39">
        <v>32</v>
      </c>
      <c r="N42" s="38">
        <f t="shared" si="16"/>
        <v>131</v>
      </c>
      <c r="O42" s="38">
        <f t="shared" si="17"/>
        <v>19.649999999999999</v>
      </c>
      <c r="P42" s="11"/>
      <c r="Q42" s="39">
        <v>63</v>
      </c>
      <c r="R42" s="43">
        <v>60</v>
      </c>
      <c r="S42" s="13">
        <f t="shared" si="18"/>
        <v>123</v>
      </c>
      <c r="T42" s="13">
        <f t="shared" si="19"/>
        <v>18.45</v>
      </c>
      <c r="U42" s="11"/>
      <c r="V42" s="39">
        <v>62</v>
      </c>
      <c r="W42" s="39">
        <v>58</v>
      </c>
      <c r="X42" s="14">
        <f t="shared" si="20"/>
        <v>120</v>
      </c>
      <c r="Y42" s="14">
        <f t="shared" si="21"/>
        <v>12</v>
      </c>
      <c r="Z42" s="11"/>
      <c r="AA42" s="39">
        <v>63</v>
      </c>
      <c r="AB42" s="43">
        <v>65</v>
      </c>
      <c r="AC42" s="72">
        <f t="shared" si="22"/>
        <v>128</v>
      </c>
      <c r="AD42" s="72">
        <f t="shared" si="23"/>
        <v>12.8</v>
      </c>
      <c r="AE42" s="11"/>
      <c r="AF42" s="42">
        <f t="shared" si="24"/>
        <v>62.900000000000006</v>
      </c>
      <c r="AG42" s="18"/>
      <c r="AH42" s="18"/>
      <c r="AI42" s="58">
        <f>(N42+S42)/2</f>
        <v>127</v>
      </c>
      <c r="AJ42" s="59">
        <f>AI42/200</f>
        <v>0.63500000000000001</v>
      </c>
      <c r="AK42" s="21"/>
      <c r="AL42" s="68">
        <f>(X42+AC42)/2</f>
        <v>124</v>
      </c>
      <c r="AM42" s="69">
        <f>AL42/200</f>
        <v>0.62</v>
      </c>
      <c r="AN42" s="19"/>
    </row>
    <row r="43" spans="1:40" ht="14.1" customHeight="1" x14ac:dyDescent="0.2">
      <c r="A43" s="106" t="s">
        <v>64</v>
      </c>
      <c r="B43" s="46">
        <v>81</v>
      </c>
      <c r="C43" s="45"/>
      <c r="D43" s="46">
        <v>143</v>
      </c>
      <c r="E43" s="8">
        <v>0</v>
      </c>
      <c r="F43" s="12"/>
      <c r="G43" s="8"/>
      <c r="H43" s="8"/>
      <c r="I43" s="12">
        <f t="shared" si="15"/>
        <v>0</v>
      </c>
      <c r="J43" s="11"/>
      <c r="K43" s="39">
        <v>55</v>
      </c>
      <c r="L43" s="39">
        <v>55</v>
      </c>
      <c r="M43" s="39">
        <v>41</v>
      </c>
      <c r="N43" s="38">
        <f t="shared" si="16"/>
        <v>151</v>
      </c>
      <c r="O43" s="38">
        <f t="shared" si="17"/>
        <v>22.65</v>
      </c>
      <c r="P43" s="11"/>
      <c r="Q43" s="39">
        <v>69</v>
      </c>
      <c r="R43" s="43">
        <v>64</v>
      </c>
      <c r="S43" s="13">
        <f t="shared" si="18"/>
        <v>133</v>
      </c>
      <c r="T43" s="13">
        <f t="shared" si="19"/>
        <v>19.95</v>
      </c>
      <c r="U43" s="11"/>
      <c r="V43" s="39">
        <v>67</v>
      </c>
      <c r="W43" s="39">
        <v>66</v>
      </c>
      <c r="X43" s="14">
        <f t="shared" si="20"/>
        <v>133</v>
      </c>
      <c r="Y43" s="14">
        <f t="shared" si="21"/>
        <v>13.3</v>
      </c>
      <c r="Z43" s="11"/>
      <c r="AA43" s="39">
        <v>60</v>
      </c>
      <c r="AB43" s="43">
        <v>60</v>
      </c>
      <c r="AC43" s="72">
        <f t="shared" si="22"/>
        <v>120</v>
      </c>
      <c r="AD43" s="72">
        <f t="shared" si="23"/>
        <v>12</v>
      </c>
      <c r="AE43" s="11"/>
      <c r="AF43" s="42">
        <f t="shared" si="24"/>
        <v>67.900000000000006</v>
      </c>
      <c r="AG43" s="18"/>
      <c r="AH43" s="18"/>
      <c r="AI43" s="58">
        <f t="shared" si="25"/>
        <v>142</v>
      </c>
      <c r="AJ43" s="59">
        <f t="shared" si="26"/>
        <v>0.71</v>
      </c>
      <c r="AK43" s="21"/>
      <c r="AL43" s="68">
        <f t="shared" si="27"/>
        <v>126.5</v>
      </c>
      <c r="AM43" s="69">
        <f t="shared" si="28"/>
        <v>0.63249999999999995</v>
      </c>
      <c r="AN43" s="19"/>
    </row>
    <row r="44" spans="1:40" ht="14.1" customHeight="1" x14ac:dyDescent="0.2">
      <c r="AG44" s="33"/>
      <c r="AH44" s="33"/>
      <c r="AI44" s="58"/>
      <c r="AJ44" s="59"/>
      <c r="AK44" s="21"/>
      <c r="AL44" s="68"/>
      <c r="AM44" s="69"/>
      <c r="AN44" s="31"/>
    </row>
    <row r="45" spans="1:40" ht="14.1" customHeight="1" x14ac:dyDescent="0.2">
      <c r="AG45" s="33"/>
      <c r="AH45" s="33"/>
      <c r="AI45" s="58"/>
      <c r="AJ45" s="59"/>
      <c r="AK45" s="21"/>
      <c r="AL45" s="68"/>
      <c r="AM45" s="69"/>
      <c r="AN45" s="35"/>
    </row>
    <row r="46" spans="1:40" ht="14.1" customHeight="1" x14ac:dyDescent="0.2">
      <c r="A46" s="106" t="s">
        <v>65</v>
      </c>
      <c r="B46" s="46"/>
      <c r="C46" s="45"/>
      <c r="D46" s="46"/>
      <c r="E46" s="8">
        <v>0</v>
      </c>
      <c r="F46" s="12"/>
      <c r="G46" s="8"/>
      <c r="H46" s="8"/>
      <c r="I46" s="12">
        <f>SUM(G46:H46)</f>
        <v>0</v>
      </c>
      <c r="J46" s="11"/>
      <c r="K46" s="39"/>
      <c r="L46" s="39"/>
      <c r="M46" s="39"/>
      <c r="N46" s="38">
        <f>SUM(K46:M46)</f>
        <v>0</v>
      </c>
      <c r="O46" s="38">
        <f>N46*(15%)</f>
        <v>0</v>
      </c>
      <c r="P46" s="11"/>
      <c r="Q46" s="39"/>
      <c r="R46" s="43"/>
      <c r="S46" s="13">
        <f>SUM(Q46:R46)</f>
        <v>0</v>
      </c>
      <c r="T46" s="13">
        <f>S46*(15%)</f>
        <v>0</v>
      </c>
      <c r="U46" s="11"/>
      <c r="V46" s="39"/>
      <c r="W46" s="39"/>
      <c r="X46" s="14">
        <f>SUM(V46:W46)</f>
        <v>0</v>
      </c>
      <c r="Y46" s="14">
        <f>X46*(10%)</f>
        <v>0</v>
      </c>
      <c r="Z46" s="11"/>
      <c r="AA46" s="39"/>
      <c r="AB46" s="43"/>
      <c r="AC46" s="72">
        <f>SUM(AA46:AB46)</f>
        <v>0</v>
      </c>
      <c r="AD46" s="72">
        <f>AC46*(10%)</f>
        <v>0</v>
      </c>
      <c r="AE46" s="11"/>
      <c r="AF46" s="42">
        <f>SUM(O46,Y46,AD46,T46)</f>
        <v>0</v>
      </c>
      <c r="AG46" s="18"/>
      <c r="AH46" s="18"/>
      <c r="AI46" s="58">
        <f>(N46+S46)/2</f>
        <v>0</v>
      </c>
      <c r="AJ46" s="59">
        <f t="shared" si="26"/>
        <v>0</v>
      </c>
      <c r="AK46" s="21"/>
      <c r="AL46" s="68">
        <f>(X46+AC46)/2</f>
        <v>0</v>
      </c>
      <c r="AM46" s="69">
        <f t="shared" si="28"/>
        <v>0</v>
      </c>
      <c r="AN46" s="18"/>
    </row>
    <row r="48" spans="1:40" s="48" customFormat="1" x14ac:dyDescent="0.2">
      <c r="A48" s="47" t="s">
        <v>40</v>
      </c>
      <c r="AF48" s="49"/>
      <c r="AI48" s="49"/>
      <c r="AJ48" s="49"/>
      <c r="AK48" s="49"/>
      <c r="AL48" s="49"/>
      <c r="AM48" s="49"/>
    </row>
    <row r="49" spans="1:39" s="48" customFormat="1" x14ac:dyDescent="0.2">
      <c r="A49" s="47" t="s">
        <v>41</v>
      </c>
      <c r="AF49" s="49"/>
      <c r="AI49" s="49"/>
      <c r="AJ49" s="49"/>
      <c r="AK49" s="49"/>
      <c r="AL49" s="49"/>
      <c r="AM49" s="49"/>
    </row>
    <row r="50" spans="1:39" s="48" customFormat="1" x14ac:dyDescent="0.2">
      <c r="A50" s="50" t="s">
        <v>39</v>
      </c>
      <c r="AF50" s="49"/>
      <c r="AI50" s="49"/>
      <c r="AJ50" s="49"/>
      <c r="AK50" s="49"/>
      <c r="AL50" s="49"/>
      <c r="AM50" s="49"/>
    </row>
    <row r="51" spans="1:39" s="48" customFormat="1" x14ac:dyDescent="0.2">
      <c r="A51" s="50"/>
      <c r="AF51" s="49"/>
      <c r="AI51" s="49"/>
      <c r="AJ51" s="49"/>
      <c r="AK51" s="49"/>
      <c r="AL51" s="49"/>
      <c r="AM51" s="49"/>
    </row>
    <row r="52" spans="1:39" s="48" customFormat="1" x14ac:dyDescent="0.2">
      <c r="A52" s="50"/>
      <c r="AF52" s="49"/>
      <c r="AI52" s="49"/>
      <c r="AJ52" s="49"/>
      <c r="AK52" s="49"/>
      <c r="AL52" s="49"/>
      <c r="AM52" s="49"/>
    </row>
    <row r="53" spans="1:39" s="48" customFormat="1" x14ac:dyDescent="0.2">
      <c r="A53" s="47"/>
      <c r="AF53" s="49"/>
      <c r="AI53" s="49"/>
      <c r="AJ53" s="49"/>
      <c r="AK53" s="49"/>
      <c r="AL53" s="49"/>
      <c r="AM53" s="49"/>
    </row>
    <row r="54" spans="1:39" s="48" customFormat="1" x14ac:dyDescent="0.2">
      <c r="A54" s="47"/>
      <c r="AF54" s="49"/>
      <c r="AI54" s="49"/>
      <c r="AJ54" s="49"/>
      <c r="AK54" s="49"/>
      <c r="AL54" s="49"/>
      <c r="AM54" s="49"/>
    </row>
    <row r="55" spans="1:39" s="48" customFormat="1" x14ac:dyDescent="0.2">
      <c r="A55" s="47"/>
      <c r="AF55" s="49"/>
      <c r="AI55" s="49"/>
      <c r="AJ55" s="49"/>
      <c r="AK55" s="49"/>
      <c r="AL55" s="49"/>
      <c r="AM55" s="49"/>
    </row>
    <row r="56" spans="1:39" s="48" customFormat="1" x14ac:dyDescent="0.2">
      <c r="A56" s="47"/>
      <c r="AF56" s="49"/>
      <c r="AI56" s="49"/>
      <c r="AJ56" s="49"/>
      <c r="AK56" s="49"/>
      <c r="AL56" s="49"/>
      <c r="AM56" s="49"/>
    </row>
    <row r="57" spans="1:39" s="48" customFormat="1" x14ac:dyDescent="0.2">
      <c r="A57" s="47"/>
      <c r="AF57" s="49"/>
      <c r="AI57" s="49"/>
      <c r="AJ57" s="49"/>
      <c r="AK57" s="49"/>
      <c r="AL57" s="49"/>
      <c r="AM57" s="49"/>
    </row>
    <row r="58" spans="1:39" s="48" customFormat="1" x14ac:dyDescent="0.2">
      <c r="A58" s="47"/>
      <c r="AF58" s="49"/>
      <c r="AI58" s="49"/>
      <c r="AJ58" s="49"/>
      <c r="AK58" s="49"/>
      <c r="AL58" s="49"/>
      <c r="AM58" s="49"/>
    </row>
    <row r="59" spans="1:39" s="48" customFormat="1" x14ac:dyDescent="0.2">
      <c r="A59" s="47"/>
      <c r="AF59" s="49"/>
      <c r="AI59" s="49"/>
      <c r="AJ59" s="49"/>
      <c r="AK59" s="49"/>
      <c r="AL59" s="49"/>
      <c r="AM59" s="49"/>
    </row>
    <row r="60" spans="1:39" s="48" customFormat="1" x14ac:dyDescent="0.2">
      <c r="A60" s="47"/>
      <c r="AF60" s="49"/>
      <c r="AI60" s="49"/>
      <c r="AJ60" s="49"/>
      <c r="AK60" s="49"/>
      <c r="AL60" s="49"/>
      <c r="AM60" s="49"/>
    </row>
    <row r="61" spans="1:39" s="48" customFormat="1" x14ac:dyDescent="0.2">
      <c r="A61" s="47"/>
      <c r="AF61" s="49"/>
      <c r="AI61" s="49"/>
      <c r="AJ61" s="49"/>
      <c r="AK61" s="49"/>
      <c r="AL61" s="49"/>
      <c r="AM61" s="49"/>
    </row>
    <row r="62" spans="1:39" s="48" customFormat="1" x14ac:dyDescent="0.2">
      <c r="A62" s="47"/>
      <c r="AF62" s="49"/>
      <c r="AI62" s="49"/>
      <c r="AJ62" s="49"/>
      <c r="AK62" s="49"/>
      <c r="AL62" s="49"/>
      <c r="AM62" s="49"/>
    </row>
    <row r="63" spans="1:39" s="48" customFormat="1" x14ac:dyDescent="0.2">
      <c r="A63" s="47"/>
      <c r="AF63" s="49"/>
      <c r="AI63" s="49"/>
      <c r="AJ63" s="49"/>
      <c r="AK63" s="49"/>
      <c r="AL63" s="49"/>
      <c r="AM63" s="49"/>
    </row>
    <row r="64" spans="1:39" s="48" customFormat="1" x14ac:dyDescent="0.2">
      <c r="A64" s="47"/>
      <c r="AF64" s="49"/>
      <c r="AI64" s="49"/>
      <c r="AJ64" s="49"/>
      <c r="AK64" s="49"/>
      <c r="AL64" s="49"/>
      <c r="AM64" s="49"/>
    </row>
    <row r="65" spans="1:39" s="48" customFormat="1" x14ac:dyDescent="0.2">
      <c r="A65" s="47"/>
      <c r="AF65" s="49"/>
      <c r="AI65" s="49"/>
      <c r="AJ65" s="49"/>
      <c r="AK65" s="49"/>
      <c r="AL65" s="49"/>
      <c r="AM65" s="49"/>
    </row>
    <row r="66" spans="1:39" s="48" customFormat="1" x14ac:dyDescent="0.2">
      <c r="A66" s="47"/>
      <c r="AF66" s="49"/>
      <c r="AI66" s="49"/>
      <c r="AJ66" s="49"/>
      <c r="AK66" s="49"/>
      <c r="AL66" s="49"/>
      <c r="AM66" s="49"/>
    </row>
    <row r="67" spans="1:39" s="48" customFormat="1" x14ac:dyDescent="0.2">
      <c r="A67" s="47"/>
      <c r="AF67" s="49"/>
      <c r="AI67" s="49"/>
      <c r="AJ67" s="49"/>
      <c r="AK67" s="49"/>
      <c r="AL67" s="49"/>
      <c r="AM67" s="49"/>
    </row>
    <row r="68" spans="1:39" s="48" customFormat="1" x14ac:dyDescent="0.2">
      <c r="A68" s="47"/>
      <c r="AF68" s="49"/>
      <c r="AI68" s="49"/>
      <c r="AJ68" s="49"/>
      <c r="AK68" s="49"/>
      <c r="AL68" s="49"/>
      <c r="AM68" s="49"/>
    </row>
    <row r="69" spans="1:39" s="48" customFormat="1" x14ac:dyDescent="0.2">
      <c r="A69" s="47"/>
      <c r="AF69" s="49"/>
      <c r="AI69" s="49"/>
      <c r="AJ69" s="49"/>
      <c r="AK69" s="49"/>
      <c r="AL69" s="49"/>
      <c r="AM69" s="49"/>
    </row>
    <row r="70" spans="1:39" s="48" customFormat="1" x14ac:dyDescent="0.2">
      <c r="A70" s="47"/>
      <c r="AF70" s="49"/>
      <c r="AI70" s="49"/>
      <c r="AJ70" s="49"/>
      <c r="AK70" s="49"/>
      <c r="AL70" s="49"/>
      <c r="AM70" s="49"/>
    </row>
    <row r="71" spans="1:39" s="48" customFormat="1" x14ac:dyDescent="0.2">
      <c r="A71" s="47"/>
      <c r="AF71" s="49"/>
      <c r="AI71" s="49"/>
      <c r="AJ71" s="49"/>
      <c r="AK71" s="49"/>
      <c r="AL71" s="49"/>
      <c r="AM71" s="49"/>
    </row>
    <row r="72" spans="1:39" s="48" customFormat="1" x14ac:dyDescent="0.2">
      <c r="A72" s="47"/>
      <c r="AF72" s="49"/>
      <c r="AI72" s="49"/>
      <c r="AJ72" s="49"/>
      <c r="AK72" s="49"/>
      <c r="AL72" s="49"/>
      <c r="AM72" s="49"/>
    </row>
    <row r="73" spans="1:39" s="48" customFormat="1" x14ac:dyDescent="0.2">
      <c r="A73" s="47"/>
      <c r="AF73" s="49"/>
      <c r="AI73" s="49"/>
      <c r="AJ73" s="49"/>
      <c r="AK73" s="49"/>
      <c r="AL73" s="49"/>
      <c r="AM73" s="49"/>
    </row>
    <row r="74" spans="1:39" s="48" customFormat="1" x14ac:dyDescent="0.2">
      <c r="A74" s="47"/>
      <c r="AF74" s="49"/>
      <c r="AI74" s="49"/>
      <c r="AJ74" s="49"/>
      <c r="AK74" s="49"/>
      <c r="AL74" s="49"/>
      <c r="AM74" s="49"/>
    </row>
    <row r="75" spans="1:39" s="48" customFormat="1" x14ac:dyDescent="0.2">
      <c r="A75" s="47"/>
      <c r="AF75" s="49"/>
      <c r="AI75" s="49"/>
      <c r="AJ75" s="49"/>
      <c r="AK75" s="49"/>
      <c r="AL75" s="49"/>
      <c r="AM75" s="49"/>
    </row>
    <row r="76" spans="1:39" s="48" customFormat="1" x14ac:dyDescent="0.2">
      <c r="A76" s="47"/>
      <c r="AF76" s="49"/>
      <c r="AI76" s="49"/>
      <c r="AJ76" s="49"/>
      <c r="AK76" s="49"/>
      <c r="AL76" s="49"/>
      <c r="AM76" s="49"/>
    </row>
    <row r="77" spans="1:39" s="48" customFormat="1" x14ac:dyDescent="0.2">
      <c r="A77" s="47"/>
      <c r="AF77" s="49"/>
      <c r="AI77" s="49"/>
      <c r="AJ77" s="49"/>
      <c r="AK77" s="49"/>
      <c r="AL77" s="49"/>
      <c r="AM77" s="49"/>
    </row>
    <row r="78" spans="1:39" s="48" customFormat="1" x14ac:dyDescent="0.2">
      <c r="A78" s="47"/>
      <c r="AF78" s="49"/>
      <c r="AI78" s="49"/>
      <c r="AJ78" s="49"/>
      <c r="AK78" s="49"/>
      <c r="AL78" s="49"/>
      <c r="AM78" s="49"/>
    </row>
    <row r="79" spans="1:39" s="48" customFormat="1" x14ac:dyDescent="0.2">
      <c r="A79" s="47"/>
      <c r="AF79" s="49"/>
      <c r="AI79" s="49"/>
      <c r="AJ79" s="49"/>
      <c r="AK79" s="49"/>
      <c r="AL79" s="49"/>
      <c r="AM79" s="49"/>
    </row>
    <row r="80" spans="1:39" s="48" customFormat="1" x14ac:dyDescent="0.2">
      <c r="A80" s="47"/>
      <c r="AF80" s="49"/>
      <c r="AI80" s="49"/>
      <c r="AJ80" s="49"/>
      <c r="AK80" s="49"/>
      <c r="AL80" s="49"/>
      <c r="AM80" s="49"/>
    </row>
    <row r="81" spans="1:39" s="48" customFormat="1" x14ac:dyDescent="0.2">
      <c r="A81" s="47"/>
      <c r="AF81" s="49"/>
      <c r="AI81" s="49"/>
      <c r="AJ81" s="49"/>
      <c r="AK81" s="49"/>
      <c r="AL81" s="49"/>
      <c r="AM81" s="49"/>
    </row>
    <row r="82" spans="1:39" s="48" customFormat="1" x14ac:dyDescent="0.2">
      <c r="A82" s="47"/>
      <c r="AF82" s="49"/>
      <c r="AI82" s="49"/>
      <c r="AJ82" s="49"/>
      <c r="AK82" s="49"/>
      <c r="AL82" s="49"/>
      <c r="AM82" s="49"/>
    </row>
    <row r="83" spans="1:39" s="48" customFormat="1" x14ac:dyDescent="0.2">
      <c r="A83" s="47"/>
      <c r="AF83" s="49"/>
      <c r="AI83" s="49"/>
      <c r="AJ83" s="49"/>
      <c r="AK83" s="49"/>
      <c r="AL83" s="49"/>
      <c r="AM83" s="49"/>
    </row>
    <row r="84" spans="1:39" s="48" customFormat="1" x14ac:dyDescent="0.2">
      <c r="A84" s="47"/>
      <c r="AF84" s="49"/>
      <c r="AI84" s="49"/>
      <c r="AJ84" s="49"/>
      <c r="AK84" s="49"/>
      <c r="AL84" s="49"/>
      <c r="AM84" s="49"/>
    </row>
    <row r="85" spans="1:39" s="48" customFormat="1" x14ac:dyDescent="0.2">
      <c r="A85" s="47"/>
      <c r="AF85" s="49"/>
      <c r="AI85" s="49"/>
      <c r="AJ85" s="49"/>
      <c r="AK85" s="49"/>
      <c r="AL85" s="49"/>
      <c r="AM85" s="49"/>
    </row>
    <row r="86" spans="1:39" s="48" customFormat="1" x14ac:dyDescent="0.2">
      <c r="A86" s="47"/>
      <c r="AF86" s="49"/>
      <c r="AI86" s="49"/>
      <c r="AJ86" s="49"/>
      <c r="AK86" s="49"/>
      <c r="AL86" s="49"/>
      <c r="AM86" s="49"/>
    </row>
    <row r="87" spans="1:39" s="48" customFormat="1" x14ac:dyDescent="0.2">
      <c r="A87" s="47"/>
      <c r="AF87" s="49"/>
      <c r="AI87" s="49"/>
      <c r="AJ87" s="49"/>
      <c r="AK87" s="49"/>
      <c r="AL87" s="49"/>
      <c r="AM87" s="49"/>
    </row>
    <row r="88" spans="1:39" s="48" customFormat="1" x14ac:dyDescent="0.2">
      <c r="A88" s="47"/>
      <c r="AF88" s="49"/>
      <c r="AI88" s="49"/>
      <c r="AJ88" s="49"/>
      <c r="AK88" s="49"/>
      <c r="AL88" s="49"/>
      <c r="AM88" s="49"/>
    </row>
    <row r="89" spans="1:39" s="48" customFormat="1" x14ac:dyDescent="0.2">
      <c r="A89" s="47"/>
      <c r="AF89" s="49"/>
      <c r="AI89" s="49"/>
      <c r="AJ89" s="49"/>
      <c r="AK89" s="49"/>
      <c r="AL89" s="49"/>
      <c r="AM89" s="49"/>
    </row>
    <row r="90" spans="1:39" s="48" customFormat="1" x14ac:dyDescent="0.2">
      <c r="A90" s="47"/>
      <c r="AF90" s="49"/>
      <c r="AI90" s="49"/>
      <c r="AJ90" s="49"/>
      <c r="AK90" s="49"/>
      <c r="AL90" s="49"/>
      <c r="AM90" s="49"/>
    </row>
    <row r="91" spans="1:39" s="48" customFormat="1" x14ac:dyDescent="0.2">
      <c r="A91" s="47"/>
      <c r="AF91" s="49"/>
      <c r="AI91" s="49"/>
      <c r="AJ91" s="49"/>
      <c r="AK91" s="49"/>
      <c r="AL91" s="49"/>
      <c r="AM91" s="49"/>
    </row>
    <row r="92" spans="1:39" s="48" customFormat="1" x14ac:dyDescent="0.2">
      <c r="A92" s="47"/>
      <c r="AF92" s="49"/>
      <c r="AI92" s="49"/>
      <c r="AJ92" s="49"/>
      <c r="AK92" s="49"/>
      <c r="AL92" s="49"/>
      <c r="AM92" s="49"/>
    </row>
    <row r="93" spans="1:39" s="48" customFormat="1" x14ac:dyDescent="0.2">
      <c r="A93" s="47"/>
      <c r="AF93" s="49"/>
      <c r="AI93" s="49"/>
      <c r="AJ93" s="49"/>
      <c r="AK93" s="49"/>
      <c r="AL93" s="49"/>
      <c r="AM93" s="49"/>
    </row>
    <row r="94" spans="1:39" s="48" customFormat="1" x14ac:dyDescent="0.2">
      <c r="A94" s="47"/>
      <c r="AF94" s="49"/>
      <c r="AI94" s="49"/>
      <c r="AJ94" s="49"/>
      <c r="AK94" s="49"/>
      <c r="AL94" s="49"/>
      <c r="AM94" s="49"/>
    </row>
    <row r="95" spans="1:39" s="48" customFormat="1" x14ac:dyDescent="0.2">
      <c r="A95" s="47"/>
      <c r="AF95" s="49"/>
      <c r="AI95" s="49"/>
      <c r="AJ95" s="49"/>
      <c r="AK95" s="49"/>
      <c r="AL95" s="49"/>
      <c r="AM95" s="49"/>
    </row>
    <row r="96" spans="1:39" s="48" customFormat="1" x14ac:dyDescent="0.2">
      <c r="A96" s="47"/>
      <c r="AF96" s="49"/>
      <c r="AI96" s="49"/>
      <c r="AJ96" s="49"/>
      <c r="AK96" s="49"/>
      <c r="AL96" s="49"/>
      <c r="AM96" s="49"/>
    </row>
    <row r="97" spans="1:39" s="48" customFormat="1" x14ac:dyDescent="0.2">
      <c r="A97" s="47"/>
      <c r="AF97" s="49"/>
      <c r="AI97" s="49"/>
      <c r="AJ97" s="49"/>
      <c r="AK97" s="49"/>
      <c r="AL97" s="49"/>
      <c r="AM97" s="49"/>
    </row>
    <row r="98" spans="1:39" s="48" customFormat="1" x14ac:dyDescent="0.2">
      <c r="A98" s="47"/>
      <c r="AF98" s="49"/>
      <c r="AI98" s="49"/>
      <c r="AJ98" s="49"/>
      <c r="AK98" s="49"/>
      <c r="AL98" s="49"/>
      <c r="AM98" s="49"/>
    </row>
    <row r="99" spans="1:39" s="48" customFormat="1" x14ac:dyDescent="0.2">
      <c r="A99" s="47"/>
      <c r="AF99" s="49"/>
      <c r="AI99" s="49"/>
      <c r="AJ99" s="49"/>
      <c r="AK99" s="49"/>
      <c r="AL99" s="49"/>
      <c r="AM99" s="49"/>
    </row>
    <row r="100" spans="1:39" s="48" customFormat="1" x14ac:dyDescent="0.2">
      <c r="A100" s="47"/>
      <c r="AF100" s="49"/>
      <c r="AI100" s="49"/>
      <c r="AJ100" s="49"/>
      <c r="AK100" s="49"/>
      <c r="AL100" s="49"/>
      <c r="AM100" s="49"/>
    </row>
    <row r="101" spans="1:39" s="48" customFormat="1" x14ac:dyDescent="0.2">
      <c r="A101" s="47"/>
      <c r="AF101" s="49"/>
      <c r="AI101" s="49"/>
      <c r="AJ101" s="49"/>
      <c r="AK101" s="49"/>
      <c r="AL101" s="49"/>
      <c r="AM101" s="49"/>
    </row>
    <row r="102" spans="1:39" s="48" customFormat="1" x14ac:dyDescent="0.2">
      <c r="A102" s="47"/>
      <c r="AF102" s="49"/>
      <c r="AI102" s="49"/>
      <c r="AJ102" s="49"/>
      <c r="AK102" s="49"/>
      <c r="AL102" s="49"/>
      <c r="AM102" s="49"/>
    </row>
    <row r="103" spans="1:39" s="48" customFormat="1" x14ac:dyDescent="0.2">
      <c r="A103" s="47"/>
      <c r="AF103" s="49"/>
      <c r="AI103" s="49"/>
      <c r="AJ103" s="49"/>
      <c r="AK103" s="49"/>
      <c r="AL103" s="49"/>
      <c r="AM103" s="49"/>
    </row>
    <row r="104" spans="1:39" s="48" customFormat="1" x14ac:dyDescent="0.2">
      <c r="A104" s="47"/>
      <c r="AF104" s="49"/>
      <c r="AI104" s="49"/>
      <c r="AJ104" s="49"/>
      <c r="AK104" s="49"/>
      <c r="AL104" s="49"/>
      <c r="AM104" s="49"/>
    </row>
    <row r="105" spans="1:39" s="48" customFormat="1" x14ac:dyDescent="0.2">
      <c r="A105" s="47"/>
      <c r="AF105" s="49"/>
      <c r="AI105" s="49"/>
      <c r="AJ105" s="49"/>
      <c r="AK105" s="49"/>
      <c r="AL105" s="49"/>
      <c r="AM105" s="49"/>
    </row>
    <row r="106" spans="1:39" s="48" customFormat="1" x14ac:dyDescent="0.2">
      <c r="A106" s="47"/>
      <c r="AF106" s="49"/>
      <c r="AI106" s="49"/>
      <c r="AJ106" s="49"/>
      <c r="AK106" s="49"/>
      <c r="AL106" s="49"/>
      <c r="AM106" s="49"/>
    </row>
    <row r="107" spans="1:39" s="48" customFormat="1" x14ac:dyDescent="0.2">
      <c r="A107" s="47"/>
      <c r="AF107" s="49"/>
      <c r="AI107" s="49"/>
      <c r="AJ107" s="49"/>
      <c r="AK107" s="49"/>
      <c r="AL107" s="49"/>
      <c r="AM107" s="49"/>
    </row>
    <row r="108" spans="1:39" s="48" customFormat="1" x14ac:dyDescent="0.2">
      <c r="A108" s="47"/>
      <c r="AF108" s="49"/>
      <c r="AI108" s="49"/>
      <c r="AJ108" s="49"/>
      <c r="AK108" s="49"/>
      <c r="AL108" s="49"/>
      <c r="AM108" s="49"/>
    </row>
    <row r="109" spans="1:39" s="48" customFormat="1" x14ac:dyDescent="0.2">
      <c r="A109" s="47"/>
      <c r="AF109" s="49"/>
      <c r="AI109" s="49"/>
      <c r="AJ109" s="49"/>
      <c r="AK109" s="49"/>
      <c r="AL109" s="49"/>
      <c r="AM109" s="49"/>
    </row>
    <row r="110" spans="1:39" s="48" customFormat="1" x14ac:dyDescent="0.2">
      <c r="A110" s="47"/>
      <c r="AF110" s="49"/>
      <c r="AI110" s="49"/>
      <c r="AJ110" s="49"/>
      <c r="AK110" s="49"/>
      <c r="AL110" s="49"/>
      <c r="AM110" s="49"/>
    </row>
    <row r="111" spans="1:39" s="48" customFormat="1" x14ac:dyDescent="0.2">
      <c r="A111" s="47"/>
      <c r="AF111" s="49"/>
      <c r="AI111" s="49"/>
      <c r="AJ111" s="49"/>
      <c r="AK111" s="49"/>
      <c r="AL111" s="49"/>
      <c r="AM111" s="49"/>
    </row>
    <row r="112" spans="1:39" s="48" customFormat="1" x14ac:dyDescent="0.2">
      <c r="A112" s="47"/>
      <c r="AF112" s="49"/>
      <c r="AI112" s="49"/>
      <c r="AJ112" s="49"/>
      <c r="AK112" s="49"/>
      <c r="AL112" s="49"/>
      <c r="AM112" s="49"/>
    </row>
    <row r="113" spans="1:39" s="48" customFormat="1" x14ac:dyDescent="0.2">
      <c r="A113" s="47"/>
      <c r="AF113" s="49"/>
      <c r="AI113" s="49"/>
      <c r="AJ113" s="49"/>
      <c r="AK113" s="49"/>
      <c r="AL113" s="49"/>
      <c r="AM113" s="49"/>
    </row>
    <row r="114" spans="1:39" s="48" customFormat="1" x14ac:dyDescent="0.2">
      <c r="A114" s="47"/>
      <c r="AF114" s="49"/>
      <c r="AI114" s="49"/>
      <c r="AJ114" s="49"/>
      <c r="AK114" s="49"/>
      <c r="AL114" s="49"/>
      <c r="AM114" s="49"/>
    </row>
    <row r="115" spans="1:39" s="48" customFormat="1" x14ac:dyDescent="0.2">
      <c r="A115" s="47"/>
      <c r="AF115" s="49"/>
      <c r="AI115" s="49"/>
      <c r="AJ115" s="49"/>
      <c r="AK115" s="49"/>
      <c r="AL115" s="49"/>
      <c r="AM115" s="49"/>
    </row>
    <row r="116" spans="1:39" s="48" customFormat="1" x14ac:dyDescent="0.2">
      <c r="A116" s="47"/>
      <c r="AF116" s="49"/>
      <c r="AI116" s="49"/>
      <c r="AJ116" s="49"/>
      <c r="AK116" s="49"/>
      <c r="AL116" s="49"/>
      <c r="AM116" s="49"/>
    </row>
    <row r="117" spans="1:39" s="48" customFormat="1" x14ac:dyDescent="0.2">
      <c r="A117" s="47"/>
      <c r="AF117" s="49"/>
      <c r="AI117" s="49"/>
      <c r="AJ117" s="49"/>
      <c r="AK117" s="49"/>
      <c r="AL117" s="49"/>
      <c r="AM117" s="49"/>
    </row>
    <row r="118" spans="1:39" s="48" customFormat="1" x14ac:dyDescent="0.2">
      <c r="A118" s="47"/>
      <c r="AF118" s="49"/>
      <c r="AI118" s="49"/>
      <c r="AJ118" s="49"/>
      <c r="AK118" s="49"/>
      <c r="AL118" s="49"/>
      <c r="AM118" s="49"/>
    </row>
    <row r="119" spans="1:39" s="48" customFormat="1" x14ac:dyDescent="0.2">
      <c r="A119" s="47"/>
      <c r="AF119" s="49"/>
      <c r="AI119" s="49"/>
      <c r="AJ119" s="49"/>
      <c r="AK119" s="49"/>
      <c r="AL119" s="49"/>
      <c r="AM119" s="49"/>
    </row>
    <row r="120" spans="1:39" s="48" customFormat="1" x14ac:dyDescent="0.2">
      <c r="A120" s="47"/>
      <c r="AF120" s="49"/>
      <c r="AI120" s="49"/>
      <c r="AJ120" s="49"/>
      <c r="AK120" s="49"/>
      <c r="AL120" s="49"/>
      <c r="AM120" s="49"/>
    </row>
    <row r="121" spans="1:39" s="48" customFormat="1" x14ac:dyDescent="0.2">
      <c r="A121" s="47"/>
      <c r="AF121" s="49"/>
      <c r="AI121" s="49"/>
      <c r="AJ121" s="49"/>
      <c r="AK121" s="49"/>
      <c r="AL121" s="49"/>
      <c r="AM121" s="49"/>
    </row>
  </sheetData>
  <mergeCells count="10">
    <mergeCell ref="K10:O10"/>
    <mergeCell ref="K9:O9"/>
    <mergeCell ref="AA9:AD9"/>
    <mergeCell ref="AA10:AD10"/>
    <mergeCell ref="AI10:AJ10"/>
    <mergeCell ref="AL10:AM10"/>
    <mergeCell ref="Q9:T9"/>
    <mergeCell ref="Q10:T10"/>
    <mergeCell ref="V9:Y9"/>
    <mergeCell ref="V10:Y10"/>
  </mergeCells>
  <phoneticPr fontId="0" type="noConversion"/>
  <printOptions gridLines="1"/>
  <pageMargins left="0.25" right="0.25" top="0.75" bottom="0.75" header="0.3" footer="0.3"/>
  <pageSetup scale="91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zoomScale="150" zoomScaleNormal="150" zoomScalePageLayoutView="150" workbookViewId="0">
      <pane ySplit="4" topLeftCell="A41" activePane="bottomLeft" state="frozen"/>
      <selection pane="bottomLeft" activeCell="C54" sqref="C54"/>
    </sheetView>
  </sheetViews>
  <sheetFormatPr defaultColWidth="8.85546875" defaultRowHeight="12.75" x14ac:dyDescent="0.2"/>
  <cols>
    <col min="1" max="1" width="23.42578125" customWidth="1"/>
    <col min="2" max="2" width="8.85546875" style="80"/>
    <col min="3" max="3" width="32" customWidth="1"/>
  </cols>
  <sheetData>
    <row r="1" spans="1:20" x14ac:dyDescent="0.2">
      <c r="A1" s="102" t="s">
        <v>68</v>
      </c>
      <c r="B1" s="103"/>
      <c r="C1" s="104"/>
    </row>
    <row r="2" spans="1:20" x14ac:dyDescent="0.2">
      <c r="A2" s="105" t="s">
        <v>43</v>
      </c>
      <c r="B2" s="103"/>
      <c r="C2" s="104"/>
    </row>
    <row r="3" spans="1:20" x14ac:dyDescent="0.2">
      <c r="A3" s="16"/>
      <c r="B3" s="91"/>
      <c r="C3" s="4"/>
    </row>
    <row r="4" spans="1:20" x14ac:dyDescent="0.2">
      <c r="B4" s="92" t="s">
        <v>21</v>
      </c>
      <c r="C4" s="15" t="s">
        <v>38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T4" s="1"/>
    </row>
    <row r="5" spans="1:20" x14ac:dyDescent="0.2">
      <c r="A5" s="17" t="s">
        <v>24</v>
      </c>
      <c r="B5" s="91"/>
      <c r="C5" s="3"/>
    </row>
    <row r="6" spans="1:20" x14ac:dyDescent="0.2">
      <c r="A6" s="3"/>
      <c r="B6" s="91"/>
      <c r="C6" s="3"/>
    </row>
    <row r="7" spans="1:20" x14ac:dyDescent="0.2">
      <c r="A7" s="3" t="s">
        <v>29</v>
      </c>
      <c r="B7" s="91"/>
      <c r="C7" s="95" t="s">
        <v>76</v>
      </c>
    </row>
    <row r="8" spans="1:20" x14ac:dyDescent="0.2">
      <c r="A8" s="3" t="s">
        <v>30</v>
      </c>
      <c r="B8" s="91"/>
      <c r="C8" s="95" t="s">
        <v>76</v>
      </c>
    </row>
    <row r="9" spans="1:20" x14ac:dyDescent="0.2">
      <c r="A9" s="3" t="s">
        <v>37</v>
      </c>
      <c r="B9" s="91"/>
      <c r="C9" s="95" t="s">
        <v>77</v>
      </c>
    </row>
    <row r="10" spans="1:20" x14ac:dyDescent="0.2">
      <c r="A10" s="3" t="s">
        <v>31</v>
      </c>
      <c r="B10" s="91"/>
      <c r="C10" s="95" t="s">
        <v>78</v>
      </c>
    </row>
    <row r="11" spans="1:20" x14ac:dyDescent="0.2">
      <c r="A11" s="3" t="s">
        <v>32</v>
      </c>
      <c r="B11" s="93">
        <f>Sheet1!H10</f>
        <v>41.45</v>
      </c>
      <c r="C11" s="3" t="s">
        <v>78</v>
      </c>
    </row>
    <row r="12" spans="1:20" x14ac:dyDescent="0.2">
      <c r="A12" s="3" t="s">
        <v>33</v>
      </c>
      <c r="B12" s="93">
        <f>Sheet1!H9</f>
        <v>46.7</v>
      </c>
      <c r="C12" s="3" t="s">
        <v>77</v>
      </c>
    </row>
    <row r="13" spans="1:20" x14ac:dyDescent="0.2">
      <c r="A13" s="3" t="s">
        <v>34</v>
      </c>
      <c r="B13" s="93">
        <f>Sheet1!H8</f>
        <v>58.7</v>
      </c>
      <c r="C13" s="3" t="s">
        <v>76</v>
      </c>
    </row>
    <row r="14" spans="1:20" x14ac:dyDescent="0.2">
      <c r="A14" s="3"/>
      <c r="B14" s="91"/>
      <c r="C14" s="3"/>
    </row>
    <row r="15" spans="1:20" x14ac:dyDescent="0.2">
      <c r="A15" s="3"/>
      <c r="B15" s="91"/>
      <c r="C15" s="3"/>
    </row>
    <row r="16" spans="1:20" x14ac:dyDescent="0.2">
      <c r="A16" s="3"/>
      <c r="B16" s="91"/>
      <c r="C16" s="3"/>
    </row>
    <row r="17" spans="1:3" x14ac:dyDescent="0.2">
      <c r="A17" s="17" t="s">
        <v>23</v>
      </c>
      <c r="B17" s="91"/>
      <c r="C17" s="3"/>
    </row>
    <row r="18" spans="1:3" x14ac:dyDescent="0.2">
      <c r="A18" s="3"/>
      <c r="B18" s="91"/>
      <c r="C18" s="3"/>
    </row>
    <row r="19" spans="1:3" x14ac:dyDescent="0.2">
      <c r="A19" s="3" t="s">
        <v>29</v>
      </c>
      <c r="B19" s="91"/>
      <c r="C19" s="95" t="s">
        <v>83</v>
      </c>
    </row>
    <row r="20" spans="1:3" x14ac:dyDescent="0.2">
      <c r="A20" s="3" t="s">
        <v>30</v>
      </c>
      <c r="B20" s="91"/>
      <c r="C20" s="95" t="s">
        <v>83</v>
      </c>
    </row>
    <row r="21" spans="1:3" x14ac:dyDescent="0.2">
      <c r="A21" s="3" t="s">
        <v>37</v>
      </c>
      <c r="B21" s="91"/>
      <c r="C21" s="95" t="s">
        <v>81</v>
      </c>
    </row>
    <row r="22" spans="1:3" x14ac:dyDescent="0.2">
      <c r="A22" s="3" t="s">
        <v>31</v>
      </c>
      <c r="B22" s="91"/>
      <c r="C22" s="95" t="s">
        <v>80</v>
      </c>
    </row>
    <row r="23" spans="1:3" x14ac:dyDescent="0.2">
      <c r="A23" s="3" t="s">
        <v>32</v>
      </c>
      <c r="B23" s="93">
        <f>Sheet1!H17</f>
        <v>57.8</v>
      </c>
      <c r="C23" s="3" t="s">
        <v>82</v>
      </c>
    </row>
    <row r="24" spans="1:3" x14ac:dyDescent="0.2">
      <c r="A24" s="3" t="s">
        <v>33</v>
      </c>
      <c r="B24" s="93">
        <f>Sheet1!H16</f>
        <v>59.150000000000006</v>
      </c>
      <c r="C24" s="3" t="s">
        <v>81</v>
      </c>
    </row>
    <row r="25" spans="1:3" x14ac:dyDescent="0.2">
      <c r="A25" s="3" t="s">
        <v>34</v>
      </c>
      <c r="B25" s="93">
        <f>Sheet1!H15</f>
        <v>64.5</v>
      </c>
      <c r="C25" s="3" t="s">
        <v>83</v>
      </c>
    </row>
    <row r="26" spans="1:3" x14ac:dyDescent="0.2">
      <c r="A26" s="3"/>
      <c r="B26" s="91"/>
      <c r="C26" s="3"/>
    </row>
    <row r="27" spans="1:3" x14ac:dyDescent="0.2">
      <c r="A27" s="3"/>
      <c r="B27" s="91"/>
      <c r="C27" s="3"/>
    </row>
    <row r="28" spans="1:3" x14ac:dyDescent="0.2">
      <c r="A28" s="3"/>
      <c r="B28" s="91"/>
      <c r="C28" s="3"/>
    </row>
    <row r="29" spans="1:3" x14ac:dyDescent="0.2">
      <c r="A29" s="17" t="s">
        <v>25</v>
      </c>
      <c r="B29" s="91"/>
      <c r="C29" s="3"/>
    </row>
    <row r="30" spans="1:3" x14ac:dyDescent="0.2">
      <c r="A30" s="3"/>
      <c r="B30" s="91"/>
      <c r="C30" s="3"/>
    </row>
    <row r="31" spans="1:3" x14ac:dyDescent="0.2">
      <c r="A31" s="3" t="s">
        <v>29</v>
      </c>
      <c r="B31" s="91"/>
      <c r="C31" s="95" t="s">
        <v>84</v>
      </c>
    </row>
    <row r="32" spans="1:3" x14ac:dyDescent="0.2">
      <c r="A32" s="3" t="s">
        <v>30</v>
      </c>
      <c r="B32" s="91"/>
      <c r="C32" s="95" t="s">
        <v>86</v>
      </c>
    </row>
    <row r="33" spans="1:4" x14ac:dyDescent="0.2">
      <c r="A33" s="3" t="s">
        <v>37</v>
      </c>
      <c r="B33" s="91"/>
      <c r="C33" s="95" t="s">
        <v>85</v>
      </c>
    </row>
    <row r="34" spans="1:4" x14ac:dyDescent="0.2">
      <c r="A34" s="3" t="s">
        <v>31</v>
      </c>
      <c r="B34" s="91"/>
      <c r="C34" s="95" t="s">
        <v>84</v>
      </c>
    </row>
    <row r="35" spans="1:4" x14ac:dyDescent="0.2">
      <c r="A35" s="3" t="s">
        <v>32</v>
      </c>
      <c r="B35" s="93">
        <f>Sheet1!H24</f>
        <v>66.149999999999991</v>
      </c>
      <c r="C35" s="95" t="s">
        <v>85</v>
      </c>
    </row>
    <row r="36" spans="1:4" x14ac:dyDescent="0.2">
      <c r="A36" s="3" t="s">
        <v>33</v>
      </c>
      <c r="B36" s="93">
        <f>Sheet1!H23</f>
        <v>66.849999999999994</v>
      </c>
      <c r="C36" s="95" t="s">
        <v>86</v>
      </c>
      <c r="D36" s="94"/>
    </row>
    <row r="37" spans="1:4" x14ac:dyDescent="0.2">
      <c r="A37" s="3" t="s">
        <v>34</v>
      </c>
      <c r="B37" s="93">
        <f>Sheet1!H22</f>
        <v>67.350000000000009</v>
      </c>
      <c r="C37" s="3" t="s">
        <v>84</v>
      </c>
    </row>
    <row r="38" spans="1:4" x14ac:dyDescent="0.2">
      <c r="A38" s="3"/>
      <c r="B38" s="91"/>
      <c r="C38" s="3"/>
    </row>
    <row r="39" spans="1:4" x14ac:dyDescent="0.2">
      <c r="A39" s="3"/>
      <c r="B39" s="91"/>
      <c r="C39" s="3"/>
    </row>
    <row r="40" spans="1:4" x14ac:dyDescent="0.2">
      <c r="A40" s="17" t="s">
        <v>44</v>
      </c>
      <c r="B40" s="91"/>
      <c r="C40" s="3"/>
    </row>
    <row r="41" spans="1:4" x14ac:dyDescent="0.2">
      <c r="A41" s="3"/>
      <c r="B41" s="91"/>
      <c r="C41" s="3"/>
    </row>
    <row r="42" spans="1:4" x14ac:dyDescent="0.2">
      <c r="A42" s="3" t="s">
        <v>29</v>
      </c>
      <c r="B42" s="91"/>
      <c r="C42" s="95" t="s">
        <v>88</v>
      </c>
    </row>
    <row r="43" spans="1:4" x14ac:dyDescent="0.2">
      <c r="A43" s="3" t="s">
        <v>30</v>
      </c>
      <c r="B43" s="91"/>
      <c r="C43" s="95" t="s">
        <v>87</v>
      </c>
    </row>
    <row r="44" spans="1:4" x14ac:dyDescent="0.2">
      <c r="A44" s="3" t="s">
        <v>37</v>
      </c>
      <c r="B44" s="91"/>
      <c r="C44" s="95" t="s">
        <v>87</v>
      </c>
    </row>
    <row r="45" spans="1:4" x14ac:dyDescent="0.2">
      <c r="A45" s="3" t="s">
        <v>31</v>
      </c>
      <c r="B45" s="91"/>
      <c r="C45" s="95" t="s">
        <v>87</v>
      </c>
    </row>
    <row r="46" spans="1:4" x14ac:dyDescent="0.2">
      <c r="A46" s="3" t="s">
        <v>32</v>
      </c>
      <c r="B46" s="93">
        <f>Sheet1!H32</f>
        <v>64.650000000000006</v>
      </c>
      <c r="C46" s="95" t="s">
        <v>89</v>
      </c>
    </row>
    <row r="47" spans="1:4" x14ac:dyDescent="0.2">
      <c r="A47" s="3" t="s">
        <v>33</v>
      </c>
      <c r="B47" s="93">
        <f>Sheet1!H31</f>
        <v>67.900000000000006</v>
      </c>
      <c r="C47" s="95" t="s">
        <v>88</v>
      </c>
    </row>
    <row r="48" spans="1:4" x14ac:dyDescent="0.2">
      <c r="A48" s="3" t="s">
        <v>34</v>
      </c>
      <c r="B48" s="93">
        <f>Sheet1!H30</f>
        <v>69.849999999999994</v>
      </c>
      <c r="C48" s="3" t="s">
        <v>87</v>
      </c>
    </row>
    <row r="49" spans="1:3" x14ac:dyDescent="0.2">
      <c r="A49" s="3"/>
      <c r="B49" s="91"/>
      <c r="C49" s="3"/>
    </row>
    <row r="50" spans="1:3" x14ac:dyDescent="0.2">
      <c r="A50" s="3"/>
      <c r="B50" s="91"/>
      <c r="C50" s="3"/>
    </row>
    <row r="51" spans="1:3" x14ac:dyDescent="0.2">
      <c r="A51" s="3" t="s">
        <v>35</v>
      </c>
      <c r="B51" s="91"/>
      <c r="C51" s="95" t="s">
        <v>87</v>
      </c>
    </row>
    <row r="52" spans="1:3" x14ac:dyDescent="0.2">
      <c r="A52" s="3"/>
      <c r="B52" s="91"/>
      <c r="C52" s="3"/>
    </row>
    <row r="53" spans="1:3" x14ac:dyDescent="0.2">
      <c r="A53" s="3" t="s">
        <v>36</v>
      </c>
      <c r="B53" s="91"/>
      <c r="C53" s="95" t="s">
        <v>87</v>
      </c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150" zoomScaleNormal="150" zoomScalePageLayoutView="150" workbookViewId="0">
      <pane ySplit="5" topLeftCell="A6" activePane="bottomLeft" state="frozen"/>
      <selection pane="bottomLeft" activeCell="D30" sqref="D30:E35"/>
    </sheetView>
  </sheetViews>
  <sheetFormatPr defaultColWidth="8.85546875" defaultRowHeight="15" x14ac:dyDescent="0.25"/>
  <cols>
    <col min="1" max="1" width="28.85546875" style="81" customWidth="1"/>
    <col min="2" max="2" width="8.85546875" style="82"/>
    <col min="3" max="3" width="8.85546875" style="87"/>
    <col min="4" max="4" width="21.7109375" style="87" customWidth="1"/>
    <col min="5" max="5" width="12.42578125" style="83" customWidth="1"/>
    <col min="6" max="6" width="8.85546875" style="88"/>
    <col min="7" max="7" width="21.7109375" style="88" customWidth="1"/>
    <col min="8" max="8" width="13.28515625" style="84" customWidth="1"/>
    <col min="9" max="9" width="8.85546875" style="89"/>
    <col min="10" max="10" width="21" style="89" customWidth="1"/>
    <col min="11" max="11" width="16" style="85" customWidth="1"/>
    <col min="12" max="12" width="8.85546875" style="90" customWidth="1"/>
    <col min="13" max="13" width="22.42578125" style="90" customWidth="1"/>
    <col min="14" max="14" width="13.7109375" style="86" customWidth="1"/>
    <col min="15" max="16384" width="8.85546875" style="81"/>
  </cols>
  <sheetData>
    <row r="1" spans="1:14" ht="30" x14ac:dyDescent="0.25">
      <c r="A1" s="81" t="str">
        <f>+Totals!A9</f>
        <v>Judge</v>
      </c>
      <c r="B1" s="82" t="str">
        <f>+Totals!B9</f>
        <v>Becca Sullens</v>
      </c>
      <c r="E1" s="83" t="str">
        <f>+Totals!D9</f>
        <v>Jim Bailey</v>
      </c>
      <c r="K1" s="85">
        <f>+Totals!AI9</f>
        <v>0</v>
      </c>
      <c r="N1" s="86">
        <f>+Totals!AL9</f>
        <v>0</v>
      </c>
    </row>
    <row r="2" spans="1:14" ht="30" x14ac:dyDescent="0.25">
      <c r="A2" s="81" t="str">
        <f>+Totals!A10</f>
        <v>Category</v>
      </c>
      <c r="B2" s="82" t="str">
        <f>+Totals!B10</f>
        <v>Auxiliary</v>
      </c>
      <c r="E2" s="83" t="str">
        <f>+Totals!D10</f>
        <v>Percussion</v>
      </c>
      <c r="H2" s="84" t="s">
        <v>79</v>
      </c>
      <c r="K2" s="85" t="str">
        <f>+Totals!AI10</f>
        <v>Outstanding Music</v>
      </c>
      <c r="N2" s="86" t="str">
        <f>+Totals!AL10</f>
        <v>Outstanding Visual</v>
      </c>
    </row>
    <row r="3" spans="1:14" x14ac:dyDescent="0.25">
      <c r="A3" s="81" t="str">
        <f>+Totals!A11</f>
        <v>Possible Points</v>
      </c>
      <c r="B3" s="82">
        <f>+Totals!B11</f>
        <v>200</v>
      </c>
      <c r="E3" s="83">
        <f>+Totals!D11</f>
        <v>200</v>
      </c>
      <c r="H3" s="84" t="str">
        <f>+Totals!AF11</f>
        <v>Final</v>
      </c>
      <c r="K3" s="85">
        <f>+Totals!AI11</f>
        <v>0</v>
      </c>
      <c r="N3" s="86">
        <f>+Totals!AL11</f>
        <v>0</v>
      </c>
    </row>
    <row r="4" spans="1:14" ht="30" x14ac:dyDescent="0.25">
      <c r="A4" s="81">
        <f>+Totals!A12</f>
        <v>0</v>
      </c>
      <c r="B4" s="82" t="str">
        <f>+Totals!B12</f>
        <v>Auxiliary</v>
      </c>
      <c r="E4" s="83" t="str">
        <f>+Totals!D12</f>
        <v>Percussion</v>
      </c>
      <c r="H4" s="84" t="str">
        <f>+Totals!AF12</f>
        <v>Score</v>
      </c>
      <c r="K4" s="85" t="str">
        <f>+Totals!AI12</f>
        <v>Pts</v>
      </c>
      <c r="N4" s="86" t="str">
        <f>+Totals!AL12</f>
        <v>Pts</v>
      </c>
    </row>
    <row r="5" spans="1:14" x14ac:dyDescent="0.25">
      <c r="A5" s="81" t="s">
        <v>45</v>
      </c>
      <c r="B5" s="82">
        <f>+Totals!B13</f>
        <v>0</v>
      </c>
      <c r="D5" s="81" t="s">
        <v>45</v>
      </c>
      <c r="E5" s="83">
        <f>+Totals!D13</f>
        <v>0</v>
      </c>
      <c r="G5" s="81" t="s">
        <v>45</v>
      </c>
      <c r="H5" s="84">
        <f>+Totals!AF13</f>
        <v>0</v>
      </c>
      <c r="J5" s="81" t="s">
        <v>45</v>
      </c>
      <c r="K5" s="85">
        <f>+Totals!AI13</f>
        <v>0</v>
      </c>
      <c r="M5" s="81" t="s">
        <v>45</v>
      </c>
      <c r="N5" s="86">
        <f>+Totals!AL13</f>
        <v>0</v>
      </c>
    </row>
    <row r="6" spans="1:14" x14ac:dyDescent="0.25">
      <c r="B6" s="82">
        <f>+Totals!B14</f>
        <v>0</v>
      </c>
      <c r="D6" s="81"/>
      <c r="E6" s="83">
        <f>+Totals!D14</f>
        <v>0</v>
      </c>
      <c r="G6" s="81"/>
      <c r="H6" s="84">
        <f>+Totals!AF14</f>
        <v>0</v>
      </c>
      <c r="J6" s="81"/>
      <c r="K6" s="85">
        <f>+Totals!AI14</f>
        <v>0</v>
      </c>
      <c r="M6" s="81"/>
      <c r="N6" s="86">
        <f>+Totals!AL14</f>
        <v>0</v>
      </c>
    </row>
    <row r="7" spans="1:14" hidden="1" x14ac:dyDescent="0.25">
      <c r="A7" s="81" t="s">
        <v>24</v>
      </c>
      <c r="B7" s="82">
        <f>+Totals!B15</f>
        <v>0</v>
      </c>
      <c r="D7" s="81" t="s">
        <v>24</v>
      </c>
      <c r="E7" s="83">
        <f>+Totals!D15</f>
        <v>0</v>
      </c>
      <c r="G7" s="81" t="s">
        <v>24</v>
      </c>
      <c r="H7" s="84">
        <f>+Totals!AF15</f>
        <v>0</v>
      </c>
      <c r="J7" s="81" t="s">
        <v>24</v>
      </c>
      <c r="K7" s="85">
        <f>+Totals!AI15</f>
        <v>0</v>
      </c>
      <c r="M7" s="81" t="s">
        <v>24</v>
      </c>
      <c r="N7" s="86">
        <f>+Totals!AL15</f>
        <v>0</v>
      </c>
    </row>
    <row r="8" spans="1:14" ht="26.25" hidden="1" x14ac:dyDescent="0.25">
      <c r="A8" s="81" t="str">
        <f>+Totals!A19</f>
        <v>Nashville HS - 5:11 PM</v>
      </c>
      <c r="B8" s="82">
        <f>+Totals!B19</f>
        <v>92</v>
      </c>
      <c r="D8" s="81" t="str">
        <f>+Totals!A16</f>
        <v>St. Charles HS - 4:29 PM</v>
      </c>
      <c r="E8" s="83">
        <f>+Totals!D16</f>
        <v>98</v>
      </c>
      <c r="G8" s="81" t="str">
        <f>+Totals!A18</f>
        <v>Mater Dei HS  - 4:57 PM</v>
      </c>
      <c r="H8" s="84">
        <f>+Totals!AF18</f>
        <v>58.7</v>
      </c>
      <c r="J8" s="81" t="str">
        <f>+Totals!A18</f>
        <v>Mater Dei HS  - 4:57 PM</v>
      </c>
      <c r="K8" s="85">
        <f>+Totals!AI18</f>
        <v>114</v>
      </c>
      <c r="M8" s="81" t="str">
        <f>+Totals!A18</f>
        <v>Mater Dei HS  - 4:57 PM</v>
      </c>
      <c r="N8" s="86">
        <f>+Totals!AL18</f>
        <v>122.5</v>
      </c>
    </row>
    <row r="9" spans="1:14" ht="26.25" hidden="1" x14ac:dyDescent="0.25">
      <c r="A9" s="81" t="str">
        <f>+Totals!A18</f>
        <v>Mater Dei HS  - 4:57 PM</v>
      </c>
      <c r="B9" s="82">
        <f>+Totals!B18</f>
        <v>84</v>
      </c>
      <c r="D9" s="81" t="str">
        <f>+Totals!A18</f>
        <v>Mater Dei HS  - 4:57 PM</v>
      </c>
      <c r="E9" s="83">
        <f>+Totals!D18</f>
        <v>97</v>
      </c>
      <c r="G9" s="81" t="str">
        <f>+Totals!A16</f>
        <v>St. Charles HS - 4:29 PM</v>
      </c>
      <c r="H9" s="84">
        <f>+Totals!AF16</f>
        <v>46.7</v>
      </c>
      <c r="J9" s="81" t="str">
        <f>+Totals!A16</f>
        <v>St. Charles HS - 4:29 PM</v>
      </c>
      <c r="K9" s="85">
        <f>+Totals!AI16</f>
        <v>91</v>
      </c>
      <c r="M9" s="81" t="str">
        <f>+Totals!A16</f>
        <v>St. Charles HS - 4:29 PM</v>
      </c>
      <c r="N9" s="86">
        <f>+Totals!AL16</f>
        <v>97</v>
      </c>
    </row>
    <row r="10" spans="1:14" ht="26.25" hidden="1" x14ac:dyDescent="0.25">
      <c r="A10" s="81" t="str">
        <f>+Totals!A17</f>
        <v>East Richland HS - 4:43 PM</v>
      </c>
      <c r="B10" s="82">
        <f>+Totals!B17</f>
        <v>83</v>
      </c>
      <c r="D10" s="81" t="str">
        <f>+Totals!A17</f>
        <v>East Richland HS - 4:43 PM</v>
      </c>
      <c r="E10" s="83">
        <f>+Totals!D17</f>
        <v>90</v>
      </c>
      <c r="G10" s="81" t="str">
        <f>+Totals!A19</f>
        <v>Nashville HS - 5:11 PM</v>
      </c>
      <c r="H10" s="84">
        <f>+Totals!AF19</f>
        <v>41.45</v>
      </c>
      <c r="J10" s="81" t="str">
        <f>+Totals!A19</f>
        <v>Nashville HS - 5:11 PM</v>
      </c>
      <c r="K10" s="85">
        <f>+Totals!AI19</f>
        <v>78.5</v>
      </c>
      <c r="M10" s="81" t="str">
        <f>+Totals!A19</f>
        <v>Nashville HS - 5:11 PM</v>
      </c>
      <c r="N10" s="86">
        <f>+Totals!AL19</f>
        <v>89.5</v>
      </c>
    </row>
    <row r="11" spans="1:14" ht="26.25" hidden="1" x14ac:dyDescent="0.25">
      <c r="A11" s="81" t="str">
        <f>+Totals!A16</f>
        <v>St. Charles HS - 4:29 PM</v>
      </c>
      <c r="B11" s="82">
        <f>+Totals!B16</f>
        <v>73</v>
      </c>
      <c r="D11" s="81" t="str">
        <f>+Totals!A19</f>
        <v>Nashville HS - 5:11 PM</v>
      </c>
      <c r="E11" s="83">
        <f>+Totals!D19</f>
        <v>88</v>
      </c>
      <c r="G11" s="81" t="str">
        <f>+Totals!A17</f>
        <v>East Richland HS - 4:43 PM</v>
      </c>
      <c r="H11" s="84">
        <f>+Totals!AF17</f>
        <v>37.199999999999996</v>
      </c>
      <c r="J11" s="81" t="str">
        <f>+Totals!A17</f>
        <v>East Richland HS - 4:43 PM</v>
      </c>
      <c r="K11" s="85">
        <f>+Totals!AI17</f>
        <v>69</v>
      </c>
      <c r="M11" s="81" t="str">
        <f>+Totals!A17</f>
        <v>East Richland HS - 4:43 PM</v>
      </c>
      <c r="N11" s="86">
        <f>+Totals!AL17</f>
        <v>82.5</v>
      </c>
    </row>
    <row r="12" spans="1:14" ht="39" hidden="1" x14ac:dyDescent="0.25">
      <c r="A12" s="81" t="str">
        <f>+Totals!A20</f>
        <v>Highland HS - WITHDRAW - NOT COMPETING</v>
      </c>
      <c r="B12" s="82">
        <f>+Totals!B20</f>
        <v>0</v>
      </c>
      <c r="D12" s="81" t="str">
        <f>+Totals!A20</f>
        <v>Highland HS - WITHDRAW - NOT COMPETING</v>
      </c>
      <c r="E12" s="83">
        <f>+Totals!D20</f>
        <v>0</v>
      </c>
      <c r="G12" s="81" t="str">
        <f>+Totals!A20</f>
        <v>Highland HS - WITHDRAW - NOT COMPETING</v>
      </c>
      <c r="H12" s="84">
        <f>+Totals!AF20</f>
        <v>0</v>
      </c>
      <c r="J12" s="81" t="str">
        <f>+Totals!A20</f>
        <v>Highland HS - WITHDRAW - NOT COMPETING</v>
      </c>
      <c r="K12" s="85">
        <f>+Totals!AI20</f>
        <v>0</v>
      </c>
      <c r="M12" s="81" t="str">
        <f>+Totals!A20</f>
        <v>Highland HS - WITHDRAW - NOT COMPETING</v>
      </c>
      <c r="N12" s="86">
        <f>+Totals!AL20</f>
        <v>0</v>
      </c>
    </row>
    <row r="13" spans="1:14" hidden="1" x14ac:dyDescent="0.25">
      <c r="B13" s="82">
        <f>+Totals!B21</f>
        <v>0</v>
      </c>
      <c r="D13" s="81"/>
      <c r="E13" s="83">
        <f>+Totals!D21</f>
        <v>0</v>
      </c>
      <c r="G13" s="81"/>
      <c r="H13" s="84">
        <f>+Totals!AF21</f>
        <v>0</v>
      </c>
      <c r="J13" s="81"/>
      <c r="K13" s="85">
        <f>+Totals!AI21</f>
        <v>0</v>
      </c>
      <c r="M13" s="81"/>
      <c r="N13" s="86">
        <f>+Totals!AL21</f>
        <v>0</v>
      </c>
    </row>
    <row r="14" spans="1:14" hidden="1" x14ac:dyDescent="0.25">
      <c r="A14" s="81" t="s">
        <v>23</v>
      </c>
      <c r="B14" s="82">
        <f>+Totals!B22</f>
        <v>0</v>
      </c>
      <c r="D14" s="81" t="s">
        <v>23</v>
      </c>
      <c r="E14" s="83">
        <f>+Totals!D22</f>
        <v>0</v>
      </c>
      <c r="G14" s="81" t="s">
        <v>23</v>
      </c>
      <c r="H14" s="84">
        <f>+Totals!AF22</f>
        <v>0</v>
      </c>
      <c r="J14" s="81" t="s">
        <v>23</v>
      </c>
      <c r="K14" s="85">
        <f>+Totals!AI22</f>
        <v>0</v>
      </c>
      <c r="M14" s="81" t="s">
        <v>23</v>
      </c>
      <c r="N14" s="86">
        <f>+Totals!AL22</f>
        <v>0</v>
      </c>
    </row>
    <row r="15" spans="1:14" ht="26.25" hidden="1" x14ac:dyDescent="0.25">
      <c r="A15" s="81" t="str">
        <f>+Totals!A24</f>
        <v>Parkway North HS - 5:53 PM</v>
      </c>
      <c r="B15" s="82">
        <f>+Totals!B24</f>
        <v>106</v>
      </c>
      <c r="D15" s="81" t="str">
        <f>+Totals!A26</f>
        <v>Triad HS - 6:21 PM</v>
      </c>
      <c r="E15" s="83">
        <f>+Totals!D26</f>
        <v>125</v>
      </c>
      <c r="G15" s="81" t="str">
        <f>+Totals!A27</f>
        <v>Fort Zumwalt South HS - 6:35 PM</v>
      </c>
      <c r="H15" s="84">
        <f>+Totals!AF27</f>
        <v>64.5</v>
      </c>
      <c r="J15" s="81" t="str">
        <f>+Totals!A27</f>
        <v>Fort Zumwalt South HS - 6:35 PM</v>
      </c>
      <c r="K15" s="85">
        <f>+Totals!AI27</f>
        <v>131</v>
      </c>
      <c r="M15" s="81" t="str">
        <f>+Totals!A27</f>
        <v>Fort Zumwalt South HS - 6:35 PM</v>
      </c>
      <c r="N15" s="86">
        <f>+Totals!AL27</f>
        <v>126</v>
      </c>
    </row>
    <row r="16" spans="1:14" ht="26.25" hidden="1" x14ac:dyDescent="0.25">
      <c r="A16" s="81" t="str">
        <f>+Totals!A23</f>
        <v>Fort Zumwalt East HS - 5:39 PM</v>
      </c>
      <c r="B16" s="82">
        <f>+Totals!B23</f>
        <v>100</v>
      </c>
      <c r="D16" s="81" t="str">
        <f>+Totals!A25</f>
        <v>Hillsboro HS - 6:07 PM</v>
      </c>
      <c r="E16" s="83">
        <f>+Totals!D25</f>
        <v>124</v>
      </c>
      <c r="G16" s="81" t="str">
        <f>+Totals!A26</f>
        <v>Triad HS - 6:21 PM</v>
      </c>
      <c r="H16" s="84">
        <f>+Totals!AF26</f>
        <v>59.150000000000006</v>
      </c>
      <c r="J16" s="81" t="str">
        <f>+Totals!A26</f>
        <v>Triad HS - 6:21 PM</v>
      </c>
      <c r="K16" s="85">
        <f>+Totals!AI26</f>
        <v>120.5</v>
      </c>
      <c r="M16" s="81" t="str">
        <f>+Totals!A23</f>
        <v>Fort Zumwalt East HS - 5:39 PM</v>
      </c>
      <c r="N16" s="86">
        <f>+Totals!AL23</f>
        <v>115</v>
      </c>
    </row>
    <row r="17" spans="1:14" ht="26.25" hidden="1" x14ac:dyDescent="0.25">
      <c r="A17" s="81" t="str">
        <f>+Totals!A26</f>
        <v>Triad HS - 6:21 PM</v>
      </c>
      <c r="B17" s="82">
        <f>+Totals!B26</f>
        <v>96</v>
      </c>
      <c r="D17" s="81" t="str">
        <f>+Totals!A27</f>
        <v>Fort Zumwalt South HS - 6:35 PM</v>
      </c>
      <c r="E17" s="83">
        <f>+Totals!D27</f>
        <v>123</v>
      </c>
      <c r="G17" s="81" t="str">
        <f>+Totals!A23</f>
        <v>Fort Zumwalt East HS - 5:39 PM</v>
      </c>
      <c r="H17" s="84">
        <f>+Totals!AF23</f>
        <v>57.8</v>
      </c>
      <c r="J17" s="81" t="str">
        <f>+Totals!A23</f>
        <v>Fort Zumwalt East HS - 5:39 PM</v>
      </c>
      <c r="K17" s="85">
        <f>+Totals!AI23</f>
        <v>116</v>
      </c>
      <c r="M17" s="81" t="str">
        <f>+Totals!A26</f>
        <v>Triad HS - 6:21 PM</v>
      </c>
      <c r="N17" s="86">
        <f>+Totals!AL26</f>
        <v>115</v>
      </c>
    </row>
    <row r="18" spans="1:14" ht="26.25" hidden="1" x14ac:dyDescent="0.25">
      <c r="A18" s="81" t="str">
        <f>+Totals!A27</f>
        <v>Fort Zumwalt South HS - 6:35 PM</v>
      </c>
      <c r="B18" s="82">
        <f>+Totals!B27</f>
        <v>95</v>
      </c>
      <c r="D18" s="81" t="str">
        <f>+Totals!A23</f>
        <v>Fort Zumwalt East HS - 5:39 PM</v>
      </c>
      <c r="E18" s="83">
        <f>+Totals!D23</f>
        <v>117</v>
      </c>
      <c r="G18" s="81" t="str">
        <f>+Totals!A24</f>
        <v>Parkway North HS - 5:53 PM</v>
      </c>
      <c r="H18" s="84">
        <f>+Totals!AF24</f>
        <v>48.800000000000004</v>
      </c>
      <c r="J18" s="81" t="str">
        <f>+Totals!A24</f>
        <v>Parkway North HS - 5:53 PM</v>
      </c>
      <c r="K18" s="85">
        <f>+Totals!AI24</f>
        <v>94</v>
      </c>
      <c r="M18" s="81" t="str">
        <f>+Totals!A24</f>
        <v>Parkway North HS - 5:53 PM</v>
      </c>
      <c r="N18" s="86">
        <f>+Totals!AL24</f>
        <v>103</v>
      </c>
    </row>
    <row r="19" spans="1:14" ht="26.25" hidden="1" x14ac:dyDescent="0.25">
      <c r="A19" s="81" t="str">
        <f>+Totals!A25</f>
        <v>Hillsboro HS - 6:07 PM</v>
      </c>
      <c r="B19" s="82">
        <f>+Totals!B25</f>
        <v>88</v>
      </c>
      <c r="D19" s="81" t="str">
        <f>+Totals!A24</f>
        <v>Parkway North HS - 5:53 PM</v>
      </c>
      <c r="E19" s="83">
        <f>+Totals!D24</f>
        <v>100</v>
      </c>
      <c r="G19" s="81" t="str">
        <f>+Totals!A25</f>
        <v>Hillsboro HS - 6:07 PM</v>
      </c>
      <c r="H19" s="84">
        <f>+Totals!AF25</f>
        <v>46.75</v>
      </c>
      <c r="J19" s="81" t="str">
        <f>+Totals!A25</f>
        <v>Hillsboro HS - 6:07 PM</v>
      </c>
      <c r="K19" s="85">
        <f>+Totals!AI25</f>
        <v>91.5</v>
      </c>
      <c r="M19" s="81" t="str">
        <f>+Totals!A25</f>
        <v>Hillsboro HS - 6:07 PM</v>
      </c>
      <c r="N19" s="86">
        <f>+Totals!AL25</f>
        <v>96.5</v>
      </c>
    </row>
    <row r="20" spans="1:14" hidden="1" x14ac:dyDescent="0.25">
      <c r="B20" s="82">
        <f>+Totals!B28</f>
        <v>0</v>
      </c>
      <c r="D20" s="81"/>
      <c r="E20" s="83">
        <f>+Totals!D28</f>
        <v>0</v>
      </c>
      <c r="G20" s="81"/>
      <c r="H20" s="84">
        <f>+Totals!AF28</f>
        <v>0</v>
      </c>
      <c r="J20" s="81"/>
      <c r="K20" s="85">
        <f>+Totals!AI28</f>
        <v>0</v>
      </c>
      <c r="M20" s="81"/>
      <c r="N20" s="86">
        <f>+Totals!AL28</f>
        <v>0</v>
      </c>
    </row>
    <row r="21" spans="1:14" hidden="1" x14ac:dyDescent="0.25">
      <c r="A21" s="81" t="s">
        <v>25</v>
      </c>
      <c r="B21" s="82">
        <f>+Totals!B29</f>
        <v>0</v>
      </c>
      <c r="D21" s="81" t="s">
        <v>25</v>
      </c>
      <c r="E21" s="83">
        <f>+Totals!D29</f>
        <v>0</v>
      </c>
      <c r="G21" s="81" t="s">
        <v>25</v>
      </c>
      <c r="H21" s="84">
        <f>+Totals!AF29</f>
        <v>0</v>
      </c>
      <c r="J21" s="81" t="s">
        <v>25</v>
      </c>
      <c r="K21" s="85">
        <f>+Totals!AI29</f>
        <v>0</v>
      </c>
      <c r="M21" s="81" t="s">
        <v>25</v>
      </c>
      <c r="N21" s="86">
        <f>+Totals!AL29</f>
        <v>0</v>
      </c>
    </row>
    <row r="22" spans="1:14" ht="26.25" hidden="1" x14ac:dyDescent="0.25">
      <c r="A22" s="81" t="str">
        <f>+Totals!A35</f>
        <v>Fort Zumwalt North HS - 8:27 PM</v>
      </c>
      <c r="B22" s="82">
        <f>+Totals!B35</f>
        <v>125</v>
      </c>
      <c r="D22" s="81" t="str">
        <f>+Totals!A33</f>
        <v>Collinsville High School - 7:59 PM</v>
      </c>
      <c r="E22" s="83">
        <f>+Totals!D33</f>
        <v>140</v>
      </c>
      <c r="G22" s="81" t="str">
        <f>+Totals!A35</f>
        <v>Fort Zumwalt North HS - 8:27 PM</v>
      </c>
      <c r="H22" s="84">
        <f>+Totals!AF35</f>
        <v>67.350000000000009</v>
      </c>
      <c r="J22" s="81" t="str">
        <f>+Totals!A35</f>
        <v>Fort Zumwalt North HS - 8:27 PM</v>
      </c>
      <c r="K22" s="85">
        <f>+Totals!AI35</f>
        <v>138.5</v>
      </c>
      <c r="M22" s="81" t="str">
        <f>+Totals!A31</f>
        <v>Francis Howell North HS - 7:31 PM</v>
      </c>
      <c r="N22" s="86">
        <f>+Totals!AL31</f>
        <v>134</v>
      </c>
    </row>
    <row r="23" spans="1:14" ht="26.25" hidden="1" x14ac:dyDescent="0.25">
      <c r="A23" s="81" t="str">
        <f>+Totals!A31</f>
        <v>Francis Howell North HS - 7:31 PM</v>
      </c>
      <c r="B23" s="82">
        <f>+Totals!B31</f>
        <v>124</v>
      </c>
      <c r="D23" s="81" t="str">
        <f>+Totals!A35</f>
        <v>Fort Zumwalt North HS - 8:27 PM</v>
      </c>
      <c r="E23" s="83">
        <f>+Totals!D35</f>
        <v>139</v>
      </c>
      <c r="G23" s="81" t="str">
        <f>+Totals!A31</f>
        <v>Francis Howell North HS - 7:31 PM</v>
      </c>
      <c r="H23" s="84">
        <f>+Totals!AF31</f>
        <v>66.849999999999994</v>
      </c>
      <c r="J23" s="81" t="str">
        <f>+Totals!A33</f>
        <v>Collinsville High School - 7:59 PM</v>
      </c>
      <c r="K23" s="85">
        <f>+Totals!AI33</f>
        <v>134.5</v>
      </c>
      <c r="M23" s="81" t="str">
        <f>+Totals!A33</f>
        <v>Collinsville High School - 7:59 PM</v>
      </c>
      <c r="N23" s="86">
        <f>+Totals!AL33</f>
        <v>129</v>
      </c>
    </row>
    <row r="24" spans="1:14" ht="26.25" hidden="1" x14ac:dyDescent="0.25">
      <c r="A24" s="81" t="str">
        <f>+Totals!A33</f>
        <v>Collinsville High School - 7:59 PM</v>
      </c>
      <c r="B24" s="82">
        <f>+Totals!B33</f>
        <v>116</v>
      </c>
      <c r="D24" s="81" t="str">
        <f>+Totals!A34</f>
        <v>Granite City High School - 8:13 PM</v>
      </c>
      <c r="E24" s="83">
        <f>+Totals!D34</f>
        <v>138</v>
      </c>
      <c r="G24" s="81" t="str">
        <f>+Totals!A33</f>
        <v>Collinsville High School - 7:59 PM</v>
      </c>
      <c r="H24" s="84">
        <f>+Totals!AF33</f>
        <v>66.149999999999991</v>
      </c>
      <c r="J24" s="81" t="str">
        <f>+Totals!A31</f>
        <v>Francis Howell North HS - 7:31 PM</v>
      </c>
      <c r="K24" s="85">
        <f>+Totals!AI31</f>
        <v>133.5</v>
      </c>
      <c r="M24" s="81" t="str">
        <f>+Totals!A35</f>
        <v>Fort Zumwalt North HS - 8:27 PM</v>
      </c>
      <c r="N24" s="86">
        <f>+Totals!AL35</f>
        <v>129</v>
      </c>
    </row>
    <row r="25" spans="1:14" ht="26.25" hidden="1" x14ac:dyDescent="0.25">
      <c r="A25" s="81" t="str">
        <f>+Totals!A34</f>
        <v>Granite City High School - 8:13 PM</v>
      </c>
      <c r="B25" s="82">
        <f>+Totals!B34</f>
        <v>115</v>
      </c>
      <c r="D25" s="81" t="str">
        <f>+Totals!A31</f>
        <v>Francis Howell North HS - 7:31 PM</v>
      </c>
      <c r="E25" s="83">
        <f>+Totals!D31</f>
        <v>132</v>
      </c>
      <c r="G25" s="81" t="str">
        <f>+Totals!A34</f>
        <v>Granite City High School - 8:13 PM</v>
      </c>
      <c r="H25" s="84">
        <f>+Totals!AF34</f>
        <v>63</v>
      </c>
      <c r="J25" s="81" t="str">
        <f>+Totals!A34</f>
        <v>Granite City High School - 8:13 PM</v>
      </c>
      <c r="K25" s="85">
        <f>+Totals!AI34</f>
        <v>130</v>
      </c>
      <c r="M25" s="81" t="str">
        <f>+Totals!A34</f>
        <v>Granite City High School - 8:13 PM</v>
      </c>
      <c r="N25" s="86">
        <f>+Totals!AL34</f>
        <v>120</v>
      </c>
    </row>
    <row r="26" spans="1:14" ht="26.25" hidden="1" x14ac:dyDescent="0.25">
      <c r="A26" s="81" t="str">
        <f>+Totals!A32</f>
        <v>Oakville High School - 7:45 PM</v>
      </c>
      <c r="B26" s="82">
        <f>+Totals!B32</f>
        <v>92</v>
      </c>
      <c r="D26" s="81" t="str">
        <f>+Totals!A32</f>
        <v>Oakville High School - 7:45 PM</v>
      </c>
      <c r="E26" s="83">
        <f>+Totals!D32</f>
        <v>130</v>
      </c>
      <c r="G26" s="81" t="str">
        <f>+Totals!A32</f>
        <v>Oakville High School - 7:45 PM</v>
      </c>
      <c r="H26" s="84">
        <f>+Totals!AF32</f>
        <v>58.7</v>
      </c>
      <c r="J26" s="81" t="str">
        <f>+Totals!A32</f>
        <v>Oakville High School - 7:45 PM</v>
      </c>
      <c r="K26" s="85">
        <f>+Totals!AI32</f>
        <v>120</v>
      </c>
      <c r="M26" s="81" t="str">
        <f>+Totals!A32</f>
        <v>Oakville High School - 7:45 PM</v>
      </c>
      <c r="N26" s="86">
        <f>+Totals!AL32</f>
        <v>113.5</v>
      </c>
    </row>
    <row r="27" spans="1:14" ht="26.25" hidden="1" x14ac:dyDescent="0.25">
      <c r="A27" s="81" t="str">
        <f>+Totals!A30</f>
        <v>Pattonville High School - 7:17 PM</v>
      </c>
      <c r="B27" s="82">
        <f>+Totals!B30</f>
        <v>86</v>
      </c>
      <c r="D27" s="81" t="str">
        <f>+Totals!A30</f>
        <v>Pattonville High School - 7:17 PM</v>
      </c>
      <c r="E27" s="83">
        <f>+Totals!D30</f>
        <v>120</v>
      </c>
      <c r="G27" s="81" t="str">
        <f>+Totals!A30</f>
        <v>Pattonville High School - 7:17 PM</v>
      </c>
      <c r="H27" s="84">
        <f>+Totals!AF30</f>
        <v>56.45</v>
      </c>
      <c r="J27" s="81" t="str">
        <f>+Totals!A30</f>
        <v>Pattonville High School - 7:17 PM</v>
      </c>
      <c r="K27" s="85">
        <f>+Totals!AI30</f>
        <v>116.5</v>
      </c>
      <c r="M27" s="81" t="str">
        <f>+Totals!A30</f>
        <v>Pattonville High School - 7:17 PM</v>
      </c>
      <c r="N27" s="86">
        <f>+Totals!AL30</f>
        <v>107.5</v>
      </c>
    </row>
    <row r="28" spans="1:14" hidden="1" x14ac:dyDescent="0.25">
      <c r="B28" s="82">
        <f>+Totals!B36</f>
        <v>0</v>
      </c>
      <c r="D28" s="81"/>
      <c r="E28" s="83">
        <f>+Totals!D36</f>
        <v>0</v>
      </c>
      <c r="G28" s="81"/>
      <c r="H28" s="84">
        <f>+Totals!AF36</f>
        <v>0</v>
      </c>
      <c r="J28" s="81"/>
      <c r="K28" s="85">
        <f>+Totals!AI36</f>
        <v>0</v>
      </c>
      <c r="M28" s="81"/>
      <c r="N28" s="86">
        <f>+Totals!AL36</f>
        <v>0</v>
      </c>
    </row>
    <row r="29" spans="1:14" x14ac:dyDescent="0.25">
      <c r="A29" s="81" t="s">
        <v>44</v>
      </c>
      <c r="B29" s="82">
        <f>+Totals!B37</f>
        <v>0</v>
      </c>
      <c r="D29" s="81" t="s">
        <v>44</v>
      </c>
      <c r="E29" s="83">
        <f>+Totals!D37</f>
        <v>0</v>
      </c>
      <c r="G29" s="81" t="s">
        <v>44</v>
      </c>
      <c r="H29" s="84">
        <f>+Totals!AF37</f>
        <v>0</v>
      </c>
      <c r="J29" s="81" t="s">
        <v>44</v>
      </c>
      <c r="K29" s="85">
        <f>+Totals!AI37</f>
        <v>0</v>
      </c>
      <c r="M29" s="81" t="s">
        <v>44</v>
      </c>
      <c r="N29" s="86">
        <f>+Totals!AL37</f>
        <v>0</v>
      </c>
    </row>
    <row r="30" spans="1:14" ht="26.25" x14ac:dyDescent="0.25">
      <c r="A30" s="81" t="str">
        <f>+Totals!A40</f>
        <v>Rockwood Summit HS - 9:23 PM</v>
      </c>
      <c r="B30" s="82">
        <f>+Totals!B40</f>
        <v>120</v>
      </c>
      <c r="D30" s="81" t="str">
        <f>+Totals!A40</f>
        <v>Rockwood Summit HS - 9:23 PM</v>
      </c>
      <c r="E30" s="83">
        <f>+Totals!D40</f>
        <v>161</v>
      </c>
      <c r="G30" s="81" t="str">
        <f>+Totals!A40</f>
        <v>Rockwood Summit HS - 9:23 PM</v>
      </c>
      <c r="H30" s="84">
        <f>+Totals!AF40</f>
        <v>69.849999999999994</v>
      </c>
      <c r="J30" s="81" t="str">
        <f>+Totals!A43</f>
        <v>Edwardsville HS - 10:05 PM</v>
      </c>
      <c r="K30" s="85">
        <f>+Totals!AI43</f>
        <v>142</v>
      </c>
      <c r="M30" s="81" t="str">
        <f>+Totals!A40</f>
        <v>Rockwood Summit HS - 9:23 PM</v>
      </c>
      <c r="N30" s="86">
        <f>+Totals!AL40</f>
        <v>137</v>
      </c>
    </row>
    <row r="31" spans="1:14" ht="26.25" x14ac:dyDescent="0.25">
      <c r="A31" s="81" t="str">
        <f>+Totals!A38</f>
        <v>Timberland HS - 8:55 PM</v>
      </c>
      <c r="B31" s="82">
        <f>+Totals!B38</f>
        <v>108</v>
      </c>
      <c r="D31" s="81" t="str">
        <f>+Totals!A42</f>
        <v>Belleville East HS - 9:51 PM</v>
      </c>
      <c r="E31" s="83">
        <f>+Totals!D42</f>
        <v>153</v>
      </c>
      <c r="G31" s="81" t="str">
        <f>+Totals!A43</f>
        <v>Edwardsville HS - 10:05 PM</v>
      </c>
      <c r="H31" s="84">
        <f>+Totals!AF43</f>
        <v>67.900000000000006</v>
      </c>
      <c r="J31" s="81" t="str">
        <f>+Totals!A40</f>
        <v>Rockwood Summit HS - 9:23 PM</v>
      </c>
      <c r="K31" s="85">
        <f>+Totals!AI40</f>
        <v>141.5</v>
      </c>
      <c r="M31" s="81" t="str">
        <f>+Totals!A38</f>
        <v>Timberland HS - 8:55 PM</v>
      </c>
      <c r="N31" s="86">
        <f>+Totals!AL38</f>
        <v>128</v>
      </c>
    </row>
    <row r="32" spans="1:14" ht="26.25" x14ac:dyDescent="0.25">
      <c r="A32" s="81" t="str">
        <f>+Totals!A41</f>
        <v>Francis Howell Central HS - 9:37 PM</v>
      </c>
      <c r="B32" s="82">
        <f>+Totals!B41</f>
        <v>103</v>
      </c>
      <c r="D32" s="81" t="str">
        <f>+Totals!A39</f>
        <v>Jefferson City HS - 9:09 PM</v>
      </c>
      <c r="E32" s="83">
        <f>+Totals!D39</f>
        <v>150</v>
      </c>
      <c r="G32" s="81" t="str">
        <f>+Totals!A41</f>
        <v>Francis Howell Central HS - 9:37 PM</v>
      </c>
      <c r="H32" s="84">
        <f>+Totals!AF41</f>
        <v>64.650000000000006</v>
      </c>
      <c r="J32" s="81" t="str">
        <f>+Totals!A41</f>
        <v>Francis Howell Central HS - 9:37 PM</v>
      </c>
      <c r="K32" s="85">
        <f>+Totals!AI41</f>
        <v>133.5</v>
      </c>
      <c r="M32" s="81" t="str">
        <f>+Totals!A43</f>
        <v>Edwardsville HS - 10:05 PM</v>
      </c>
      <c r="N32" s="86">
        <f>+Totals!AL43</f>
        <v>126.5</v>
      </c>
    </row>
    <row r="33" spans="1:14" ht="26.25" x14ac:dyDescent="0.25">
      <c r="A33" s="81" t="str">
        <f>+Totals!A39</f>
        <v>Jefferson City HS - 9:09 PM</v>
      </c>
      <c r="B33" s="82">
        <f>+Totals!B39</f>
        <v>98</v>
      </c>
      <c r="D33" s="81" t="str">
        <f>+Totals!A43</f>
        <v>Edwardsville HS - 10:05 PM</v>
      </c>
      <c r="E33" s="83">
        <f>+Totals!D43</f>
        <v>143</v>
      </c>
      <c r="G33" s="81" t="str">
        <f>+Totals!A38</f>
        <v>Timberland HS - 8:55 PM</v>
      </c>
      <c r="H33" s="84">
        <f>+Totals!AF38</f>
        <v>64</v>
      </c>
      <c r="J33" s="81" t="str">
        <f>+Totals!A38</f>
        <v>Timberland HS - 8:55 PM</v>
      </c>
      <c r="K33" s="85">
        <f>+Totals!AI38</f>
        <v>128</v>
      </c>
      <c r="M33" s="81" t="str">
        <f>+Totals!A41</f>
        <v>Francis Howell Central HS - 9:37 PM</v>
      </c>
      <c r="N33" s="86">
        <f>+Totals!AL41</f>
        <v>123</v>
      </c>
    </row>
    <row r="34" spans="1:14" ht="26.25" x14ac:dyDescent="0.25">
      <c r="A34" s="81" t="str">
        <f>+Totals!A42</f>
        <v>Belleville East HS - 9:51 PM</v>
      </c>
      <c r="B34" s="82">
        <f>+Totals!B42</f>
        <v>84</v>
      </c>
      <c r="D34" s="81" t="str">
        <f>+Totals!A41</f>
        <v>Francis Howell Central HS - 9:37 PM</v>
      </c>
      <c r="E34" s="83">
        <f>+Totals!D41</f>
        <v>137</v>
      </c>
      <c r="G34" s="81" t="str">
        <f>+Totals!A42</f>
        <v>Belleville East HS - 9:51 PM</v>
      </c>
      <c r="H34" s="84">
        <f>+Totals!AF42</f>
        <v>62.900000000000006</v>
      </c>
      <c r="J34" s="81" t="str">
        <f>+Totals!A42</f>
        <v>Belleville East HS - 9:51 PM</v>
      </c>
      <c r="K34" s="85">
        <f>+Totals!AI42</f>
        <v>127</v>
      </c>
      <c r="M34" s="81" t="str">
        <f>+Totals!A39</f>
        <v>Jefferson City HS - 9:09 PM</v>
      </c>
      <c r="N34" s="86">
        <f>+Totals!AL39</f>
        <v>113</v>
      </c>
    </row>
    <row r="35" spans="1:14" ht="26.25" x14ac:dyDescent="0.25">
      <c r="A35" s="81" t="str">
        <f>+Totals!A43</f>
        <v>Edwardsville HS - 10:05 PM</v>
      </c>
      <c r="B35" s="82">
        <f>+Totals!B43</f>
        <v>81</v>
      </c>
      <c r="D35" s="81" t="str">
        <f>+Totals!A38</f>
        <v>Timberland HS - 8:55 PM</v>
      </c>
      <c r="E35" s="83">
        <f>+Totals!D38</f>
        <v>131</v>
      </c>
      <c r="G35" s="81" t="str">
        <f>+Totals!A39</f>
        <v>Jefferson City HS - 9:09 PM</v>
      </c>
      <c r="H35" s="84">
        <f>+Totals!AF39</f>
        <v>56.95</v>
      </c>
      <c r="J35" s="81" t="str">
        <f>+Totals!A39</f>
        <v>Jefferson City HS - 9:09 PM</v>
      </c>
      <c r="K35" s="85">
        <f>+Totals!AI39</f>
        <v>114.5</v>
      </c>
      <c r="M35" s="81" t="str">
        <f>+Totals!A42</f>
        <v>Belleville East HS - 9:51 PM</v>
      </c>
    </row>
    <row r="38" spans="1:14" x14ac:dyDescent="0.25">
      <c r="A38" s="81" t="s">
        <v>28</v>
      </c>
    </row>
  </sheetData>
  <sortState ref="D30:E35">
    <sortCondition descending="1" ref="E30:E35"/>
  </sortState>
  <phoneticPr fontId="4" type="noConversion"/>
  <pageMargins left="0.7" right="0.7" top="0.75" bottom="0.75" header="0.3" footer="0.3"/>
  <pageSetup scale="58" orientation="landscape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Totals</vt:lpstr>
      <vt:lpstr>Awards</vt:lpstr>
      <vt:lpstr>Sheet1</vt:lpstr>
      <vt:lpstr>Awards!Print_Area</vt:lpstr>
      <vt:lpstr>Sheet1!Print_Area</vt:lpstr>
      <vt:lpstr>Totals!Print_Area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</dc:creator>
  <cp:lastModifiedBy>Balash Family</cp:lastModifiedBy>
  <cp:lastPrinted>2014-09-14T03:33:02Z</cp:lastPrinted>
  <dcterms:created xsi:type="dcterms:W3CDTF">2009-08-01T22:32:34Z</dcterms:created>
  <dcterms:modified xsi:type="dcterms:W3CDTF">2014-09-15T00:38:24Z</dcterms:modified>
</cp:coreProperties>
</file>