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lab\tugas\Responsi\"/>
    </mc:Choice>
  </mc:AlternateContent>
  <xr:revisionPtr revIDLastSave="0" documentId="13_ncr:1_{7014A43E-41FA-4CAE-93B3-E6C6967D3107}" xr6:coauthVersionLast="47" xr6:coauthVersionMax="47" xr10:uidLastSave="{00000000-0000-0000-0000-000000000000}"/>
  <bookViews>
    <workbookView xWindow="-108" yWindow="-108" windowWidth="23256" windowHeight="12456" xr2:uid="{A91C895C-66C3-4C37-9B40-303FA48B5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D35" i="1"/>
  <c r="C35" i="1"/>
  <c r="G34" i="1"/>
  <c r="F34" i="1"/>
  <c r="E34" i="1"/>
  <c r="C34" i="1"/>
  <c r="G33" i="1"/>
  <c r="E33" i="1"/>
  <c r="F33" i="1"/>
  <c r="D33" i="1"/>
  <c r="G24" i="1"/>
  <c r="G25" i="1"/>
  <c r="G28" i="1" s="1"/>
  <c r="N25" i="1" s="1"/>
  <c r="G26" i="1"/>
  <c r="G27" i="1"/>
  <c r="G23" i="1"/>
  <c r="F24" i="1"/>
  <c r="F25" i="1"/>
  <c r="F26" i="1"/>
  <c r="F27" i="1"/>
  <c r="F23" i="1"/>
  <c r="E24" i="1"/>
  <c r="E25" i="1"/>
  <c r="E26" i="1"/>
  <c r="E27" i="1"/>
  <c r="E23" i="1"/>
  <c r="D26" i="1"/>
  <c r="D27" i="1"/>
  <c r="D25" i="1"/>
  <c r="D23" i="1"/>
  <c r="C27" i="1"/>
  <c r="C26" i="1"/>
  <c r="C25" i="1"/>
  <c r="C24" i="1"/>
  <c r="E28" i="1"/>
  <c r="L27" i="1" s="1"/>
  <c r="O15" i="1"/>
  <c r="O16" i="1"/>
  <c r="O17" i="1"/>
  <c r="O18" i="1"/>
  <c r="O14" i="1"/>
  <c r="N19" i="1"/>
  <c r="N15" i="1"/>
  <c r="N16" i="1"/>
  <c r="N17" i="1"/>
  <c r="N18" i="1"/>
  <c r="N14" i="1"/>
  <c r="M19" i="1"/>
  <c r="M15" i="1"/>
  <c r="M16" i="1"/>
  <c r="M17" i="1"/>
  <c r="M18" i="1"/>
  <c r="M14" i="1"/>
  <c r="L19" i="1"/>
  <c r="L15" i="1"/>
  <c r="L16" i="1"/>
  <c r="L17" i="1"/>
  <c r="L18" i="1"/>
  <c r="L14" i="1"/>
  <c r="K19" i="1"/>
  <c r="K15" i="1"/>
  <c r="K16" i="1"/>
  <c r="K17" i="1"/>
  <c r="K18" i="1"/>
  <c r="K14" i="1"/>
  <c r="J19" i="1"/>
  <c r="J15" i="1"/>
  <c r="J16" i="1"/>
  <c r="J17" i="1"/>
  <c r="J18" i="1"/>
  <c r="J14" i="1"/>
  <c r="G19" i="1"/>
  <c r="F19" i="1"/>
  <c r="E19" i="1"/>
  <c r="D19" i="1"/>
  <c r="C19" i="1"/>
  <c r="D18" i="1"/>
  <c r="G17" i="1"/>
  <c r="E17" i="1"/>
  <c r="D17" i="1"/>
  <c r="G16" i="1"/>
  <c r="D16" i="1"/>
  <c r="C17" i="1"/>
  <c r="C16" i="1"/>
  <c r="G14" i="1"/>
  <c r="F14" i="1"/>
  <c r="E14" i="1"/>
  <c r="D14" i="1"/>
  <c r="C14" i="1"/>
  <c r="F28" i="1" l="1"/>
  <c r="M24" i="1" s="1"/>
  <c r="D28" i="1"/>
  <c r="K24" i="1" s="1"/>
  <c r="C28" i="1"/>
  <c r="J27" i="1" s="1"/>
  <c r="N24" i="1"/>
  <c r="L24" i="1"/>
  <c r="L26" i="1"/>
  <c r="L25" i="1"/>
  <c r="N27" i="1"/>
  <c r="L23" i="1"/>
  <c r="N26" i="1"/>
  <c r="N23" i="1"/>
  <c r="N28" i="1" l="1"/>
  <c r="M26" i="1"/>
  <c r="M28" i="1" s="1"/>
  <c r="M25" i="1"/>
  <c r="M23" i="1"/>
  <c r="M27" i="1"/>
  <c r="L28" i="1"/>
  <c r="K26" i="1"/>
  <c r="K23" i="1"/>
  <c r="K27" i="1"/>
  <c r="K25" i="1"/>
  <c r="O27" i="1"/>
  <c r="J23" i="1"/>
  <c r="J24" i="1"/>
  <c r="O24" i="1" s="1"/>
  <c r="J26" i="1"/>
  <c r="J25" i="1"/>
  <c r="O25" i="1"/>
  <c r="K28" i="1"/>
  <c r="J28" i="1"/>
  <c r="O23" i="1"/>
  <c r="O26" i="1" l="1"/>
</calcChain>
</file>

<file path=xl/sharedStrings.xml><?xml version="1.0" encoding="utf-8"?>
<sst xmlns="http://schemas.openxmlformats.org/spreadsheetml/2006/main" count="84" uniqueCount="23">
  <si>
    <t>No</t>
  </si>
  <si>
    <t>Yes</t>
  </si>
  <si>
    <t>House Name</t>
  </si>
  <si>
    <t>Price</t>
  </si>
  <si>
    <t>Distance to campus</t>
  </si>
  <si>
    <t>Distance to City</t>
  </si>
  <si>
    <t>In-Room Bathroom</t>
  </si>
  <si>
    <t>Fully-Furnished</t>
  </si>
  <si>
    <t>Campus</t>
  </si>
  <si>
    <t>Bathroom</t>
  </si>
  <si>
    <t>City</t>
  </si>
  <si>
    <t>A</t>
  </si>
  <si>
    <t>B</t>
  </si>
  <si>
    <t>C</t>
  </si>
  <si>
    <t>D</t>
  </si>
  <si>
    <t>E</t>
  </si>
  <si>
    <t>Furnished</t>
  </si>
  <si>
    <t>SUM</t>
  </si>
  <si>
    <t>Pairwise Comparison</t>
  </si>
  <si>
    <t>Normalization Matrix</t>
  </si>
  <si>
    <t>Eigen Criteria</t>
  </si>
  <si>
    <t>B/A</t>
  </si>
  <si>
    <t>A/B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</si>
</sst>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6A6CD-547A-4087-889C-395ABB36F705}">
  <dimension ref="A1:O38"/>
  <sheetViews>
    <sheetView tabSelected="1" zoomScale="55" zoomScaleNormal="55" workbookViewId="0">
      <selection activeCell="G35" sqref="G35"/>
    </sheetView>
  </sheetViews>
  <sheetFormatPr defaultRowHeight="14.4" x14ac:dyDescent="0.3"/>
  <cols>
    <col min="2" max="2" width="15.88671875" customWidth="1"/>
    <col min="3" max="3" width="16.6640625" customWidth="1"/>
    <col min="4" max="4" width="20.44140625" customWidth="1"/>
    <col min="5" max="5" width="21.21875" customWidth="1"/>
    <col min="6" max="6" width="17.6640625" customWidth="1"/>
    <col min="7" max="7" width="15" customWidth="1"/>
    <col min="10" max="10" width="17.5546875" customWidth="1"/>
    <col min="11" max="11" width="17.88671875" customWidth="1"/>
    <col min="12" max="12" width="18.33203125" customWidth="1"/>
    <col min="13" max="13" width="16.21875" customWidth="1"/>
    <col min="14" max="14" width="18.6640625" customWidth="1"/>
    <col min="15" max="15" width="19.88671875" customWidth="1"/>
  </cols>
  <sheetData>
    <row r="1" spans="2:15" x14ac:dyDescent="0.3">
      <c r="C1">
        <v>0</v>
      </c>
      <c r="D1">
        <v>1</v>
      </c>
      <c r="E1">
        <v>0</v>
      </c>
      <c r="F1">
        <v>1</v>
      </c>
      <c r="G1">
        <v>0</v>
      </c>
    </row>
    <row r="2" spans="2:15" x14ac:dyDescent="0.3">
      <c r="C2" s="1" t="s">
        <v>8</v>
      </c>
      <c r="D2" s="1" t="s">
        <v>7</v>
      </c>
      <c r="E2" s="1" t="s">
        <v>3</v>
      </c>
      <c r="F2" s="1" t="s">
        <v>10</v>
      </c>
      <c r="G2" s="1" t="s">
        <v>9</v>
      </c>
    </row>
    <row r="3" spans="2:15" x14ac:dyDescent="0.3">
      <c r="C3" s="1">
        <v>5</v>
      </c>
      <c r="D3" s="1">
        <v>4</v>
      </c>
      <c r="E3" s="1">
        <v>3</v>
      </c>
      <c r="F3" s="1">
        <v>2</v>
      </c>
      <c r="G3" s="1">
        <v>1</v>
      </c>
    </row>
    <row r="5" spans="2:15" x14ac:dyDescent="0.3">
      <c r="B5" s="7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I5" t="s">
        <v>1</v>
      </c>
      <c r="J5">
        <v>4</v>
      </c>
    </row>
    <row r="6" spans="2:15" x14ac:dyDescent="0.3">
      <c r="B6" s="7" t="s">
        <v>11</v>
      </c>
      <c r="C6" s="7">
        <v>1.6</v>
      </c>
      <c r="D6" s="7">
        <v>4.0999999999999996</v>
      </c>
      <c r="E6" s="7">
        <v>2.1</v>
      </c>
      <c r="F6" s="7">
        <v>2</v>
      </c>
      <c r="G6" s="7">
        <v>4</v>
      </c>
      <c r="I6" t="s">
        <v>0</v>
      </c>
      <c r="J6">
        <v>2</v>
      </c>
    </row>
    <row r="7" spans="2:15" x14ac:dyDescent="0.3">
      <c r="B7" s="7" t="s">
        <v>12</v>
      </c>
      <c r="C7" s="7">
        <v>1.35</v>
      </c>
      <c r="D7" s="7">
        <v>4.4000000000000004</v>
      </c>
      <c r="E7" s="7">
        <v>3.2</v>
      </c>
      <c r="F7" s="7">
        <v>4</v>
      </c>
      <c r="G7" s="7">
        <v>2</v>
      </c>
    </row>
    <row r="8" spans="2:15" x14ac:dyDescent="0.3">
      <c r="B8" s="7" t="s">
        <v>13</v>
      </c>
      <c r="C8" s="7">
        <v>2.2000000000000002</v>
      </c>
      <c r="D8" s="7">
        <v>6.1</v>
      </c>
      <c r="E8" s="7">
        <v>1.8</v>
      </c>
      <c r="F8" s="7">
        <v>4</v>
      </c>
      <c r="G8" s="7">
        <v>4</v>
      </c>
    </row>
    <row r="9" spans="2:15" x14ac:dyDescent="0.3">
      <c r="B9" s="7" t="s">
        <v>14</v>
      </c>
      <c r="C9" s="7">
        <v>1.2</v>
      </c>
      <c r="D9" s="7">
        <v>2.1</v>
      </c>
      <c r="E9" s="7">
        <v>2.2000000000000002</v>
      </c>
      <c r="F9" s="7">
        <v>2</v>
      </c>
      <c r="G9" s="7">
        <v>2</v>
      </c>
    </row>
    <row r="10" spans="2:15" x14ac:dyDescent="0.3">
      <c r="B10" s="7" t="s">
        <v>15</v>
      </c>
      <c r="C10" s="7">
        <v>1.4</v>
      </c>
      <c r="D10" s="7">
        <v>4.4000000000000004</v>
      </c>
      <c r="E10" s="7">
        <v>2.2000000000000002</v>
      </c>
      <c r="F10" s="7">
        <v>4</v>
      </c>
      <c r="G10" s="7">
        <v>2</v>
      </c>
    </row>
    <row r="12" spans="2:15" x14ac:dyDescent="0.3">
      <c r="D12" s="8" t="s">
        <v>18</v>
      </c>
      <c r="E12" s="8"/>
      <c r="K12" s="8" t="s">
        <v>19</v>
      </c>
      <c r="L12" s="8"/>
      <c r="M12" s="8"/>
    </row>
    <row r="13" spans="2:15" x14ac:dyDescent="0.3">
      <c r="B13" s="2"/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I13" s="2"/>
      <c r="J13" s="2" t="s">
        <v>3</v>
      </c>
      <c r="K13" s="2" t="s">
        <v>4</v>
      </c>
      <c r="L13" s="2" t="s">
        <v>5</v>
      </c>
      <c r="M13" s="2" t="s">
        <v>6</v>
      </c>
      <c r="N13" s="2" t="s">
        <v>7</v>
      </c>
      <c r="O13" s="9" t="s">
        <v>20</v>
      </c>
    </row>
    <row r="14" spans="2:15" x14ac:dyDescent="0.3">
      <c r="B14" s="2" t="s">
        <v>3</v>
      </c>
      <c r="C14" s="2">
        <f>3/3</f>
        <v>1</v>
      </c>
      <c r="D14" s="3">
        <f>1/3</f>
        <v>0.33333333333333331</v>
      </c>
      <c r="E14" s="2">
        <f>2/1</f>
        <v>2</v>
      </c>
      <c r="F14" s="2">
        <f>3/1</f>
        <v>3</v>
      </c>
      <c r="G14" s="2">
        <f>1/2</f>
        <v>0.5</v>
      </c>
      <c r="I14" s="2" t="s">
        <v>3</v>
      </c>
      <c r="J14" s="2">
        <f>C14/$C$19</f>
        <v>0.14634146341463417</v>
      </c>
      <c r="K14" s="3">
        <f>D14/$D$19</f>
        <v>0.145985401459854</v>
      </c>
      <c r="L14" s="2">
        <f>E14/$E$19</f>
        <v>0.19047619047619047</v>
      </c>
      <c r="M14" s="2">
        <f>F14/$F$19</f>
        <v>0.2</v>
      </c>
      <c r="N14" s="2">
        <f>(G14/$G$19)</f>
        <v>0.12244897959183672</v>
      </c>
      <c r="O14">
        <f>AVERAGE(J14:N14)</f>
        <v>0.16105040698850309</v>
      </c>
    </row>
    <row r="15" spans="2:15" x14ac:dyDescent="0.3">
      <c r="B15" s="2" t="s">
        <v>8</v>
      </c>
      <c r="C15" s="2">
        <v>3</v>
      </c>
      <c r="D15" s="2">
        <v>1</v>
      </c>
      <c r="E15" s="2">
        <v>4</v>
      </c>
      <c r="F15" s="2">
        <v>5</v>
      </c>
      <c r="G15" s="2">
        <v>2</v>
      </c>
      <c r="I15" s="2" t="s">
        <v>8</v>
      </c>
      <c r="J15" s="2">
        <f>C15/$C$19</f>
        <v>0.43902439024390244</v>
      </c>
      <c r="K15" s="3">
        <f>D15/$D$19</f>
        <v>0.43795620437956206</v>
      </c>
      <c r="L15" s="2">
        <f>E15/$E$19</f>
        <v>0.38095238095238093</v>
      </c>
      <c r="M15" s="2">
        <f>F15/$F$19</f>
        <v>0.33333333333333331</v>
      </c>
      <c r="N15" s="2">
        <f>(G15/$G$19)</f>
        <v>0.48979591836734687</v>
      </c>
      <c r="O15">
        <f t="shared" ref="O15:O18" si="0">AVERAGE(J15:N15)</f>
        <v>0.41621244545530517</v>
      </c>
    </row>
    <row r="16" spans="2:15" x14ac:dyDescent="0.3">
      <c r="B16" s="2" t="s">
        <v>10</v>
      </c>
      <c r="C16" s="2">
        <f>1/2</f>
        <v>0.5</v>
      </c>
      <c r="D16" s="2">
        <f>1/4</f>
        <v>0.25</v>
      </c>
      <c r="E16" s="2">
        <v>1</v>
      </c>
      <c r="F16" s="2">
        <v>2</v>
      </c>
      <c r="G16" s="2">
        <f>1/3</f>
        <v>0.33333333333333331</v>
      </c>
      <c r="I16" s="2" t="s">
        <v>10</v>
      </c>
      <c r="J16" s="2">
        <f>C16/$C$19</f>
        <v>7.3170731707317083E-2</v>
      </c>
      <c r="K16" s="3">
        <f>D16/$D$19</f>
        <v>0.10948905109489052</v>
      </c>
      <c r="L16" s="2">
        <f>E16/$E$19</f>
        <v>9.5238095238095233E-2</v>
      </c>
      <c r="M16" s="2">
        <f>F16/$F$19</f>
        <v>0.13333333333333333</v>
      </c>
      <c r="N16" s="2">
        <f>(G16/$G$19)</f>
        <v>8.1632653061224469E-2</v>
      </c>
      <c r="O16">
        <f t="shared" si="0"/>
        <v>9.8572772886972124E-2</v>
      </c>
    </row>
    <row r="17" spans="1:15" x14ac:dyDescent="0.3">
      <c r="B17" s="2" t="s">
        <v>9</v>
      </c>
      <c r="C17" s="2">
        <f>1/3</f>
        <v>0.33333333333333331</v>
      </c>
      <c r="D17" s="2">
        <f>1/5</f>
        <v>0.2</v>
      </c>
      <c r="E17" s="2">
        <f>1/2</f>
        <v>0.5</v>
      </c>
      <c r="F17" s="2">
        <v>1</v>
      </c>
      <c r="G17" s="2">
        <f>1/4</f>
        <v>0.25</v>
      </c>
      <c r="I17" s="2" t="s">
        <v>9</v>
      </c>
      <c r="J17" s="2">
        <f>C17/$C$19</f>
        <v>4.878048780487805E-2</v>
      </c>
      <c r="K17" s="3">
        <f>D17/$D$19</f>
        <v>8.7591240875912413E-2</v>
      </c>
      <c r="L17" s="2">
        <f>E17/$E$19</f>
        <v>4.7619047619047616E-2</v>
      </c>
      <c r="M17" s="2">
        <f>F17/$F$19</f>
        <v>6.6666666666666666E-2</v>
      </c>
      <c r="N17" s="2">
        <f>(G17/$G$19)</f>
        <v>6.1224489795918359E-2</v>
      </c>
      <c r="O17">
        <f t="shared" si="0"/>
        <v>6.2376386552484619E-2</v>
      </c>
    </row>
    <row r="18" spans="1:15" x14ac:dyDescent="0.3">
      <c r="B18" s="2" t="s">
        <v>16</v>
      </c>
      <c r="C18" s="2">
        <v>2</v>
      </c>
      <c r="D18" s="2">
        <f>1/2</f>
        <v>0.5</v>
      </c>
      <c r="E18" s="2">
        <v>3</v>
      </c>
      <c r="F18" s="2">
        <v>4</v>
      </c>
      <c r="G18" s="2">
        <v>1</v>
      </c>
      <c r="I18" s="2" t="s">
        <v>16</v>
      </c>
      <c r="J18" s="2">
        <f>C18/$C$19</f>
        <v>0.29268292682926833</v>
      </c>
      <c r="K18" s="3">
        <f>D18/$D$19</f>
        <v>0.21897810218978103</v>
      </c>
      <c r="L18" s="2">
        <f>E18/$E$19</f>
        <v>0.2857142857142857</v>
      </c>
      <c r="M18" s="2">
        <f>F18/$F$19</f>
        <v>0.26666666666666666</v>
      </c>
      <c r="N18" s="2">
        <f>(G18/$G$19)</f>
        <v>0.24489795918367344</v>
      </c>
      <c r="O18">
        <f t="shared" si="0"/>
        <v>0.26178798811673504</v>
      </c>
    </row>
    <row r="19" spans="1:15" x14ac:dyDescent="0.3">
      <c r="B19" s="4" t="s">
        <v>17</v>
      </c>
      <c r="C19" s="5">
        <f>SUM(C14:C18)</f>
        <v>6.833333333333333</v>
      </c>
      <c r="D19" s="6">
        <f>SUM(D14:D18)</f>
        <v>2.2833333333333332</v>
      </c>
      <c r="E19" s="5">
        <f>SUM(E14:E18)</f>
        <v>10.5</v>
      </c>
      <c r="F19" s="5">
        <f>SUM(F14:F18)</f>
        <v>15</v>
      </c>
      <c r="G19" s="5">
        <f>SUM(G14:G18)</f>
        <v>4.0833333333333339</v>
      </c>
      <c r="I19" s="4" t="s">
        <v>17</v>
      </c>
      <c r="J19" s="5">
        <f>SUM(J14:J18)</f>
        <v>1.0000000000000002</v>
      </c>
      <c r="K19" s="6">
        <f>SUM(K14:K18)</f>
        <v>1</v>
      </c>
      <c r="L19" s="5">
        <f>SUM(L14:L18)</f>
        <v>0.99999999999999989</v>
      </c>
      <c r="M19" s="5">
        <f>SUM(M14:M18)</f>
        <v>1</v>
      </c>
      <c r="N19" s="5">
        <f>SUM(N14:N18)</f>
        <v>0.99999999999999978</v>
      </c>
    </row>
    <row r="20" spans="1:15" x14ac:dyDescent="0.3">
      <c r="C20" t="s">
        <v>12</v>
      </c>
    </row>
    <row r="21" spans="1:15" x14ac:dyDescent="0.3">
      <c r="B21" s="1" t="s">
        <v>3</v>
      </c>
      <c r="C21" s="1">
        <v>0</v>
      </c>
      <c r="D21" t="s">
        <v>21</v>
      </c>
    </row>
    <row r="22" spans="1:15" x14ac:dyDescent="0.3">
      <c r="B22" s="7"/>
      <c r="C22" s="7" t="s">
        <v>11</v>
      </c>
      <c r="D22" s="7" t="s">
        <v>12</v>
      </c>
      <c r="E22" s="7" t="s">
        <v>13</v>
      </c>
      <c r="F22" s="7" t="s">
        <v>14</v>
      </c>
      <c r="G22" s="7" t="s">
        <v>15</v>
      </c>
      <c r="I22" s="7"/>
      <c r="J22" s="7" t="s">
        <v>11</v>
      </c>
      <c r="K22" s="7" t="s">
        <v>12</v>
      </c>
      <c r="L22" s="7" t="s">
        <v>13</v>
      </c>
      <c r="M22" s="7" t="s">
        <v>14</v>
      </c>
      <c r="N22" s="7" t="s">
        <v>15</v>
      </c>
      <c r="O22" s="9" t="s">
        <v>20</v>
      </c>
    </row>
    <row r="23" spans="1:15" x14ac:dyDescent="0.3">
      <c r="A23" t="s">
        <v>11</v>
      </c>
      <c r="B23" s="7" t="s">
        <v>11</v>
      </c>
      <c r="C23" s="7">
        <v>1</v>
      </c>
      <c r="D23" s="7">
        <f>C7/C6</f>
        <v>0.84375</v>
      </c>
      <c r="E23" s="7">
        <f>$C$8/C6</f>
        <v>1.375</v>
      </c>
      <c r="F23" s="7">
        <f>$C$9/C6</f>
        <v>0.74999999999999989</v>
      </c>
      <c r="G23" s="7">
        <f>$C$10/C6</f>
        <v>0.87499999999999989</v>
      </c>
      <c r="I23" s="7" t="s">
        <v>11</v>
      </c>
      <c r="J23" s="7">
        <f>C23/$C$28</f>
        <v>0.18557529233241096</v>
      </c>
      <c r="K23" s="7">
        <f>D23/$D$28</f>
        <v>0.18557529233241093</v>
      </c>
      <c r="L23" s="7">
        <f>E23/$E$28</f>
        <v>0.18557529233241096</v>
      </c>
      <c r="M23" s="7">
        <f>F23/$F$28</f>
        <v>0.18557529233241091</v>
      </c>
      <c r="N23" s="7">
        <f>G23/$G$28</f>
        <v>0.18557529233241093</v>
      </c>
      <c r="O23">
        <f>AVERAGE(J23:N23)</f>
        <v>0.18557529233241093</v>
      </c>
    </row>
    <row r="24" spans="1:15" x14ac:dyDescent="0.3">
      <c r="B24" s="7" t="s">
        <v>12</v>
      </c>
      <c r="C24" s="7">
        <f>C6/C7</f>
        <v>1.1851851851851851</v>
      </c>
      <c r="D24" s="7">
        <v>1</v>
      </c>
      <c r="E24" s="7">
        <f t="shared" ref="E24:E27" si="1">$C$8/C7</f>
        <v>1.6296296296296298</v>
      </c>
      <c r="F24" s="7">
        <f t="shared" ref="F24:F27" si="2">$C$9/C7</f>
        <v>0.88888888888888884</v>
      </c>
      <c r="G24" s="7">
        <f t="shared" ref="G24:G27" si="3">$C$10/C7</f>
        <v>1.037037037037037</v>
      </c>
      <c r="I24" s="7" t="s">
        <v>12</v>
      </c>
      <c r="J24" s="7">
        <f t="shared" ref="J24:J27" si="4">C24/$C$28</f>
        <v>0.21994108720878333</v>
      </c>
      <c r="K24" s="7">
        <f t="shared" ref="K24:K27" si="5">D24/$D$28</f>
        <v>0.21994108720878333</v>
      </c>
      <c r="L24" s="7">
        <f t="shared" ref="L24:L27" si="6">E24/$E$28</f>
        <v>0.21994108720878336</v>
      </c>
      <c r="M24" s="7">
        <f t="shared" ref="M24:M27" si="7">F24/$F$28</f>
        <v>0.21994108720878333</v>
      </c>
      <c r="N24" s="7">
        <f t="shared" ref="N24:N27" si="8">G24/$G$28</f>
        <v>0.21994108720878336</v>
      </c>
      <c r="O24">
        <f t="shared" ref="O24:O27" si="9">AVERAGE(J24:N24)</f>
        <v>0.21994108720878333</v>
      </c>
    </row>
    <row r="25" spans="1:15" x14ac:dyDescent="0.3">
      <c r="B25" s="7" t="s">
        <v>13</v>
      </c>
      <c r="C25" s="7">
        <f>C6/C8</f>
        <v>0.72727272727272729</v>
      </c>
      <c r="D25" s="7">
        <f>$C$7/C8</f>
        <v>0.61363636363636365</v>
      </c>
      <c r="E25" s="7">
        <f t="shared" si="1"/>
        <v>1</v>
      </c>
      <c r="F25" s="7">
        <f t="shared" si="2"/>
        <v>0.54545454545454541</v>
      </c>
      <c r="G25" s="7">
        <f t="shared" si="3"/>
        <v>0.63636363636363624</v>
      </c>
      <c r="I25" s="7" t="s">
        <v>13</v>
      </c>
      <c r="J25" s="7">
        <f t="shared" si="4"/>
        <v>0.13496384896902616</v>
      </c>
      <c r="K25" s="7">
        <f t="shared" si="5"/>
        <v>0.13496384896902613</v>
      </c>
      <c r="L25" s="7">
        <f t="shared" si="6"/>
        <v>0.13496384896902613</v>
      </c>
      <c r="M25" s="7">
        <f t="shared" si="7"/>
        <v>0.13496384896902613</v>
      </c>
      <c r="N25" s="7">
        <f t="shared" si="8"/>
        <v>0.13496384896902613</v>
      </c>
      <c r="O25">
        <f t="shared" si="9"/>
        <v>0.13496384896902613</v>
      </c>
    </row>
    <row r="26" spans="1:15" x14ac:dyDescent="0.3">
      <c r="B26" s="7" t="s">
        <v>14</v>
      </c>
      <c r="C26" s="7">
        <f>C6/C9</f>
        <v>1.3333333333333335</v>
      </c>
      <c r="D26" s="7">
        <f t="shared" ref="D26:D27" si="10">$C$7/C9</f>
        <v>1.1250000000000002</v>
      </c>
      <c r="E26" s="7">
        <f t="shared" si="1"/>
        <v>1.8333333333333335</v>
      </c>
      <c r="F26" s="7">
        <f t="shared" si="2"/>
        <v>1</v>
      </c>
      <c r="G26" s="7">
        <f t="shared" si="3"/>
        <v>1.1666666666666667</v>
      </c>
      <c r="I26" s="7" t="s">
        <v>14</v>
      </c>
      <c r="J26" s="7">
        <f t="shared" si="4"/>
        <v>0.24743372310988129</v>
      </c>
      <c r="K26" s="7">
        <f t="shared" si="5"/>
        <v>0.24743372310988129</v>
      </c>
      <c r="L26" s="7">
        <f t="shared" si="6"/>
        <v>0.24743372310988129</v>
      </c>
      <c r="M26" s="7">
        <f t="shared" si="7"/>
        <v>0.24743372310988127</v>
      </c>
      <c r="N26" s="7">
        <f t="shared" si="8"/>
        <v>0.24743372310988129</v>
      </c>
      <c r="O26">
        <f t="shared" si="9"/>
        <v>0.24743372310988127</v>
      </c>
    </row>
    <row r="27" spans="1:15" x14ac:dyDescent="0.3">
      <c r="B27" s="7" t="s">
        <v>15</v>
      </c>
      <c r="C27" s="7">
        <f>C6/C10</f>
        <v>1.142857142857143</v>
      </c>
      <c r="D27" s="7">
        <f t="shared" si="10"/>
        <v>0.96428571428571441</v>
      </c>
      <c r="E27" s="7">
        <f t="shared" si="1"/>
        <v>1.5714285714285716</v>
      </c>
      <c r="F27" s="7">
        <f t="shared" si="2"/>
        <v>0.85714285714285721</v>
      </c>
      <c r="G27" s="7">
        <f t="shared" si="3"/>
        <v>1</v>
      </c>
      <c r="I27" s="7" t="s">
        <v>15</v>
      </c>
      <c r="J27" s="7">
        <f t="shared" si="4"/>
        <v>0.21208604837989825</v>
      </c>
      <c r="K27" s="7">
        <f t="shared" si="5"/>
        <v>0.21208604837989825</v>
      </c>
      <c r="L27" s="7">
        <f t="shared" si="6"/>
        <v>0.21208604837989825</v>
      </c>
      <c r="M27" s="7">
        <f t="shared" si="7"/>
        <v>0.21208604837989822</v>
      </c>
      <c r="N27" s="7">
        <f t="shared" si="8"/>
        <v>0.21208604837989825</v>
      </c>
      <c r="O27">
        <f t="shared" si="9"/>
        <v>0.21208604837989822</v>
      </c>
    </row>
    <row r="28" spans="1:15" x14ac:dyDescent="0.3">
      <c r="B28" s="7" t="s">
        <v>17</v>
      </c>
      <c r="C28" s="7">
        <f>SUM(C23:C27)</f>
        <v>5.3886483886483889</v>
      </c>
      <c r="D28" s="7">
        <f t="shared" ref="D28:G28" si="11">SUM(D23:D27)</f>
        <v>4.5466720779220786</v>
      </c>
      <c r="E28" s="7">
        <f t="shared" si="11"/>
        <v>7.4093915343915349</v>
      </c>
      <c r="F28" s="7">
        <f t="shared" si="11"/>
        <v>4.0414862914862919</v>
      </c>
      <c r="G28" s="7">
        <f t="shared" si="11"/>
        <v>4.71506734006734</v>
      </c>
      <c r="I28" s="7" t="s">
        <v>17</v>
      </c>
      <c r="J28" s="7">
        <f>SUM(J23:J27)</f>
        <v>1</v>
      </c>
      <c r="K28" s="7">
        <f>SUM(K23:K27)</f>
        <v>1</v>
      </c>
      <c r="L28" s="7">
        <f t="shared" ref="L28:N28" si="12">SUM(L23:L27)</f>
        <v>1</v>
      </c>
      <c r="M28" s="7">
        <f t="shared" si="12"/>
        <v>0.99999999999999989</v>
      </c>
      <c r="N28" s="7">
        <f t="shared" si="12"/>
        <v>1</v>
      </c>
    </row>
    <row r="31" spans="1:15" x14ac:dyDescent="0.3">
      <c r="B31" s="10" t="s">
        <v>16</v>
      </c>
      <c r="C31">
        <v>1</v>
      </c>
      <c r="D31" t="s">
        <v>22</v>
      </c>
    </row>
    <row r="32" spans="1:15" x14ac:dyDescent="0.3">
      <c r="A32" t="s">
        <v>11</v>
      </c>
      <c r="B32" s="7"/>
      <c r="C32" s="7" t="s">
        <v>11</v>
      </c>
      <c r="D32" s="7" t="s">
        <v>12</v>
      </c>
      <c r="E32" s="7" t="s">
        <v>13</v>
      </c>
      <c r="F32" s="7" t="s">
        <v>14</v>
      </c>
      <c r="G32" s="7" t="s">
        <v>15</v>
      </c>
    </row>
    <row r="33" spans="2:7" x14ac:dyDescent="0.3">
      <c r="B33" s="7" t="s">
        <v>11</v>
      </c>
      <c r="C33" s="7">
        <v>1</v>
      </c>
      <c r="D33" s="7">
        <f>$G$6/G7</f>
        <v>2</v>
      </c>
      <c r="E33" s="7">
        <f>G6/G9</f>
        <v>2</v>
      </c>
      <c r="F33" s="7">
        <f>G6/G9</f>
        <v>2</v>
      </c>
      <c r="G33" s="7">
        <f>G6/G10</f>
        <v>2</v>
      </c>
    </row>
    <row r="34" spans="2:7" x14ac:dyDescent="0.3">
      <c r="B34" s="7" t="s">
        <v>12</v>
      </c>
      <c r="C34" s="7">
        <f>$G$7/G6</f>
        <v>0.5</v>
      </c>
      <c r="D34" s="7">
        <v>1</v>
      </c>
      <c r="E34" s="7">
        <f>G7/G6</f>
        <v>0.5</v>
      </c>
      <c r="F34" s="7">
        <f>G7/G9</f>
        <v>1</v>
      </c>
      <c r="G34" s="7">
        <f>G7/G10</f>
        <v>1</v>
      </c>
    </row>
    <row r="35" spans="2:7" x14ac:dyDescent="0.3">
      <c r="B35" s="7" t="s">
        <v>13</v>
      </c>
      <c r="C35" s="7">
        <f>G8/$G$6</f>
        <v>1</v>
      </c>
      <c r="D35" s="7">
        <f>G7/$G$6</f>
        <v>0.5</v>
      </c>
      <c r="E35" s="7">
        <v>1</v>
      </c>
      <c r="F35" s="7">
        <f>2/2</f>
        <v>1</v>
      </c>
      <c r="G35" s="7"/>
    </row>
    <row r="36" spans="2:7" x14ac:dyDescent="0.3">
      <c r="B36" s="7" t="s">
        <v>14</v>
      </c>
      <c r="C36" s="7"/>
      <c r="D36" s="7"/>
      <c r="E36" s="7"/>
      <c r="F36" s="7">
        <v>1</v>
      </c>
      <c r="G36" s="7"/>
    </row>
    <row r="37" spans="2:7" x14ac:dyDescent="0.3">
      <c r="B37" s="7" t="s">
        <v>15</v>
      </c>
      <c r="C37" s="7"/>
      <c r="D37" s="7"/>
      <c r="E37" s="7"/>
      <c r="F37" s="7"/>
      <c r="G37" s="7">
        <v>1</v>
      </c>
    </row>
    <row r="38" spans="2:7" x14ac:dyDescent="0.3">
      <c r="B38" s="7" t="s">
        <v>17</v>
      </c>
      <c r="C38" s="7"/>
      <c r="D38" s="7"/>
      <c r="E38" s="7"/>
      <c r="F38" s="7"/>
      <c r="G38" s="7"/>
    </row>
  </sheetData>
  <mergeCells count="2">
    <mergeCell ref="D12:E12"/>
    <mergeCell ref="K12:M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Ichvan</dc:creator>
  <cp:lastModifiedBy>Ichvan</cp:lastModifiedBy>
  <dcterms:created xsi:type="dcterms:W3CDTF">2022-05-20T01:07:56Z</dcterms:created>
  <dcterms:modified xsi:type="dcterms:W3CDTF">2022-05-20T02:35:43Z</dcterms:modified>
</cp:coreProperties>
</file>