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vint-my.sharepoint.com/personal/kevin_ho_hivint_com/Documents/Projects-DESKTOP-QLVHTBI/JOB20283 - Fifth Domain - CTF/CTF33/"/>
    </mc:Choice>
  </mc:AlternateContent>
  <xr:revisionPtr revIDLastSave="0" documentId="8_{F0252F2A-B06F-4DAA-A270-55231DF44822}" xr6:coauthVersionLast="45" xr6:coauthVersionMax="45" xr10:uidLastSave="{00000000-0000-0000-0000-000000000000}"/>
  <bookViews>
    <workbookView xWindow="-28920" yWindow="-120" windowWidth="29040" windowHeight="15840"/>
  </bookViews>
  <sheets>
    <sheet name="Product Data" sheetId="1" r:id="rId1"/>
    <sheet name="Scenario Output" sheetId="4" r:id="rId2"/>
    <sheet name="Char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4" l="1"/>
  <c r="C7" i="4" s="1"/>
  <c r="D7" i="4" s="1"/>
  <c r="E7" i="4" s="1"/>
  <c r="F7" i="4" s="1"/>
  <c r="B10" i="4"/>
  <c r="C10" i="4"/>
  <c r="D10" i="4"/>
  <c r="E10" i="4" s="1"/>
  <c r="F10" i="4" s="1"/>
  <c r="F20" i="4" s="1"/>
  <c r="B19" i="4"/>
  <c r="B45" i="3"/>
  <c r="B46" i="3"/>
  <c r="B13" i="4"/>
  <c r="B8" i="4"/>
  <c r="C8" i="4" s="1"/>
  <c r="D8" i="4" s="1"/>
  <c r="E8" i="4" s="1"/>
  <c r="F8" i="4" s="1"/>
  <c r="B9" i="4"/>
  <c r="C9" i="4" s="1"/>
  <c r="D9" i="4" s="1"/>
  <c r="E9" i="4" s="1"/>
  <c r="F9" i="4" s="1"/>
  <c r="B14" i="4"/>
  <c r="B15" i="4" s="1"/>
  <c r="B16" i="4"/>
  <c r="F22" i="4" l="1"/>
  <c r="F19" i="4"/>
  <c r="F13" i="4"/>
  <c r="B20" i="4"/>
  <c r="D13" i="4" l="1"/>
  <c r="D14" i="4" s="1"/>
  <c r="E13" i="4"/>
  <c r="E14" i="4" s="1"/>
  <c r="F14" i="4"/>
  <c r="C13" i="4"/>
  <c r="C14" i="4" s="1"/>
  <c r="E19" i="4"/>
  <c r="E20" i="4" s="1"/>
  <c r="C19" i="4"/>
  <c r="C20" i="4" s="1"/>
  <c r="D19" i="4"/>
  <c r="D20" i="4" s="1"/>
  <c r="B21" i="4"/>
  <c r="B22" i="4"/>
  <c r="F21" i="4"/>
  <c r="C16" i="4" l="1"/>
  <c r="C15" i="4"/>
  <c r="D21" i="4"/>
  <c r="D22" i="4"/>
  <c r="C22" i="4"/>
  <c r="C21" i="4"/>
  <c r="E15" i="4"/>
  <c r="E16" i="4"/>
  <c r="F16" i="4"/>
  <c r="F15" i="4"/>
  <c r="E22" i="4"/>
  <c r="E21" i="4"/>
  <c r="D16" i="4"/>
  <c r="D15" i="4"/>
</calcChain>
</file>

<file path=xl/sharedStrings.xml><?xml version="1.0" encoding="utf-8"?>
<sst xmlns="http://schemas.openxmlformats.org/spreadsheetml/2006/main" count="53" uniqueCount="40">
  <si>
    <t>Product name</t>
  </si>
  <si>
    <t>Unit prices</t>
  </si>
  <si>
    <t>Unit costs</t>
  </si>
  <si>
    <t>Year 1</t>
  </si>
  <si>
    <t>Year 2</t>
  </si>
  <si>
    <t>Year 3</t>
  </si>
  <si>
    <t>Year 4</t>
  </si>
  <si>
    <t>Year 5</t>
  </si>
  <si>
    <t>Market size</t>
  </si>
  <si>
    <t>Fixed costs</t>
  </si>
  <si>
    <t>Market share</t>
  </si>
  <si>
    <t>Year 1 unit price</t>
  </si>
  <si>
    <t>Year 1 market size (dollars)</t>
  </si>
  <si>
    <t>Year 1 variable cost per unit</t>
  </si>
  <si>
    <t>Year 1 fixed costs</t>
  </si>
  <si>
    <t>Widget</t>
  </si>
  <si>
    <t>Product Sales Data</t>
  </si>
  <si>
    <t>Year 1 estimated unit sales</t>
  </si>
  <si>
    <t>[Company Name]</t>
  </si>
  <si>
    <t>[Date]</t>
  </si>
  <si>
    <t>Market size CAGR (years 2 through 5)</t>
  </si>
  <si>
    <t>Variable cost per unit CAGR (years 2 through 5)</t>
  </si>
  <si>
    <t>Fixed cost CAGR (years 2 through 5)</t>
  </si>
  <si>
    <t>Target operating income (year 5)</t>
  </si>
  <si>
    <t>Target market share (year 5)</t>
  </si>
  <si>
    <t>Unit price compound annual growth rate (CAGR) (years 2 through 5)</t>
  </si>
  <si>
    <t>Scenario 1: Based on target operating income</t>
  </si>
  <si>
    <t>Scenario 2: Based on target market share</t>
  </si>
  <si>
    <t>[Company Name] CONFIDENTIAL</t>
  </si>
  <si>
    <t>Ramp Factors</t>
  </si>
  <si>
    <t>N/A</t>
  </si>
  <si>
    <t>Graph 1 Title</t>
  </si>
  <si>
    <t>Graph 2 Title</t>
  </si>
  <si>
    <t>Unit sales</t>
  </si>
  <si>
    <t>Dollar sales</t>
  </si>
  <si>
    <t>Operating income</t>
  </si>
  <si>
    <t>Gray cells will be calculated for you. You do not need to enter anything in them.</t>
  </si>
  <si>
    <t>Years 2 through 4 (% of year 5 sales)</t>
  </si>
  <si>
    <t>New-Product Sales and Profit Forecasting Model -- Scenario Output</t>
  </si>
  <si>
    <r>
      <t>New-Product Sales and Profit Forecasting Model — Product Data</t>
    </r>
    <r>
      <rPr>
        <sz val="1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</si>
</sst>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(* #,##0.00_);_(* \(#,##0.00\);_(* &quot;-&quot;??_);_(@_)"/>
    <numFmt numFmtId="172" formatCode="&quot;$&quot;#,##0"/>
    <numFmt numFmtId="173" formatCode="&quot;$&quot;#,##0.00"/>
    <numFmt numFmtId="177" formatCode="0.0%"/>
    <numFmt numFmtId="188" formatCode="m/d/yyyy;@"/>
  </numFmts>
  <fonts count="13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Fill="1"/>
    <xf numFmtId="0" fontId="4" fillId="0" borderId="0" xfId="0" applyFont="1"/>
    <xf numFmtId="0" fontId="5" fillId="0" borderId="1" xfId="0" applyFont="1" applyBorder="1" applyAlignment="1">
      <alignment horizontal="left"/>
    </xf>
    <xf numFmtId="188" fontId="3" fillId="0" borderId="0" xfId="0" applyNumberFormat="1" applyFont="1" applyAlignment="1" applyProtection="1">
      <alignment horizontal="left" vertical="center"/>
      <protection locked="0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9" fillId="2" borderId="2" xfId="0" applyFont="1" applyFill="1" applyBorder="1"/>
    <xf numFmtId="0" fontId="10" fillId="2" borderId="3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11" fillId="0" borderId="4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73" fontId="5" fillId="3" borderId="6" xfId="0" applyNumberFormat="1" applyFont="1" applyFill="1" applyBorder="1" applyAlignment="1">
      <alignment horizontal="center"/>
    </xf>
    <xf numFmtId="173" fontId="5" fillId="3" borderId="7" xfId="0" applyNumberFormat="1" applyFont="1" applyFill="1" applyBorder="1" applyAlignment="1">
      <alignment horizontal="center"/>
    </xf>
    <xf numFmtId="172" fontId="5" fillId="3" borderId="6" xfId="0" applyNumberFormat="1" applyFont="1" applyFill="1" applyBorder="1" applyAlignment="1">
      <alignment horizontal="center"/>
    </xf>
    <xf numFmtId="172" fontId="5" fillId="3" borderId="7" xfId="0" applyNumberFormat="1" applyFont="1" applyFill="1" applyBorder="1" applyAlignment="1">
      <alignment horizontal="center"/>
    </xf>
    <xf numFmtId="3" fontId="5" fillId="3" borderId="6" xfId="0" applyNumberFormat="1" applyFont="1" applyFill="1" applyBorder="1" applyAlignment="1">
      <alignment horizontal="center"/>
    </xf>
    <xf numFmtId="3" fontId="5" fillId="3" borderId="7" xfId="0" applyNumberFormat="1" applyFont="1" applyFill="1" applyBorder="1" applyAlignment="1">
      <alignment horizontal="center"/>
    </xf>
    <xf numFmtId="10" fontId="5" fillId="3" borderId="6" xfId="0" applyNumberFormat="1" applyFont="1" applyFill="1" applyBorder="1" applyAlignment="1">
      <alignment horizontal="center"/>
    </xf>
    <xf numFmtId="10" fontId="5" fillId="3" borderId="7" xfId="0" applyNumberFormat="1" applyFont="1" applyFill="1" applyBorder="1" applyAlignment="1">
      <alignment horizontal="center"/>
    </xf>
    <xf numFmtId="172" fontId="5" fillId="3" borderId="6" xfId="1" applyNumberFormat="1" applyFont="1" applyFill="1" applyBorder="1" applyAlignment="1">
      <alignment horizontal="center"/>
    </xf>
    <xf numFmtId="172" fontId="5" fillId="3" borderId="7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172" fontId="4" fillId="4" borderId="0" xfId="0" applyNumberFormat="1" applyFont="1" applyFill="1" applyBorder="1" applyAlignment="1">
      <alignment horizontal="center"/>
    </xf>
    <xf numFmtId="172" fontId="4" fillId="4" borderId="9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72" fontId="5" fillId="3" borderId="10" xfId="0" applyNumberFormat="1" applyFont="1" applyFill="1" applyBorder="1" applyAlignment="1">
      <alignment horizontal="center"/>
    </xf>
    <xf numFmtId="172" fontId="5" fillId="3" borderId="11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left" vertical="center"/>
    </xf>
    <xf numFmtId="171" fontId="12" fillId="0" borderId="4" xfId="1" applyFont="1" applyFill="1" applyBorder="1" applyAlignment="1">
      <alignment horizontal="center" vertical="center"/>
    </xf>
    <xf numFmtId="177" fontId="5" fillId="0" borderId="4" xfId="2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4" borderId="2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0" borderId="0" xfId="0" applyFont="1" applyFill="1" applyBorder="1"/>
    <xf numFmtId="0" fontId="5" fillId="0" borderId="9" xfId="0" applyFont="1" applyFill="1" applyBorder="1" applyAlignment="1">
      <alignment horizontal="center"/>
    </xf>
    <xf numFmtId="173" fontId="5" fillId="0" borderId="9" xfId="0" applyNumberFormat="1" applyFont="1" applyFill="1" applyBorder="1" applyAlignment="1">
      <alignment horizontal="center"/>
    </xf>
    <xf numFmtId="172" fontId="5" fillId="0" borderId="9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13" xfId="0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center" vertical="top"/>
    </xf>
    <xf numFmtId="10" fontId="5" fillId="0" borderId="14" xfId="0" applyNumberFormat="1" applyFont="1" applyFill="1" applyBorder="1" applyAlignment="1">
      <alignment horizontal="center" vertical="top"/>
    </xf>
    <xf numFmtId="0" fontId="5" fillId="0" borderId="15" xfId="0" applyFont="1" applyFill="1" applyBorder="1"/>
    <xf numFmtId="172" fontId="5" fillId="0" borderId="16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vertical="top"/>
    </xf>
    <xf numFmtId="10" fontId="5" fillId="0" borderId="9" xfId="0" applyNumberFormat="1" applyFont="1" applyFill="1" applyBorder="1" applyAlignment="1">
      <alignment horizontal="center" vertical="top"/>
    </xf>
    <xf numFmtId="0" fontId="5" fillId="0" borderId="5" xfId="0" applyFont="1" applyFill="1" applyBorder="1"/>
    <xf numFmtId="172" fontId="5" fillId="0" borderId="5" xfId="0" applyNumberFormat="1" applyFont="1" applyFill="1" applyBorder="1" applyAlignment="1">
      <alignment horizontal="center"/>
    </xf>
    <xf numFmtId="0" fontId="4" fillId="0" borderId="0" xfId="0" applyFont="1" applyFill="1"/>
    <xf numFmtId="172" fontId="0" fillId="0" borderId="0" xfId="0" applyNumberFormat="1"/>
    <xf numFmtId="10" fontId="0" fillId="0" borderId="0" xfId="2" applyNumberFormat="1" applyFont="1"/>
    <xf numFmtId="0" fontId="3" fillId="0" borderId="0" xfId="0" applyFont="1" applyAlignment="1" applyProtection="1">
      <protection locked="0"/>
    </xf>
    <xf numFmtId="188" fontId="6" fillId="0" borderId="0" xfId="0" applyNumberFormat="1" applyFont="1" applyAlignment="1" applyProtection="1">
      <alignment horizontal="left" vertical="center"/>
      <protection locked="0"/>
    </xf>
    <xf numFmtId="0" fontId="5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7FAC00"/>
      <rgbColor rgb="000000FF"/>
      <rgbColor rgb="00FFFF00"/>
      <rgbColor rgb="00FF00FF"/>
      <rgbColor rgb="0073AD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Charts!$B$45</c:f>
          <c:strCache>
            <c:ptCount val="1"/>
            <c:pt idx="0">
              <c:v>Scenario 1: Widget Sales and Profit Analysis</c:v>
            </c:pt>
          </c:strCache>
        </c:strRef>
      </c:tx>
      <c:layout>
        <c:manualLayout>
          <c:xMode val="edge"/>
          <c:yMode val="edge"/>
          <c:x val="0.29537362659291155"/>
          <c:y val="4.01159987852010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32272223401269"/>
          <c:y val="0.18911827998737632"/>
          <c:w val="0.73247361213399154"/>
          <c:h val="0.50144998481501291"/>
        </c:manualLayout>
      </c:layout>
      <c:lineChart>
        <c:grouping val="standard"/>
        <c:varyColors val="0"/>
        <c:ser>
          <c:idx val="0"/>
          <c:order val="0"/>
          <c:tx>
            <c:strRef>
              <c:f>'Scenario Output'!$A$14</c:f>
              <c:strCache>
                <c:ptCount val="1"/>
                <c:pt idx="0">
                  <c:v>Dollar sales</c:v>
                </c:pt>
              </c:strCache>
            </c:strRef>
          </c:tx>
          <c:spPr>
            <a:ln w="25400">
              <a:solidFill>
                <a:srgbClr val="343E5F"/>
              </a:solidFill>
              <a:prstDash val="solid"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'Scenario Output'!$B$14:$F$14</c:f>
              <c:numCache>
                <c:formatCode>"$"#,##0</c:formatCode>
                <c:ptCount val="5"/>
                <c:pt idx="0">
                  <c:v>40000</c:v>
                </c:pt>
                <c:pt idx="1">
                  <c:v>87852.791131267324</c:v>
                </c:pt>
                <c:pt idx="2">
                  <c:v>461227.15343915345</c:v>
                </c:pt>
                <c:pt idx="3">
                  <c:v>726432.76666666672</c:v>
                </c:pt>
                <c:pt idx="4">
                  <c:v>1017005.8733333334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9-4575-8BAF-8277091AE511}"/>
            </c:ext>
          </c:extLst>
        </c:ser>
        <c:ser>
          <c:idx val="1"/>
          <c:order val="1"/>
          <c:tx>
            <c:strRef>
              <c:f>'Scenario Output'!$A$15</c:f>
              <c:strCache>
                <c:ptCount val="1"/>
                <c:pt idx="0">
                  <c:v>Operating income</c:v>
                </c:pt>
              </c:strCache>
            </c:strRef>
          </c:tx>
          <c:spPr>
            <a:ln w="25400">
              <a:solidFill>
                <a:srgbClr val="73ADB5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73ADB5"/>
              </a:solidFill>
              <a:ln>
                <a:solidFill>
                  <a:srgbClr val="73ADB5"/>
                </a:solidFill>
                <a:prstDash val="solid"/>
              </a:ln>
            </c:spPr>
          </c:marker>
          <c:val>
            <c:numRef>
              <c:f>'Scenario Output'!$B$15:$F$15</c:f>
              <c:numCache>
                <c:formatCode>"$"#,##0</c:formatCode>
                <c:ptCount val="5"/>
                <c:pt idx="0">
                  <c:v>-235000</c:v>
                </c:pt>
                <c:pt idx="1">
                  <c:v>-224555.20332577475</c:v>
                </c:pt>
                <c:pt idx="2">
                  <c:v>-92264.817460317456</c:v>
                </c:pt>
                <c:pt idx="3">
                  <c:v>-769.46249999996508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9-4575-8BAF-8277091AE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712272"/>
        <c:axId val="1"/>
      </c:lineChart>
      <c:lineChart>
        <c:grouping val="standard"/>
        <c:varyColors val="0"/>
        <c:ser>
          <c:idx val="2"/>
          <c:order val="2"/>
          <c:tx>
            <c:strRef>
              <c:f>'Scenario Output'!$A$16</c:f>
              <c:strCache>
                <c:ptCount val="1"/>
                <c:pt idx="0">
                  <c:v>Market share</c:v>
                </c:pt>
              </c:strCache>
            </c:strRef>
          </c:tx>
          <c:spPr>
            <a:ln w="25400">
              <a:solidFill>
                <a:srgbClr val="7FAC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7FAC00"/>
              </a:solidFill>
              <a:ln>
                <a:solidFill>
                  <a:srgbClr val="7FAC00"/>
                </a:solidFill>
                <a:prstDash val="solid"/>
              </a:ln>
            </c:spPr>
          </c:marker>
          <c:val>
            <c:numRef>
              <c:f>'Scenario Output'!$B$16:$F$16</c:f>
              <c:numCache>
                <c:formatCode>0.00%</c:formatCode>
                <c:ptCount val="5"/>
                <c:pt idx="0">
                  <c:v>8.0000000000000004E-4</c:v>
                </c:pt>
                <c:pt idx="1">
                  <c:v>1.5973234751139511E-3</c:v>
                </c:pt>
                <c:pt idx="2">
                  <c:v>7.6235893130438565E-3</c:v>
                </c:pt>
                <c:pt idx="3">
                  <c:v>1.0915593789130977E-2</c:v>
                </c:pt>
                <c:pt idx="4">
                  <c:v>1.3892573913439423E-2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C9-4575-8BAF-8277091AE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971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Years</a:t>
                </a:r>
              </a:p>
            </c:rich>
          </c:tx>
          <c:layout>
            <c:manualLayout>
              <c:xMode val="edge"/>
              <c:yMode val="edge"/>
              <c:x val="0.48875725655957114"/>
              <c:y val="0.790858261765391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Dollars</a:t>
                </a:r>
              </a:p>
            </c:rich>
          </c:tx>
          <c:layout>
            <c:manualLayout>
              <c:xMode val="edge"/>
              <c:yMode val="edge"/>
              <c:x val="2.5166362803880359E-2"/>
              <c:y val="0.37823655997475264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71227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Market Share</a:t>
                </a:r>
              </a:p>
            </c:rich>
          </c:tx>
          <c:layout>
            <c:manualLayout>
              <c:xMode val="edge"/>
              <c:yMode val="edge"/>
              <c:x val="0.94969905949380096"/>
              <c:y val="0.3266588472509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6888271837830069"/>
          <c:y val="0.90547540115168046"/>
          <c:w val="0.49935361984541554"/>
          <c:h val="6.8770283631773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Charts!$B$46</c:f>
          <c:strCache>
            <c:ptCount val="1"/>
            <c:pt idx="0">
              <c:v>Scenario 2: Widget Sales and Profit Analysis</c:v>
            </c:pt>
          </c:strCache>
        </c:strRef>
      </c:tx>
      <c:layout>
        <c:manualLayout>
          <c:xMode val="edge"/>
          <c:yMode val="edge"/>
          <c:x val="0.29443897384126139"/>
          <c:y val="4.01159987852010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52469365650928"/>
          <c:y val="0.18911827998737632"/>
          <c:w val="0.73211852955124457"/>
          <c:h val="0.50144998481501291"/>
        </c:manualLayout>
      </c:layout>
      <c:lineChart>
        <c:grouping val="standard"/>
        <c:varyColors val="0"/>
        <c:ser>
          <c:idx val="0"/>
          <c:order val="0"/>
          <c:tx>
            <c:strRef>
              <c:f>'Scenario Output'!$A$20</c:f>
              <c:strCache>
                <c:ptCount val="1"/>
                <c:pt idx="0">
                  <c:v>Dollar sales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diamond"/>
            <c:size val="8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val>
            <c:numRef>
              <c:f>'Scenario Output'!$B$20:$F$20</c:f>
              <c:numCache>
                <c:formatCode>"$"#,##0</c:formatCode>
                <c:ptCount val="5"/>
                <c:pt idx="0">
                  <c:v>40000</c:v>
                </c:pt>
                <c:pt idx="1">
                  <c:v>126474.46280099347</c:v>
                </c:pt>
                <c:pt idx="2">
                  <c:v>663990.92970521573</c:v>
                </c:pt>
                <c:pt idx="3">
                  <c:v>1045785.7142857148</c:v>
                </c:pt>
                <c:pt idx="4">
                  <c:v>1464100.0000000007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A-4C5D-AE7C-A451126B7C8F}"/>
            </c:ext>
          </c:extLst>
        </c:ser>
        <c:ser>
          <c:idx val="1"/>
          <c:order val="1"/>
          <c:tx>
            <c:strRef>
              <c:f>'Scenario Output'!$A$21</c:f>
              <c:strCache>
                <c:ptCount val="1"/>
                <c:pt idx="0">
                  <c:v>Operating income</c:v>
                </c:pt>
              </c:strCache>
            </c:strRef>
          </c:tx>
          <c:spPr>
            <a:ln w="25400">
              <a:solidFill>
                <a:srgbClr val="73ADB5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73ADB5"/>
              </a:solidFill>
              <a:ln>
                <a:solidFill>
                  <a:srgbClr val="73ADB5"/>
                </a:solidFill>
                <a:prstDash val="solid"/>
              </a:ln>
            </c:spPr>
          </c:marker>
          <c:val>
            <c:numRef>
              <c:f>'Scenario Output'!$B$21:$F$21</c:f>
              <c:numCache>
                <c:formatCode>"$"#,##0</c:formatCode>
                <c:ptCount val="5"/>
                <c:pt idx="0">
                  <c:v>-235000</c:v>
                </c:pt>
                <c:pt idx="1">
                  <c:v>-210072.07644962746</c:v>
                </c:pt>
                <c:pt idx="2">
                  <c:v>-16228.401360544085</c:v>
                </c:pt>
                <c:pt idx="3">
                  <c:v>118987.89285714307</c:v>
                </c:pt>
                <c:pt idx="4">
                  <c:v>267660.29750000022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A-4C5D-AE7C-A451126B7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710672"/>
        <c:axId val="1"/>
      </c:lineChart>
      <c:lineChart>
        <c:grouping val="standard"/>
        <c:varyColors val="0"/>
        <c:ser>
          <c:idx val="2"/>
          <c:order val="2"/>
          <c:tx>
            <c:strRef>
              <c:f>'Scenario Output'!$A$22</c:f>
              <c:strCache>
                <c:ptCount val="1"/>
                <c:pt idx="0">
                  <c:v>Market share</c:v>
                </c:pt>
              </c:strCache>
            </c:strRef>
          </c:tx>
          <c:spPr>
            <a:ln w="25400">
              <a:solidFill>
                <a:srgbClr val="7FAC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7FAC00"/>
              </a:solidFill>
              <a:ln>
                <a:solidFill>
                  <a:srgbClr val="7FAC00"/>
                </a:solidFill>
                <a:prstDash val="solid"/>
              </a:ln>
            </c:spPr>
          </c:marker>
          <c:dPt>
            <c:idx val="2"/>
            <c:marker>
              <c:symbol val="triangl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3-D6BA-4C5D-AE7C-A451126B7C8F}"/>
              </c:ext>
            </c:extLst>
          </c:dPt>
          <c:val>
            <c:numRef>
              <c:f>'Scenario Output'!$B$22:$F$22</c:f>
              <c:numCache>
                <c:formatCode>0.00%</c:formatCode>
                <c:ptCount val="5"/>
                <c:pt idx="0">
                  <c:v>8.0000000000000004E-4</c:v>
                </c:pt>
                <c:pt idx="1">
                  <c:v>2.2995356872907899E-3</c:v>
                </c:pt>
                <c:pt idx="2">
                  <c:v>1.0975056689342406E-2</c:v>
                </c:pt>
                <c:pt idx="3">
                  <c:v>1.5714285714285715E-2</c:v>
                </c:pt>
                <c:pt idx="4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BA-4C5D-AE7C-A451126B7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971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Years</a:t>
                </a:r>
              </a:p>
            </c:rich>
          </c:tx>
          <c:layout>
            <c:manualLayout>
              <c:xMode val="edge"/>
              <c:yMode val="edge"/>
              <c:x val="0.48940532138479931"/>
              <c:y val="0.790858261765391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Dollars</a:t>
                </a:r>
              </a:p>
            </c:rich>
          </c:tx>
          <c:layout>
            <c:manualLayout>
              <c:xMode val="edge"/>
              <c:yMode val="edge"/>
              <c:x val="2.5199731995423275E-2"/>
              <c:y val="0.37823655997475264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71067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Market Share</a:t>
                </a:r>
              </a:p>
            </c:rich>
          </c:tx>
          <c:layout>
            <c:manualLayout>
              <c:xMode val="edge"/>
              <c:yMode val="edge"/>
              <c:x val="0.94963200572226647"/>
              <c:y val="0.3266588472509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6791294016186851"/>
          <c:y val="0.90547540115168046"/>
          <c:w val="0.50001573485655648"/>
          <c:h val="6.8770283631773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106680</xdr:rowOff>
    </xdr:from>
    <xdr:to>
      <xdr:col>12</xdr:col>
      <xdr:colOff>0</xdr:colOff>
      <xdr:row>20</xdr:row>
      <xdr:rowOff>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22991730-9CCF-46A0-A6D2-8EFC6CAA0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20</xdr:row>
      <xdr:rowOff>121920</xdr:rowOff>
    </xdr:from>
    <xdr:to>
      <xdr:col>12</xdr:col>
      <xdr:colOff>0</xdr:colOff>
      <xdr:row>40</xdr:row>
      <xdr:rowOff>15240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F49B41E9-DEBB-4869-A52D-0BAC7A0C0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F22"/>
  <sheetViews>
    <sheetView showGridLines="0" tabSelected="1" zoomScaleNormal="100" workbookViewId="0"/>
  </sheetViews>
  <sheetFormatPr defaultRowHeight="13.8" x14ac:dyDescent="0.25"/>
  <cols>
    <col min="1" max="1" width="60.5546875" style="2" customWidth="1"/>
    <col min="2" max="2" width="16.6640625" style="2" customWidth="1"/>
    <col min="3" max="6" width="13.44140625" style="2" customWidth="1"/>
  </cols>
  <sheetData>
    <row r="1" spans="1:6" ht="13.65" customHeight="1" x14ac:dyDescent="0.25">
      <c r="A1" s="62" t="s">
        <v>18</v>
      </c>
    </row>
    <row r="2" spans="1:6" ht="13.65" customHeight="1" x14ac:dyDescent="0.25">
      <c r="A2" s="62" t="s">
        <v>39</v>
      </c>
    </row>
    <row r="3" spans="1:6" s="64" customFormat="1" ht="13.65" customHeight="1" x14ac:dyDescent="0.25">
      <c r="A3" s="63" t="s">
        <v>19</v>
      </c>
    </row>
    <row r="4" spans="1:6" ht="12.75" customHeight="1" x14ac:dyDescent="0.25">
      <c r="A4" s="4"/>
    </row>
    <row r="5" spans="1:6" s="7" customFormat="1" ht="15.75" customHeight="1" thickBot="1" x14ac:dyDescent="0.3">
      <c r="A5" s="65"/>
      <c r="B5" s="66" t="s">
        <v>28</v>
      </c>
      <c r="C5" s="67"/>
      <c r="D5" s="67"/>
      <c r="E5" s="67"/>
      <c r="F5" s="67"/>
    </row>
    <row r="6" spans="1:6" ht="15.75" customHeight="1" x14ac:dyDescent="0.25">
      <c r="A6" s="8" t="s">
        <v>16</v>
      </c>
      <c r="B6" s="9"/>
      <c r="C6" s="43"/>
      <c r="D6" s="43"/>
      <c r="E6" s="43"/>
      <c r="F6" s="43"/>
    </row>
    <row r="7" spans="1:6" ht="15.75" customHeight="1" x14ac:dyDescent="0.25">
      <c r="A7" s="10" t="s">
        <v>0</v>
      </c>
      <c r="B7" s="44" t="s">
        <v>15</v>
      </c>
      <c r="C7" s="39"/>
      <c r="D7" s="39"/>
      <c r="E7" s="39"/>
      <c r="F7" s="39"/>
    </row>
    <row r="8" spans="1:6" s="48" customFormat="1" ht="13.65" customHeight="1" x14ac:dyDescent="0.25">
      <c r="A8" s="50" t="s">
        <v>17</v>
      </c>
      <c r="B8" s="51">
        <v>100</v>
      </c>
      <c r="C8" s="47"/>
      <c r="D8" s="47"/>
      <c r="E8" s="47"/>
      <c r="F8" s="47"/>
    </row>
    <row r="9" spans="1:6" ht="15.75" customHeight="1" x14ac:dyDescent="0.25">
      <c r="A9" s="10" t="s">
        <v>11</v>
      </c>
      <c r="B9" s="45">
        <v>400</v>
      </c>
      <c r="C9" s="39"/>
      <c r="D9" s="39"/>
      <c r="E9" s="39"/>
      <c r="F9" s="39"/>
    </row>
    <row r="10" spans="1:6" ht="13.65" customHeight="1" x14ac:dyDescent="0.25">
      <c r="A10" s="50" t="s">
        <v>25</v>
      </c>
      <c r="B10" s="52">
        <v>0.05</v>
      </c>
      <c r="C10" s="39"/>
      <c r="D10" s="39"/>
      <c r="E10" s="39"/>
      <c r="F10" s="39"/>
    </row>
    <row r="11" spans="1:6" ht="15.75" customHeight="1" x14ac:dyDescent="0.25">
      <c r="A11" s="53" t="s">
        <v>12</v>
      </c>
      <c r="B11" s="54">
        <v>50000000</v>
      </c>
      <c r="C11" s="39"/>
      <c r="D11" s="39"/>
      <c r="E11" s="39"/>
      <c r="F11" s="39"/>
    </row>
    <row r="12" spans="1:6" ht="13.65" customHeight="1" x14ac:dyDescent="0.25">
      <c r="A12" s="55" t="s">
        <v>20</v>
      </c>
      <c r="B12" s="52">
        <v>0.1</v>
      </c>
      <c r="C12" s="39"/>
      <c r="D12" s="39"/>
      <c r="E12" s="39"/>
      <c r="F12" s="39"/>
    </row>
    <row r="13" spans="1:6" ht="15.75" customHeight="1" x14ac:dyDescent="0.25">
      <c r="A13" s="10" t="s">
        <v>13</v>
      </c>
      <c r="B13" s="45">
        <v>250</v>
      </c>
      <c r="C13" s="39"/>
      <c r="D13" s="39"/>
      <c r="E13" s="39"/>
      <c r="F13" s="39"/>
    </row>
    <row r="14" spans="1:6" ht="13.65" customHeight="1" x14ac:dyDescent="0.25">
      <c r="A14" s="55" t="s">
        <v>21</v>
      </c>
      <c r="B14" s="52">
        <v>0.05</v>
      </c>
      <c r="C14" s="39"/>
      <c r="D14" s="39"/>
      <c r="E14" s="39"/>
      <c r="F14" s="39"/>
    </row>
    <row r="15" spans="1:6" ht="15.75" customHeight="1" x14ac:dyDescent="0.25">
      <c r="A15" s="10" t="s">
        <v>14</v>
      </c>
      <c r="B15" s="46">
        <v>250000</v>
      </c>
      <c r="C15" s="39"/>
      <c r="D15" s="39"/>
      <c r="E15" s="39"/>
      <c r="F15" s="39"/>
    </row>
    <row r="16" spans="1:6" ht="13.65" customHeight="1" x14ac:dyDescent="0.25">
      <c r="A16" s="55" t="s">
        <v>22</v>
      </c>
      <c r="B16" s="52">
        <v>0.03</v>
      </c>
      <c r="C16" s="39"/>
      <c r="D16" s="39"/>
      <c r="E16" s="39"/>
      <c r="F16" s="39"/>
    </row>
    <row r="17" spans="1:6" ht="15.75" customHeight="1" x14ac:dyDescent="0.25">
      <c r="A17" s="10" t="s">
        <v>23</v>
      </c>
      <c r="B17" s="46">
        <v>100000</v>
      </c>
      <c r="C17" s="39"/>
      <c r="D17" s="39"/>
      <c r="E17" s="39"/>
      <c r="F17" s="39"/>
    </row>
    <row r="18" spans="1:6" ht="13.65" customHeight="1" thickBot="1" x14ac:dyDescent="0.3">
      <c r="A18" s="49" t="s">
        <v>24</v>
      </c>
      <c r="B18" s="56">
        <v>0.02</v>
      </c>
      <c r="C18" s="39"/>
      <c r="D18" s="39"/>
      <c r="E18" s="39"/>
      <c r="F18" s="39"/>
    </row>
    <row r="19" spans="1:6" s="1" customFormat="1" ht="18.75" customHeight="1" thickBot="1" x14ac:dyDescent="0.3">
      <c r="A19" s="57"/>
      <c r="B19" s="58"/>
      <c r="C19" s="39"/>
      <c r="D19" s="39"/>
      <c r="E19" s="39"/>
      <c r="F19" s="39"/>
    </row>
    <row r="20" spans="1:6" s="1" customFormat="1" ht="15.75" customHeight="1" x14ac:dyDescent="0.25">
      <c r="A20" s="40" t="s">
        <v>29</v>
      </c>
      <c r="B20" s="41" t="s">
        <v>3</v>
      </c>
      <c r="C20" s="41" t="s">
        <v>4</v>
      </c>
      <c r="D20" s="41" t="s">
        <v>5</v>
      </c>
      <c r="E20" s="41" t="s">
        <v>6</v>
      </c>
      <c r="F20" s="42" t="s">
        <v>7</v>
      </c>
    </row>
    <row r="21" spans="1:6" s="1" customFormat="1" ht="12.75" customHeight="1" x14ac:dyDescent="0.25">
      <c r="A21" s="11"/>
      <c r="B21" s="31"/>
      <c r="C21" s="31"/>
      <c r="D21" s="31"/>
      <c r="E21" s="31"/>
      <c r="F21" s="32"/>
    </row>
    <row r="22" spans="1:6" s="7" customFormat="1" ht="15.75" customHeight="1" thickBot="1" x14ac:dyDescent="0.3">
      <c r="A22" s="35" t="s">
        <v>37</v>
      </c>
      <c r="B22" s="36" t="s">
        <v>30</v>
      </c>
      <c r="C22" s="37">
        <v>0.1</v>
      </c>
      <c r="D22" s="37">
        <v>0.5</v>
      </c>
      <c r="E22" s="37">
        <v>0.75</v>
      </c>
      <c r="F22" s="38">
        <v>1</v>
      </c>
    </row>
  </sheetData>
  <phoneticPr fontId="2" type="noConversion"/>
  <pageMargins left="0.75" right="0.75" top="1" bottom="1" header="0.34" footer="0.5"/>
  <pageSetup scale="90" orientation="landscape" horizontalDpi="300" verticalDpi="300" r:id="rId1"/>
  <headerFooter alignWithMargins="0">
    <oddFooter>&amp;L&amp;P of &amp;N&amp;C&amp;D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selection activeCell="A19" sqref="A19:A22"/>
    </sheetView>
  </sheetViews>
  <sheetFormatPr defaultRowHeight="13.2" x14ac:dyDescent="0.25"/>
  <cols>
    <col min="1" max="1" width="50.6640625" customWidth="1"/>
    <col min="2" max="6" width="17.6640625" customWidth="1"/>
  </cols>
  <sheetData>
    <row r="1" spans="1:6" ht="13.8" x14ac:dyDescent="0.25">
      <c r="A1" s="62" t="s">
        <v>18</v>
      </c>
      <c r="B1" s="2"/>
      <c r="C1" s="2"/>
      <c r="D1" s="2"/>
      <c r="E1" s="2"/>
      <c r="F1" s="2"/>
    </row>
    <row r="2" spans="1:6" ht="13.8" x14ac:dyDescent="0.25">
      <c r="A2" s="62" t="s">
        <v>38</v>
      </c>
      <c r="B2" s="2"/>
      <c r="C2" s="2"/>
      <c r="D2" s="2"/>
      <c r="E2" s="2"/>
      <c r="F2" s="2"/>
    </row>
    <row r="3" spans="1:6" ht="13.8" x14ac:dyDescent="0.25">
      <c r="A3" s="63" t="s">
        <v>19</v>
      </c>
      <c r="B3" s="2"/>
      <c r="C3" s="2"/>
      <c r="D3" s="2"/>
      <c r="E3" s="2"/>
      <c r="F3" s="2"/>
    </row>
    <row r="4" spans="1:6" ht="13.8" x14ac:dyDescent="0.25">
      <c r="A4" s="2"/>
      <c r="B4" s="2"/>
      <c r="C4" s="2"/>
      <c r="D4" s="2"/>
      <c r="E4" s="2"/>
      <c r="F4" s="2"/>
    </row>
    <row r="5" spans="1:6" s="7" customFormat="1" ht="18.75" customHeight="1" thickBot="1" x14ac:dyDescent="0.3">
      <c r="A5" s="12" t="s">
        <v>36</v>
      </c>
      <c r="B5" s="5"/>
      <c r="C5" s="5"/>
      <c r="D5" s="5"/>
      <c r="E5" s="5"/>
      <c r="F5" s="6" t="s">
        <v>28</v>
      </c>
    </row>
    <row r="6" spans="1:6" s="1" customFormat="1" ht="15.75" customHeight="1" x14ac:dyDescent="0.25">
      <c r="A6" s="25" t="s">
        <v>16</v>
      </c>
      <c r="B6" s="13" t="s">
        <v>3</v>
      </c>
      <c r="C6" s="13" t="s">
        <v>4</v>
      </c>
      <c r="D6" s="13" t="s">
        <v>5</v>
      </c>
      <c r="E6" s="13" t="s">
        <v>6</v>
      </c>
      <c r="F6" s="14" t="s">
        <v>7</v>
      </c>
    </row>
    <row r="7" spans="1:6" ht="13.65" customHeight="1" x14ac:dyDescent="0.25">
      <c r="A7" s="3" t="s">
        <v>1</v>
      </c>
      <c r="B7" s="15">
        <f>'Product Data'!B9</f>
        <v>400</v>
      </c>
      <c r="C7" s="15">
        <f>B7*(1+'Product Data'!$B$10)</f>
        <v>420</v>
      </c>
      <c r="D7" s="15">
        <f>C7*(1+'Product Data'!$B$10)</f>
        <v>441</v>
      </c>
      <c r="E7" s="15">
        <f>D7*(1+'Product Data'!$B$10)</f>
        <v>463.05</v>
      </c>
      <c r="F7" s="16">
        <f>E7*(1+'Product Data'!$B$10)</f>
        <v>486.20250000000004</v>
      </c>
    </row>
    <row r="8" spans="1:6" ht="13.65" customHeight="1" x14ac:dyDescent="0.25">
      <c r="A8" s="3" t="s">
        <v>2</v>
      </c>
      <c r="B8" s="15">
        <f>'Product Data'!B13</f>
        <v>250</v>
      </c>
      <c r="C8" s="15">
        <f>B8*(1+'Product Data'!$B$14)</f>
        <v>262.5</v>
      </c>
      <c r="D8" s="15">
        <f>C8*(1+'Product Data'!$B$14)</f>
        <v>275.625</v>
      </c>
      <c r="E8" s="15">
        <f>D8*(1+'Product Data'!$B$14)</f>
        <v>289.40625</v>
      </c>
      <c r="F8" s="16">
        <f>E8*(1+'Product Data'!$B$14)</f>
        <v>303.87656250000003</v>
      </c>
    </row>
    <row r="9" spans="1:6" ht="13.65" customHeight="1" x14ac:dyDescent="0.25">
      <c r="A9" s="3" t="s">
        <v>9</v>
      </c>
      <c r="B9" s="17">
        <f>'Product Data'!B15</f>
        <v>250000</v>
      </c>
      <c r="C9" s="17">
        <f>B9*(1+'Product Data'!$B$16)</f>
        <v>257500</v>
      </c>
      <c r="D9" s="17">
        <f>C9*(1+'Product Data'!$B$16)</f>
        <v>265225</v>
      </c>
      <c r="E9" s="17">
        <f>D9*(1+'Product Data'!$B$16)</f>
        <v>273181.75</v>
      </c>
      <c r="F9" s="18">
        <f>E9*(1+'Product Data'!$B$16)</f>
        <v>281377.20250000001</v>
      </c>
    </row>
    <row r="10" spans="1:6" ht="13.65" customHeight="1" x14ac:dyDescent="0.25">
      <c r="A10" s="3" t="s">
        <v>8</v>
      </c>
      <c r="B10" s="17">
        <f>'Product Data'!B11</f>
        <v>50000000</v>
      </c>
      <c r="C10" s="17">
        <f>B10*(1+'Product Data'!$B$12)</f>
        <v>55000000.000000007</v>
      </c>
      <c r="D10" s="17">
        <f>C10*(1+'Product Data'!$B$12)</f>
        <v>60500000.000000015</v>
      </c>
      <c r="E10" s="17">
        <f>D10*(1+'Product Data'!$B$12)</f>
        <v>66550000.000000022</v>
      </c>
      <c r="F10" s="18">
        <f>E10*(1+'Product Data'!$B$12)</f>
        <v>73205000.00000003</v>
      </c>
    </row>
    <row r="11" spans="1:6" ht="8.85" customHeight="1" x14ac:dyDescent="0.25">
      <c r="A11" s="3"/>
      <c r="B11" s="17"/>
      <c r="C11" s="17"/>
      <c r="D11" s="17"/>
      <c r="E11" s="17"/>
      <c r="F11" s="18"/>
    </row>
    <row r="12" spans="1:6" ht="13.65" customHeight="1" x14ac:dyDescent="0.25">
      <c r="A12" s="26" t="s">
        <v>26</v>
      </c>
      <c r="B12" s="29"/>
      <c r="C12" s="29"/>
      <c r="D12" s="29"/>
      <c r="E12" s="29"/>
      <c r="F12" s="30"/>
    </row>
    <row r="13" spans="1:6" ht="13.65" customHeight="1" x14ac:dyDescent="0.25">
      <c r="A13" s="27" t="s">
        <v>33</v>
      </c>
      <c r="B13" s="19">
        <f>'Product Data'!B8</f>
        <v>100</v>
      </c>
      <c r="C13" s="19">
        <f>'Product Data'!C22*$F$13</f>
        <v>209.17331221730316</v>
      </c>
      <c r="D13" s="19">
        <f>'Product Data'!D22*$F$13</f>
        <v>1045.8665610865157</v>
      </c>
      <c r="E13" s="19">
        <f>'Product Data'!E22*$F$13</f>
        <v>1568.7998416297737</v>
      </c>
      <c r="F13" s="20">
        <f>(F9+'Product Data'!B17)/(F7-F8)</f>
        <v>2091.7331221730315</v>
      </c>
    </row>
    <row r="14" spans="1:6" ht="13.65" customHeight="1" x14ac:dyDescent="0.25">
      <c r="A14" s="27" t="s">
        <v>34</v>
      </c>
      <c r="B14" s="17">
        <f>B13*B7</f>
        <v>40000</v>
      </c>
      <c r="C14" s="17">
        <f>C13*C7</f>
        <v>87852.791131267324</v>
      </c>
      <c r="D14" s="17">
        <f>D13*D7</f>
        <v>461227.15343915345</v>
      </c>
      <c r="E14" s="17">
        <f>E13*E7</f>
        <v>726432.76666666672</v>
      </c>
      <c r="F14" s="18">
        <f>F13*F7</f>
        <v>1017005.8733333334</v>
      </c>
    </row>
    <row r="15" spans="1:6" ht="13.65" customHeight="1" x14ac:dyDescent="0.25">
      <c r="A15" s="27" t="s">
        <v>35</v>
      </c>
      <c r="B15" s="17">
        <f>B14-(B13*B8)-B9</f>
        <v>-235000</v>
      </c>
      <c r="C15" s="17">
        <f>C14-(C13*C8)-C9</f>
        <v>-224555.20332577475</v>
      </c>
      <c r="D15" s="17">
        <f>D14-(D13*D8)-D9</f>
        <v>-92264.817460317456</v>
      </c>
      <c r="E15" s="17">
        <f>E14-(E13*E8)-E9</f>
        <v>-769.46249999996508</v>
      </c>
      <c r="F15" s="18">
        <f>F14-(F13*F8)-F9</f>
        <v>100000</v>
      </c>
    </row>
    <row r="16" spans="1:6" ht="13.65" customHeight="1" x14ac:dyDescent="0.25">
      <c r="A16" s="27" t="s">
        <v>10</v>
      </c>
      <c r="B16" s="21">
        <f>B14/B10</f>
        <v>8.0000000000000004E-4</v>
      </c>
      <c r="C16" s="21">
        <f>C14/C10</f>
        <v>1.5973234751139511E-3</v>
      </c>
      <c r="D16" s="21">
        <f>D14/D10</f>
        <v>7.6235893130438565E-3</v>
      </c>
      <c r="E16" s="21">
        <f>E14/E10</f>
        <v>1.0915593789130977E-2</v>
      </c>
      <c r="F16" s="22">
        <f>F14/F10</f>
        <v>1.3892573913439423E-2</v>
      </c>
    </row>
    <row r="17" spans="1:6" ht="8.85" customHeight="1" x14ac:dyDescent="0.25">
      <c r="A17" s="27"/>
      <c r="B17" s="17"/>
      <c r="C17" s="17"/>
      <c r="D17" s="17"/>
      <c r="E17" s="17"/>
      <c r="F17" s="18"/>
    </row>
    <row r="18" spans="1:6" ht="13.65" customHeight="1" x14ac:dyDescent="0.25">
      <c r="A18" s="26" t="s">
        <v>27</v>
      </c>
      <c r="B18" s="29"/>
      <c r="C18" s="29"/>
      <c r="D18" s="29"/>
      <c r="E18" s="29"/>
      <c r="F18" s="30"/>
    </row>
    <row r="19" spans="1:6" ht="13.65" customHeight="1" x14ac:dyDescent="0.25">
      <c r="A19" s="27" t="s">
        <v>33</v>
      </c>
      <c r="B19" s="19">
        <f>'Product Data'!B8</f>
        <v>100</v>
      </c>
      <c r="C19" s="19">
        <f>'Product Data'!C22*$F$19</f>
        <v>301.12967333569873</v>
      </c>
      <c r="D19" s="19">
        <f>'Product Data'!D22*$F$19</f>
        <v>1505.6483666784936</v>
      </c>
      <c r="E19" s="19">
        <f>'Product Data'!E22*$F$19</f>
        <v>2258.4725500177406</v>
      </c>
      <c r="F19" s="20">
        <f>F20/F7</f>
        <v>3011.2967333569873</v>
      </c>
    </row>
    <row r="20" spans="1:6" ht="13.65" customHeight="1" x14ac:dyDescent="0.25">
      <c r="A20" s="27" t="s">
        <v>34</v>
      </c>
      <c r="B20" s="23">
        <f>B7*B13</f>
        <v>40000</v>
      </c>
      <c r="C20" s="23">
        <f>C19*C7</f>
        <v>126474.46280099347</v>
      </c>
      <c r="D20" s="23">
        <f>D19*D7</f>
        <v>663990.92970521573</v>
      </c>
      <c r="E20" s="23">
        <f>E19*E7</f>
        <v>1045785.7142857148</v>
      </c>
      <c r="F20" s="24">
        <f>'Product Data'!B18*F10</f>
        <v>1464100.0000000007</v>
      </c>
    </row>
    <row r="21" spans="1:6" ht="13.65" customHeight="1" x14ac:dyDescent="0.25">
      <c r="A21" s="27" t="s">
        <v>35</v>
      </c>
      <c r="B21" s="17">
        <f>B20-(B19*B8)-B9</f>
        <v>-235000</v>
      </c>
      <c r="C21" s="17">
        <f>C20-(C19*C8)-C9</f>
        <v>-210072.07644962746</v>
      </c>
      <c r="D21" s="17">
        <f>D20-(D19*D8)-D9</f>
        <v>-16228.401360544085</v>
      </c>
      <c r="E21" s="17">
        <f>E20-(E19*E8)-E9</f>
        <v>118987.89285714307</v>
      </c>
      <c r="F21" s="18">
        <f>F20-(F19*F8)-F9</f>
        <v>267660.29750000022</v>
      </c>
    </row>
    <row r="22" spans="1:6" ht="13.65" customHeight="1" x14ac:dyDescent="0.25">
      <c r="A22" s="27" t="s">
        <v>10</v>
      </c>
      <c r="B22" s="21">
        <f>B20/B10</f>
        <v>8.0000000000000004E-4</v>
      </c>
      <c r="C22" s="21">
        <f>C20/C10</f>
        <v>2.2995356872907899E-3</v>
      </c>
      <c r="D22" s="21">
        <f>D20/D10</f>
        <v>1.0975056689342406E-2</v>
      </c>
      <c r="E22" s="21">
        <f>E20/E10</f>
        <v>1.5714285714285715E-2</v>
      </c>
      <c r="F22" s="22">
        <f>F20/F10</f>
        <v>0.02</v>
      </c>
    </row>
    <row r="23" spans="1:6" ht="8.85" customHeight="1" thickBot="1" x14ac:dyDescent="0.3">
      <c r="A23" s="28"/>
      <c r="B23" s="33"/>
      <c r="C23" s="33"/>
      <c r="D23" s="33"/>
      <c r="E23" s="33"/>
      <c r="F23" s="34"/>
    </row>
    <row r="25" spans="1:6" x14ac:dyDescent="0.25">
      <c r="B25" s="60"/>
      <c r="C25" s="60"/>
      <c r="D25" s="60"/>
      <c r="E25" s="61"/>
      <c r="F25" s="60"/>
    </row>
    <row r="26" spans="1:6" x14ac:dyDescent="0.25">
      <c r="E26" s="60"/>
      <c r="F26" s="60"/>
    </row>
    <row r="27" spans="1:6" x14ac:dyDescent="0.25">
      <c r="E27" s="60"/>
      <c r="F27" s="60"/>
    </row>
  </sheetData>
  <phoneticPr fontId="2" type="noConversion"/>
  <pageMargins left="0.75" right="0.75" top="1" bottom="1" header="0.5" footer="0.5"/>
  <pageSetup scale="85" orientation="landscape" cellComments="asDisplayed" horizontalDpi="300" verticalDpi="300" r:id="rId1"/>
  <headerFooter alignWithMargins="0">
    <oddFooter>&amp;L&amp;P of &amp;N&amp;C&amp;D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44:B46"/>
  <sheetViews>
    <sheetView showGridLines="0" zoomScale="90" zoomScaleNormal="90" workbookViewId="0"/>
  </sheetViews>
  <sheetFormatPr defaultRowHeight="13.2" x14ac:dyDescent="0.25"/>
  <sheetData>
    <row r="44" spans="1:2" hidden="1" x14ac:dyDescent="0.25"/>
    <row r="45" spans="1:2" ht="13.8" hidden="1" x14ac:dyDescent="0.25">
      <c r="A45" s="59" t="s">
        <v>31</v>
      </c>
      <c r="B45" s="59" t="str">
        <f>CONCATENATE("Scenario 1: ",'Product Data'!B7," Sales and Profit Analysis")</f>
        <v>Scenario 1: Widget Sales and Profit Analysis</v>
      </c>
    </row>
    <row r="46" spans="1:2" ht="13.8" hidden="1" x14ac:dyDescent="0.25">
      <c r="A46" s="59" t="s">
        <v>32</v>
      </c>
      <c r="B46" s="59" t="str">
        <f>CONCATENATE("Scenario 2: ",'Product Data'!B7," Sales and Profit Analysis")</f>
        <v>Scenario 2: Widget Sales and Profit Analysis</v>
      </c>
    </row>
  </sheetData>
  <phoneticPr fontId="2" type="noConversion"/>
  <pageMargins left="0.75" right="0.75" top="1" bottom="1" header="0.5" footer="0.5"/>
  <pageSetup scale="85" orientation="landscape" cellComments="asDisplayed" horizontalDpi="300" verticalDpi="300" r:id="rId1"/>
  <headerFooter alignWithMargins="0">
    <oddFooter>&amp;L&amp;P of &amp;N&amp;C&amp;D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0F0AF73EEB44897023E41AC9DADFE" ma:contentTypeVersion="9" ma:contentTypeDescription="Create a new document." ma:contentTypeScope="" ma:versionID="1981ec7e292e43b472f37f61a4a83211">
  <xsd:schema xmlns:xsd="http://www.w3.org/2001/XMLSchema" xmlns:xs="http://www.w3.org/2001/XMLSchema" xmlns:p="http://schemas.microsoft.com/office/2006/metadata/properties" xmlns:ns3="ddc87fc7-f1b0-4316-ab8e-ece314c06cfb" targetNamespace="http://schemas.microsoft.com/office/2006/metadata/properties" ma:root="true" ma:fieldsID="ad195ac2aa3f6994a48af2e583757cdc" ns3:_="">
    <xsd:import namespace="ddc87fc7-f1b0-4316-ab8e-ece314c06c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87fc7-f1b0-4316-ab8e-ece314c06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93BA75-C57B-45BF-A912-07DB9CFD0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c87fc7-f1b0-4316-ab8e-ece314c06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78651C-872A-403B-872A-815EAC6564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39FAF-60C8-44E3-9D2C-52E67B1FE8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Data</vt:lpstr>
      <vt:lpstr>Scenario Output</vt:lpstr>
      <vt:lpstr>Charts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kevinho</dc:creator>
  <cp:keywords/>
  <dc:description/>
  <cp:lastModifiedBy>kevinho</cp:lastModifiedBy>
  <cp:lastPrinted>2005-09-12T22:52:38Z</cp:lastPrinted>
  <dcterms:created xsi:type="dcterms:W3CDTF">2005-07-21T16:14:53Z</dcterms:created>
  <dcterms:modified xsi:type="dcterms:W3CDTF">2020-08-07T04:38:20Z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TC100215231033</vt:lpwstr>
  </property>
  <property fmtid="{D5CDD505-2E9C-101B-9397-08002B2CF9AE}" pid="3" name="ContentTypeId">
    <vt:lpwstr>0x010100FD20F0AF73EEB44897023E41AC9DADFE</vt:lpwstr>
  </property>
</Properties>
</file>