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20" windowWidth="25600" windowHeight="13880" tabRatio="810" firstSheet="2" activeTab="3"/>
  </bookViews>
  <sheets>
    <sheet name="summary" sheetId="3" r:id="rId1"/>
    <sheet name="carbon footprint of food" sheetId="1" r:id="rId2"/>
    <sheet name="g CO2eq per g protien" sheetId="2" r:id="rId3"/>
    <sheet name="comparison AUS" sheetId="11" r:id="rId4"/>
    <sheet name="comparisons UK" sheetId="8" r:id="rId5"/>
    <sheet name="strategies" sheetId="4" r:id="rId6"/>
    <sheet name="our workshop catering" sheetId="10" r:id="rId7"/>
    <sheet name="LCA overview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11" l="1"/>
  <c r="F65" i="11"/>
  <c r="G63" i="11"/>
  <c r="F63" i="11"/>
  <c r="B63" i="11"/>
  <c r="G62" i="11"/>
  <c r="F62" i="11"/>
  <c r="G61" i="11"/>
  <c r="F61" i="11"/>
  <c r="B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B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D9" i="10"/>
  <c r="E2" i="10"/>
  <c r="F11" i="10"/>
  <c r="F8" i="10"/>
  <c r="F12" i="10"/>
  <c r="F4" i="10"/>
  <c r="F3" i="10"/>
  <c r="F6" i="10"/>
  <c r="F7" i="10"/>
  <c r="F10" i="10"/>
  <c r="F9" i="10"/>
  <c r="F5" i="10"/>
  <c r="F2" i="10"/>
  <c r="D12" i="10"/>
  <c r="D4" i="10"/>
  <c r="D3" i="10"/>
  <c r="D6" i="10"/>
  <c r="D10" i="10"/>
  <c r="D5" i="10"/>
  <c r="D2" i="10"/>
  <c r="D8" i="10"/>
  <c r="D7" i="10"/>
  <c r="D11" i="10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2" i="1"/>
</calcChain>
</file>

<file path=xl/sharedStrings.xml><?xml version="1.0" encoding="utf-8"?>
<sst xmlns="http://schemas.openxmlformats.org/spreadsheetml/2006/main" count="1239" uniqueCount="518">
  <si>
    <t xml:space="preserve">Name </t>
  </si>
  <si>
    <t>Median</t>
  </si>
  <si>
    <t>Mean</t>
  </si>
  <si>
    <t>Stdev</t>
  </si>
  <si>
    <t>Deviation from mean</t>
  </si>
  <si>
    <t>Min</t>
  </si>
  <si>
    <t>Max</t>
  </si>
  <si>
    <t>Q1</t>
  </si>
  <si>
    <t>Q3</t>
  </si>
  <si>
    <t xml:space="preserve">No. of LCA studies </t>
  </si>
  <si>
    <t>No. of GWP values</t>
  </si>
  <si>
    <t>Onion</t>
  </si>
  <si>
    <t xml:space="preserve">Celery </t>
  </si>
  <si>
    <t>Potatoes</t>
  </si>
  <si>
    <t>Carrots</t>
  </si>
  <si>
    <t xml:space="preserve">Zucchini/button squash </t>
  </si>
  <si>
    <t>Cucumber/gherkins</t>
  </si>
  <si>
    <t xml:space="preserve">Beetroot </t>
  </si>
  <si>
    <t>Pumpkins</t>
  </si>
  <si>
    <t>Rockmelon/cantelope</t>
  </si>
  <si>
    <t>Beans: plake</t>
  </si>
  <si>
    <t xml:space="preserve">Lemons and limes </t>
  </si>
  <si>
    <t>Mushrooms</t>
  </si>
  <si>
    <t>Guavas</t>
  </si>
  <si>
    <t>Apples</t>
  </si>
  <si>
    <t>Swedes/rutabage</t>
  </si>
  <si>
    <t>Pears</t>
  </si>
  <si>
    <t>Quinces</t>
  </si>
  <si>
    <t>Beans: green</t>
  </si>
  <si>
    <t xml:space="preserve">Watermelons </t>
  </si>
  <si>
    <t>Dates</t>
  </si>
  <si>
    <t>Orange</t>
  </si>
  <si>
    <t xml:space="preserve">Kiwi fruit </t>
  </si>
  <si>
    <t xml:space="preserve">Cauliflowers and broccoli </t>
  </si>
  <si>
    <t xml:space="preserve">Grapes </t>
  </si>
  <si>
    <t>Oats</t>
  </si>
  <si>
    <t>Rye</t>
  </si>
  <si>
    <t>Peas</t>
  </si>
  <si>
    <t>Cherries</t>
  </si>
  <si>
    <t>Beans: gigante/butter</t>
  </si>
  <si>
    <t>Almond/coconut milk</t>
  </si>
  <si>
    <t>Peaches and Nectarines</t>
  </si>
  <si>
    <t xml:space="preserve">Figs </t>
  </si>
  <si>
    <t>Barley</t>
  </si>
  <si>
    <t>Apricot</t>
  </si>
  <si>
    <t>Chestnuts</t>
  </si>
  <si>
    <t>Beans</t>
  </si>
  <si>
    <t>Mandarin</t>
  </si>
  <si>
    <t>Tomatoes</t>
  </si>
  <si>
    <t>Maize/corn</t>
  </si>
  <si>
    <t>Fennel</t>
  </si>
  <si>
    <t xml:space="preserve">Artichokes </t>
  </si>
  <si>
    <t>Cowpeas</t>
  </si>
  <si>
    <t>Soybean</t>
  </si>
  <si>
    <t xml:space="preserve">Pineapples </t>
  </si>
  <si>
    <t>Melons</t>
  </si>
  <si>
    <t xml:space="preserve">Grapefruit and pomelo </t>
  </si>
  <si>
    <t xml:space="preserve">Tangerines/mandarins </t>
  </si>
  <si>
    <t>Tomatoes: passive greenhouse</t>
  </si>
  <si>
    <t>Wheat</t>
  </si>
  <si>
    <t>Spinach</t>
  </si>
  <si>
    <t xml:space="preserve">Garlic </t>
  </si>
  <si>
    <t>Strawberries</t>
  </si>
  <si>
    <t xml:space="preserve">Broccoli </t>
  </si>
  <si>
    <t>Olives</t>
  </si>
  <si>
    <t xml:space="preserve">Capsicums/peppers </t>
  </si>
  <si>
    <t>Beans: pinto USA dried</t>
  </si>
  <si>
    <t>Soy-milk</t>
  </si>
  <si>
    <t>Beans: french and runner</t>
  </si>
  <si>
    <t>Chick peas</t>
  </si>
  <si>
    <t>Asparagus</t>
  </si>
  <si>
    <t>Peanuts</t>
  </si>
  <si>
    <t>Raspberries</t>
  </si>
  <si>
    <t>Currants and gooseberries</t>
  </si>
  <si>
    <t xml:space="preserve">Sesame seed </t>
  </si>
  <si>
    <t xml:space="preserve">Ginger </t>
  </si>
  <si>
    <t xml:space="preserve">Cranberries/blueberries </t>
  </si>
  <si>
    <t>Hazelnuts</t>
  </si>
  <si>
    <t>Ground nuts</t>
  </si>
  <si>
    <t>Lentils</t>
  </si>
  <si>
    <t>Pilchard</t>
  </si>
  <si>
    <t>Peppers: passive and heated greenhouse</t>
  </si>
  <si>
    <t>Quinoa</t>
  </si>
  <si>
    <t>Herring</t>
  </si>
  <si>
    <t xml:space="preserve">Avocados </t>
  </si>
  <si>
    <t>Yoghurt</t>
  </si>
  <si>
    <t xml:space="preserve">Eggplants (aubergines) </t>
  </si>
  <si>
    <t xml:space="preserve">Sunflower seed </t>
  </si>
  <si>
    <t>Cashew nut</t>
  </si>
  <si>
    <t>Melons: passive greenhouse</t>
  </si>
  <si>
    <t>Walnuts</t>
  </si>
  <si>
    <t>Pistachios</t>
  </si>
  <si>
    <t>Almonds</t>
  </si>
  <si>
    <t>Pollock</t>
  </si>
  <si>
    <t>Strawberries: heated greenhouse</t>
  </si>
  <si>
    <t>Carp</t>
  </si>
  <si>
    <t>Zucchini: passive greenhouse</t>
  </si>
  <si>
    <t>Mackerel</t>
  </si>
  <si>
    <t xml:space="preserve">Rape and mustard seed </t>
  </si>
  <si>
    <t xml:space="preserve">Cucumbers and gherkins: heated greenhouse </t>
  </si>
  <si>
    <t>Tuna</t>
  </si>
  <si>
    <t>Tomatoes: heated greenhouse</t>
  </si>
  <si>
    <t>Rice</t>
  </si>
  <si>
    <t>Whiting</t>
  </si>
  <si>
    <t>Duck</t>
  </si>
  <si>
    <t>Sea bass</t>
  </si>
  <si>
    <t>Haddock</t>
  </si>
  <si>
    <t>Eggs</t>
  </si>
  <si>
    <t>Salmon</t>
  </si>
  <si>
    <t xml:space="preserve">Fish: all species </t>
  </si>
  <si>
    <t>Cod</t>
  </si>
  <si>
    <t>Buffalo milk</t>
  </si>
  <si>
    <t>Chicken</t>
  </si>
  <si>
    <t xml:space="preserve">Lettuce: heated greenhouse </t>
  </si>
  <si>
    <t>Eel</t>
  </si>
  <si>
    <t>Kangaroo</t>
  </si>
  <si>
    <t>Trout</t>
  </si>
  <si>
    <t>Rabbit</t>
  </si>
  <si>
    <t>Cream</t>
  </si>
  <si>
    <t>Pork: world average</t>
  </si>
  <si>
    <t xml:space="preserve">Ling common </t>
  </si>
  <si>
    <t>Pomfret</t>
  </si>
  <si>
    <t>Rock fish</t>
  </si>
  <si>
    <t>Octopus/squid/cuttlefish</t>
  </si>
  <si>
    <t>Prawns/shrimp</t>
  </si>
  <si>
    <t>Turkey</t>
  </si>
  <si>
    <t>Diamond fish</t>
  </si>
  <si>
    <t>Rhombus</t>
  </si>
  <si>
    <t>Cheese</t>
  </si>
  <si>
    <t>Butter</t>
  </si>
  <si>
    <t>Mussels</t>
  </si>
  <si>
    <t>Hake</t>
  </si>
  <si>
    <t>Porbeagle</t>
  </si>
  <si>
    <t xml:space="preserve">Shark mako </t>
  </si>
  <si>
    <t>Anglerfish</t>
  </si>
  <si>
    <t>Swordfish</t>
  </si>
  <si>
    <t>Megrim</t>
  </si>
  <si>
    <t>Turbot</t>
  </si>
  <si>
    <t>Sole</t>
  </si>
  <si>
    <t>Lamb: world average</t>
  </si>
  <si>
    <t>Beef: world average</t>
  </si>
  <si>
    <t>Lobster</t>
  </si>
  <si>
    <t>Buffalo</t>
  </si>
  <si>
    <t>vr</t>
  </si>
  <si>
    <t>bulbs</t>
  </si>
  <si>
    <t>onion</t>
  </si>
  <si>
    <t>v</t>
  </si>
  <si>
    <t>stems of leaves</t>
  </si>
  <si>
    <t>tubers</t>
  </si>
  <si>
    <t>roots</t>
  </si>
  <si>
    <t>f</t>
  </si>
  <si>
    <t>pepo</t>
  </si>
  <si>
    <t>brassica</t>
  </si>
  <si>
    <t xml:space="preserve">Cabbages, other brassicas </t>
  </si>
  <si>
    <t>Hesperidium</t>
  </si>
  <si>
    <t>fungai</t>
  </si>
  <si>
    <t>mushrooms</t>
  </si>
  <si>
    <t>true berry</t>
  </si>
  <si>
    <t>pome</t>
  </si>
  <si>
    <t>Swedes (rutabage)</t>
  </si>
  <si>
    <t>drupe</t>
  </si>
  <si>
    <t>leaves</t>
  </si>
  <si>
    <t>aggregate fruit</t>
  </si>
  <si>
    <t>stem shoots</t>
  </si>
  <si>
    <t>multiple fruit</t>
  </si>
  <si>
    <t>fennel</t>
  </si>
  <si>
    <t>musa</t>
  </si>
  <si>
    <t>stem</t>
  </si>
  <si>
    <t>vegetables</t>
  </si>
  <si>
    <t>staples</t>
  </si>
  <si>
    <t>legume</t>
  </si>
  <si>
    <t>cereal</t>
  </si>
  <si>
    <t>tree nuts</t>
  </si>
  <si>
    <t>chestnuts</t>
  </si>
  <si>
    <t>cowpeas</t>
  </si>
  <si>
    <t>Cereals</t>
  </si>
  <si>
    <t>flour</t>
  </si>
  <si>
    <t>seeds</t>
  </si>
  <si>
    <t>Hazlenuts</t>
  </si>
  <si>
    <t>lentils</t>
  </si>
  <si>
    <t>quinoa</t>
  </si>
  <si>
    <t>dairy fridge</t>
  </si>
  <si>
    <t>milk</t>
  </si>
  <si>
    <t>soy-milk</t>
  </si>
  <si>
    <t>yogurt</t>
  </si>
  <si>
    <t>bufalo milk</t>
  </si>
  <si>
    <t>cheese</t>
  </si>
  <si>
    <t xml:space="preserve">Butter </t>
  </si>
  <si>
    <t>butter</t>
  </si>
  <si>
    <t xml:space="preserve">meat </t>
  </si>
  <si>
    <t>fish counter</t>
  </si>
  <si>
    <t>Sea Bass</t>
  </si>
  <si>
    <t>meat</t>
  </si>
  <si>
    <t>non-ruminants</t>
  </si>
  <si>
    <t>eggs</t>
  </si>
  <si>
    <t xml:space="preserve">non-ruminant </t>
  </si>
  <si>
    <t>rabbit</t>
  </si>
  <si>
    <t xml:space="preserve">Ling Common </t>
  </si>
  <si>
    <t>Rock Fish</t>
  </si>
  <si>
    <t>shelfish</t>
  </si>
  <si>
    <t>turkey</t>
  </si>
  <si>
    <t xml:space="preserve">Shark Mako </t>
  </si>
  <si>
    <t>ruminants</t>
  </si>
  <si>
    <t>buffalo</t>
  </si>
  <si>
    <t>Bananas</t>
  </si>
  <si>
    <t xml:space="preserve">greenhouse </t>
  </si>
  <si>
    <t>greenhouse</t>
  </si>
  <si>
    <t>legumes</t>
  </si>
  <si>
    <t>Pork EU</t>
  </si>
  <si>
    <t>Pork Nth America</t>
  </si>
  <si>
    <t>Pork UK</t>
  </si>
  <si>
    <t>Pork AU</t>
  </si>
  <si>
    <t>Beef Australia</t>
  </si>
  <si>
    <t>Beef EU</t>
  </si>
  <si>
    <t>Beef UK</t>
  </si>
  <si>
    <t>Beef Nth America</t>
  </si>
  <si>
    <t>Beef Sth America</t>
  </si>
  <si>
    <t>Beef world average</t>
  </si>
  <si>
    <t>Milk: AU &amp; NZ</t>
  </si>
  <si>
    <t>Milk: Nth America</t>
  </si>
  <si>
    <t>Milk: British Isles</t>
  </si>
  <si>
    <t>Milk: World average</t>
  </si>
  <si>
    <t>Milk: Europe</t>
  </si>
  <si>
    <t>Milk: Central and Sth America</t>
  </si>
  <si>
    <t>Milk: Asia</t>
  </si>
  <si>
    <t>Milk: Africa</t>
  </si>
  <si>
    <t xml:space="preserve">Lamb AU &amp; NZ </t>
  </si>
  <si>
    <t>Lamb UK</t>
  </si>
  <si>
    <t>Lamb world averagea</t>
  </si>
  <si>
    <t>Lamb EU</t>
  </si>
  <si>
    <t>Pork world average</t>
  </si>
  <si>
    <t>catergory</t>
  </si>
  <si>
    <t>fruit</t>
  </si>
  <si>
    <t>food counter</t>
  </si>
  <si>
    <t>food category</t>
  </si>
  <si>
    <t>sub category</t>
  </si>
  <si>
    <t>specific</t>
  </si>
  <si>
    <t>number of sources</t>
  </si>
  <si>
    <t>stdev</t>
  </si>
  <si>
    <t>deviation greater than 40%</t>
  </si>
  <si>
    <t>g CO2eq/g protien</t>
  </si>
  <si>
    <t xml:space="preserve">Potatoes </t>
  </si>
  <si>
    <t xml:space="preserve">Carrots and turnips </t>
  </si>
  <si>
    <t xml:space="preserve">Cucumbers </t>
  </si>
  <si>
    <t>flours and grains, pulses  and nuts</t>
  </si>
  <si>
    <t>Beans faba</t>
  </si>
  <si>
    <t xml:space="preserve">Oats </t>
  </si>
  <si>
    <t xml:space="preserve">Rye </t>
  </si>
  <si>
    <t>peas, green – shelled</t>
  </si>
  <si>
    <t>Beans - gigante/butter/Lima</t>
  </si>
  <si>
    <t>almond milk</t>
  </si>
  <si>
    <t>Barley (pearled</t>
  </si>
  <si>
    <t>tomato</t>
  </si>
  <si>
    <t xml:space="preserve">Maize Sweet corn </t>
  </si>
  <si>
    <t>meat alternatives</t>
  </si>
  <si>
    <t>Falafel</t>
  </si>
  <si>
    <t xml:space="preserve">Falafel </t>
  </si>
  <si>
    <t xml:space="preserve">Wheat – Milling </t>
  </si>
  <si>
    <t xml:space="preserve">Spinach </t>
  </si>
  <si>
    <t>Beans - green beans (Phaseolus vulgaris L.)</t>
  </si>
  <si>
    <t>Peanuts/ground nuts</t>
  </si>
  <si>
    <t>goat milk</t>
  </si>
  <si>
    <t xml:space="preserve">Herring </t>
  </si>
  <si>
    <t>Cahsew nuts</t>
  </si>
  <si>
    <t xml:space="preserve">Walnuts </t>
  </si>
  <si>
    <t>Mackeral</t>
  </si>
  <si>
    <t>chicken BFM</t>
  </si>
  <si>
    <t>pork</t>
  </si>
  <si>
    <t>Octopus</t>
  </si>
  <si>
    <t>Prawns/Shrimp</t>
  </si>
  <si>
    <t>Rhombus (brill)</t>
  </si>
  <si>
    <t xml:space="preserve">Cheese, cow, young, average </t>
  </si>
  <si>
    <t>lamb</t>
  </si>
  <si>
    <t>beef</t>
  </si>
  <si>
    <t>Alpro Soya Breaded Fillets</t>
  </si>
  <si>
    <t>Asparagus (whiteintegrated production)</t>
  </si>
  <si>
    <t>leave</t>
  </si>
  <si>
    <t>Kale (cabbage average)</t>
  </si>
  <si>
    <t xml:space="preserve">Lettuce and chicory </t>
  </si>
  <si>
    <t>Emu</t>
  </si>
  <si>
    <t>GoodBite Rookworst</t>
  </si>
  <si>
    <t>Healthy Planet chopped</t>
  </si>
  <si>
    <t>Tivall Vegetable Balls</t>
  </si>
  <si>
    <t>Tivall Grilled pieces</t>
  </si>
  <si>
    <t>Tempeh</t>
  </si>
  <si>
    <t>Quorn Minced , haché</t>
  </si>
  <si>
    <t>Quorn</t>
  </si>
  <si>
    <t>tofu</t>
  </si>
  <si>
    <t>Tofu</t>
  </si>
  <si>
    <t>Bass</t>
  </si>
  <si>
    <t>Catfish</t>
  </si>
  <si>
    <t>camembert cheese</t>
  </si>
  <si>
    <t>Cheddar cheese</t>
  </si>
  <si>
    <t>GOAT CHEESE</t>
  </si>
  <si>
    <t xml:space="preserve">Chillies and peppers, dry </t>
  </si>
  <si>
    <t>coconut-milk</t>
  </si>
  <si>
    <t>Mozarrella</t>
  </si>
  <si>
    <t>swiss semi hard chees</t>
  </si>
  <si>
    <t>yellow peas dried</t>
  </si>
  <si>
    <t>median g CO2eq/g protien</t>
  </si>
  <si>
    <t>min g CO2eq/g protien</t>
  </si>
  <si>
    <t>max g CO2eq/g protien</t>
  </si>
  <si>
    <t>Quartile 1 g CO2eq/g protien</t>
  </si>
  <si>
    <t>Quartile 3 g CO2eq/g protien</t>
  </si>
  <si>
    <t>No. of LCA</t>
  </si>
  <si>
    <t xml:space="preserve">studies </t>
  </si>
  <si>
    <t>Vegetables (all field grown vegetable)</t>
  </si>
  <si>
    <t>Fruits (all field grown fruit)</t>
  </si>
  <si>
    <t>Legumes and Pulses</t>
  </si>
  <si>
    <t>Passive greenhouse fruit and vegetable</t>
  </si>
  <si>
    <t>Tree nuts combined</t>
  </si>
  <si>
    <t>Milk world average</t>
  </si>
  <si>
    <t>Heated greenhouse fruit and vegetable</t>
  </si>
  <si>
    <t>Fish: all species combined</t>
  </si>
  <si>
    <t>109. 5</t>
  </si>
  <si>
    <t>average (mean) g CO2eq/g protien</t>
  </si>
  <si>
    <t>Mean kg CO2eq per kg produce</t>
  </si>
  <si>
    <t>Min kg CO2eq per kg produce</t>
  </si>
  <si>
    <t>Max kg CO2eq per kg produce</t>
  </si>
  <si>
    <t>Q1 kg CO2eq per kg produce</t>
  </si>
  <si>
    <t>Q3 kg CO2eq per kg produce</t>
  </si>
  <si>
    <t>Median kg CO2eq / kg produce, Litre of Bone free meat</t>
  </si>
  <si>
    <t>Purchase local, food miles/country of origin (avoiding all air freight)</t>
  </si>
  <si>
    <t xml:space="preserve">Low, avoiding airfreight is positive. Purchasing local becomes irrelevant for ruminant livestock as the major impacts are associated with growing. </t>
  </si>
  <si>
    <t>(Hoolohan et al., 2013)</t>
  </si>
  <si>
    <t>Avoid all packaging waste</t>
  </si>
  <si>
    <t>Low</t>
  </si>
  <si>
    <t>Purchase organic</t>
  </si>
  <si>
    <t>­</t>
  </si>
  <si>
    <t>Mixed, slightly better in most scenarios</t>
  </si>
  <si>
    <t>(Azeez and Hewlett, 2008; Lynch et al., 2011; Venkat, 2008)</t>
  </si>
  <si>
    <t>Animal welfare (free range)</t>
  </si>
  <si>
    <t>(Leinonen et al., 2012 )</t>
  </si>
  <si>
    <t>Ethical work practices (fair trade)</t>
  </si>
  <si>
    <t>?</t>
  </si>
  <si>
    <t xml:space="preserve">Unknown </t>
  </si>
  <si>
    <t>(Jawtusch et al., 2011).</t>
  </si>
  <si>
    <t>Avoid Processed food</t>
  </si>
  <si>
    <t>Negligible</t>
  </si>
  <si>
    <t>(Flury et al., 2013)</t>
  </si>
  <si>
    <t>Purchase Seasonality</t>
  </si>
  <si>
    <t>2-5%</t>
  </si>
  <si>
    <t xml:space="preserve">Low reduction in comparison to purchasing stored or frozen products </t>
  </si>
  <si>
    <t>(Foster et al., 2012; Jungbluth et al., 2013)</t>
  </si>
  <si>
    <t>Dietary choices (eliminating ruminants)</t>
  </si>
  <si>
    <t>Medium/high</t>
  </si>
  <si>
    <t>Dietary choices (eliminating meat)</t>
  </si>
  <si>
    <t>High</t>
  </si>
  <si>
    <t>Avoiding all Food waste</t>
  </si>
  <si>
    <t>Medium</t>
  </si>
  <si>
    <t>Source</t>
  </si>
  <si>
    <r>
      <t>Potentially negative, free-range produce may increase CO</t>
    </r>
    <r>
      <rPr>
        <vertAlign val="subscript"/>
        <sz val="12"/>
        <color theme="1"/>
        <rFont val="Calibri"/>
      </rPr>
      <t>2-eq</t>
    </r>
    <r>
      <rPr>
        <sz val="12"/>
        <color theme="1"/>
        <rFont val="Calibri"/>
      </rPr>
      <t xml:space="preserve"> emissions due to being less efficient.</t>
    </r>
  </si>
  <si>
    <r>
      <t>CO</t>
    </r>
    <r>
      <rPr>
        <b/>
        <vertAlign val="subscript"/>
        <sz val="12"/>
        <color theme="1"/>
        <rFont val="Calibri"/>
      </rPr>
      <t>2-eq</t>
    </r>
    <r>
      <rPr>
        <b/>
        <sz val="12"/>
        <color theme="1"/>
        <rFont val="Calibri"/>
      </rPr>
      <t xml:space="preserve"> reduction potential identified from LCA literature</t>
    </r>
  </si>
  <si>
    <t>strategy</t>
  </si>
  <si>
    <t>Hoolohan, C., Berners-Lee, M., McKinstry-West, J., Hewitt, C.N., 2013. Mitigating the greenhouse gas emissions embodied in food through realistic consumer choices. Energy Policy 63, 1065-1074.</t>
  </si>
  <si>
    <t>Lynch, D.H., MacRae, R., Martin, R.C., 2011. The Carbon and Global Warming Potential Impacts of Organic Farming: Does It Have a Significant Role in an Energy Constrained World? Sustainability, 322-362</t>
  </si>
  <si>
    <t>Venkat, K., 2008. Comparison of Twelve Organic and Conventional Farming Systems: A Life Cycle Greenhouse Gas Emissions Perspective. clean metrics, Portland.</t>
  </si>
  <si>
    <t>Leinonen, I., Williams, A.G., Wiseman, J., Guy, J., Kyriazakis, I., 2012 Predicting the environmental impacts of chicken systems in the United Kingdom through a life cycle assessment: Broiler production systems. Poultry Science Association Inc 91, 8-25.</t>
  </si>
  <si>
    <t>Jawtusch, J., Oehen, B., Niggli, U., 2011. Environmental, Social, and Economic Impacts of Sustainability Certification in the Agricultural Sector – The Current State of Empirical Research, in: Willer, H., Kilcher, L. (Eds.), FiBL and IFOAM the World of Organic Agriculture statistics &amp; Emerging Trends 2011. The International Federation of Organic Agriculture Movements (IFOAM) Research Institute of Organic Agriculture (FiBL), Bonn.</t>
  </si>
  <si>
    <t>Flury, K., Jungbluth, N., Houlder, G., 2013. Food losses in the life cycle of lasagne bolognese: ready to serve vs. Home made, The 6th International Conference on Life Cycle Management LCM, Gothenburg</t>
  </si>
  <si>
    <t>Foster, C., Holmes, M., Wiltshire, J., Wynn, S., 2012. The environmental effects of seasonal food purchasing: a case study, 8th International Conference on Life Cycle Assessment in the Agri-Food Sector. INRA, St. Malo. Rennes, France, pp. p. 620-662.</t>
  </si>
  <si>
    <t xml:space="preserve">Jungbluth, N., Flury, K., Doublet, G.v., 2013. Environmental impacts of food consumption and its reduction potentials, The 6th International Conference on Life Cycle Management. LCM, Gothenburg </t>
  </si>
  <si>
    <t>Azeez, G., Hewlett, K., 2008. The Comparative Energy Efficiency of Organic Farming, 16th IFOAM Organic World Congress,, Modena, Italy,</t>
  </si>
  <si>
    <t>references</t>
  </si>
  <si>
    <t xml:space="preserve">Life cycle stage </t>
  </si>
  <si>
    <t>post-farm gate</t>
  </si>
  <si>
    <t>Number of GWP values</t>
  </si>
  <si>
    <t xml:space="preserve">Min </t>
  </si>
  <si>
    <t xml:space="preserve">Sources: </t>
  </si>
  <si>
    <r>
      <t xml:space="preserve">Processing meats </t>
    </r>
    <r>
      <rPr>
        <vertAlign val="superscript"/>
        <sz val="11"/>
        <color theme="1"/>
        <rFont val="Calibri"/>
      </rPr>
      <t>a, b, c, d</t>
    </r>
  </si>
  <si>
    <r>
      <t xml:space="preserve">Processing vegetables </t>
    </r>
    <r>
      <rPr>
        <vertAlign val="superscript"/>
        <sz val="11"/>
        <color theme="1"/>
        <rFont val="Calibri"/>
      </rPr>
      <t xml:space="preserve">d, e, f, </t>
    </r>
  </si>
  <si>
    <r>
      <t xml:space="preserve">Packaging </t>
    </r>
    <r>
      <rPr>
        <vertAlign val="superscript"/>
        <sz val="11"/>
        <color theme="1"/>
        <rFont val="Calibri"/>
      </rPr>
      <t xml:space="preserve">a, c, d, </t>
    </r>
  </si>
  <si>
    <r>
      <t xml:space="preserve">Transport to RDC </t>
    </r>
    <r>
      <rPr>
        <vertAlign val="superscript"/>
        <sz val="11"/>
        <color theme="1"/>
        <rFont val="Calibri"/>
      </rPr>
      <t xml:space="preserve">a, b, c, d, e, f, </t>
    </r>
  </si>
  <si>
    <r>
      <t xml:space="preserve">Retail </t>
    </r>
    <r>
      <rPr>
        <vertAlign val="superscript"/>
        <sz val="11"/>
        <color theme="1"/>
        <rFont val="Calibri"/>
      </rPr>
      <t xml:space="preserve">a, b, d, e, </t>
    </r>
  </si>
  <si>
    <r>
      <t>kg CO</t>
    </r>
    <r>
      <rPr>
        <i/>
        <vertAlign val="subscript"/>
        <sz val="11"/>
        <color theme="1"/>
        <rFont val="Calibri"/>
      </rPr>
      <t>2-</t>
    </r>
    <r>
      <rPr>
        <i/>
        <sz val="11"/>
        <color theme="1"/>
        <rFont val="Calibri"/>
      </rPr>
      <t>eq/kg</t>
    </r>
  </si>
  <si>
    <t>a)     Eady, S.J., Sanguansri, P., Bektash, R., Ridoutt, B., Simons, L., Swiergon, P., 2011a. Carbon footprint for Australian agricultural products and downstream food products in the supermarket, ALCAS. ALCAS, Melbourne.</t>
  </si>
  <si>
    <t>b)    Ledgard, S.F., Lieffering, M., McDevitt, J., Boyes, M., Kemp, R., 2010. A Greenhouse Gas Footprint Study for Exported New Zealand Lamb. Report prepared for the Meat Industry Association, Ballance Agri Nutrients, Landcorp and MAF.</t>
  </si>
  <si>
    <t>c)     Bengtsson, J., Seddon, J., 2013. Cradle to retailer or quick service restaurant gate life cycle assessment of chicken products in Australia. Journal of Cleaner Production 41, 291-300</t>
  </si>
  <si>
    <t>d)    Svanes, E., 2008. Practical application of results from LCA of root and leaf vegetable, 6th International Conference on LCA in the Agri-Food Sector. Ostfold Research, Zurich.</t>
  </si>
  <si>
    <t>e)     Yoshikawa, N., Amano, K., Shimada, K., 2008. Evaluation of Environmental Loads Related to Fruit and Vegetable Consumption Using the Hybrid LCA Method: Japanese Case Study, Life Cycle Assessment VIII September 30-October 2, Seattle, Washington.</t>
  </si>
  <si>
    <t>f)      Lantmännen, 2010a. Climate declaration för wheat flout whole grain, Secondary Climate declaration för wheat flout whole grain. Lantmännen, Sweden, accessed: 07/11/2013 from: http://gryphon.environdec.com/data/files/6/9279/CD213SE.p</t>
  </si>
  <si>
    <t>Source Clune, S., 2016. Protein versus global warming potential – a meta-analysis of the global warming potential and protein ratios for human food, 10th International Conference on Life Cycle Assessment of Food 2016, Dublin.</t>
  </si>
  <si>
    <t>Source: Stephen Clune, E.C., Karli Verghese, 2016. Systematic review of greenhouse gas emissions for different fresh food categories. Journal Cleaner Production (in press).</t>
  </si>
  <si>
    <t>beans - Pinto dried</t>
  </si>
  <si>
    <t>chick peas dried</t>
  </si>
  <si>
    <t>what 1 kg of carbon dioxide equivilent emmisions buys you in produce (kg)</t>
  </si>
  <si>
    <t>green peas dried</t>
  </si>
  <si>
    <t>wheat</t>
  </si>
  <si>
    <t>soy milk</t>
  </si>
  <si>
    <t>rice</t>
  </si>
  <si>
    <t>chick peas</t>
  </si>
  <si>
    <t>kidney beans</t>
  </si>
  <si>
    <t>oats</t>
  </si>
  <si>
    <t>barley</t>
  </si>
  <si>
    <t>coconut milk</t>
  </si>
  <si>
    <t>broad beans</t>
  </si>
  <si>
    <t>peanuts</t>
  </si>
  <si>
    <t>chicken</t>
  </si>
  <si>
    <t>quorn</t>
  </si>
  <si>
    <t>falafel</t>
  </si>
  <si>
    <t>cheddar</t>
  </si>
  <si>
    <t>brie</t>
  </si>
  <si>
    <t>duck</t>
  </si>
  <si>
    <t>sunflower seeds</t>
  </si>
  <si>
    <t>almonds</t>
  </si>
  <si>
    <t>prawns</t>
  </si>
  <si>
    <t>mackeral</t>
  </si>
  <si>
    <t>salmon</t>
  </si>
  <si>
    <t>soy bean</t>
  </si>
  <si>
    <t>trout</t>
  </si>
  <si>
    <t>lobster</t>
  </si>
  <si>
    <t>tuna</t>
  </si>
  <si>
    <t>corn</t>
  </si>
  <si>
    <t>peas</t>
  </si>
  <si>
    <t>pollock</t>
  </si>
  <si>
    <t>butter beans</t>
  </si>
  <si>
    <t>tempeh</t>
  </si>
  <si>
    <t>kangaroo</t>
  </si>
  <si>
    <t>kg CO2e/kg produce</t>
  </si>
  <si>
    <t>g protien/100 g</t>
  </si>
  <si>
    <t>Cost £/kg</t>
  </si>
  <si>
    <t xml:space="preserve"> cost £/g protien</t>
  </si>
  <si>
    <t>kg CO2 eq / £</t>
  </si>
  <si>
    <t>Produce</t>
  </si>
  <si>
    <t>Onions</t>
  </si>
  <si>
    <t>Cucumber</t>
  </si>
  <si>
    <t>Cabbage</t>
  </si>
  <si>
    <t>Beetroot</t>
  </si>
  <si>
    <t>Beans Round</t>
  </si>
  <si>
    <t>Swede</t>
  </si>
  <si>
    <t>Butter Beans</t>
  </si>
  <si>
    <t>Kale</t>
  </si>
  <si>
    <t>Peas - Yellow Split</t>
  </si>
  <si>
    <t xml:space="preserve">Cauliflowers &amp; Broccoli </t>
  </si>
  <si>
    <t>Chicory</t>
  </si>
  <si>
    <t>Peas - Green Split</t>
  </si>
  <si>
    <t>Coconut Milk</t>
  </si>
  <si>
    <t>Almond Milk</t>
  </si>
  <si>
    <t>Corn</t>
  </si>
  <si>
    <t>Soy Beans</t>
  </si>
  <si>
    <t>Pineapple</t>
  </si>
  <si>
    <t>Garlic</t>
  </si>
  <si>
    <t>Soy Milk</t>
  </si>
  <si>
    <t>Beans - French &amp; Runner</t>
  </si>
  <si>
    <t>Kidney Beans</t>
  </si>
  <si>
    <t>Canneli</t>
  </si>
  <si>
    <t>Chick Peas</t>
  </si>
  <si>
    <t>Pilchards</t>
  </si>
  <si>
    <t>Milk</t>
  </si>
  <si>
    <t>Yogurt</t>
  </si>
  <si>
    <t>Sesames Seeds</t>
  </si>
  <si>
    <t>Sunflower Seeds</t>
  </si>
  <si>
    <t>Cashew Nuts</t>
  </si>
  <si>
    <t>Pistachio Nuts</t>
  </si>
  <si>
    <t>Tivall Grilled Pieces</t>
  </si>
  <si>
    <t>Fish (All Species)</t>
  </si>
  <si>
    <t>Pork</t>
  </si>
  <si>
    <t>Squid</t>
  </si>
  <si>
    <t>Mozzarella</t>
  </si>
  <si>
    <t>Brie</t>
  </si>
  <si>
    <t>Prawns</t>
  </si>
  <si>
    <t>Goats</t>
  </si>
  <si>
    <t>Parmigiano</t>
  </si>
  <si>
    <t>Cheedar</t>
  </si>
  <si>
    <t>Lamb</t>
  </si>
  <si>
    <t>Beef</t>
  </si>
  <si>
    <t>Cheese  (All Types)</t>
  </si>
  <si>
    <t xml:space="preserve">Clune, S.,  E.C., Karli Verghese, 2016. Systematic review of greenhouse gas emissions for different fresh food categories. Journal Cleaner Production (in press).
</t>
  </si>
  <si>
    <t>Mysupermarket data for costings</t>
  </si>
  <si>
    <t>Clune, S., 2016. Protein versus global warming potential – a meta-analysis of the global warming potential and protein ratios for human food, 10th International Conference on Life Cycle Assessment of Food 2016, Dublin.</t>
  </si>
  <si>
    <t>This is an alpha database comiled from the below sources:</t>
  </si>
  <si>
    <t>Number LCA scenarios</t>
  </si>
  <si>
    <t>Ostrich/emu</t>
  </si>
  <si>
    <t>wieght</t>
  </si>
  <si>
    <t>protien per 100g</t>
  </si>
  <si>
    <t>GWP amount purchased</t>
  </si>
  <si>
    <t>food</t>
  </si>
  <si>
    <t>GWP impact (kg CO2eq/kg produce)</t>
  </si>
  <si>
    <t xml:space="preserve">Totals </t>
  </si>
  <si>
    <t>6.12 kg</t>
  </si>
  <si>
    <t xml:space="preserve">protein purchased </t>
  </si>
  <si>
    <t>Notes: recommended adult intake of protein per day is 45 grams</t>
  </si>
  <si>
    <t>Oat Cakes (83% Oats)</t>
  </si>
  <si>
    <t>Celery Sticks</t>
  </si>
  <si>
    <t>Grapes</t>
  </si>
  <si>
    <t>Hummous (50% Chick Peas)</t>
  </si>
  <si>
    <t>Cranberries (Currants and Gooseberries)</t>
  </si>
  <si>
    <t>3.5 kg CO2eq</t>
  </si>
  <si>
    <t>256.30 g protein</t>
  </si>
  <si>
    <t>5.32 kg CO2eq</t>
  </si>
  <si>
    <t>41.20 g protein</t>
  </si>
  <si>
    <t>Sliced Roast Beef (for reference only)</t>
  </si>
  <si>
    <t xml:space="preserve">Source: Stephen Clune, E.C., Karli Verghese, 2017. Systematic review of greenhouse gas emissions for different fresh food categories. Journal Cleaner Production (in press).
</t>
  </si>
  <si>
    <t>ingrediant</t>
  </si>
  <si>
    <t>cost/kg</t>
  </si>
  <si>
    <t>$ / g protien</t>
  </si>
  <si>
    <t>kg CO2 eq / $</t>
  </si>
  <si>
    <t>split peas</t>
  </si>
  <si>
    <t>cannellini beans</t>
  </si>
  <si>
    <t>black eye beans</t>
  </si>
  <si>
    <t>rye flour</t>
  </si>
  <si>
    <t>pumpkin seeds</t>
  </si>
  <si>
    <t>green beans</t>
  </si>
  <si>
    <t>herrring</t>
  </si>
  <si>
    <t>almond flour</t>
  </si>
  <si>
    <t>cahsews</t>
  </si>
  <si>
    <t>x eel</t>
  </si>
  <si>
    <t>soft cheese</t>
  </si>
  <si>
    <t>hard cheese</t>
  </si>
  <si>
    <t>mozarrella</t>
  </si>
  <si>
    <t>cheese (all types)</t>
  </si>
  <si>
    <t>goats cheese</t>
  </si>
  <si>
    <t>octopus</t>
  </si>
  <si>
    <t>shellfish</t>
  </si>
  <si>
    <t>basa (catfish)</t>
  </si>
  <si>
    <t>hake</t>
  </si>
  <si>
    <t>$/kg median price from coles and woolworths</t>
  </si>
  <si>
    <t>Data developed for the presentation food design for sustainability, ecocities word summit July 12-14th, presented by stephen clune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</si>
</sst>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5" formatCode="0.000"/>
    <numFmt numFmtId="166" formatCode="&quot;£&quot;#,##0.00;[Red]&quot;£&quot;#,##0.00"/>
    <numFmt numFmtId="168" formatCode="&quot;£&quot;#,##0.000;[Red]&quot;£&quot;#,##0.000"/>
    <numFmt numFmtId="169" formatCode="&quot;$&quot;#,##0.00;[Red]&quot;$&quot;#,##0.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mbria"/>
    </font>
    <font>
      <b/>
      <sz val="11"/>
      <color theme="1"/>
      <name val="Cambria"/>
    </font>
    <font>
      <sz val="11"/>
      <color theme="1"/>
      <name val="Calibri"/>
      <family val="2"/>
      <scheme val="minor"/>
    </font>
    <font>
      <sz val="11"/>
      <color rgb="FF000000"/>
      <name val="Cambria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Times New Roman"/>
    </font>
    <font>
      <b/>
      <sz val="12"/>
      <color theme="1"/>
      <name val="Calibri"/>
    </font>
    <font>
      <sz val="12"/>
      <color theme="1"/>
      <name val="Calibri"/>
    </font>
    <font>
      <vertAlign val="subscript"/>
      <sz val="12"/>
      <color theme="1"/>
      <name val="Calibri"/>
    </font>
    <font>
      <sz val="12"/>
      <color rgb="FFFF0000"/>
      <name val="Calibri"/>
    </font>
    <font>
      <b/>
      <vertAlign val="subscript"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vertAlign val="superscript"/>
      <sz val="11"/>
      <color theme="1"/>
      <name val="Calibri"/>
    </font>
    <font>
      <i/>
      <sz val="11"/>
      <color theme="1"/>
      <name val="Calibri"/>
    </font>
    <font>
      <i/>
      <vertAlign val="subscript"/>
      <sz val="11"/>
      <color theme="1"/>
      <name val="Calibri"/>
    </font>
    <font>
      <sz val="9"/>
      <name val="Verdana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name val="Arial"/>
    </font>
    <font>
      <sz val="9"/>
      <name val="Time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2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/>
    <xf numFmtId="2" fontId="5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vertical="center"/>
    </xf>
    <xf numFmtId="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2" fontId="8" fillId="2" borderId="1" xfId="0" applyNumberFormat="1" applyFont="1" applyFill="1" applyBorder="1"/>
    <xf numFmtId="2" fontId="5" fillId="2" borderId="1" xfId="0" applyNumberFormat="1" applyFont="1" applyFill="1" applyBorder="1" applyAlignment="1">
      <alignment horizontal="right" vertical="center"/>
    </xf>
    <xf numFmtId="9" fontId="5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/>
    </xf>
    <xf numFmtId="43" fontId="0" fillId="0" borderId="0" xfId="1" applyNumberFormat="1" applyFont="1"/>
    <xf numFmtId="9" fontId="0" fillId="0" borderId="0" xfId="2" applyFont="1"/>
    <xf numFmtId="0" fontId="0" fillId="0" borderId="1" xfId="0" applyBorder="1"/>
    <xf numFmtId="43" fontId="0" fillId="0" borderId="1" xfId="1" applyNumberFormat="1" applyFont="1" applyBorder="1"/>
    <xf numFmtId="9" fontId="0" fillId="0" borderId="1" xfId="2" applyFont="1" applyBorder="1"/>
    <xf numFmtId="0" fontId="10" fillId="0" borderId="1" xfId="0" applyFont="1" applyBorder="1" applyAlignment="1">
      <alignment horizontal="center" wrapText="1"/>
    </xf>
    <xf numFmtId="43" fontId="10" fillId="0" borderId="1" xfId="1" applyNumberFormat="1" applyFont="1" applyBorder="1" applyAlignment="1">
      <alignment horizontal="center" wrapText="1"/>
    </xf>
    <xf numFmtId="9" fontId="10" fillId="0" borderId="1" xfId="2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justify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7" fillId="0" borderId="8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11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justify" vertical="center"/>
    </xf>
    <xf numFmtId="0" fontId="18" fillId="0" borderId="1" xfId="0" applyFont="1" applyBorder="1" applyAlignment="1">
      <alignment vertical="center"/>
    </xf>
    <xf numFmtId="0" fontId="17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 vertical="center"/>
    </xf>
    <xf numFmtId="9" fontId="17" fillId="0" borderId="1" xfId="0" applyNumberFormat="1" applyFont="1" applyBorder="1" applyAlignment="1">
      <alignment horizontal="right" vertical="center"/>
    </xf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left" vertical="center"/>
    </xf>
    <xf numFmtId="2" fontId="8" fillId="3" borderId="1" xfId="0" applyNumberFormat="1" applyFont="1" applyFill="1" applyBorder="1"/>
    <xf numFmtId="0" fontId="2" fillId="0" borderId="0" xfId="0" applyFont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 wrapText="1"/>
    </xf>
    <xf numFmtId="165" fontId="5" fillId="2" borderId="1" xfId="0" applyNumberFormat="1" applyFont="1" applyFill="1" applyBorder="1" applyAlignment="1">
      <alignment vertical="center"/>
    </xf>
    <xf numFmtId="165" fontId="5" fillId="2" borderId="1" xfId="0" applyNumberFormat="1" applyFont="1" applyFill="1" applyBorder="1"/>
    <xf numFmtId="2" fontId="0" fillId="0" borderId="0" xfId="0" applyNumberFormat="1"/>
    <xf numFmtId="168" fontId="0" fillId="0" borderId="0" xfId="0" applyNumberFormat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168" fontId="0" fillId="0" borderId="0" xfId="0" applyNumberFormat="1" applyBorder="1"/>
    <xf numFmtId="2" fontId="7" fillId="2" borderId="0" xfId="0" applyNumberFormat="1" applyFont="1" applyFill="1" applyBorder="1" applyAlignment="1"/>
    <xf numFmtId="0" fontId="0" fillId="0" borderId="0" xfId="0" applyFont="1" applyBorder="1"/>
    <xf numFmtId="168" fontId="0" fillId="0" borderId="0" xfId="0" applyNumberFormat="1" applyFont="1" applyBorder="1"/>
    <xf numFmtId="0" fontId="0" fillId="0" borderId="1" xfId="0" applyBorder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left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1" fontId="25" fillId="0" borderId="1" xfId="0" applyNumberFormat="1" applyFont="1" applyFill="1" applyBorder="1" applyAlignment="1">
      <alignment horizontal="center" wrapText="1"/>
    </xf>
    <xf numFmtId="43" fontId="25" fillId="0" borderId="1" xfId="0" applyNumberFormat="1" applyFont="1" applyFill="1" applyBorder="1" applyAlignment="1">
      <alignment horizontal="center" wrapText="1"/>
    </xf>
    <xf numFmtId="43" fontId="25" fillId="0" borderId="1" xfId="1" applyNumberFormat="1" applyFont="1" applyFill="1" applyBorder="1" applyAlignment="1">
      <alignment horizontal="center" wrapText="1"/>
    </xf>
    <xf numFmtId="43" fontId="25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wrapText="1"/>
    </xf>
    <xf numFmtId="0" fontId="0" fillId="0" borderId="1" xfId="0" applyFill="1" applyBorder="1" applyAlignment="1"/>
    <xf numFmtId="43" fontId="0" fillId="0" borderId="1" xfId="1" applyNumberFormat="1" applyFont="1" applyFill="1" applyBorder="1"/>
    <xf numFmtId="43" fontId="0" fillId="0" borderId="1" xfId="0" applyNumberFormat="1" applyFill="1" applyBorder="1" applyAlignment="1">
      <alignment horizontal="center"/>
    </xf>
    <xf numFmtId="4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66" fontId="0" fillId="0" borderId="1" xfId="0" applyNumberFormat="1" applyFill="1" applyBorder="1"/>
    <xf numFmtId="166" fontId="0" fillId="0" borderId="0" xfId="0" applyNumberFormat="1" applyFill="1"/>
    <xf numFmtId="0" fontId="0" fillId="0" borderId="1" xfId="0" applyFill="1" applyBorder="1"/>
    <xf numFmtId="43" fontId="22" fillId="0" borderId="1" xfId="0" applyNumberFormat="1" applyFont="1" applyFill="1" applyBorder="1" applyAlignment="1">
      <alignment horizontal="center"/>
    </xf>
    <xf numFmtId="43" fontId="0" fillId="0" borderId="1" xfId="0" applyNumberFormat="1" applyFill="1" applyBorder="1"/>
    <xf numFmtId="169" fontId="0" fillId="0" borderId="0" xfId="0" applyNumberFormat="1" applyFill="1"/>
    <xf numFmtId="43" fontId="26" fillId="0" borderId="1" xfId="0" applyNumberFormat="1" applyFont="1" applyFill="1" applyBorder="1" applyAlignment="1">
      <alignment horizontal="center"/>
    </xf>
    <xf numFmtId="43" fontId="0" fillId="0" borderId="1" xfId="1" applyNumberFormat="1" applyFont="1" applyFill="1" applyBorder="1" applyAlignment="1">
      <alignment horizontal="center"/>
    </xf>
    <xf numFmtId="43" fontId="22" fillId="0" borderId="1" xfId="0" applyNumberFormat="1" applyFont="1" applyFill="1" applyBorder="1" applyAlignment="1"/>
    <xf numFmtId="0" fontId="0" fillId="0" borderId="0" xfId="0" applyFill="1" applyAlignment="1"/>
    <xf numFmtId="43" fontId="0" fillId="0" borderId="0" xfId="1" applyNumberFormat="1" applyFont="1" applyFill="1"/>
    <xf numFmtId="43" fontId="0" fillId="0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 vertical="center"/>
    </xf>
    <xf numFmtId="43" fontId="0" fillId="0" borderId="0" xfId="0" applyNumberFormat="1" applyFill="1"/>
    <xf numFmtId="43" fontId="22" fillId="0" borderId="0" xfId="0" applyNumberFormat="1" applyFont="1" applyFill="1"/>
    <xf numFmtId="1" fontId="0" fillId="0" borderId="0" xfId="0" applyNumberFormat="1" applyFill="1"/>
    <xf numFmtId="0" fontId="0" fillId="0" borderId="0" xfId="0" applyFill="1" applyBorder="1" applyAlignment="1"/>
  </cellXfs>
  <cellStyles count="382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  <cellStyle name="Percent" xfId="2" builtinId="5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39" sqref="F39"/>
    </sheetView>
  </sheetViews>
  <sheetFormatPr baseColWidth="10" defaultRowHeight="14" x14ac:dyDescent="0"/>
  <cols>
    <col min="1" max="1" width="30.33203125" style="49" customWidth="1"/>
    <col min="2" max="16384" width="10.83203125" style="49"/>
  </cols>
  <sheetData>
    <row r="1" spans="1:11">
      <c r="A1" s="98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48" t="s">
        <v>304</v>
      </c>
      <c r="K1" s="97" t="s">
        <v>10</v>
      </c>
    </row>
    <row r="2" spans="1:11">
      <c r="A2" s="98"/>
      <c r="B2" s="97"/>
      <c r="C2" s="97"/>
      <c r="D2" s="97"/>
      <c r="E2" s="97"/>
      <c r="F2" s="97"/>
      <c r="G2" s="97"/>
      <c r="H2" s="97"/>
      <c r="I2" s="97"/>
      <c r="J2" s="48" t="s">
        <v>305</v>
      </c>
      <c r="K2" s="97"/>
    </row>
    <row r="3" spans="1:11">
      <c r="A3" s="50" t="s">
        <v>306</v>
      </c>
      <c r="B3" s="51">
        <v>0.37</v>
      </c>
      <c r="C3" s="51">
        <v>0.47</v>
      </c>
      <c r="D3" s="51">
        <v>0.39</v>
      </c>
      <c r="E3" s="52">
        <v>0.83</v>
      </c>
      <c r="F3" s="51">
        <v>0.04</v>
      </c>
      <c r="G3" s="51">
        <v>2.54</v>
      </c>
      <c r="H3" s="51">
        <v>0.19</v>
      </c>
      <c r="I3" s="51">
        <v>0.6</v>
      </c>
      <c r="J3" s="51">
        <v>33</v>
      </c>
      <c r="K3" s="51">
        <v>140</v>
      </c>
    </row>
    <row r="4" spans="1:11">
      <c r="A4" s="50" t="s">
        <v>307</v>
      </c>
      <c r="B4" s="51">
        <v>0.42</v>
      </c>
      <c r="C4" s="51">
        <v>0.5</v>
      </c>
      <c r="D4" s="51">
        <v>0.32</v>
      </c>
      <c r="E4" s="52">
        <v>0.64</v>
      </c>
      <c r="F4" s="51">
        <v>0.08</v>
      </c>
      <c r="G4" s="51">
        <v>1.78</v>
      </c>
      <c r="H4" s="51">
        <v>0.28000000000000003</v>
      </c>
      <c r="I4" s="51">
        <v>0.63</v>
      </c>
      <c r="J4" s="51">
        <v>77</v>
      </c>
      <c r="K4" s="51">
        <v>250</v>
      </c>
    </row>
    <row r="5" spans="1:11">
      <c r="A5" s="50" t="s">
        <v>175</v>
      </c>
      <c r="B5" s="51">
        <v>0.5</v>
      </c>
      <c r="C5" s="51">
        <v>0.53</v>
      </c>
      <c r="D5" s="51">
        <v>0.22</v>
      </c>
      <c r="E5" s="52">
        <v>0.42</v>
      </c>
      <c r="F5" s="51">
        <v>0.11</v>
      </c>
      <c r="G5" s="51">
        <v>1.38</v>
      </c>
      <c r="H5" s="51">
        <v>0.38</v>
      </c>
      <c r="I5" s="51">
        <v>0.63</v>
      </c>
      <c r="J5" s="51">
        <v>31</v>
      </c>
      <c r="K5" s="51">
        <v>90</v>
      </c>
    </row>
    <row r="6" spans="1:11">
      <c r="A6" s="50" t="s">
        <v>308</v>
      </c>
      <c r="B6" s="51">
        <v>0.51</v>
      </c>
      <c r="C6" s="51">
        <v>0.66</v>
      </c>
      <c r="D6" s="51">
        <v>0.45</v>
      </c>
      <c r="E6" s="52">
        <v>0.67</v>
      </c>
      <c r="F6" s="51">
        <v>0.15</v>
      </c>
      <c r="G6" s="51">
        <v>2.46</v>
      </c>
      <c r="H6" s="51">
        <v>0.36</v>
      </c>
      <c r="I6" s="51">
        <v>0.83</v>
      </c>
      <c r="J6" s="51">
        <v>16</v>
      </c>
      <c r="K6" s="51">
        <v>51</v>
      </c>
    </row>
    <row r="7" spans="1:11" ht="28">
      <c r="A7" s="50" t="s">
        <v>309</v>
      </c>
      <c r="B7" s="51">
        <v>1.1000000000000001</v>
      </c>
      <c r="C7" s="51">
        <v>1.02</v>
      </c>
      <c r="D7" s="51">
        <v>0.49</v>
      </c>
      <c r="E7" s="52">
        <v>0.48</v>
      </c>
      <c r="F7" s="51">
        <v>0.32</v>
      </c>
      <c r="G7" s="51">
        <v>1.94</v>
      </c>
      <c r="H7" s="51">
        <v>0.54</v>
      </c>
      <c r="I7" s="51">
        <v>1.35</v>
      </c>
      <c r="J7" s="51">
        <v>5</v>
      </c>
      <c r="K7" s="51">
        <v>15</v>
      </c>
    </row>
    <row r="8" spans="1:11">
      <c r="A8" s="50" t="s">
        <v>310</v>
      </c>
      <c r="B8" s="51">
        <v>1.2</v>
      </c>
      <c r="C8" s="51">
        <v>1.42</v>
      </c>
      <c r="D8" s="51">
        <v>0.93</v>
      </c>
      <c r="E8" s="52">
        <v>0.66</v>
      </c>
      <c r="F8" s="51">
        <v>0.43</v>
      </c>
      <c r="G8" s="51">
        <v>3.77</v>
      </c>
      <c r="H8" s="51">
        <v>0.61</v>
      </c>
      <c r="I8" s="51">
        <v>2.13</v>
      </c>
      <c r="J8" s="51">
        <v>7</v>
      </c>
      <c r="K8" s="51">
        <v>21</v>
      </c>
    </row>
    <row r="9" spans="1:11">
      <c r="A9" s="50" t="s">
        <v>311</v>
      </c>
      <c r="B9" s="51">
        <v>1.29</v>
      </c>
      <c r="C9" s="51">
        <v>1.39</v>
      </c>
      <c r="D9" s="51">
        <v>0.57999999999999996</v>
      </c>
      <c r="E9" s="52">
        <v>0.41</v>
      </c>
      <c r="F9" s="51">
        <v>0.54</v>
      </c>
      <c r="G9" s="51">
        <v>7.5</v>
      </c>
      <c r="H9" s="51">
        <v>1.1399999999999999</v>
      </c>
      <c r="I9" s="51">
        <v>1.5</v>
      </c>
      <c r="J9" s="51">
        <v>77</v>
      </c>
      <c r="K9" s="51">
        <v>262</v>
      </c>
    </row>
    <row r="10" spans="1:11" ht="28">
      <c r="A10" s="50" t="s">
        <v>312</v>
      </c>
      <c r="B10" s="51">
        <v>2.13</v>
      </c>
      <c r="C10" s="51">
        <v>2.81</v>
      </c>
      <c r="D10" s="51">
        <v>1.61</v>
      </c>
      <c r="E10" s="52">
        <v>0.56999999999999995</v>
      </c>
      <c r="F10" s="51">
        <v>0.84</v>
      </c>
      <c r="G10" s="51">
        <v>7.4</v>
      </c>
      <c r="H10" s="51">
        <v>1.74</v>
      </c>
      <c r="I10" s="51">
        <v>3.7</v>
      </c>
      <c r="J10" s="51">
        <v>18</v>
      </c>
      <c r="K10" s="51">
        <v>53</v>
      </c>
    </row>
    <row r="11" spans="1:11">
      <c r="A11" s="50" t="s">
        <v>102</v>
      </c>
      <c r="B11" s="51">
        <v>2.5499999999999998</v>
      </c>
      <c r="C11" s="51">
        <v>2.66</v>
      </c>
      <c r="D11" s="51">
        <v>1.29</v>
      </c>
      <c r="E11" s="52">
        <v>0.48</v>
      </c>
      <c r="F11" s="51">
        <v>0.66</v>
      </c>
      <c r="G11" s="51">
        <v>5.69</v>
      </c>
      <c r="H11" s="51">
        <v>1.64</v>
      </c>
      <c r="I11" s="51">
        <v>3.08</v>
      </c>
      <c r="J11" s="51">
        <v>12</v>
      </c>
      <c r="K11" s="51">
        <v>27</v>
      </c>
    </row>
    <row r="12" spans="1:11">
      <c r="A12" s="50" t="s">
        <v>107</v>
      </c>
      <c r="B12" s="51">
        <v>3.46</v>
      </c>
      <c r="C12" s="51">
        <v>3.39</v>
      </c>
      <c r="D12" s="51">
        <v>1.21</v>
      </c>
      <c r="E12" s="52">
        <v>0.36</v>
      </c>
      <c r="F12" s="51">
        <v>1.3</v>
      </c>
      <c r="G12" s="51">
        <v>6</v>
      </c>
      <c r="H12" s="51">
        <v>2.4500000000000002</v>
      </c>
      <c r="I12" s="51">
        <v>4.05</v>
      </c>
      <c r="J12" s="51">
        <v>19</v>
      </c>
      <c r="K12" s="51">
        <v>38</v>
      </c>
    </row>
    <row r="13" spans="1:11">
      <c r="A13" s="50" t="s">
        <v>313</v>
      </c>
      <c r="B13" s="51">
        <v>3.49</v>
      </c>
      <c r="C13" s="51">
        <v>4.41</v>
      </c>
      <c r="D13" s="51">
        <v>3.62</v>
      </c>
      <c r="E13" s="52">
        <v>0.82</v>
      </c>
      <c r="F13" s="51">
        <v>0.78</v>
      </c>
      <c r="G13" s="51">
        <v>20.86</v>
      </c>
      <c r="H13" s="51">
        <v>1.99</v>
      </c>
      <c r="I13" s="51">
        <v>5.16</v>
      </c>
      <c r="J13" s="51">
        <v>47</v>
      </c>
      <c r="K13" s="51">
        <v>148</v>
      </c>
    </row>
    <row r="14" spans="1:11">
      <c r="A14" s="50" t="s">
        <v>112</v>
      </c>
      <c r="B14" s="51">
        <v>3.65</v>
      </c>
      <c r="C14" s="51">
        <v>4.12</v>
      </c>
      <c r="D14" s="51">
        <v>1.72</v>
      </c>
      <c r="E14" s="52">
        <v>0.42</v>
      </c>
      <c r="F14" s="51">
        <v>1.06</v>
      </c>
      <c r="G14" s="51">
        <v>9.98</v>
      </c>
      <c r="H14" s="51">
        <v>2.77</v>
      </c>
      <c r="I14" s="51">
        <v>5.31</v>
      </c>
      <c r="J14" s="51">
        <v>29</v>
      </c>
      <c r="K14" s="51">
        <v>95</v>
      </c>
    </row>
    <row r="15" spans="1:11">
      <c r="A15" s="50" t="s">
        <v>118</v>
      </c>
      <c r="B15" s="51">
        <v>5.64</v>
      </c>
      <c r="C15" s="51">
        <v>5.32</v>
      </c>
      <c r="D15" s="51">
        <v>1.62</v>
      </c>
      <c r="E15" s="52">
        <v>0.31</v>
      </c>
      <c r="F15" s="51">
        <v>2.1</v>
      </c>
      <c r="G15" s="51">
        <v>7.92</v>
      </c>
      <c r="H15" s="51">
        <v>3.82</v>
      </c>
      <c r="I15" s="51">
        <v>7.14</v>
      </c>
      <c r="J15" s="51">
        <v>3</v>
      </c>
      <c r="K15" s="51">
        <v>4</v>
      </c>
    </row>
    <row r="16" spans="1:11">
      <c r="A16" s="50" t="s">
        <v>119</v>
      </c>
      <c r="B16" s="51">
        <v>5.77</v>
      </c>
      <c r="C16" s="51">
        <v>5.85</v>
      </c>
      <c r="D16" s="51">
        <v>1.63</v>
      </c>
      <c r="E16" s="52">
        <v>0.28000000000000003</v>
      </c>
      <c r="F16" s="51">
        <v>3.2</v>
      </c>
      <c r="G16" s="51">
        <v>11.86</v>
      </c>
      <c r="H16" s="51">
        <v>4.5</v>
      </c>
      <c r="I16" s="51">
        <v>6.59</v>
      </c>
      <c r="J16" s="51">
        <v>38</v>
      </c>
      <c r="K16" s="51">
        <v>130</v>
      </c>
    </row>
    <row r="17" spans="1:11">
      <c r="A17" s="50" t="s">
        <v>124</v>
      </c>
      <c r="B17" s="51">
        <v>7.8</v>
      </c>
      <c r="C17" s="51">
        <v>14.85</v>
      </c>
      <c r="D17" s="51">
        <v>12.37</v>
      </c>
      <c r="E17" s="52">
        <v>0.83</v>
      </c>
      <c r="F17" s="51">
        <v>5.25</v>
      </c>
      <c r="G17" s="51">
        <v>38</v>
      </c>
      <c r="H17" s="51">
        <v>6.76</v>
      </c>
      <c r="I17" s="51">
        <v>20.2</v>
      </c>
      <c r="J17" s="51">
        <v>7</v>
      </c>
      <c r="K17" s="51">
        <v>11</v>
      </c>
    </row>
    <row r="18" spans="1:11">
      <c r="A18" s="50" t="s">
        <v>128</v>
      </c>
      <c r="B18" s="51">
        <v>8.5500000000000007</v>
      </c>
      <c r="C18" s="51">
        <v>8.86</v>
      </c>
      <c r="D18" s="51">
        <v>2.0699999999999998</v>
      </c>
      <c r="E18" s="52">
        <v>0.23</v>
      </c>
      <c r="F18" s="51">
        <v>5.33</v>
      </c>
      <c r="G18" s="51">
        <v>16.350000000000001</v>
      </c>
      <c r="H18" s="51">
        <v>7.79</v>
      </c>
      <c r="I18" s="51">
        <v>9.58</v>
      </c>
      <c r="J18" s="51">
        <v>22</v>
      </c>
      <c r="K18" s="51">
        <v>38</v>
      </c>
    </row>
    <row r="19" spans="1:11">
      <c r="A19" s="50" t="s">
        <v>129</v>
      </c>
      <c r="B19" s="51">
        <v>9.25</v>
      </c>
      <c r="C19" s="51">
        <v>11.52</v>
      </c>
      <c r="D19" s="51">
        <v>7.37</v>
      </c>
      <c r="E19" s="52">
        <v>0.64</v>
      </c>
      <c r="F19" s="51">
        <v>3.7</v>
      </c>
      <c r="G19" s="51">
        <v>25</v>
      </c>
      <c r="H19" s="51">
        <v>7.28</v>
      </c>
      <c r="I19" s="51">
        <v>12.41</v>
      </c>
      <c r="J19" s="51">
        <v>4</v>
      </c>
      <c r="K19" s="51">
        <v>8</v>
      </c>
    </row>
    <row r="20" spans="1:11">
      <c r="A20" s="50" t="s">
        <v>139</v>
      </c>
      <c r="B20" s="51">
        <v>25.58</v>
      </c>
      <c r="C20" s="51">
        <v>27.91</v>
      </c>
      <c r="D20" s="51">
        <v>11.93</v>
      </c>
      <c r="E20" s="52">
        <v>0.43</v>
      </c>
      <c r="F20" s="51">
        <v>10.050000000000001</v>
      </c>
      <c r="G20" s="51">
        <v>56.7</v>
      </c>
      <c r="H20" s="51">
        <v>17.61</v>
      </c>
      <c r="I20" s="51">
        <v>33.85</v>
      </c>
      <c r="J20" s="51">
        <v>22</v>
      </c>
      <c r="K20" s="51">
        <v>56</v>
      </c>
    </row>
    <row r="21" spans="1:11">
      <c r="A21" s="50" t="s">
        <v>140</v>
      </c>
      <c r="B21" s="51">
        <v>26.61</v>
      </c>
      <c r="C21" s="51">
        <v>28.73</v>
      </c>
      <c r="D21" s="51">
        <v>12.47</v>
      </c>
      <c r="E21" s="52">
        <v>0.43</v>
      </c>
      <c r="F21" s="51">
        <v>10.74</v>
      </c>
      <c r="G21" s="51" t="s">
        <v>314</v>
      </c>
      <c r="H21" s="51">
        <v>22.26</v>
      </c>
      <c r="I21" s="51">
        <v>31.57</v>
      </c>
      <c r="J21" s="51">
        <v>49</v>
      </c>
      <c r="K21" s="51">
        <v>165</v>
      </c>
    </row>
    <row r="23" spans="1:11">
      <c r="A23" s="68" t="s">
        <v>382</v>
      </c>
    </row>
    <row r="26" spans="1:11">
      <c r="A26" s="71" t="s">
        <v>0</v>
      </c>
      <c r="B26" s="70" t="s">
        <v>1</v>
      </c>
      <c r="C26" s="70" t="s">
        <v>2</v>
      </c>
      <c r="D26" s="70" t="s">
        <v>3</v>
      </c>
      <c r="E26" s="70" t="s">
        <v>4</v>
      </c>
      <c r="F26" s="70" t="s">
        <v>5</v>
      </c>
      <c r="G26" s="70" t="s">
        <v>6</v>
      </c>
      <c r="H26" s="70" t="s">
        <v>7</v>
      </c>
      <c r="I26" s="70" t="s">
        <v>8</v>
      </c>
      <c r="J26" s="73" t="s">
        <v>304</v>
      </c>
      <c r="K26" s="70" t="s">
        <v>10</v>
      </c>
    </row>
    <row r="27" spans="1:11">
      <c r="A27" s="50" t="s">
        <v>313</v>
      </c>
      <c r="B27" s="51">
        <v>3.49</v>
      </c>
      <c r="C27" s="51">
        <v>4.41</v>
      </c>
      <c r="D27" s="51">
        <v>3.62</v>
      </c>
      <c r="E27" s="52">
        <v>0.82</v>
      </c>
      <c r="F27" s="51">
        <v>0.78</v>
      </c>
      <c r="G27" s="51">
        <v>20.86</v>
      </c>
      <c r="H27" s="51">
        <v>1.99</v>
      </c>
      <c r="I27" s="51">
        <v>5.16</v>
      </c>
      <c r="J27" s="51">
        <v>47</v>
      </c>
      <c r="K27" s="51">
        <v>148</v>
      </c>
    </row>
  </sheetData>
  <mergeCells count="10">
    <mergeCell ref="G1:G2"/>
    <mergeCell ref="H1:H2"/>
    <mergeCell ref="I1:I2"/>
    <mergeCell ref="K1:K2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79998168889431442"/>
    <pageSetUpPr fitToPage="1"/>
  </sheetPr>
  <dimension ref="A1:N175"/>
  <sheetViews>
    <sheetView topLeftCell="A142" workbookViewId="0">
      <selection activeCell="D170" sqref="D170"/>
    </sheetView>
  </sheetViews>
  <sheetFormatPr baseColWidth="10" defaultRowHeight="14" x14ac:dyDescent="0"/>
  <cols>
    <col min="1" max="1" width="12.1640625" style="1" customWidth="1"/>
    <col min="2" max="2" width="14.6640625" style="1" customWidth="1"/>
    <col min="3" max="3" width="22.6640625" style="14" customWidth="1"/>
    <col min="4" max="4" width="16" style="1" customWidth="1"/>
    <col min="5" max="5" width="19" style="76" customWidth="1"/>
    <col min="6" max="6" width="11" style="1" customWidth="1"/>
    <col min="7" max="7" width="5.83203125" style="1" bestFit="1" customWidth="1"/>
    <col min="8" max="8" width="10.83203125" style="1" customWidth="1"/>
    <col min="9" max="9" width="8.33203125" style="1" customWidth="1"/>
    <col min="10" max="10" width="8.5" style="1" customWidth="1"/>
    <col min="11" max="12" width="11" style="1" bestFit="1" customWidth="1"/>
    <col min="13" max="13" width="9.1640625" style="1" customWidth="1"/>
    <col min="14" max="14" width="10" style="1" customWidth="1"/>
    <col min="15" max="16384" width="10.83203125" style="3"/>
  </cols>
  <sheetData>
    <row r="1" spans="1:14" s="25" customFormat="1" ht="52">
      <c r="A1" s="24" t="s">
        <v>233</v>
      </c>
      <c r="B1" s="24" t="s">
        <v>231</v>
      </c>
      <c r="C1" s="2" t="s">
        <v>0</v>
      </c>
      <c r="D1" s="24" t="s">
        <v>321</v>
      </c>
      <c r="E1" s="74" t="s">
        <v>385</v>
      </c>
      <c r="F1" s="24" t="s">
        <v>316</v>
      </c>
      <c r="G1" s="24" t="s">
        <v>3</v>
      </c>
      <c r="H1" s="24" t="s">
        <v>4</v>
      </c>
      <c r="I1" s="24" t="s">
        <v>317</v>
      </c>
      <c r="J1" s="24" t="s">
        <v>318</v>
      </c>
      <c r="K1" s="24" t="s">
        <v>319</v>
      </c>
      <c r="L1" s="24" t="s">
        <v>320</v>
      </c>
      <c r="M1" s="24" t="s">
        <v>9</v>
      </c>
      <c r="N1" s="24" t="s">
        <v>10</v>
      </c>
    </row>
    <row r="2" spans="1:14">
      <c r="A2" s="4" t="s">
        <v>168</v>
      </c>
      <c r="B2" s="4" t="s">
        <v>144</v>
      </c>
      <c r="C2" s="5" t="s">
        <v>11</v>
      </c>
      <c r="D2" s="6">
        <v>0.17</v>
      </c>
      <c r="E2" s="75">
        <f>1/D2</f>
        <v>5.8823529411764701</v>
      </c>
      <c r="F2" s="6">
        <v>0.18</v>
      </c>
      <c r="G2" s="6">
        <v>0.11</v>
      </c>
      <c r="H2" s="7">
        <v>0.6</v>
      </c>
      <c r="I2" s="6">
        <v>0.06</v>
      </c>
      <c r="J2" s="6">
        <v>0.37</v>
      </c>
      <c r="K2" s="6">
        <v>0.1</v>
      </c>
      <c r="L2" s="6">
        <v>0.21</v>
      </c>
      <c r="M2" s="8">
        <v>7</v>
      </c>
      <c r="N2" s="8">
        <v>9</v>
      </c>
    </row>
    <row r="3" spans="1:14">
      <c r="A3" s="4" t="s">
        <v>168</v>
      </c>
      <c r="B3" s="4" t="s">
        <v>147</v>
      </c>
      <c r="C3" s="5" t="s">
        <v>12</v>
      </c>
      <c r="D3" s="6">
        <v>0.18</v>
      </c>
      <c r="E3" s="75">
        <f t="shared" ref="E3:E66" si="0">1/D3</f>
        <v>5.5555555555555554</v>
      </c>
      <c r="F3" s="6"/>
      <c r="G3" s="6"/>
      <c r="H3" s="9"/>
      <c r="I3" s="6"/>
      <c r="J3" s="6"/>
      <c r="K3" s="6"/>
      <c r="L3" s="6"/>
      <c r="M3" s="8">
        <v>1</v>
      </c>
      <c r="N3" s="8">
        <v>1</v>
      </c>
    </row>
    <row r="4" spans="1:14">
      <c r="A4" s="4" t="s">
        <v>168</v>
      </c>
      <c r="B4" s="4" t="s">
        <v>148</v>
      </c>
      <c r="C4" s="5" t="s">
        <v>13</v>
      </c>
      <c r="D4" s="6">
        <v>0.18</v>
      </c>
      <c r="E4" s="75">
        <f t="shared" si="0"/>
        <v>5.5555555555555554</v>
      </c>
      <c r="F4" s="6">
        <v>0.2</v>
      </c>
      <c r="G4" s="6">
        <v>0.08</v>
      </c>
      <c r="H4" s="7">
        <v>0.41</v>
      </c>
      <c r="I4" s="6">
        <v>0.08</v>
      </c>
      <c r="J4" s="6">
        <v>0.36</v>
      </c>
      <c r="K4" s="6">
        <v>0.16</v>
      </c>
      <c r="L4" s="6">
        <v>0.26</v>
      </c>
      <c r="M4" s="8">
        <v>16</v>
      </c>
      <c r="N4" s="8">
        <v>25</v>
      </c>
    </row>
    <row r="5" spans="1:14">
      <c r="A5" s="4" t="s">
        <v>168</v>
      </c>
      <c r="B5" s="4" t="s">
        <v>149</v>
      </c>
      <c r="C5" s="5" t="s">
        <v>14</v>
      </c>
      <c r="D5" s="6">
        <v>0.2</v>
      </c>
      <c r="E5" s="75">
        <f t="shared" si="0"/>
        <v>5</v>
      </c>
      <c r="F5" s="6">
        <v>0.22</v>
      </c>
      <c r="G5" s="6">
        <v>0.15</v>
      </c>
      <c r="H5" s="7">
        <v>0.65</v>
      </c>
      <c r="I5" s="6">
        <v>0.04</v>
      </c>
      <c r="J5" s="6">
        <v>0.5</v>
      </c>
      <c r="K5" s="6">
        <v>0.11</v>
      </c>
      <c r="L5" s="6">
        <v>0.31</v>
      </c>
      <c r="M5" s="8">
        <v>10</v>
      </c>
      <c r="N5" s="8">
        <v>13</v>
      </c>
    </row>
    <row r="6" spans="1:14">
      <c r="A6" s="4" t="s">
        <v>232</v>
      </c>
      <c r="B6" s="4" t="s">
        <v>151</v>
      </c>
      <c r="C6" s="5" t="s">
        <v>15</v>
      </c>
      <c r="D6" s="6">
        <v>0.21</v>
      </c>
      <c r="E6" s="75">
        <f t="shared" si="0"/>
        <v>4.7619047619047619</v>
      </c>
      <c r="F6" s="6">
        <v>0.42</v>
      </c>
      <c r="G6" s="6">
        <v>0.5</v>
      </c>
      <c r="H6" s="7">
        <v>1.21</v>
      </c>
      <c r="I6" s="6">
        <v>0.09</v>
      </c>
      <c r="J6" s="6">
        <v>1.17</v>
      </c>
      <c r="K6" s="6">
        <v>0.16</v>
      </c>
      <c r="L6" s="6">
        <v>0.46</v>
      </c>
      <c r="M6" s="8">
        <v>3</v>
      </c>
      <c r="N6" s="8">
        <v>4</v>
      </c>
    </row>
    <row r="7" spans="1:14">
      <c r="A7" s="4" t="s">
        <v>232</v>
      </c>
      <c r="B7" s="4" t="s">
        <v>151</v>
      </c>
      <c r="C7" s="5" t="s">
        <v>16</v>
      </c>
      <c r="D7" s="6">
        <v>0.23</v>
      </c>
      <c r="E7" s="75">
        <f t="shared" si="0"/>
        <v>4.3478260869565215</v>
      </c>
      <c r="F7" s="6">
        <v>0.33</v>
      </c>
      <c r="G7" s="6">
        <v>0.32</v>
      </c>
      <c r="H7" s="7">
        <v>0.96</v>
      </c>
      <c r="I7" s="6">
        <v>0.13</v>
      </c>
      <c r="J7" s="6">
        <v>1.3</v>
      </c>
      <c r="K7" s="6">
        <v>0.19</v>
      </c>
      <c r="L7" s="6">
        <v>0.31</v>
      </c>
      <c r="M7" s="8">
        <v>7</v>
      </c>
      <c r="N7" s="8">
        <v>15</v>
      </c>
    </row>
    <row r="8" spans="1:14">
      <c r="A8" s="4" t="s">
        <v>168</v>
      </c>
      <c r="B8" s="4" t="s">
        <v>149</v>
      </c>
      <c r="C8" s="5" t="s">
        <v>17</v>
      </c>
      <c r="D8" s="6">
        <v>0.24</v>
      </c>
      <c r="E8" s="75">
        <f t="shared" si="0"/>
        <v>4.166666666666667</v>
      </c>
      <c r="F8" s="6">
        <v>0.23</v>
      </c>
      <c r="G8" s="6">
        <v>0.11</v>
      </c>
      <c r="H8" s="7">
        <v>0.5</v>
      </c>
      <c r="I8" s="6">
        <v>0.11</v>
      </c>
      <c r="J8" s="6">
        <v>1.61</v>
      </c>
      <c r="K8" s="6">
        <v>0.18</v>
      </c>
      <c r="L8" s="6">
        <v>0.28999999999999998</v>
      </c>
      <c r="M8" s="8">
        <v>2</v>
      </c>
      <c r="N8" s="8">
        <v>3</v>
      </c>
    </row>
    <row r="9" spans="1:14">
      <c r="A9" s="4" t="s">
        <v>232</v>
      </c>
      <c r="B9" s="4" t="s">
        <v>151</v>
      </c>
      <c r="C9" s="5" t="s">
        <v>18</v>
      </c>
      <c r="D9" s="6">
        <v>0.25</v>
      </c>
      <c r="E9" s="75">
        <f t="shared" si="0"/>
        <v>4</v>
      </c>
      <c r="F9" s="6">
        <v>0.33</v>
      </c>
      <c r="G9" s="6">
        <v>0.25</v>
      </c>
      <c r="H9" s="7">
        <v>0.74</v>
      </c>
      <c r="I9" s="6">
        <v>0.15</v>
      </c>
      <c r="J9" s="6">
        <v>0.73</v>
      </c>
      <c r="K9" s="6">
        <v>0.16</v>
      </c>
      <c r="L9" s="6">
        <v>0.37</v>
      </c>
      <c r="M9" s="8">
        <v>4</v>
      </c>
      <c r="N9" s="8">
        <v>8</v>
      </c>
    </row>
    <row r="10" spans="1:14">
      <c r="A10" s="4" t="s">
        <v>232</v>
      </c>
      <c r="B10" s="4" t="s">
        <v>151</v>
      </c>
      <c r="C10" s="5" t="s">
        <v>19</v>
      </c>
      <c r="D10" s="6">
        <v>0.25</v>
      </c>
      <c r="E10" s="75">
        <f t="shared" si="0"/>
        <v>4</v>
      </c>
      <c r="F10" s="6"/>
      <c r="G10" s="6"/>
      <c r="H10" s="9"/>
      <c r="I10" s="6"/>
      <c r="J10" s="6"/>
      <c r="K10" s="6"/>
      <c r="L10" s="6"/>
      <c r="M10" s="8">
        <v>1</v>
      </c>
      <c r="N10" s="8">
        <v>1</v>
      </c>
    </row>
    <row r="11" spans="1:14">
      <c r="A11" s="4" t="s">
        <v>232</v>
      </c>
      <c r="B11" s="4" t="s">
        <v>154</v>
      </c>
      <c r="C11" s="5" t="s">
        <v>21</v>
      </c>
      <c r="D11" s="6">
        <v>0.26</v>
      </c>
      <c r="E11" s="75">
        <f t="shared" si="0"/>
        <v>3.8461538461538458</v>
      </c>
      <c r="F11" s="6">
        <v>0.3</v>
      </c>
      <c r="G11" s="6">
        <v>0.06</v>
      </c>
      <c r="H11" s="7">
        <v>0.19</v>
      </c>
      <c r="I11" s="6">
        <v>0.18</v>
      </c>
      <c r="J11" s="6">
        <v>0.45</v>
      </c>
      <c r="K11" s="6">
        <v>0.22</v>
      </c>
      <c r="L11" s="6">
        <v>0.35</v>
      </c>
      <c r="M11" s="8">
        <v>2</v>
      </c>
      <c r="N11" s="8">
        <v>3</v>
      </c>
    </row>
    <row r="12" spans="1:14">
      <c r="A12" s="4" t="s">
        <v>169</v>
      </c>
      <c r="B12" s="4" t="s">
        <v>170</v>
      </c>
      <c r="C12" s="5" t="s">
        <v>20</v>
      </c>
      <c r="D12" s="6">
        <v>0.26</v>
      </c>
      <c r="E12" s="75">
        <f t="shared" si="0"/>
        <v>3.8461538461538458</v>
      </c>
      <c r="F12" s="6">
        <v>0.3</v>
      </c>
      <c r="G12" s="6">
        <v>0.12</v>
      </c>
      <c r="H12" s="7">
        <v>0.38</v>
      </c>
      <c r="I12" s="6">
        <v>0.22</v>
      </c>
      <c r="J12" s="6">
        <v>0.43</v>
      </c>
      <c r="K12" s="6">
        <v>0.24</v>
      </c>
      <c r="L12" s="6">
        <v>0.35</v>
      </c>
      <c r="M12" s="8">
        <v>1</v>
      </c>
      <c r="N12" s="8">
        <v>3</v>
      </c>
    </row>
    <row r="13" spans="1:14" ht="15" customHeight="1">
      <c r="A13" s="4" t="s">
        <v>168</v>
      </c>
      <c r="B13" s="4" t="s">
        <v>155</v>
      </c>
      <c r="C13" s="5" t="s">
        <v>22</v>
      </c>
      <c r="D13" s="6">
        <v>0.27</v>
      </c>
      <c r="E13" s="75">
        <f t="shared" si="0"/>
        <v>3.7037037037037033</v>
      </c>
      <c r="F13" s="6">
        <v>0.27</v>
      </c>
      <c r="G13" s="6">
        <v>0.28999999999999998</v>
      </c>
      <c r="H13" s="7">
        <v>1.1000000000000001</v>
      </c>
      <c r="I13" s="6">
        <v>0.06</v>
      </c>
      <c r="J13" s="6">
        <v>0.48</v>
      </c>
      <c r="K13" s="6">
        <v>0.16</v>
      </c>
      <c r="L13" s="6">
        <v>0.37</v>
      </c>
      <c r="M13" s="8">
        <v>3</v>
      </c>
      <c r="N13" s="8">
        <v>2</v>
      </c>
    </row>
    <row r="14" spans="1:14">
      <c r="A14" s="4" t="s">
        <v>232</v>
      </c>
      <c r="B14" s="4" t="s">
        <v>157</v>
      </c>
      <c r="C14" s="5" t="s">
        <v>23</v>
      </c>
      <c r="D14" s="6">
        <v>0.28000000000000003</v>
      </c>
      <c r="E14" s="75">
        <f t="shared" si="0"/>
        <v>3.5714285714285712</v>
      </c>
      <c r="F14" s="6"/>
      <c r="G14" s="6"/>
      <c r="H14" s="9"/>
      <c r="I14" s="6"/>
      <c r="J14" s="6"/>
      <c r="K14" s="6"/>
      <c r="L14" s="6"/>
      <c r="M14" s="8">
        <v>1</v>
      </c>
      <c r="N14" s="8">
        <v>1</v>
      </c>
    </row>
    <row r="15" spans="1:14" ht="15" customHeight="1">
      <c r="A15" s="4" t="s">
        <v>232</v>
      </c>
      <c r="B15" s="4" t="s">
        <v>158</v>
      </c>
      <c r="C15" s="5" t="s">
        <v>24</v>
      </c>
      <c r="D15" s="6">
        <v>0.28999999999999998</v>
      </c>
      <c r="E15" s="75">
        <f t="shared" si="0"/>
        <v>3.4482758620689657</v>
      </c>
      <c r="F15" s="6">
        <v>0.36</v>
      </c>
      <c r="G15" s="6">
        <v>0.19</v>
      </c>
      <c r="H15" s="7">
        <v>0.53</v>
      </c>
      <c r="I15" s="6">
        <v>0.18</v>
      </c>
      <c r="J15" s="6">
        <v>0.89</v>
      </c>
      <c r="K15" s="6">
        <v>0.21</v>
      </c>
      <c r="L15" s="6">
        <v>0.47</v>
      </c>
      <c r="M15" s="8">
        <v>21</v>
      </c>
      <c r="N15" s="8">
        <v>33</v>
      </c>
    </row>
    <row r="16" spans="1:14">
      <c r="A16" s="4" t="s">
        <v>168</v>
      </c>
      <c r="B16" s="4" t="s">
        <v>149</v>
      </c>
      <c r="C16" s="5" t="s">
        <v>25</v>
      </c>
      <c r="D16" s="6">
        <v>0.28999999999999998</v>
      </c>
      <c r="E16" s="75">
        <f t="shared" si="0"/>
        <v>3.4482758620689657</v>
      </c>
      <c r="F16" s="6"/>
      <c r="G16" s="6"/>
      <c r="H16" s="9"/>
      <c r="I16" s="6"/>
      <c r="J16" s="6"/>
      <c r="K16" s="6"/>
      <c r="L16" s="6"/>
      <c r="M16" s="8">
        <v>1</v>
      </c>
      <c r="N16" s="8">
        <v>1</v>
      </c>
    </row>
    <row r="17" spans="1:14">
      <c r="A17" s="4" t="s">
        <v>169</v>
      </c>
      <c r="B17" s="4" t="s">
        <v>170</v>
      </c>
      <c r="C17" s="5" t="s">
        <v>28</v>
      </c>
      <c r="D17" s="6">
        <v>0.31</v>
      </c>
      <c r="E17" s="75">
        <f t="shared" si="0"/>
        <v>3.2258064516129035</v>
      </c>
      <c r="F17" s="6">
        <v>0.51</v>
      </c>
      <c r="G17" s="6">
        <v>0.47</v>
      </c>
      <c r="H17" s="7">
        <v>0.93</v>
      </c>
      <c r="I17" s="6">
        <v>0.24</v>
      </c>
      <c r="J17" s="6">
        <v>1.55</v>
      </c>
      <c r="K17" s="6">
        <v>0.26</v>
      </c>
      <c r="L17" s="6">
        <v>0.46</v>
      </c>
      <c r="M17" s="8">
        <v>4</v>
      </c>
      <c r="N17" s="8">
        <v>7</v>
      </c>
    </row>
    <row r="18" spans="1:14">
      <c r="A18" s="4" t="s">
        <v>232</v>
      </c>
      <c r="B18" s="4" t="s">
        <v>158</v>
      </c>
      <c r="C18" s="5" t="s">
        <v>26</v>
      </c>
      <c r="D18" s="6">
        <v>0.31</v>
      </c>
      <c r="E18" s="75">
        <f t="shared" si="0"/>
        <v>3.2258064516129035</v>
      </c>
      <c r="F18" s="6">
        <v>0.33</v>
      </c>
      <c r="G18" s="6">
        <v>0.13</v>
      </c>
      <c r="H18" s="7">
        <v>0.41</v>
      </c>
      <c r="I18" s="6">
        <v>0.19</v>
      </c>
      <c r="J18" s="6">
        <v>0.63</v>
      </c>
      <c r="K18" s="6">
        <v>0.27</v>
      </c>
      <c r="L18" s="6">
        <v>0.33</v>
      </c>
      <c r="M18" s="8">
        <v>4</v>
      </c>
      <c r="N18" s="8">
        <v>8</v>
      </c>
    </row>
    <row r="19" spans="1:14">
      <c r="A19" s="4" t="s">
        <v>232</v>
      </c>
      <c r="B19" s="4" t="s">
        <v>158</v>
      </c>
      <c r="C19" s="5" t="s">
        <v>27</v>
      </c>
      <c r="D19" s="6">
        <v>0.31</v>
      </c>
      <c r="E19" s="75">
        <f t="shared" si="0"/>
        <v>3.2258064516129035</v>
      </c>
      <c r="F19" s="6">
        <v>0.31</v>
      </c>
      <c r="G19" s="6">
        <v>0.01</v>
      </c>
      <c r="H19" s="7">
        <v>0.05</v>
      </c>
      <c r="I19" s="6">
        <v>0.3</v>
      </c>
      <c r="J19" s="6">
        <v>0.32</v>
      </c>
      <c r="K19" s="6">
        <v>0.31</v>
      </c>
      <c r="L19" s="6">
        <v>0.32</v>
      </c>
      <c r="M19" s="8">
        <v>2</v>
      </c>
      <c r="N19" s="8">
        <v>2</v>
      </c>
    </row>
    <row r="20" spans="1:14">
      <c r="A20" s="4" t="s">
        <v>232</v>
      </c>
      <c r="B20" s="4" t="s">
        <v>160</v>
      </c>
      <c r="C20" s="5" t="s">
        <v>30</v>
      </c>
      <c r="D20" s="6">
        <v>0.32</v>
      </c>
      <c r="E20" s="75">
        <f t="shared" si="0"/>
        <v>3.125</v>
      </c>
      <c r="F20" s="6"/>
      <c r="G20" s="6"/>
      <c r="H20" s="9"/>
      <c r="I20" s="6"/>
      <c r="J20" s="6"/>
      <c r="K20" s="6"/>
      <c r="L20" s="6"/>
      <c r="M20" s="8">
        <v>1</v>
      </c>
      <c r="N20" s="8">
        <v>1</v>
      </c>
    </row>
    <row r="21" spans="1:14">
      <c r="A21" s="4" t="s">
        <v>232</v>
      </c>
      <c r="B21" s="4" t="s">
        <v>151</v>
      </c>
      <c r="C21" s="5" t="s">
        <v>29</v>
      </c>
      <c r="D21" s="6">
        <v>0.32</v>
      </c>
      <c r="E21" s="75">
        <f t="shared" si="0"/>
        <v>3.125</v>
      </c>
      <c r="F21" s="6">
        <v>0.32</v>
      </c>
      <c r="G21" s="6">
        <v>0.09</v>
      </c>
      <c r="H21" s="7">
        <v>0.28999999999999998</v>
      </c>
      <c r="I21" s="6">
        <v>0.25</v>
      </c>
      <c r="J21" s="6">
        <v>0.38</v>
      </c>
      <c r="K21" s="6">
        <v>0.28000000000000003</v>
      </c>
      <c r="L21" s="6">
        <v>0.35</v>
      </c>
      <c r="M21" s="8">
        <v>2</v>
      </c>
      <c r="N21" s="8">
        <v>2</v>
      </c>
    </row>
    <row r="22" spans="1:14">
      <c r="A22" s="4" t="s">
        <v>232</v>
      </c>
      <c r="B22" s="4" t="s">
        <v>154</v>
      </c>
      <c r="C22" s="5" t="s">
        <v>31</v>
      </c>
      <c r="D22" s="6">
        <v>0.33</v>
      </c>
      <c r="E22" s="75">
        <f t="shared" si="0"/>
        <v>3.0303030303030303</v>
      </c>
      <c r="F22" s="6">
        <v>0.35</v>
      </c>
      <c r="G22" s="6">
        <v>0.12</v>
      </c>
      <c r="H22" s="7">
        <v>0.34</v>
      </c>
      <c r="I22" s="6">
        <v>0.18</v>
      </c>
      <c r="J22" s="6">
        <v>0.59</v>
      </c>
      <c r="K22" s="6">
        <v>0.25</v>
      </c>
      <c r="L22" s="6">
        <v>0.45</v>
      </c>
      <c r="M22" s="8">
        <v>9</v>
      </c>
      <c r="N22" s="8">
        <v>20</v>
      </c>
    </row>
    <row r="23" spans="1:14">
      <c r="A23" s="4" t="s">
        <v>168</v>
      </c>
      <c r="B23" s="4" t="s">
        <v>152</v>
      </c>
      <c r="C23" s="5" t="s">
        <v>33</v>
      </c>
      <c r="D23" s="6">
        <v>0.36</v>
      </c>
      <c r="E23" s="75">
        <f t="shared" si="0"/>
        <v>2.7777777777777777</v>
      </c>
      <c r="F23" s="6">
        <v>0.35</v>
      </c>
      <c r="G23" s="6">
        <v>0.06</v>
      </c>
      <c r="H23" s="7">
        <v>0.17</v>
      </c>
      <c r="I23" s="6">
        <v>0.28000000000000003</v>
      </c>
      <c r="J23" s="6">
        <v>0.42</v>
      </c>
      <c r="K23" s="6">
        <v>0.32</v>
      </c>
      <c r="L23" s="6">
        <v>0.39</v>
      </c>
      <c r="M23" s="8">
        <v>4</v>
      </c>
      <c r="N23" s="8">
        <v>4</v>
      </c>
    </row>
    <row r="24" spans="1:14">
      <c r="A24" s="4" t="s">
        <v>232</v>
      </c>
      <c r="B24" s="4" t="s">
        <v>157</v>
      </c>
      <c r="C24" s="5" t="s">
        <v>32</v>
      </c>
      <c r="D24" s="6">
        <v>0.36</v>
      </c>
      <c r="E24" s="75">
        <f t="shared" si="0"/>
        <v>2.7777777777777777</v>
      </c>
      <c r="F24" s="6">
        <v>0.47</v>
      </c>
      <c r="G24" s="6">
        <v>0.26</v>
      </c>
      <c r="H24" s="7">
        <v>0.55000000000000004</v>
      </c>
      <c r="I24" s="6">
        <v>0.15</v>
      </c>
      <c r="J24" s="6">
        <v>0.88</v>
      </c>
      <c r="K24" s="6">
        <v>0.28999999999999998</v>
      </c>
      <c r="L24" s="6">
        <v>0.68</v>
      </c>
      <c r="M24" s="8">
        <v>5</v>
      </c>
      <c r="N24" s="8">
        <v>9</v>
      </c>
    </row>
    <row r="25" spans="1:14">
      <c r="A25" s="4" t="s">
        <v>232</v>
      </c>
      <c r="B25" s="4" t="s">
        <v>157</v>
      </c>
      <c r="C25" s="5" t="s">
        <v>34</v>
      </c>
      <c r="D25" s="6">
        <v>0.37</v>
      </c>
      <c r="E25" s="75">
        <f t="shared" si="0"/>
        <v>2.7027027027027026</v>
      </c>
      <c r="F25" s="6">
        <v>0.41</v>
      </c>
      <c r="G25" s="6">
        <v>0.25</v>
      </c>
      <c r="H25" s="7">
        <v>0.6</v>
      </c>
      <c r="I25" s="6">
        <v>0.15</v>
      </c>
      <c r="J25" s="6">
        <v>0.88</v>
      </c>
      <c r="K25" s="6">
        <v>0.31</v>
      </c>
      <c r="L25" s="6">
        <v>0.41</v>
      </c>
      <c r="M25" s="8">
        <v>5</v>
      </c>
      <c r="N25" s="8">
        <v>6</v>
      </c>
    </row>
    <row r="26" spans="1:14">
      <c r="A26" s="4" t="s">
        <v>169</v>
      </c>
      <c r="B26" s="4" t="s">
        <v>171</v>
      </c>
      <c r="C26" s="5" t="s">
        <v>35</v>
      </c>
      <c r="D26" s="6">
        <v>0.38</v>
      </c>
      <c r="E26" s="75">
        <f t="shared" si="0"/>
        <v>2.6315789473684212</v>
      </c>
      <c r="F26" s="6">
        <v>0.44</v>
      </c>
      <c r="G26" s="6">
        <v>0.12</v>
      </c>
      <c r="H26" s="7">
        <v>0.26</v>
      </c>
      <c r="I26" s="6">
        <v>0.38</v>
      </c>
      <c r="J26" s="6">
        <v>0.67</v>
      </c>
      <c r="K26" s="6">
        <v>0.38</v>
      </c>
      <c r="L26" s="6">
        <v>0.45</v>
      </c>
      <c r="M26" s="8">
        <v>4</v>
      </c>
      <c r="N26" s="8">
        <v>6</v>
      </c>
    </row>
    <row r="27" spans="1:14">
      <c r="A27" s="4" t="s">
        <v>169</v>
      </c>
      <c r="B27" s="4" t="s">
        <v>171</v>
      </c>
      <c r="C27" s="5" t="s">
        <v>36</v>
      </c>
      <c r="D27" s="6">
        <v>0.38</v>
      </c>
      <c r="E27" s="75">
        <f t="shared" si="0"/>
        <v>2.6315789473684212</v>
      </c>
      <c r="F27" s="6">
        <v>0.41</v>
      </c>
      <c r="G27" s="6">
        <v>7.0000000000000007E-2</v>
      </c>
      <c r="H27" s="7">
        <v>0.17</v>
      </c>
      <c r="I27" s="6">
        <v>0.36</v>
      </c>
      <c r="J27" s="6">
        <v>0.49</v>
      </c>
      <c r="K27" s="6">
        <v>0.37</v>
      </c>
      <c r="L27" s="6">
        <v>0.44</v>
      </c>
      <c r="M27" s="8">
        <v>2</v>
      </c>
      <c r="N27" s="8">
        <v>3</v>
      </c>
    </row>
    <row r="28" spans="1:14">
      <c r="A28" s="4" t="s">
        <v>169</v>
      </c>
      <c r="B28" s="4" t="s">
        <v>170</v>
      </c>
      <c r="C28" s="5" t="s">
        <v>37</v>
      </c>
      <c r="D28" s="6">
        <v>0.38</v>
      </c>
      <c r="E28" s="75">
        <f t="shared" si="0"/>
        <v>2.6315789473684212</v>
      </c>
      <c r="F28" s="6">
        <v>0.6</v>
      </c>
      <c r="G28" s="6">
        <v>0.77</v>
      </c>
      <c r="H28" s="7">
        <v>1.28</v>
      </c>
      <c r="I28" s="6">
        <v>0.15</v>
      </c>
      <c r="J28" s="6">
        <v>2.46</v>
      </c>
      <c r="K28" s="6">
        <v>0.21</v>
      </c>
      <c r="L28" s="6">
        <v>0.5</v>
      </c>
      <c r="M28" s="8">
        <v>6</v>
      </c>
      <c r="N28" s="8">
        <v>8</v>
      </c>
    </row>
    <row r="29" spans="1:14">
      <c r="A29" s="4" t="s">
        <v>232</v>
      </c>
      <c r="B29" s="4" t="s">
        <v>160</v>
      </c>
      <c r="C29" s="5" t="s">
        <v>38</v>
      </c>
      <c r="D29" s="6">
        <v>0.39</v>
      </c>
      <c r="E29" s="75">
        <f t="shared" si="0"/>
        <v>2.5641025641025639</v>
      </c>
      <c r="F29" s="6">
        <v>0.48</v>
      </c>
      <c r="G29" s="6">
        <v>0.4</v>
      </c>
      <c r="H29" s="7">
        <v>0.83</v>
      </c>
      <c r="I29" s="6">
        <v>0.26</v>
      </c>
      <c r="J29" s="6">
        <v>0.88</v>
      </c>
      <c r="K29" s="6">
        <v>0.31</v>
      </c>
      <c r="L29" s="6">
        <v>0.56000000000000005</v>
      </c>
      <c r="M29" s="8">
        <v>2</v>
      </c>
      <c r="N29" s="8">
        <v>4</v>
      </c>
    </row>
    <row r="30" spans="1:14">
      <c r="A30" s="4" t="s">
        <v>169</v>
      </c>
      <c r="B30" s="4" t="s">
        <v>170</v>
      </c>
      <c r="C30" s="5" t="s">
        <v>39</v>
      </c>
      <c r="D30" s="6">
        <v>0.39</v>
      </c>
      <c r="E30" s="75">
        <f t="shared" si="0"/>
        <v>2.5641025641025639</v>
      </c>
      <c r="F30" s="6">
        <v>0.36</v>
      </c>
      <c r="G30" s="6">
        <v>0.09</v>
      </c>
      <c r="H30" s="7">
        <v>0.25</v>
      </c>
      <c r="I30" s="6">
        <v>0.26</v>
      </c>
      <c r="J30" s="6">
        <v>0.43</v>
      </c>
      <c r="K30" s="6">
        <v>0.32</v>
      </c>
      <c r="L30" s="6">
        <v>0.41</v>
      </c>
      <c r="M30" s="8">
        <v>1</v>
      </c>
      <c r="N30" s="8">
        <v>3</v>
      </c>
    </row>
    <row r="31" spans="1:14">
      <c r="A31" s="4" t="s">
        <v>181</v>
      </c>
      <c r="B31" s="4" t="s">
        <v>182</v>
      </c>
      <c r="C31" s="5" t="s">
        <v>40</v>
      </c>
      <c r="D31" s="6">
        <v>0.42</v>
      </c>
      <c r="E31" s="75">
        <f t="shared" si="0"/>
        <v>2.3809523809523809</v>
      </c>
      <c r="F31" s="6">
        <v>0.42</v>
      </c>
      <c r="G31" s="6">
        <v>0.03</v>
      </c>
      <c r="H31" s="7">
        <v>0.08</v>
      </c>
      <c r="I31" s="6">
        <v>0.39</v>
      </c>
      <c r="J31" s="6">
        <v>0.44</v>
      </c>
      <c r="K31" s="6">
        <v>0.39</v>
      </c>
      <c r="L31" s="6">
        <v>0.44</v>
      </c>
      <c r="M31" s="8">
        <v>1</v>
      </c>
      <c r="N31" s="8">
        <v>4</v>
      </c>
    </row>
    <row r="32" spans="1:14">
      <c r="A32" s="4" t="s">
        <v>169</v>
      </c>
      <c r="B32" s="4" t="s">
        <v>171</v>
      </c>
      <c r="C32" s="5" t="s">
        <v>43</v>
      </c>
      <c r="D32" s="6">
        <v>0.43</v>
      </c>
      <c r="E32" s="75">
        <f t="shared" si="0"/>
        <v>2.3255813953488373</v>
      </c>
      <c r="F32" s="6">
        <v>0.49</v>
      </c>
      <c r="G32" s="6">
        <v>0.24</v>
      </c>
      <c r="H32" s="7">
        <v>0.49</v>
      </c>
      <c r="I32" s="6">
        <v>0.11</v>
      </c>
      <c r="J32" s="6">
        <v>0.98</v>
      </c>
      <c r="K32" s="6">
        <v>0.34</v>
      </c>
      <c r="L32" s="6">
        <v>0.6</v>
      </c>
      <c r="M32" s="8">
        <v>7</v>
      </c>
      <c r="N32" s="8">
        <v>13</v>
      </c>
    </row>
    <row r="33" spans="1:14">
      <c r="A33" s="4" t="s">
        <v>232</v>
      </c>
      <c r="B33" s="4" t="s">
        <v>160</v>
      </c>
      <c r="C33" s="5" t="s">
        <v>44</v>
      </c>
      <c r="D33" s="6">
        <v>0.43</v>
      </c>
      <c r="E33" s="75">
        <f t="shared" si="0"/>
        <v>2.3255813953488373</v>
      </c>
      <c r="F33" s="6"/>
      <c r="G33" s="6"/>
      <c r="H33" s="9"/>
      <c r="I33" s="6"/>
      <c r="J33" s="6"/>
      <c r="K33" s="6"/>
      <c r="L33" s="6"/>
      <c r="M33" s="8">
        <v>1</v>
      </c>
      <c r="N33" s="8">
        <v>1</v>
      </c>
    </row>
    <row r="34" spans="1:14">
      <c r="A34" s="4" t="s">
        <v>232</v>
      </c>
      <c r="B34" s="4" t="s">
        <v>160</v>
      </c>
      <c r="C34" s="5" t="s">
        <v>41</v>
      </c>
      <c r="D34" s="6">
        <v>0.43</v>
      </c>
      <c r="E34" s="75">
        <f t="shared" si="0"/>
        <v>2.3255813953488373</v>
      </c>
      <c r="F34" s="6">
        <v>0.54</v>
      </c>
      <c r="G34" s="6">
        <v>0.24</v>
      </c>
      <c r="H34" s="7">
        <v>0.44</v>
      </c>
      <c r="I34" s="6">
        <v>0.38</v>
      </c>
      <c r="J34" s="6">
        <v>0.81</v>
      </c>
      <c r="K34" s="6">
        <v>0.41</v>
      </c>
      <c r="L34" s="6">
        <v>0.62</v>
      </c>
      <c r="M34" s="8">
        <v>3</v>
      </c>
      <c r="N34" s="8">
        <v>3</v>
      </c>
    </row>
    <row r="35" spans="1:14">
      <c r="A35" s="4" t="s">
        <v>169</v>
      </c>
      <c r="B35" s="4" t="s">
        <v>170</v>
      </c>
      <c r="C35" s="5" t="s">
        <v>46</v>
      </c>
      <c r="D35" s="6">
        <v>0.43</v>
      </c>
      <c r="E35" s="75">
        <f t="shared" si="0"/>
        <v>2.3255813953488373</v>
      </c>
      <c r="F35" s="6">
        <v>0.62</v>
      </c>
      <c r="G35" s="6">
        <v>0.45</v>
      </c>
      <c r="H35" s="7">
        <v>0.73</v>
      </c>
      <c r="I35" s="6">
        <v>0.22</v>
      </c>
      <c r="J35" s="6">
        <v>1.55</v>
      </c>
      <c r="K35" s="6">
        <v>0.26</v>
      </c>
      <c r="L35" s="6">
        <v>0.72</v>
      </c>
      <c r="M35" s="8">
        <v>11</v>
      </c>
      <c r="N35" s="8">
        <v>22</v>
      </c>
    </row>
    <row r="36" spans="1:14">
      <c r="A36" s="4" t="s">
        <v>232</v>
      </c>
      <c r="B36" s="4" t="s">
        <v>164</v>
      </c>
      <c r="C36" s="5" t="s">
        <v>42</v>
      </c>
      <c r="D36" s="6">
        <v>0.43</v>
      </c>
      <c r="E36" s="75">
        <f t="shared" si="0"/>
        <v>2.3255813953488373</v>
      </c>
      <c r="F36" s="6"/>
      <c r="G36" s="6"/>
      <c r="H36" s="9"/>
      <c r="I36" s="6"/>
      <c r="J36" s="6"/>
      <c r="K36" s="6"/>
      <c r="L36" s="6"/>
      <c r="M36" s="8">
        <v>1</v>
      </c>
      <c r="N36" s="8">
        <v>1</v>
      </c>
    </row>
    <row r="37" spans="1:14">
      <c r="A37" s="4" t="s">
        <v>169</v>
      </c>
      <c r="B37" s="4" t="s">
        <v>172</v>
      </c>
      <c r="C37" s="5" t="s">
        <v>45</v>
      </c>
      <c r="D37" s="6">
        <v>0.43</v>
      </c>
      <c r="E37" s="75">
        <f t="shared" si="0"/>
        <v>2.3255813953488373</v>
      </c>
      <c r="F37" s="6"/>
      <c r="G37" s="6"/>
      <c r="H37" s="9"/>
      <c r="I37" s="6"/>
      <c r="J37" s="6"/>
      <c r="K37" s="6"/>
      <c r="L37" s="6"/>
      <c r="M37" s="8">
        <v>1</v>
      </c>
      <c r="N37" s="8">
        <v>1</v>
      </c>
    </row>
    <row r="38" spans="1:14">
      <c r="A38" s="4" t="s">
        <v>232</v>
      </c>
      <c r="B38" s="4" t="s">
        <v>154</v>
      </c>
      <c r="C38" s="5" t="s">
        <v>47</v>
      </c>
      <c r="D38" s="6">
        <v>0.45</v>
      </c>
      <c r="E38" s="75">
        <f t="shared" si="0"/>
        <v>2.2222222222222223</v>
      </c>
      <c r="F38" s="6"/>
      <c r="G38" s="6"/>
      <c r="H38" s="9"/>
      <c r="I38" s="6"/>
      <c r="J38" s="6"/>
      <c r="K38" s="6"/>
      <c r="L38" s="6"/>
      <c r="M38" s="8">
        <v>1</v>
      </c>
      <c r="N38" s="8">
        <v>1</v>
      </c>
    </row>
    <row r="39" spans="1:14">
      <c r="A39" s="4" t="s">
        <v>232</v>
      </c>
      <c r="B39" s="4" t="s">
        <v>157</v>
      </c>
      <c r="C39" s="5" t="s">
        <v>48</v>
      </c>
      <c r="D39" s="6">
        <v>0.45</v>
      </c>
      <c r="E39" s="75">
        <f t="shared" si="0"/>
        <v>2.2222222222222223</v>
      </c>
      <c r="F39" s="6">
        <v>0.46</v>
      </c>
      <c r="G39" s="6">
        <v>0.18</v>
      </c>
      <c r="H39" s="7">
        <v>0.39</v>
      </c>
      <c r="I39" s="6">
        <v>0.08</v>
      </c>
      <c r="J39" s="6">
        <v>1</v>
      </c>
      <c r="K39" s="6">
        <v>0.35</v>
      </c>
      <c r="L39" s="6">
        <v>0.55000000000000004</v>
      </c>
      <c r="M39" s="8">
        <v>19</v>
      </c>
      <c r="N39" s="8">
        <v>56</v>
      </c>
    </row>
    <row r="40" spans="1:14">
      <c r="A40" s="4" t="s">
        <v>169</v>
      </c>
      <c r="B40" s="4" t="s">
        <v>171</v>
      </c>
      <c r="C40" s="5" t="s">
        <v>49</v>
      </c>
      <c r="D40" s="6">
        <v>0.47</v>
      </c>
      <c r="E40" s="75">
        <f t="shared" si="0"/>
        <v>2.1276595744680851</v>
      </c>
      <c r="F40" s="6">
        <v>0.63</v>
      </c>
      <c r="G40" s="6">
        <v>0.38</v>
      </c>
      <c r="H40" s="7">
        <v>0.6</v>
      </c>
      <c r="I40" s="6">
        <v>0.4</v>
      </c>
      <c r="J40" s="6">
        <v>1.38</v>
      </c>
      <c r="K40" s="6">
        <v>0.42</v>
      </c>
      <c r="L40" s="6">
        <v>0.61</v>
      </c>
      <c r="M40" s="8">
        <v>6</v>
      </c>
      <c r="N40" s="8">
        <v>6</v>
      </c>
    </row>
    <row r="41" spans="1:14">
      <c r="A41" s="4" t="s">
        <v>168</v>
      </c>
      <c r="B41" s="4" t="s">
        <v>147</v>
      </c>
      <c r="C41" s="5" t="s">
        <v>50</v>
      </c>
      <c r="D41" s="6">
        <v>0.48</v>
      </c>
      <c r="E41" s="75">
        <f t="shared" si="0"/>
        <v>2.0833333333333335</v>
      </c>
      <c r="F41" s="6"/>
      <c r="G41" s="6"/>
      <c r="H41" s="9"/>
      <c r="I41" s="6"/>
      <c r="J41" s="6"/>
      <c r="K41" s="6"/>
      <c r="L41" s="6"/>
      <c r="M41" s="8">
        <v>1</v>
      </c>
      <c r="N41" s="8">
        <v>1</v>
      </c>
    </row>
    <row r="42" spans="1:14">
      <c r="A42" s="4" t="s">
        <v>168</v>
      </c>
      <c r="B42" s="4" t="s">
        <v>148</v>
      </c>
      <c r="C42" s="5" t="s">
        <v>51</v>
      </c>
      <c r="D42" s="6">
        <v>0.48</v>
      </c>
      <c r="E42" s="75">
        <f t="shared" si="0"/>
        <v>2.0833333333333335</v>
      </c>
      <c r="F42" s="6"/>
      <c r="G42" s="6"/>
      <c r="H42" s="9"/>
      <c r="I42" s="6"/>
      <c r="J42" s="6"/>
      <c r="K42" s="6"/>
      <c r="L42" s="6"/>
      <c r="M42" s="8">
        <v>1</v>
      </c>
      <c r="N42" s="8">
        <v>1</v>
      </c>
    </row>
    <row r="43" spans="1:14">
      <c r="A43" s="4" t="s">
        <v>169</v>
      </c>
      <c r="B43" s="4" t="s">
        <v>170</v>
      </c>
      <c r="C43" s="5" t="s">
        <v>52</v>
      </c>
      <c r="D43" s="6">
        <v>0.49</v>
      </c>
      <c r="E43" s="75">
        <f t="shared" si="0"/>
        <v>2.0408163265306123</v>
      </c>
      <c r="F43" s="6">
        <v>0.48</v>
      </c>
      <c r="G43" s="6">
        <v>0.13</v>
      </c>
      <c r="H43" s="7">
        <v>0.28000000000000003</v>
      </c>
      <c r="I43" s="6">
        <v>0.33</v>
      </c>
      <c r="J43" s="6">
        <v>0.61</v>
      </c>
      <c r="K43" s="6">
        <v>0.4</v>
      </c>
      <c r="L43" s="6">
        <v>0.56999999999999995</v>
      </c>
      <c r="M43" s="8">
        <v>1</v>
      </c>
      <c r="N43" s="8">
        <v>4</v>
      </c>
    </row>
    <row r="44" spans="1:14">
      <c r="A44" s="4" t="s">
        <v>169</v>
      </c>
      <c r="B44" s="4" t="s">
        <v>207</v>
      </c>
      <c r="C44" s="5" t="s">
        <v>53</v>
      </c>
      <c r="D44" s="6">
        <v>0.49</v>
      </c>
      <c r="E44" s="75">
        <f t="shared" si="0"/>
        <v>2.0408163265306123</v>
      </c>
      <c r="F44" s="6">
        <v>0.57999999999999996</v>
      </c>
      <c r="G44" s="6">
        <v>0.04</v>
      </c>
      <c r="H44" s="7">
        <v>0.06</v>
      </c>
      <c r="I44" s="6">
        <v>0.38</v>
      </c>
      <c r="J44" s="6">
        <v>0.96</v>
      </c>
      <c r="K44" s="6">
        <v>0.44</v>
      </c>
      <c r="L44" s="6">
        <v>0.62</v>
      </c>
      <c r="M44" s="8">
        <v>2</v>
      </c>
      <c r="N44" s="8">
        <v>4</v>
      </c>
    </row>
    <row r="45" spans="1:14">
      <c r="A45" s="4" t="s">
        <v>232</v>
      </c>
      <c r="B45" s="4" t="s">
        <v>164</v>
      </c>
      <c r="C45" s="5" t="s">
        <v>54</v>
      </c>
      <c r="D45" s="6">
        <v>0.5</v>
      </c>
      <c r="E45" s="75">
        <f t="shared" si="0"/>
        <v>2</v>
      </c>
      <c r="F45" s="6">
        <v>0.72</v>
      </c>
      <c r="G45" s="6">
        <v>0.53</v>
      </c>
      <c r="H45" s="7">
        <v>0.74</v>
      </c>
      <c r="I45" s="6">
        <v>0.4</v>
      </c>
      <c r="J45" s="6">
        <v>1.78</v>
      </c>
      <c r="K45" s="6">
        <v>0.45</v>
      </c>
      <c r="L45" s="6">
        <v>0.64</v>
      </c>
      <c r="M45" s="8">
        <v>5</v>
      </c>
      <c r="N45" s="8">
        <v>6</v>
      </c>
    </row>
    <row r="46" spans="1:14">
      <c r="A46" s="4" t="s">
        <v>232</v>
      </c>
      <c r="B46" s="4" t="s">
        <v>154</v>
      </c>
      <c r="C46" s="5" t="s">
        <v>56</v>
      </c>
      <c r="D46" s="6">
        <v>0.51</v>
      </c>
      <c r="E46" s="75">
        <f t="shared" si="0"/>
        <v>1.9607843137254901</v>
      </c>
      <c r="F46" s="6"/>
      <c r="G46" s="6"/>
      <c r="H46" s="9"/>
      <c r="I46" s="6"/>
      <c r="J46" s="6"/>
      <c r="K46" s="6"/>
      <c r="L46" s="6"/>
      <c r="M46" s="8">
        <v>2</v>
      </c>
      <c r="N46" s="8">
        <v>1</v>
      </c>
    </row>
    <row r="47" spans="1:14">
      <c r="A47" s="4" t="s">
        <v>232</v>
      </c>
      <c r="B47" s="4" t="s">
        <v>154</v>
      </c>
      <c r="C47" s="5" t="s">
        <v>57</v>
      </c>
      <c r="D47" s="6">
        <v>0.51</v>
      </c>
      <c r="E47" s="75">
        <f t="shared" si="0"/>
        <v>1.9607843137254901</v>
      </c>
      <c r="F47" s="6"/>
      <c r="G47" s="6"/>
      <c r="H47" s="9"/>
      <c r="I47" s="6"/>
      <c r="J47" s="6"/>
      <c r="K47" s="6"/>
      <c r="L47" s="6"/>
      <c r="M47" s="8">
        <v>1</v>
      </c>
      <c r="N47" s="8">
        <v>1</v>
      </c>
    </row>
    <row r="48" spans="1:14">
      <c r="A48" s="4" t="s">
        <v>232</v>
      </c>
      <c r="B48" s="4" t="s">
        <v>151</v>
      </c>
      <c r="C48" s="5" t="s">
        <v>55</v>
      </c>
      <c r="D48" s="6">
        <v>0.51</v>
      </c>
      <c r="E48" s="75">
        <f t="shared" si="0"/>
        <v>1.9607843137254901</v>
      </c>
      <c r="F48" s="6">
        <v>0.88</v>
      </c>
      <c r="G48" s="6">
        <v>0.01</v>
      </c>
      <c r="H48" s="7">
        <v>0.02</v>
      </c>
      <c r="I48" s="6">
        <v>0.3</v>
      </c>
      <c r="J48" s="6">
        <v>1.74</v>
      </c>
      <c r="K48" s="6">
        <v>0.32</v>
      </c>
      <c r="L48" s="6">
        <v>1.55</v>
      </c>
      <c r="M48" s="8">
        <v>4</v>
      </c>
      <c r="N48" s="8">
        <v>5</v>
      </c>
    </row>
    <row r="49" spans="1:14" ht="28" customHeight="1">
      <c r="A49" s="10" t="s">
        <v>206</v>
      </c>
      <c r="B49" s="4" t="s">
        <v>157</v>
      </c>
      <c r="C49" s="5" t="s">
        <v>58</v>
      </c>
      <c r="D49" s="6">
        <v>0.51</v>
      </c>
      <c r="E49" s="75">
        <f t="shared" si="0"/>
        <v>1.9607843137254901</v>
      </c>
      <c r="F49" s="6">
        <v>0.67</v>
      </c>
      <c r="G49" s="6">
        <v>0.34</v>
      </c>
      <c r="H49" s="7">
        <v>0.51</v>
      </c>
      <c r="I49" s="6">
        <v>0.32</v>
      </c>
      <c r="J49" s="6">
        <v>1.28</v>
      </c>
      <c r="K49" s="6">
        <v>0.44</v>
      </c>
      <c r="L49" s="6">
        <v>0.86</v>
      </c>
      <c r="M49" s="8">
        <v>5</v>
      </c>
      <c r="N49" s="8">
        <v>8</v>
      </c>
    </row>
    <row r="50" spans="1:14">
      <c r="A50" s="4" t="s">
        <v>169</v>
      </c>
      <c r="B50" s="4" t="s">
        <v>176</v>
      </c>
      <c r="C50" s="5" t="s">
        <v>59</v>
      </c>
      <c r="D50" s="6">
        <v>0.52</v>
      </c>
      <c r="E50" s="75">
        <f t="shared" si="0"/>
        <v>1.9230769230769229</v>
      </c>
      <c r="F50" s="6">
        <v>0.51</v>
      </c>
      <c r="G50" s="6">
        <v>0.17</v>
      </c>
      <c r="H50" s="7">
        <v>0.33</v>
      </c>
      <c r="I50" s="6">
        <v>0.18</v>
      </c>
      <c r="J50" s="6">
        <v>1.1000000000000001</v>
      </c>
      <c r="K50" s="6">
        <v>0.4</v>
      </c>
      <c r="L50" s="6">
        <v>0.6</v>
      </c>
      <c r="M50" s="8">
        <v>20</v>
      </c>
      <c r="N50" s="8">
        <v>51</v>
      </c>
    </row>
    <row r="51" spans="1:14">
      <c r="A51" s="4" t="s">
        <v>168</v>
      </c>
      <c r="B51" s="4" t="s">
        <v>161</v>
      </c>
      <c r="C51" s="5" t="s">
        <v>60</v>
      </c>
      <c r="D51" s="6">
        <v>0.54</v>
      </c>
      <c r="E51" s="75">
        <f t="shared" si="0"/>
        <v>1.8518518518518516</v>
      </c>
      <c r="F51" s="6">
        <v>0.54</v>
      </c>
      <c r="G51" s="6">
        <v>0.51</v>
      </c>
      <c r="H51" s="7">
        <v>0.95</v>
      </c>
      <c r="I51" s="6">
        <v>0.18</v>
      </c>
      <c r="J51" s="6">
        <v>0.91</v>
      </c>
      <c r="K51" s="6">
        <v>0.36</v>
      </c>
      <c r="L51" s="6">
        <v>0.73</v>
      </c>
      <c r="M51" s="8">
        <v>2</v>
      </c>
      <c r="N51" s="8">
        <v>2</v>
      </c>
    </row>
    <row r="52" spans="1:14">
      <c r="A52" s="4" t="s">
        <v>168</v>
      </c>
      <c r="B52" s="4" t="s">
        <v>144</v>
      </c>
      <c r="C52" s="5" t="s">
        <v>61</v>
      </c>
      <c r="D52" s="6">
        <v>0.56999999999999995</v>
      </c>
      <c r="E52" s="75">
        <f t="shared" si="0"/>
        <v>1.7543859649122808</v>
      </c>
      <c r="F52" s="6"/>
      <c r="G52" s="6"/>
      <c r="H52" s="9"/>
      <c r="I52" s="6"/>
      <c r="J52" s="6"/>
      <c r="K52" s="6"/>
      <c r="L52" s="6"/>
      <c r="M52" s="8">
        <v>1</v>
      </c>
      <c r="N52" s="8">
        <v>1</v>
      </c>
    </row>
    <row r="53" spans="1:14">
      <c r="A53" s="4" t="s">
        <v>232</v>
      </c>
      <c r="B53" s="4" t="s">
        <v>162</v>
      </c>
      <c r="C53" s="5" t="s">
        <v>62</v>
      </c>
      <c r="D53" s="6">
        <v>0.57999999999999996</v>
      </c>
      <c r="E53" s="75">
        <f t="shared" si="0"/>
        <v>1.7241379310344829</v>
      </c>
      <c r="F53" s="6">
        <v>0.65</v>
      </c>
      <c r="G53" s="6">
        <v>0.36</v>
      </c>
      <c r="H53" s="7">
        <v>0.55000000000000004</v>
      </c>
      <c r="I53" s="6">
        <v>0.2</v>
      </c>
      <c r="J53" s="6">
        <v>1.5</v>
      </c>
      <c r="K53" s="6">
        <v>0.37</v>
      </c>
      <c r="L53" s="6">
        <v>0.84</v>
      </c>
      <c r="M53" s="8">
        <v>15</v>
      </c>
      <c r="N53" s="8">
        <v>21</v>
      </c>
    </row>
    <row r="54" spans="1:14">
      <c r="A54" s="4" t="s">
        <v>168</v>
      </c>
      <c r="B54" s="4" t="s">
        <v>152</v>
      </c>
      <c r="C54" s="5" t="s">
        <v>63</v>
      </c>
      <c r="D54" s="6">
        <v>0.6</v>
      </c>
      <c r="E54" s="75">
        <f t="shared" si="0"/>
        <v>1.6666666666666667</v>
      </c>
      <c r="F54" s="6">
        <v>0.7</v>
      </c>
      <c r="G54" s="6">
        <v>0.34</v>
      </c>
      <c r="H54" s="7">
        <v>0.48</v>
      </c>
      <c r="I54" s="6">
        <v>0.37</v>
      </c>
      <c r="J54" s="6">
        <v>1.73</v>
      </c>
      <c r="K54" s="6">
        <v>0.49</v>
      </c>
      <c r="L54" s="6">
        <v>0.7</v>
      </c>
      <c r="M54" s="8">
        <v>6</v>
      </c>
      <c r="N54" s="8">
        <v>17</v>
      </c>
    </row>
    <row r="55" spans="1:14">
      <c r="A55" s="4" t="s">
        <v>232</v>
      </c>
      <c r="B55" s="4" t="s">
        <v>160</v>
      </c>
      <c r="C55" s="5" t="s">
        <v>64</v>
      </c>
      <c r="D55" s="6">
        <v>0.63</v>
      </c>
      <c r="E55" s="75">
        <f t="shared" si="0"/>
        <v>1.5873015873015872</v>
      </c>
      <c r="F55" s="6">
        <v>0.56000000000000005</v>
      </c>
      <c r="G55" s="6">
        <v>0.22</v>
      </c>
      <c r="H55" s="7">
        <v>0.38</v>
      </c>
      <c r="I55" s="6">
        <v>0.22</v>
      </c>
      <c r="J55" s="6">
        <v>0.85</v>
      </c>
      <c r="K55" s="6">
        <v>0.52</v>
      </c>
      <c r="L55" s="6">
        <v>0.66</v>
      </c>
      <c r="M55" s="8">
        <v>4</v>
      </c>
      <c r="N55" s="8">
        <v>8</v>
      </c>
    </row>
    <row r="56" spans="1:14">
      <c r="A56" s="4" t="s">
        <v>232</v>
      </c>
      <c r="B56" s="4" t="s">
        <v>157</v>
      </c>
      <c r="C56" s="5" t="s">
        <v>65</v>
      </c>
      <c r="D56" s="6">
        <v>0.66</v>
      </c>
      <c r="E56" s="75">
        <f t="shared" si="0"/>
        <v>1.5151515151515151</v>
      </c>
      <c r="F56" s="6">
        <v>0.6</v>
      </c>
      <c r="G56" s="6">
        <v>0.27</v>
      </c>
      <c r="H56" s="7">
        <v>0.44</v>
      </c>
      <c r="I56" s="6">
        <v>0.23</v>
      </c>
      <c r="J56" s="6">
        <v>0.87</v>
      </c>
      <c r="K56" s="6">
        <v>0.55000000000000004</v>
      </c>
      <c r="L56" s="6">
        <v>0.71</v>
      </c>
      <c r="M56" s="8">
        <v>3</v>
      </c>
      <c r="N56" s="8">
        <v>4</v>
      </c>
    </row>
    <row r="57" spans="1:14">
      <c r="A57" s="4" t="s">
        <v>232</v>
      </c>
      <c r="B57" s="4" t="s">
        <v>166</v>
      </c>
      <c r="C57" s="5" t="s">
        <v>204</v>
      </c>
      <c r="D57" s="11">
        <v>0.72</v>
      </c>
      <c r="E57" s="75">
        <f t="shared" si="0"/>
        <v>1.3888888888888888</v>
      </c>
      <c r="F57" s="11">
        <v>0.79</v>
      </c>
      <c r="G57" s="11">
        <v>0.3</v>
      </c>
      <c r="H57" s="12">
        <v>0.38</v>
      </c>
      <c r="I57" s="11">
        <v>0.42</v>
      </c>
      <c r="J57" s="11">
        <v>1.37</v>
      </c>
      <c r="K57" s="11">
        <v>0.48</v>
      </c>
      <c r="L57" s="11">
        <v>1.04</v>
      </c>
      <c r="M57" s="8">
        <v>10</v>
      </c>
      <c r="N57" s="8">
        <v>17</v>
      </c>
    </row>
    <row r="58" spans="1:14">
      <c r="A58" s="4" t="s">
        <v>169</v>
      </c>
      <c r="B58" s="4" t="s">
        <v>170</v>
      </c>
      <c r="C58" s="5" t="s">
        <v>66</v>
      </c>
      <c r="D58" s="6">
        <v>0.73</v>
      </c>
      <c r="E58" s="75">
        <f t="shared" si="0"/>
        <v>1.3698630136986301</v>
      </c>
      <c r="F58" s="6"/>
      <c r="G58" s="6"/>
      <c r="H58" s="9"/>
      <c r="I58" s="6"/>
      <c r="J58" s="6"/>
      <c r="K58" s="6"/>
      <c r="L58" s="6"/>
      <c r="M58" s="8">
        <v>1</v>
      </c>
      <c r="N58" s="8">
        <v>1</v>
      </c>
    </row>
    <row r="59" spans="1:14">
      <c r="A59" s="4" t="s">
        <v>169</v>
      </c>
      <c r="B59" s="4" t="s">
        <v>170</v>
      </c>
      <c r="C59" s="5" t="s">
        <v>68</v>
      </c>
      <c r="D59" s="6">
        <v>0.75</v>
      </c>
      <c r="E59" s="75">
        <f t="shared" si="0"/>
        <v>1.3333333333333333</v>
      </c>
      <c r="F59" s="6">
        <v>0.85</v>
      </c>
      <c r="G59" s="6">
        <v>0.37</v>
      </c>
      <c r="H59" s="7">
        <v>0.44</v>
      </c>
      <c r="I59" s="6">
        <v>0.52</v>
      </c>
      <c r="J59" s="6">
        <v>1.37</v>
      </c>
      <c r="K59" s="6">
        <v>0.63</v>
      </c>
      <c r="L59" s="6">
        <v>0.97</v>
      </c>
      <c r="M59" s="8">
        <v>1</v>
      </c>
      <c r="N59" s="8">
        <v>4</v>
      </c>
    </row>
    <row r="60" spans="1:14">
      <c r="A60" s="4" t="s">
        <v>181</v>
      </c>
      <c r="B60" s="4" t="s">
        <v>182</v>
      </c>
      <c r="C60" s="5" t="s">
        <v>67</v>
      </c>
      <c r="D60" s="6">
        <v>0.75</v>
      </c>
      <c r="E60" s="75">
        <f t="shared" si="0"/>
        <v>1.3333333333333333</v>
      </c>
      <c r="F60" s="6">
        <v>0.88</v>
      </c>
      <c r="G60" s="6">
        <v>0.27</v>
      </c>
      <c r="H60" s="7">
        <v>0.31</v>
      </c>
      <c r="I60" s="6">
        <v>0.66</v>
      </c>
      <c r="J60" s="6">
        <v>1.4</v>
      </c>
      <c r="K60" s="6">
        <v>0.7</v>
      </c>
      <c r="L60" s="6">
        <v>0.98</v>
      </c>
      <c r="M60" s="8">
        <v>2</v>
      </c>
      <c r="N60" s="8">
        <v>8</v>
      </c>
    </row>
    <row r="61" spans="1:14">
      <c r="A61" s="4" t="s">
        <v>169</v>
      </c>
      <c r="B61" s="4" t="s">
        <v>170</v>
      </c>
      <c r="C61" s="5" t="s">
        <v>69</v>
      </c>
      <c r="D61" s="6">
        <v>0.77</v>
      </c>
      <c r="E61" s="75">
        <f t="shared" si="0"/>
        <v>1.2987012987012987</v>
      </c>
      <c r="F61" s="6">
        <v>0.67</v>
      </c>
      <c r="G61" s="6">
        <v>0.19</v>
      </c>
      <c r="H61" s="7">
        <v>0.28999999999999998</v>
      </c>
      <c r="I61" s="6">
        <v>0.45</v>
      </c>
      <c r="J61" s="6">
        <v>0.8</v>
      </c>
      <c r="K61" s="6">
        <v>0.61</v>
      </c>
      <c r="L61" s="6">
        <v>0.79</v>
      </c>
      <c r="M61" s="8">
        <v>2</v>
      </c>
      <c r="N61" s="8">
        <v>3</v>
      </c>
    </row>
    <row r="62" spans="1:14">
      <c r="A62" s="4" t="s">
        <v>169</v>
      </c>
      <c r="B62" s="4" t="s">
        <v>170</v>
      </c>
      <c r="C62" s="5" t="s">
        <v>71</v>
      </c>
      <c r="D62" s="6">
        <v>0.83</v>
      </c>
      <c r="E62" s="75">
        <f t="shared" si="0"/>
        <v>1.2048192771084338</v>
      </c>
      <c r="F62" s="6">
        <v>0.87</v>
      </c>
      <c r="G62" s="6">
        <v>0.11</v>
      </c>
      <c r="H62" s="7">
        <v>0.13</v>
      </c>
      <c r="I62" s="6">
        <v>0.8</v>
      </c>
      <c r="J62" s="6">
        <v>1.1000000000000001</v>
      </c>
      <c r="K62" s="6">
        <v>0.81</v>
      </c>
      <c r="L62" s="6">
        <v>0.87</v>
      </c>
      <c r="M62" s="8">
        <v>3</v>
      </c>
      <c r="N62" s="8">
        <v>6</v>
      </c>
    </row>
    <row r="63" spans="1:14">
      <c r="A63" s="4" t="s">
        <v>168</v>
      </c>
      <c r="B63" s="4" t="s">
        <v>163</v>
      </c>
      <c r="C63" s="5" t="s">
        <v>70</v>
      </c>
      <c r="D63" s="6">
        <v>0.83</v>
      </c>
      <c r="E63" s="75">
        <f t="shared" si="0"/>
        <v>1.2048192771084338</v>
      </c>
      <c r="F63" s="6">
        <v>0.92</v>
      </c>
      <c r="G63" s="6">
        <v>0.49</v>
      </c>
      <c r="H63" s="7">
        <v>0.53</v>
      </c>
      <c r="I63" s="6">
        <v>0.18</v>
      </c>
      <c r="J63" s="6">
        <v>2.54</v>
      </c>
      <c r="K63" s="6">
        <v>0.6</v>
      </c>
      <c r="L63" s="6">
        <v>1.05</v>
      </c>
      <c r="M63" s="8">
        <v>5</v>
      </c>
      <c r="N63" s="8">
        <v>28</v>
      </c>
    </row>
    <row r="64" spans="1:14">
      <c r="A64" s="4" t="s">
        <v>232</v>
      </c>
      <c r="B64" s="4" t="s">
        <v>162</v>
      </c>
      <c r="C64" s="5" t="s">
        <v>72</v>
      </c>
      <c r="D64" s="6">
        <v>0.84</v>
      </c>
      <c r="E64" s="75">
        <f t="shared" si="0"/>
        <v>1.1904761904761905</v>
      </c>
      <c r="F64" s="6"/>
      <c r="G64" s="6"/>
      <c r="H64" s="9"/>
      <c r="I64" s="6"/>
      <c r="J64" s="6"/>
      <c r="K64" s="6"/>
      <c r="L64" s="6"/>
      <c r="M64" s="8">
        <v>2</v>
      </c>
      <c r="N64" s="8">
        <v>1</v>
      </c>
    </row>
    <row r="65" spans="1:14">
      <c r="A65" s="4" t="s">
        <v>232</v>
      </c>
      <c r="B65" s="4" t="s">
        <v>157</v>
      </c>
      <c r="C65" s="5" t="s">
        <v>73</v>
      </c>
      <c r="D65" s="6">
        <v>0.84</v>
      </c>
      <c r="E65" s="75">
        <f t="shared" si="0"/>
        <v>1.1904761904761905</v>
      </c>
      <c r="F65" s="6"/>
      <c r="G65" s="6"/>
      <c r="H65" s="9"/>
      <c r="I65" s="6"/>
      <c r="J65" s="6"/>
      <c r="K65" s="6"/>
      <c r="L65" s="6"/>
      <c r="M65" s="8">
        <v>1</v>
      </c>
      <c r="N65" s="8">
        <v>1</v>
      </c>
    </row>
    <row r="66" spans="1:14">
      <c r="A66" s="4" t="s">
        <v>169</v>
      </c>
      <c r="B66" s="4" t="s">
        <v>177</v>
      </c>
      <c r="C66" s="5" t="s">
        <v>74</v>
      </c>
      <c r="D66" s="6">
        <v>0.88</v>
      </c>
      <c r="E66" s="75">
        <f t="shared" si="0"/>
        <v>1.1363636363636365</v>
      </c>
      <c r="F66" s="6"/>
      <c r="G66" s="6"/>
      <c r="H66" s="9"/>
      <c r="I66" s="6"/>
      <c r="J66" s="6"/>
      <c r="K66" s="6"/>
      <c r="L66" s="6"/>
      <c r="M66" s="8">
        <v>1</v>
      </c>
      <c r="N66" s="8">
        <v>1</v>
      </c>
    </row>
    <row r="67" spans="1:14">
      <c r="A67" s="4" t="s">
        <v>168</v>
      </c>
      <c r="B67" s="4" t="s">
        <v>167</v>
      </c>
      <c r="C67" s="5" t="s">
        <v>75</v>
      </c>
      <c r="D67" s="6">
        <v>0.88</v>
      </c>
      <c r="E67" s="75">
        <f t="shared" ref="E67:E130" si="1">1/D67</f>
        <v>1.1363636363636365</v>
      </c>
      <c r="F67" s="6"/>
      <c r="G67" s="6"/>
      <c r="H67" s="9"/>
      <c r="I67" s="6"/>
      <c r="J67" s="6"/>
      <c r="K67" s="6"/>
      <c r="L67" s="6"/>
      <c r="M67" s="8">
        <v>1</v>
      </c>
      <c r="N67" s="8">
        <v>1</v>
      </c>
    </row>
    <row r="68" spans="1:14">
      <c r="A68" s="4" t="s">
        <v>232</v>
      </c>
      <c r="B68" s="4" t="s">
        <v>157</v>
      </c>
      <c r="C68" s="5" t="s">
        <v>76</v>
      </c>
      <c r="D68" s="6">
        <v>0.92</v>
      </c>
      <c r="E68" s="75">
        <f t="shared" si="1"/>
        <v>1.0869565217391304</v>
      </c>
      <c r="F68" s="6">
        <v>0.92</v>
      </c>
      <c r="G68" s="6">
        <v>7.0000000000000007E-2</v>
      </c>
      <c r="H68" s="7">
        <v>0.08</v>
      </c>
      <c r="I68" s="6">
        <v>0.86</v>
      </c>
      <c r="J68" s="6">
        <v>0.97</v>
      </c>
      <c r="K68" s="6">
        <v>0.89</v>
      </c>
      <c r="L68" s="6">
        <v>0.94</v>
      </c>
      <c r="M68" s="8">
        <v>2</v>
      </c>
      <c r="N68" s="8">
        <v>2</v>
      </c>
    </row>
    <row r="69" spans="1:14">
      <c r="A69" s="4" t="s">
        <v>169</v>
      </c>
      <c r="B69" s="4" t="s">
        <v>172</v>
      </c>
      <c r="C69" s="5" t="s">
        <v>77</v>
      </c>
      <c r="D69" s="6">
        <v>0.97</v>
      </c>
      <c r="E69" s="75">
        <f t="shared" si="1"/>
        <v>1.0309278350515465</v>
      </c>
      <c r="F69" s="6">
        <v>0.97</v>
      </c>
      <c r="G69" s="6">
        <v>0.76</v>
      </c>
      <c r="H69" s="7">
        <v>0.78</v>
      </c>
      <c r="I69" s="6">
        <v>0.43</v>
      </c>
      <c r="J69" s="6">
        <v>1.5</v>
      </c>
      <c r="K69" s="6">
        <v>0.7</v>
      </c>
      <c r="L69" s="6">
        <v>1.23</v>
      </c>
      <c r="M69" s="8">
        <v>2</v>
      </c>
      <c r="N69" s="8">
        <v>2</v>
      </c>
    </row>
    <row r="70" spans="1:14">
      <c r="A70" s="4" t="s">
        <v>169</v>
      </c>
      <c r="B70" s="4" t="s">
        <v>172</v>
      </c>
      <c r="C70" s="5" t="s">
        <v>78</v>
      </c>
      <c r="D70" s="6">
        <v>0.99</v>
      </c>
      <c r="E70" s="75">
        <f t="shared" si="1"/>
        <v>1.0101010101010102</v>
      </c>
      <c r="F70" s="6">
        <v>0.99</v>
      </c>
      <c r="G70" s="6">
        <v>0.48</v>
      </c>
      <c r="H70" s="7">
        <v>0.49</v>
      </c>
      <c r="I70" s="6">
        <v>0.65</v>
      </c>
      <c r="J70" s="6">
        <v>1.33</v>
      </c>
      <c r="K70" s="6">
        <v>0.82</v>
      </c>
      <c r="L70" s="6">
        <v>1.1599999999999999</v>
      </c>
      <c r="M70" s="8">
        <v>2</v>
      </c>
      <c r="N70" s="8">
        <v>2</v>
      </c>
    </row>
    <row r="71" spans="1:14">
      <c r="A71" s="4" t="s">
        <v>169</v>
      </c>
      <c r="B71" s="4" t="s">
        <v>170</v>
      </c>
      <c r="C71" s="5" t="s">
        <v>79</v>
      </c>
      <c r="D71" s="6">
        <v>1.03</v>
      </c>
      <c r="E71" s="75">
        <f t="shared" si="1"/>
        <v>0.970873786407767</v>
      </c>
      <c r="F71" s="6">
        <v>1.03</v>
      </c>
      <c r="G71" s="6">
        <v>0.04</v>
      </c>
      <c r="H71" s="7">
        <v>0.04</v>
      </c>
      <c r="I71" s="6">
        <v>1</v>
      </c>
      <c r="J71" s="6">
        <v>1.06</v>
      </c>
      <c r="K71" s="6">
        <v>1.02</v>
      </c>
      <c r="L71" s="6">
        <v>1.05</v>
      </c>
      <c r="M71" s="8">
        <v>2</v>
      </c>
      <c r="N71" s="8">
        <v>2</v>
      </c>
    </row>
    <row r="72" spans="1:14">
      <c r="A72" s="4" t="s">
        <v>192</v>
      </c>
      <c r="B72" s="4" t="s">
        <v>190</v>
      </c>
      <c r="C72" s="5" t="s">
        <v>80</v>
      </c>
      <c r="D72" s="6">
        <v>1.1000000000000001</v>
      </c>
      <c r="E72" s="75">
        <f t="shared" si="1"/>
        <v>0.90909090909090906</v>
      </c>
      <c r="F72" s="6">
        <v>1.1000000000000001</v>
      </c>
      <c r="G72" s="6">
        <v>0.45</v>
      </c>
      <c r="H72" s="7">
        <v>0.41</v>
      </c>
      <c r="I72" s="6">
        <v>0.78</v>
      </c>
      <c r="J72" s="6">
        <v>1.41</v>
      </c>
      <c r="K72" s="6">
        <v>0.94</v>
      </c>
      <c r="L72" s="6">
        <v>1.26</v>
      </c>
      <c r="M72" s="8">
        <v>2</v>
      </c>
      <c r="N72" s="8">
        <v>2</v>
      </c>
    </row>
    <row r="73" spans="1:14" ht="28" customHeight="1">
      <c r="A73" s="4" t="s">
        <v>206</v>
      </c>
      <c r="B73" s="4"/>
      <c r="C73" s="5" t="s">
        <v>81</v>
      </c>
      <c r="D73" s="6">
        <v>1.1000000000000001</v>
      </c>
      <c r="E73" s="75">
        <f t="shared" si="1"/>
        <v>0.90909090909090906</v>
      </c>
      <c r="F73" s="6">
        <v>1.08</v>
      </c>
      <c r="G73" s="6">
        <v>0.17</v>
      </c>
      <c r="H73" s="7">
        <v>0.16</v>
      </c>
      <c r="I73" s="6">
        <v>0.9</v>
      </c>
      <c r="J73" s="6">
        <v>1.25</v>
      </c>
      <c r="K73" s="6">
        <v>1</v>
      </c>
      <c r="L73" s="6">
        <v>1.17</v>
      </c>
      <c r="M73" s="8">
        <v>2</v>
      </c>
      <c r="N73" s="8">
        <v>3</v>
      </c>
    </row>
    <row r="74" spans="1:14">
      <c r="A74" s="4" t="s">
        <v>181</v>
      </c>
      <c r="B74" s="4" t="s">
        <v>182</v>
      </c>
      <c r="C74" s="5" t="s">
        <v>218</v>
      </c>
      <c r="D74" s="11">
        <v>1.1399999999999999</v>
      </c>
      <c r="E74" s="75">
        <f t="shared" si="1"/>
        <v>0.87719298245614041</v>
      </c>
      <c r="F74" s="11">
        <v>1.19</v>
      </c>
      <c r="G74" s="11">
        <v>0.15</v>
      </c>
      <c r="H74" s="12">
        <v>0.13</v>
      </c>
      <c r="I74" s="11">
        <v>0.94</v>
      </c>
      <c r="J74" s="11">
        <v>1.4</v>
      </c>
      <c r="K74" s="11">
        <v>1.1100000000000001</v>
      </c>
      <c r="L74" s="11">
        <v>1.32</v>
      </c>
      <c r="M74" s="8">
        <v>10</v>
      </c>
      <c r="N74" s="8">
        <v>10</v>
      </c>
    </row>
    <row r="75" spans="1:14">
      <c r="A75" s="4" t="s">
        <v>169</v>
      </c>
      <c r="B75" s="4" t="s">
        <v>171</v>
      </c>
      <c r="C75" s="5" t="s">
        <v>82</v>
      </c>
      <c r="D75" s="6">
        <v>1.1499999999999999</v>
      </c>
      <c r="E75" s="75">
        <f t="shared" si="1"/>
        <v>0.86956521739130443</v>
      </c>
      <c r="F75" s="6">
        <v>1.1499999999999999</v>
      </c>
      <c r="G75" s="6">
        <v>7.0000000000000007E-2</v>
      </c>
      <c r="H75" s="7">
        <v>0.06</v>
      </c>
      <c r="I75" s="6">
        <v>1.1000000000000001</v>
      </c>
      <c r="J75" s="6">
        <v>1.2</v>
      </c>
      <c r="K75" s="6">
        <v>1.1299999999999999</v>
      </c>
      <c r="L75" s="6">
        <v>1.18</v>
      </c>
      <c r="M75" s="8">
        <v>2</v>
      </c>
      <c r="N75" s="8">
        <v>2</v>
      </c>
    </row>
    <row r="76" spans="1:14">
      <c r="A76" s="4" t="s">
        <v>192</v>
      </c>
      <c r="B76" s="4" t="s">
        <v>190</v>
      </c>
      <c r="C76" s="5" t="s">
        <v>83</v>
      </c>
      <c r="D76" s="6">
        <v>1.1599999999999999</v>
      </c>
      <c r="E76" s="75">
        <f t="shared" si="1"/>
        <v>0.86206896551724144</v>
      </c>
      <c r="F76" s="6">
        <v>1.17</v>
      </c>
      <c r="G76" s="6">
        <v>0.17</v>
      </c>
      <c r="H76" s="7">
        <v>0.15</v>
      </c>
      <c r="I76" s="6">
        <v>0.98</v>
      </c>
      <c r="J76" s="6">
        <v>1.39</v>
      </c>
      <c r="K76" s="6">
        <v>1.0900000000000001</v>
      </c>
      <c r="L76" s="6">
        <v>1.25</v>
      </c>
      <c r="M76" s="8">
        <v>3</v>
      </c>
      <c r="N76" s="8">
        <v>4</v>
      </c>
    </row>
    <row r="77" spans="1:14">
      <c r="A77" s="4" t="s">
        <v>181</v>
      </c>
      <c r="B77" s="4" t="s">
        <v>182</v>
      </c>
      <c r="C77" s="5" t="s">
        <v>219</v>
      </c>
      <c r="D77" s="11">
        <v>1.1599999999999999</v>
      </c>
      <c r="E77" s="75">
        <f t="shared" si="1"/>
        <v>0.86206896551724144</v>
      </c>
      <c r="F77" s="11">
        <v>1.34</v>
      </c>
      <c r="G77" s="11">
        <v>0.4</v>
      </c>
      <c r="H77" s="12">
        <v>0.3</v>
      </c>
      <c r="I77" s="11">
        <v>0.94</v>
      </c>
      <c r="J77" s="11">
        <v>2.06</v>
      </c>
      <c r="K77" s="11">
        <v>1.05</v>
      </c>
      <c r="L77" s="11">
        <v>1.55</v>
      </c>
      <c r="M77" s="8">
        <v>11</v>
      </c>
      <c r="N77" s="8">
        <v>19</v>
      </c>
    </row>
    <row r="78" spans="1:14">
      <c r="A78" s="4" t="s">
        <v>181</v>
      </c>
      <c r="B78" s="4" t="s">
        <v>182</v>
      </c>
      <c r="C78" s="5" t="s">
        <v>220</v>
      </c>
      <c r="D78" s="11">
        <v>1.23</v>
      </c>
      <c r="E78" s="75">
        <f t="shared" si="1"/>
        <v>0.81300813008130079</v>
      </c>
      <c r="F78" s="11">
        <v>1.26</v>
      </c>
      <c r="G78" s="11">
        <v>0.23</v>
      </c>
      <c r="H78" s="12">
        <v>0.19</v>
      </c>
      <c r="I78" s="11">
        <v>0.88</v>
      </c>
      <c r="J78" s="11">
        <v>1.99</v>
      </c>
      <c r="K78" s="11">
        <v>1.1200000000000001</v>
      </c>
      <c r="L78" s="11">
        <v>1.3</v>
      </c>
      <c r="M78" s="8">
        <v>16</v>
      </c>
      <c r="N78" s="8">
        <v>35</v>
      </c>
    </row>
    <row r="79" spans="1:14">
      <c r="A79" s="4" t="s">
        <v>181</v>
      </c>
      <c r="B79" s="4" t="s">
        <v>182</v>
      </c>
      <c r="C79" s="5" t="s">
        <v>221</v>
      </c>
      <c r="D79" s="11">
        <v>1.29</v>
      </c>
      <c r="E79" s="75">
        <f t="shared" si="1"/>
        <v>0.77519379844961234</v>
      </c>
      <c r="F79" s="11">
        <v>1.39</v>
      </c>
      <c r="G79" s="11">
        <v>0.57999999999999996</v>
      </c>
      <c r="H79" s="12">
        <v>0.41</v>
      </c>
      <c r="I79" s="11">
        <v>0.54</v>
      </c>
      <c r="J79" s="11">
        <v>7.5</v>
      </c>
      <c r="K79" s="11">
        <v>1.1399999999999999</v>
      </c>
      <c r="L79" s="11">
        <v>1.5</v>
      </c>
      <c r="M79" s="8">
        <v>77</v>
      </c>
      <c r="N79" s="8">
        <v>262</v>
      </c>
    </row>
    <row r="80" spans="1:14">
      <c r="A80" s="4" t="s">
        <v>181</v>
      </c>
      <c r="B80" s="4" t="s">
        <v>182</v>
      </c>
      <c r="C80" s="5" t="s">
        <v>222</v>
      </c>
      <c r="D80" s="11">
        <v>1.3</v>
      </c>
      <c r="E80" s="75">
        <f t="shared" si="1"/>
        <v>0.76923076923076916</v>
      </c>
      <c r="F80" s="11">
        <v>1.32</v>
      </c>
      <c r="G80" s="11">
        <v>0.28999999999999998</v>
      </c>
      <c r="H80" s="12">
        <v>0.22</v>
      </c>
      <c r="I80" s="11">
        <v>0.54</v>
      </c>
      <c r="J80" s="11">
        <v>2.39</v>
      </c>
      <c r="K80" s="11">
        <v>1.1399999999999999</v>
      </c>
      <c r="L80" s="11">
        <v>1.48</v>
      </c>
      <c r="M80" s="8">
        <v>52</v>
      </c>
      <c r="N80" s="8">
        <v>175</v>
      </c>
    </row>
    <row r="81" spans="1:14">
      <c r="A81" s="4" t="s">
        <v>232</v>
      </c>
      <c r="B81" s="4" t="s">
        <v>157</v>
      </c>
      <c r="C81" s="5" t="s">
        <v>84</v>
      </c>
      <c r="D81" s="6">
        <v>1.3</v>
      </c>
      <c r="E81" s="75">
        <f t="shared" si="1"/>
        <v>0.76923076923076916</v>
      </c>
      <c r="F81" s="6"/>
      <c r="G81" s="6"/>
      <c r="H81" s="9"/>
      <c r="I81" s="6"/>
      <c r="J81" s="6"/>
      <c r="K81" s="6"/>
      <c r="L81" s="6"/>
      <c r="M81" s="8">
        <v>2</v>
      </c>
      <c r="N81" s="8">
        <v>1</v>
      </c>
    </row>
    <row r="82" spans="1:14">
      <c r="A82" s="4" t="s">
        <v>181</v>
      </c>
      <c r="B82" s="4" t="s">
        <v>184</v>
      </c>
      <c r="C82" s="5" t="s">
        <v>85</v>
      </c>
      <c r="D82" s="6">
        <v>1.31</v>
      </c>
      <c r="E82" s="75">
        <f t="shared" si="1"/>
        <v>0.76335877862595414</v>
      </c>
      <c r="F82" s="6">
        <v>1.43</v>
      </c>
      <c r="G82" s="6">
        <v>0.25</v>
      </c>
      <c r="H82" s="7">
        <v>0.18</v>
      </c>
      <c r="I82" s="6">
        <v>1.17</v>
      </c>
      <c r="J82" s="6">
        <v>2</v>
      </c>
      <c r="K82" s="6">
        <v>1.28</v>
      </c>
      <c r="L82" s="6">
        <v>1.48</v>
      </c>
      <c r="M82" s="8">
        <v>7</v>
      </c>
      <c r="N82" s="8">
        <v>11</v>
      </c>
    </row>
    <row r="83" spans="1:14">
      <c r="A83" s="4" t="s">
        <v>232</v>
      </c>
      <c r="B83" s="4" t="s">
        <v>157</v>
      </c>
      <c r="C83" s="5" t="s">
        <v>86</v>
      </c>
      <c r="D83" s="6">
        <v>1.35</v>
      </c>
      <c r="E83" s="75">
        <f t="shared" si="1"/>
        <v>0.7407407407407407</v>
      </c>
      <c r="F83" s="6">
        <v>1.35</v>
      </c>
      <c r="G83" s="6">
        <v>7.0000000000000007E-2</v>
      </c>
      <c r="H83" s="7">
        <v>0.05</v>
      </c>
      <c r="I83" s="6">
        <v>1.3</v>
      </c>
      <c r="J83" s="6">
        <v>1.4</v>
      </c>
      <c r="K83" s="6">
        <v>1.33</v>
      </c>
      <c r="L83" s="6">
        <v>1.38</v>
      </c>
      <c r="M83" s="8">
        <v>1</v>
      </c>
      <c r="N83" s="8">
        <v>2</v>
      </c>
    </row>
    <row r="84" spans="1:14">
      <c r="A84" s="4" t="s">
        <v>169</v>
      </c>
      <c r="B84" s="4" t="s">
        <v>177</v>
      </c>
      <c r="C84" s="5" t="s">
        <v>87</v>
      </c>
      <c r="D84" s="6">
        <v>1.41</v>
      </c>
      <c r="E84" s="75">
        <f t="shared" si="1"/>
        <v>0.70921985815602839</v>
      </c>
      <c r="F84" s="6"/>
      <c r="G84" s="6"/>
      <c r="H84" s="9"/>
      <c r="I84" s="6"/>
      <c r="J84" s="6"/>
      <c r="K84" s="6"/>
      <c r="L84" s="6"/>
      <c r="M84" s="8">
        <v>1</v>
      </c>
      <c r="N84" s="8">
        <v>1</v>
      </c>
    </row>
    <row r="85" spans="1:14" ht="26">
      <c r="A85" s="4" t="s">
        <v>206</v>
      </c>
      <c r="B85" s="4" t="s">
        <v>151</v>
      </c>
      <c r="C85" s="5" t="s">
        <v>89</v>
      </c>
      <c r="D85" s="6">
        <v>1.43</v>
      </c>
      <c r="E85" s="75">
        <f t="shared" si="1"/>
        <v>0.69930069930069938</v>
      </c>
      <c r="F85" s="6">
        <v>1.37</v>
      </c>
      <c r="G85" s="6">
        <v>0.11</v>
      </c>
      <c r="H85" s="7">
        <v>0.08</v>
      </c>
      <c r="I85" s="6">
        <v>1.24</v>
      </c>
      <c r="J85" s="6">
        <v>1.43</v>
      </c>
      <c r="K85" s="6">
        <v>1.33</v>
      </c>
      <c r="L85" s="6">
        <v>1.43</v>
      </c>
      <c r="M85" s="8">
        <v>1</v>
      </c>
      <c r="N85" s="8">
        <v>3</v>
      </c>
    </row>
    <row r="86" spans="1:14">
      <c r="A86" s="4" t="s">
        <v>169</v>
      </c>
      <c r="B86" s="4" t="s">
        <v>172</v>
      </c>
      <c r="C86" s="5" t="s">
        <v>88</v>
      </c>
      <c r="D86" s="6">
        <v>1.44</v>
      </c>
      <c r="E86" s="75">
        <f t="shared" si="1"/>
        <v>0.69444444444444442</v>
      </c>
      <c r="F86" s="6">
        <v>1.55</v>
      </c>
      <c r="G86" s="6">
        <v>0.85</v>
      </c>
      <c r="H86" s="7">
        <v>0.55000000000000004</v>
      </c>
      <c r="I86" s="6">
        <v>1.06</v>
      </c>
      <c r="J86" s="6">
        <v>2.27</v>
      </c>
      <c r="K86" s="6">
        <v>1.29</v>
      </c>
      <c r="L86" s="6">
        <v>1.7</v>
      </c>
      <c r="M86" s="8">
        <v>3</v>
      </c>
      <c r="N86" s="8">
        <v>4</v>
      </c>
    </row>
    <row r="87" spans="1:14">
      <c r="A87" s="4" t="s">
        <v>169</v>
      </c>
      <c r="B87" s="4" t="s">
        <v>172</v>
      </c>
      <c r="C87" s="5" t="s">
        <v>90</v>
      </c>
      <c r="D87" s="6">
        <v>1.51</v>
      </c>
      <c r="E87" s="75">
        <f t="shared" si="1"/>
        <v>0.66225165562913912</v>
      </c>
      <c r="F87" s="6">
        <v>1.62</v>
      </c>
      <c r="G87" s="6">
        <v>1.1299999999999999</v>
      </c>
      <c r="H87" s="7">
        <v>0.7</v>
      </c>
      <c r="I87" s="6">
        <v>0.5</v>
      </c>
      <c r="J87" s="6">
        <v>2.94</v>
      </c>
      <c r="K87" s="6">
        <v>1.32</v>
      </c>
      <c r="L87" s="6">
        <v>2.54</v>
      </c>
      <c r="M87" s="8">
        <v>3</v>
      </c>
      <c r="N87" s="8">
        <v>4</v>
      </c>
    </row>
    <row r="88" spans="1:14">
      <c r="A88" s="4" t="s">
        <v>169</v>
      </c>
      <c r="B88" s="4" t="s">
        <v>172</v>
      </c>
      <c r="C88" s="5" t="s">
        <v>91</v>
      </c>
      <c r="D88" s="6">
        <v>1.53</v>
      </c>
      <c r="E88" s="75">
        <f t="shared" si="1"/>
        <v>0.65359477124183007</v>
      </c>
      <c r="F88" s="6">
        <v>1.53</v>
      </c>
      <c r="G88" s="6">
        <v>0.91</v>
      </c>
      <c r="H88" s="7">
        <v>0.6</v>
      </c>
      <c r="I88" s="6">
        <v>0.88</v>
      </c>
      <c r="J88" s="6">
        <v>2.17</v>
      </c>
      <c r="K88" s="6">
        <v>1.2</v>
      </c>
      <c r="L88" s="6">
        <v>1.85</v>
      </c>
      <c r="M88" s="8">
        <v>1</v>
      </c>
      <c r="N88" s="8">
        <v>2</v>
      </c>
    </row>
    <row r="89" spans="1:14">
      <c r="A89" s="4" t="s">
        <v>169</v>
      </c>
      <c r="B89" s="4" t="s">
        <v>172</v>
      </c>
      <c r="C89" s="5" t="s">
        <v>92</v>
      </c>
      <c r="D89" s="6">
        <v>1.54</v>
      </c>
      <c r="E89" s="75">
        <f t="shared" si="1"/>
        <v>0.64935064935064934</v>
      </c>
      <c r="F89" s="6">
        <v>1.74</v>
      </c>
      <c r="G89" s="6">
        <v>1.25</v>
      </c>
      <c r="H89" s="7">
        <v>0.72</v>
      </c>
      <c r="I89" s="6">
        <v>0.51</v>
      </c>
      <c r="J89" s="6">
        <v>3.77</v>
      </c>
      <c r="K89" s="6">
        <v>0.76</v>
      </c>
      <c r="L89" s="6">
        <v>2.33</v>
      </c>
      <c r="M89" s="8">
        <v>4</v>
      </c>
      <c r="N89" s="8">
        <v>6</v>
      </c>
    </row>
    <row r="90" spans="1:14" ht="26">
      <c r="A90" s="4" t="s">
        <v>181</v>
      </c>
      <c r="B90" s="4" t="s">
        <v>182</v>
      </c>
      <c r="C90" s="5" t="s">
        <v>223</v>
      </c>
      <c r="D90" s="11">
        <v>1.55</v>
      </c>
      <c r="E90" s="75">
        <f t="shared" si="1"/>
        <v>0.64516129032258063</v>
      </c>
      <c r="F90" s="11">
        <v>1.69</v>
      </c>
      <c r="G90" s="11">
        <v>0.61</v>
      </c>
      <c r="H90" s="12">
        <v>0.36</v>
      </c>
      <c r="I90" s="11">
        <v>1.1399999999999999</v>
      </c>
      <c r="J90" s="11">
        <v>3.3</v>
      </c>
      <c r="K90" s="11">
        <v>1.41</v>
      </c>
      <c r="L90" s="11">
        <v>1.68</v>
      </c>
      <c r="M90" s="8">
        <v>5</v>
      </c>
      <c r="N90" s="8">
        <v>10</v>
      </c>
    </row>
    <row r="91" spans="1:14">
      <c r="A91" s="4" t="s">
        <v>192</v>
      </c>
      <c r="B91" s="4" t="s">
        <v>190</v>
      </c>
      <c r="C91" s="5" t="s">
        <v>93</v>
      </c>
      <c r="D91" s="6">
        <v>1.6</v>
      </c>
      <c r="E91" s="75">
        <f t="shared" si="1"/>
        <v>0.625</v>
      </c>
      <c r="F91" s="6">
        <v>1.65</v>
      </c>
      <c r="G91" s="6">
        <v>0.47</v>
      </c>
      <c r="H91" s="7">
        <v>0.28999999999999998</v>
      </c>
      <c r="I91" s="6">
        <v>1.2</v>
      </c>
      <c r="J91" s="6">
        <v>2.14</v>
      </c>
      <c r="K91" s="6">
        <v>1.4</v>
      </c>
      <c r="L91" s="6">
        <v>1.87</v>
      </c>
      <c r="M91" s="8">
        <v>2</v>
      </c>
      <c r="N91" s="8">
        <v>3</v>
      </c>
    </row>
    <row r="92" spans="1:14" ht="26">
      <c r="A92" s="4" t="s">
        <v>206</v>
      </c>
      <c r="B92" s="4" t="s">
        <v>162</v>
      </c>
      <c r="C92" s="5" t="s">
        <v>94</v>
      </c>
      <c r="D92" s="6">
        <v>1.64</v>
      </c>
      <c r="E92" s="75">
        <f t="shared" si="1"/>
        <v>0.6097560975609756</v>
      </c>
      <c r="F92" s="6">
        <v>2.56</v>
      </c>
      <c r="G92" s="6">
        <v>2.3199999999999998</v>
      </c>
      <c r="H92" s="7">
        <v>0.91</v>
      </c>
      <c r="I92" s="6">
        <v>0.84</v>
      </c>
      <c r="J92" s="6">
        <v>5.2</v>
      </c>
      <c r="K92" s="6">
        <v>1.24</v>
      </c>
      <c r="L92" s="6">
        <v>3.42</v>
      </c>
      <c r="M92" s="8">
        <v>3</v>
      </c>
      <c r="N92" s="8">
        <v>3</v>
      </c>
    </row>
    <row r="93" spans="1:14">
      <c r="A93" s="4" t="s">
        <v>192</v>
      </c>
      <c r="B93" s="4" t="s">
        <v>190</v>
      </c>
      <c r="C93" s="5" t="s">
        <v>95</v>
      </c>
      <c r="D93" s="6">
        <v>1.76</v>
      </c>
      <c r="E93" s="75">
        <f t="shared" si="1"/>
        <v>0.56818181818181823</v>
      </c>
      <c r="F93" s="6">
        <v>1.8</v>
      </c>
      <c r="G93" s="6">
        <v>0.11</v>
      </c>
      <c r="H93" s="7">
        <v>0.06</v>
      </c>
      <c r="I93" s="6">
        <v>1.73</v>
      </c>
      <c r="J93" s="6">
        <v>1.93</v>
      </c>
      <c r="K93" s="6">
        <v>1.74</v>
      </c>
      <c r="L93" s="6">
        <v>1.84</v>
      </c>
      <c r="M93" s="8">
        <v>1</v>
      </c>
      <c r="N93" s="8">
        <v>3</v>
      </c>
    </row>
    <row r="94" spans="1:14" ht="26">
      <c r="A94" s="4" t="s">
        <v>206</v>
      </c>
      <c r="B94" s="4" t="s">
        <v>151</v>
      </c>
      <c r="C94" s="5" t="s">
        <v>96</v>
      </c>
      <c r="D94" s="6">
        <v>1.77</v>
      </c>
      <c r="E94" s="75">
        <f t="shared" si="1"/>
        <v>0.56497175141242939</v>
      </c>
      <c r="F94" s="6">
        <v>1.77</v>
      </c>
      <c r="G94" s="6">
        <v>0.24</v>
      </c>
      <c r="H94" s="7">
        <v>0.13</v>
      </c>
      <c r="I94" s="6">
        <v>1.6</v>
      </c>
      <c r="J94" s="6">
        <v>1.94</v>
      </c>
      <c r="K94" s="6">
        <v>1.69</v>
      </c>
      <c r="L94" s="6">
        <v>1.86</v>
      </c>
      <c r="M94" s="8">
        <v>1</v>
      </c>
      <c r="N94" s="8">
        <v>2</v>
      </c>
    </row>
    <row r="95" spans="1:14">
      <c r="A95" s="4" t="s">
        <v>192</v>
      </c>
      <c r="B95" s="4" t="s">
        <v>190</v>
      </c>
      <c r="C95" s="5" t="s">
        <v>97</v>
      </c>
      <c r="D95" s="6">
        <v>1.8</v>
      </c>
      <c r="E95" s="75">
        <f t="shared" si="1"/>
        <v>0.55555555555555558</v>
      </c>
      <c r="F95" s="6">
        <v>2</v>
      </c>
      <c r="G95" s="6">
        <v>1.08</v>
      </c>
      <c r="H95" s="7">
        <v>0.54</v>
      </c>
      <c r="I95" s="6">
        <v>0.94</v>
      </c>
      <c r="J95" s="6">
        <v>4.5</v>
      </c>
      <c r="K95" s="6">
        <v>1.3</v>
      </c>
      <c r="L95" s="6">
        <v>2.4</v>
      </c>
      <c r="M95" s="8">
        <v>9</v>
      </c>
      <c r="N95" s="8">
        <v>21</v>
      </c>
    </row>
    <row r="96" spans="1:14">
      <c r="A96" s="4" t="s">
        <v>181</v>
      </c>
      <c r="B96" s="4" t="s">
        <v>182</v>
      </c>
      <c r="C96" s="5" t="s">
        <v>224</v>
      </c>
      <c r="D96" s="11">
        <v>2.02</v>
      </c>
      <c r="E96" s="75">
        <f t="shared" si="1"/>
        <v>0.49504950495049505</v>
      </c>
      <c r="F96" s="11">
        <v>2.5299999999999998</v>
      </c>
      <c r="G96" s="11">
        <v>1.0900000000000001</v>
      </c>
      <c r="H96" s="12">
        <v>0.43</v>
      </c>
      <c r="I96" s="11">
        <v>1.38</v>
      </c>
      <c r="J96" s="11">
        <v>4.5999999999999996</v>
      </c>
      <c r="K96" s="11">
        <v>1.94</v>
      </c>
      <c r="L96" s="11">
        <v>2.92</v>
      </c>
      <c r="M96" s="8">
        <v>2</v>
      </c>
      <c r="N96" s="8">
        <v>7</v>
      </c>
    </row>
    <row r="97" spans="1:14">
      <c r="A97" s="4" t="s">
        <v>169</v>
      </c>
      <c r="B97" s="4" t="s">
        <v>177</v>
      </c>
      <c r="C97" s="5" t="s">
        <v>98</v>
      </c>
      <c r="D97" s="6">
        <v>2.09</v>
      </c>
      <c r="E97" s="75">
        <f t="shared" si="1"/>
        <v>0.47846889952153115</v>
      </c>
      <c r="F97" s="6"/>
      <c r="G97" s="6"/>
      <c r="H97" s="9"/>
      <c r="I97" s="6"/>
      <c r="J97" s="6"/>
      <c r="K97" s="6"/>
      <c r="L97" s="6"/>
      <c r="M97" s="8">
        <v>1</v>
      </c>
      <c r="N97" s="8">
        <v>1</v>
      </c>
    </row>
    <row r="98" spans="1:14" ht="26" customHeight="1">
      <c r="A98" s="4" t="s">
        <v>205</v>
      </c>
      <c r="B98" s="4" t="s">
        <v>151</v>
      </c>
      <c r="C98" s="5" t="s">
        <v>99</v>
      </c>
      <c r="D98" s="6">
        <v>2.1</v>
      </c>
      <c r="E98" s="75">
        <f t="shared" si="1"/>
        <v>0.47619047619047616</v>
      </c>
      <c r="F98" s="6">
        <v>2.23</v>
      </c>
      <c r="G98" s="6">
        <v>0.71</v>
      </c>
      <c r="H98" s="7">
        <v>0.17</v>
      </c>
      <c r="I98" s="6">
        <v>1.68</v>
      </c>
      <c r="J98" s="6">
        <v>3.79</v>
      </c>
      <c r="K98" s="6">
        <v>1.89</v>
      </c>
      <c r="L98" s="6">
        <v>2.12</v>
      </c>
      <c r="M98" s="8">
        <v>5</v>
      </c>
      <c r="N98" s="8">
        <v>7</v>
      </c>
    </row>
    <row r="99" spans="1:14">
      <c r="A99" s="4" t="s">
        <v>192</v>
      </c>
      <c r="B99" s="4" t="s">
        <v>190</v>
      </c>
      <c r="C99" s="5" t="s">
        <v>100</v>
      </c>
      <c r="D99" s="6">
        <v>2.15</v>
      </c>
      <c r="E99" s="75">
        <f t="shared" si="1"/>
        <v>0.46511627906976744</v>
      </c>
      <c r="F99" s="6">
        <v>2.6</v>
      </c>
      <c r="G99" s="6">
        <v>1.45</v>
      </c>
      <c r="H99" s="7">
        <v>0.56000000000000005</v>
      </c>
      <c r="I99" s="6">
        <v>1.39</v>
      </c>
      <c r="J99" s="6">
        <v>6.32</v>
      </c>
      <c r="K99" s="6">
        <v>1.75</v>
      </c>
      <c r="L99" s="6">
        <v>2.68</v>
      </c>
      <c r="M99" s="8">
        <v>4</v>
      </c>
      <c r="N99" s="8">
        <v>10</v>
      </c>
    </row>
    <row r="100" spans="1:14" ht="28" customHeight="1">
      <c r="A100" s="4" t="s">
        <v>169</v>
      </c>
      <c r="B100" s="4" t="s">
        <v>172</v>
      </c>
      <c r="C100" s="5" t="s">
        <v>101</v>
      </c>
      <c r="D100" s="6">
        <v>2.2000000000000002</v>
      </c>
      <c r="E100" s="75">
        <f t="shared" si="1"/>
        <v>0.45454545454545453</v>
      </c>
      <c r="F100" s="6">
        <v>2.69</v>
      </c>
      <c r="G100" s="6">
        <v>1.36</v>
      </c>
      <c r="H100" s="7">
        <v>0.51</v>
      </c>
      <c r="I100" s="6">
        <v>0.92</v>
      </c>
      <c r="J100" s="6">
        <v>6.12</v>
      </c>
      <c r="K100" s="6">
        <v>1.86</v>
      </c>
      <c r="L100" s="6">
        <v>3.65</v>
      </c>
      <c r="M100" s="8">
        <v>13</v>
      </c>
      <c r="N100" s="8">
        <v>33</v>
      </c>
    </row>
    <row r="101" spans="1:14">
      <c r="A101" s="4" t="s">
        <v>181</v>
      </c>
      <c r="B101" s="4" t="s">
        <v>182</v>
      </c>
      <c r="C101" s="5" t="s">
        <v>225</v>
      </c>
      <c r="D101" s="11">
        <v>2.5</v>
      </c>
      <c r="E101" s="75">
        <f t="shared" si="1"/>
        <v>0.4</v>
      </c>
      <c r="F101" s="11">
        <v>3.34</v>
      </c>
      <c r="G101" s="11">
        <v>1.9</v>
      </c>
      <c r="H101" s="12">
        <v>0.56999999999999995</v>
      </c>
      <c r="I101" s="11">
        <v>1.02</v>
      </c>
      <c r="J101" s="11">
        <v>7.5</v>
      </c>
      <c r="K101" s="11">
        <v>1.98</v>
      </c>
      <c r="L101" s="11">
        <v>3.7</v>
      </c>
      <c r="M101" s="8">
        <v>2</v>
      </c>
      <c r="N101" s="8">
        <v>5</v>
      </c>
    </row>
    <row r="102" spans="1:14">
      <c r="A102" s="4" t="s">
        <v>169</v>
      </c>
      <c r="B102" s="4" t="s">
        <v>171</v>
      </c>
      <c r="C102" s="5" t="s">
        <v>102</v>
      </c>
      <c r="D102" s="6">
        <v>2.5499999999999998</v>
      </c>
      <c r="E102" s="75">
        <f t="shared" si="1"/>
        <v>0.39215686274509809</v>
      </c>
      <c r="F102" s="6">
        <v>2.66</v>
      </c>
      <c r="G102" s="6">
        <v>1.29</v>
      </c>
      <c r="H102" s="7">
        <v>0.48</v>
      </c>
      <c r="I102" s="6">
        <v>0.66</v>
      </c>
      <c r="J102" s="6">
        <v>5.69</v>
      </c>
      <c r="K102" s="6">
        <v>1.64</v>
      </c>
      <c r="L102" s="6">
        <v>3.08</v>
      </c>
      <c r="M102" s="8">
        <v>12</v>
      </c>
      <c r="N102" s="8">
        <v>27</v>
      </c>
    </row>
    <row r="103" spans="1:14">
      <c r="A103" s="4" t="s">
        <v>192</v>
      </c>
      <c r="B103" s="4" t="s">
        <v>190</v>
      </c>
      <c r="C103" s="5" t="s">
        <v>103</v>
      </c>
      <c r="D103" s="6">
        <v>2.66</v>
      </c>
      <c r="E103" s="75">
        <f t="shared" si="1"/>
        <v>0.37593984962406013</v>
      </c>
      <c r="F103" s="6">
        <v>2.66</v>
      </c>
      <c r="G103" s="6">
        <v>1.59</v>
      </c>
      <c r="H103" s="7">
        <v>0.6</v>
      </c>
      <c r="I103" s="6">
        <v>1.54</v>
      </c>
      <c r="J103" s="6">
        <v>3.79</v>
      </c>
      <c r="K103" s="6">
        <v>2.1</v>
      </c>
      <c r="L103" s="6">
        <v>3.22</v>
      </c>
      <c r="M103" s="8">
        <v>2</v>
      </c>
      <c r="N103" s="8">
        <v>2</v>
      </c>
    </row>
    <row r="104" spans="1:14">
      <c r="A104" s="4" t="s">
        <v>192</v>
      </c>
      <c r="B104" s="4" t="s">
        <v>193</v>
      </c>
      <c r="C104" s="5" t="s">
        <v>104</v>
      </c>
      <c r="D104" s="6">
        <v>3.09</v>
      </c>
      <c r="E104" s="75">
        <f t="shared" si="1"/>
        <v>0.3236245954692557</v>
      </c>
      <c r="F104" s="6">
        <v>3.09</v>
      </c>
      <c r="G104" s="6">
        <v>1.44</v>
      </c>
      <c r="H104" s="7">
        <v>0.47</v>
      </c>
      <c r="I104" s="6">
        <v>2.0699999999999998</v>
      </c>
      <c r="J104" s="6">
        <v>4.0999999999999996</v>
      </c>
      <c r="K104" s="6">
        <v>2.58</v>
      </c>
      <c r="L104" s="6">
        <v>3.59</v>
      </c>
      <c r="M104" s="8">
        <v>2</v>
      </c>
      <c r="N104" s="8">
        <v>2</v>
      </c>
    </row>
    <row r="105" spans="1:14">
      <c r="A105" s="4" t="s">
        <v>192</v>
      </c>
      <c r="B105" s="4" t="s">
        <v>190</v>
      </c>
      <c r="C105" s="5" t="s">
        <v>105</v>
      </c>
      <c r="D105" s="6">
        <v>3.27</v>
      </c>
      <c r="E105" s="75">
        <f t="shared" si="1"/>
        <v>0.3058103975535168</v>
      </c>
      <c r="F105" s="6">
        <v>3.55</v>
      </c>
      <c r="G105" s="6">
        <v>1.63</v>
      </c>
      <c r="H105" s="7">
        <v>0.46</v>
      </c>
      <c r="I105" s="6">
        <v>1.91</v>
      </c>
      <c r="J105" s="6">
        <v>5.76</v>
      </c>
      <c r="K105" s="6">
        <v>2.68</v>
      </c>
      <c r="L105" s="6">
        <v>4.1399999999999997</v>
      </c>
      <c r="M105" s="8">
        <v>2</v>
      </c>
      <c r="N105" s="8">
        <v>4</v>
      </c>
    </row>
    <row r="106" spans="1:14">
      <c r="A106" s="4" t="s">
        <v>192</v>
      </c>
      <c r="B106" s="4" t="s">
        <v>190</v>
      </c>
      <c r="C106" s="5" t="s">
        <v>106</v>
      </c>
      <c r="D106" s="6">
        <v>3.41</v>
      </c>
      <c r="E106" s="75">
        <f t="shared" si="1"/>
        <v>0.29325513196480935</v>
      </c>
      <c r="F106" s="6">
        <v>3.37</v>
      </c>
      <c r="G106" s="6">
        <v>0.08</v>
      </c>
      <c r="H106" s="7">
        <v>0.03</v>
      </c>
      <c r="I106" s="6">
        <v>2.8</v>
      </c>
      <c r="J106" s="6">
        <v>3.84</v>
      </c>
      <c r="K106" s="6">
        <v>3.03</v>
      </c>
      <c r="L106" s="6">
        <v>3.75</v>
      </c>
      <c r="M106" s="8">
        <v>2</v>
      </c>
      <c r="N106" s="8">
        <v>4</v>
      </c>
    </row>
    <row r="107" spans="1:14">
      <c r="A107" s="4" t="s">
        <v>192</v>
      </c>
      <c r="B107" s="4" t="s">
        <v>193</v>
      </c>
      <c r="C107" s="5" t="s">
        <v>107</v>
      </c>
      <c r="D107" s="6">
        <v>3.46</v>
      </c>
      <c r="E107" s="75">
        <f t="shared" si="1"/>
        <v>0.28901734104046245</v>
      </c>
      <c r="F107" s="6">
        <v>3.39</v>
      </c>
      <c r="G107" s="6">
        <v>1.21</v>
      </c>
      <c r="H107" s="7">
        <v>0.36</v>
      </c>
      <c r="I107" s="6">
        <v>1.3</v>
      </c>
      <c r="J107" s="6">
        <v>6</v>
      </c>
      <c r="K107" s="6">
        <v>2.4500000000000002</v>
      </c>
      <c r="L107" s="6">
        <v>4.05</v>
      </c>
      <c r="M107" s="8">
        <v>19</v>
      </c>
      <c r="N107" s="8">
        <v>38</v>
      </c>
    </row>
    <row r="108" spans="1:14">
      <c r="A108" s="4" t="s">
        <v>192</v>
      </c>
      <c r="B108" s="4" t="s">
        <v>190</v>
      </c>
      <c r="C108" s="5" t="s">
        <v>108</v>
      </c>
      <c r="D108" s="6">
        <v>3.47</v>
      </c>
      <c r="E108" s="75">
        <f t="shared" si="1"/>
        <v>0.28818443804034583</v>
      </c>
      <c r="F108" s="6">
        <v>3.76</v>
      </c>
      <c r="G108" s="6">
        <v>1.47</v>
      </c>
      <c r="H108" s="7">
        <v>0.39</v>
      </c>
      <c r="I108" s="6">
        <v>2.04</v>
      </c>
      <c r="J108" s="6">
        <v>8.33</v>
      </c>
      <c r="K108" s="6">
        <v>2.88</v>
      </c>
      <c r="L108" s="6">
        <v>4.13</v>
      </c>
      <c r="M108" s="8">
        <v>9</v>
      </c>
      <c r="N108" s="8">
        <v>21</v>
      </c>
    </row>
    <row r="109" spans="1:14">
      <c r="A109" s="4" t="s">
        <v>192</v>
      </c>
      <c r="B109" s="4" t="s">
        <v>190</v>
      </c>
      <c r="C109" s="5" t="s">
        <v>109</v>
      </c>
      <c r="D109" s="6">
        <v>3.49</v>
      </c>
      <c r="E109" s="75">
        <f t="shared" si="1"/>
        <v>0.28653295128939826</v>
      </c>
      <c r="F109" s="6">
        <v>4.41</v>
      </c>
      <c r="G109" s="6">
        <v>3.62</v>
      </c>
      <c r="H109" s="7">
        <v>0.82</v>
      </c>
      <c r="I109" s="6">
        <v>0.78</v>
      </c>
      <c r="J109" s="6">
        <v>20.86</v>
      </c>
      <c r="K109" s="6">
        <v>1.99</v>
      </c>
      <c r="L109" s="6">
        <v>5.16</v>
      </c>
      <c r="M109" s="8">
        <v>47</v>
      </c>
      <c r="N109" s="8">
        <v>148</v>
      </c>
    </row>
    <row r="110" spans="1:14">
      <c r="A110" s="4" t="s">
        <v>192</v>
      </c>
      <c r="B110" s="4" t="s">
        <v>190</v>
      </c>
      <c r="C110" s="5" t="s">
        <v>110</v>
      </c>
      <c r="D110" s="6">
        <v>3.51</v>
      </c>
      <c r="E110" s="75">
        <f t="shared" si="1"/>
        <v>0.28490028490028491</v>
      </c>
      <c r="F110" s="6">
        <v>3.49</v>
      </c>
      <c r="G110" s="6">
        <v>1.31</v>
      </c>
      <c r="H110" s="7">
        <v>0.37</v>
      </c>
      <c r="I110" s="6">
        <v>1.58</v>
      </c>
      <c r="J110" s="6">
        <v>5.38</v>
      </c>
      <c r="K110" s="6">
        <v>2.25</v>
      </c>
      <c r="L110" s="6">
        <v>4.5</v>
      </c>
      <c r="M110" s="8">
        <v>10</v>
      </c>
      <c r="N110" s="8">
        <v>16</v>
      </c>
    </row>
    <row r="111" spans="1:14">
      <c r="A111" s="4" t="s">
        <v>181</v>
      </c>
      <c r="B111" s="4" t="s">
        <v>185</v>
      </c>
      <c r="C111" s="5" t="s">
        <v>111</v>
      </c>
      <c r="D111" s="6">
        <v>3.57</v>
      </c>
      <c r="E111" s="75">
        <f t="shared" si="1"/>
        <v>0.28011204481792717</v>
      </c>
      <c r="F111" s="6">
        <v>3.75</v>
      </c>
      <c r="G111" s="6">
        <v>0.86</v>
      </c>
      <c r="H111" s="7">
        <v>0.23</v>
      </c>
      <c r="I111" s="6">
        <v>2.87</v>
      </c>
      <c r="J111" s="6">
        <v>5.2</v>
      </c>
      <c r="K111" s="6">
        <v>3.14</v>
      </c>
      <c r="L111" s="6">
        <v>4.18</v>
      </c>
      <c r="M111" s="8">
        <v>1</v>
      </c>
      <c r="N111" s="8">
        <v>7</v>
      </c>
    </row>
    <row r="112" spans="1:14">
      <c r="A112" s="4" t="s">
        <v>192</v>
      </c>
      <c r="B112" s="4" t="s">
        <v>193</v>
      </c>
      <c r="C112" s="5" t="s">
        <v>112</v>
      </c>
      <c r="D112" s="6">
        <v>3.65</v>
      </c>
      <c r="E112" s="75">
        <f t="shared" si="1"/>
        <v>0.27397260273972601</v>
      </c>
      <c r="F112" s="6">
        <v>4.12</v>
      </c>
      <c r="G112" s="6">
        <v>1.72</v>
      </c>
      <c r="H112" s="7">
        <v>0.42</v>
      </c>
      <c r="I112" s="6">
        <v>1.06</v>
      </c>
      <c r="J112" s="6">
        <v>9.98</v>
      </c>
      <c r="K112" s="6">
        <v>2.77</v>
      </c>
      <c r="L112" s="6">
        <v>5.31</v>
      </c>
      <c r="M112" s="8">
        <v>29</v>
      </c>
      <c r="N112" s="8">
        <v>95</v>
      </c>
    </row>
    <row r="113" spans="1:14" ht="26">
      <c r="A113" s="4" t="s">
        <v>206</v>
      </c>
      <c r="B113" s="4" t="s">
        <v>161</v>
      </c>
      <c r="C113" s="5" t="s">
        <v>113</v>
      </c>
      <c r="D113" s="6">
        <v>3.7</v>
      </c>
      <c r="E113" s="75">
        <f t="shared" si="1"/>
        <v>0.27027027027027023</v>
      </c>
      <c r="F113" s="6">
        <v>3.15</v>
      </c>
      <c r="G113" s="6">
        <v>1.64</v>
      </c>
      <c r="H113" s="7">
        <v>0.52</v>
      </c>
      <c r="I113" s="6">
        <v>1.3</v>
      </c>
      <c r="J113" s="6">
        <v>4.7300000000000004</v>
      </c>
      <c r="K113" s="6">
        <v>1.5</v>
      </c>
      <c r="L113" s="6">
        <v>4.51</v>
      </c>
      <c r="M113" s="8">
        <v>3</v>
      </c>
      <c r="N113" s="8">
        <v>5</v>
      </c>
    </row>
    <row r="114" spans="1:14">
      <c r="A114" s="4" t="s">
        <v>192</v>
      </c>
      <c r="B114" s="4" t="s">
        <v>190</v>
      </c>
      <c r="C114" s="5" t="s">
        <v>114</v>
      </c>
      <c r="D114" s="6">
        <v>3.88</v>
      </c>
      <c r="E114" s="75">
        <f t="shared" si="1"/>
        <v>0.25773195876288663</v>
      </c>
      <c r="F114" s="6"/>
      <c r="G114" s="6"/>
      <c r="H114" s="9"/>
      <c r="I114" s="6"/>
      <c r="J114" s="6"/>
      <c r="K114" s="6"/>
      <c r="L114" s="6"/>
      <c r="M114" s="8">
        <v>1</v>
      </c>
      <c r="N114" s="8">
        <v>1</v>
      </c>
    </row>
    <row r="115" spans="1:14">
      <c r="A115" s="4" t="s">
        <v>189</v>
      </c>
      <c r="B115" s="4" t="s">
        <v>195</v>
      </c>
      <c r="C115" s="5" t="s">
        <v>115</v>
      </c>
      <c r="D115" s="6">
        <v>4.0999999999999996</v>
      </c>
      <c r="E115" s="75">
        <f t="shared" si="1"/>
        <v>0.24390243902439027</v>
      </c>
      <c r="F115" s="6"/>
      <c r="G115" s="6"/>
      <c r="H115" s="9"/>
      <c r="I115" s="6"/>
      <c r="J115" s="6"/>
      <c r="K115" s="6"/>
      <c r="L115" s="6"/>
      <c r="M115" s="8">
        <v>1</v>
      </c>
      <c r="N115" s="8">
        <v>1</v>
      </c>
    </row>
    <row r="116" spans="1:14">
      <c r="A116" s="4" t="s">
        <v>192</v>
      </c>
      <c r="B116" s="4" t="s">
        <v>190</v>
      </c>
      <c r="C116" s="5" t="s">
        <v>116</v>
      </c>
      <c r="D116" s="6">
        <v>4.2</v>
      </c>
      <c r="E116" s="75">
        <f t="shared" si="1"/>
        <v>0.23809523809523808</v>
      </c>
      <c r="F116" s="6">
        <v>3.73</v>
      </c>
      <c r="G116" s="6">
        <v>1.1299999999999999</v>
      </c>
      <c r="H116" s="7">
        <v>0.3</v>
      </c>
      <c r="I116" s="6">
        <v>1.37</v>
      </c>
      <c r="J116" s="6">
        <v>5.95</v>
      </c>
      <c r="K116" s="6">
        <v>3.11</v>
      </c>
      <c r="L116" s="6">
        <v>4.33</v>
      </c>
      <c r="M116" s="8">
        <v>9</v>
      </c>
      <c r="N116" s="8">
        <v>20</v>
      </c>
    </row>
    <row r="117" spans="1:14">
      <c r="A117" s="4" t="s">
        <v>192</v>
      </c>
      <c r="B117" s="4" t="s">
        <v>195</v>
      </c>
      <c r="C117" s="5" t="s">
        <v>117</v>
      </c>
      <c r="D117" s="6">
        <v>4.7</v>
      </c>
      <c r="E117" s="75">
        <f t="shared" si="1"/>
        <v>0.21276595744680851</v>
      </c>
      <c r="F117" s="6">
        <v>4.7</v>
      </c>
      <c r="G117" s="6">
        <v>1.24</v>
      </c>
      <c r="H117" s="7">
        <v>0.26</v>
      </c>
      <c r="I117" s="6">
        <v>3.82</v>
      </c>
      <c r="J117" s="6">
        <v>5.58</v>
      </c>
      <c r="K117" s="6">
        <v>4.26</v>
      </c>
      <c r="L117" s="6">
        <v>5.14</v>
      </c>
      <c r="M117" s="8">
        <v>2</v>
      </c>
      <c r="N117" s="8">
        <v>2</v>
      </c>
    </row>
    <row r="118" spans="1:14">
      <c r="A118" s="4" t="s">
        <v>192</v>
      </c>
      <c r="B118" s="4" t="s">
        <v>193</v>
      </c>
      <c r="C118" s="5" t="s">
        <v>208</v>
      </c>
      <c r="D118" s="11">
        <v>5.39</v>
      </c>
      <c r="E118" s="75">
        <f t="shared" si="1"/>
        <v>0.1855287569573284</v>
      </c>
      <c r="F118" s="11">
        <v>5.6</v>
      </c>
      <c r="G118" s="11">
        <v>1.51</v>
      </c>
      <c r="H118" s="12">
        <v>0.27</v>
      </c>
      <c r="I118" s="11">
        <v>3.2</v>
      </c>
      <c r="J118" s="11">
        <v>10.25</v>
      </c>
      <c r="K118" s="11">
        <v>4.3099999999999996</v>
      </c>
      <c r="L118" s="11">
        <v>6.45</v>
      </c>
      <c r="M118" s="8">
        <v>24</v>
      </c>
      <c r="N118" s="8">
        <v>91</v>
      </c>
    </row>
    <row r="119" spans="1:14">
      <c r="A119" s="4" t="s">
        <v>181</v>
      </c>
      <c r="B119" s="4" t="s">
        <v>118</v>
      </c>
      <c r="C119" s="5" t="s">
        <v>118</v>
      </c>
      <c r="D119" s="6">
        <v>5.64</v>
      </c>
      <c r="E119" s="75">
        <f t="shared" si="1"/>
        <v>0.1773049645390071</v>
      </c>
      <c r="F119" s="6">
        <v>5.32</v>
      </c>
      <c r="G119" s="6">
        <v>1.62</v>
      </c>
      <c r="H119" s="7">
        <v>0.31</v>
      </c>
      <c r="I119" s="6">
        <v>2.1</v>
      </c>
      <c r="J119" s="6">
        <v>7.92</v>
      </c>
      <c r="K119" s="6">
        <v>3.82</v>
      </c>
      <c r="L119" s="6">
        <v>7.14</v>
      </c>
      <c r="M119" s="8">
        <v>3</v>
      </c>
      <c r="N119" s="8">
        <v>4</v>
      </c>
    </row>
    <row r="120" spans="1:14">
      <c r="A120" s="4" t="s">
        <v>192</v>
      </c>
      <c r="B120" s="4" t="s">
        <v>193</v>
      </c>
      <c r="C120" s="5" t="s">
        <v>230</v>
      </c>
      <c r="D120" s="11">
        <v>5.74</v>
      </c>
      <c r="E120" s="75">
        <f t="shared" si="1"/>
        <v>0.17421602787456444</v>
      </c>
      <c r="F120" s="11">
        <v>5.85</v>
      </c>
      <c r="G120" s="11">
        <v>1.63</v>
      </c>
      <c r="H120" s="12">
        <v>0.28000000000000003</v>
      </c>
      <c r="I120" s="11">
        <v>3.2</v>
      </c>
      <c r="J120" s="11">
        <v>11.86</v>
      </c>
      <c r="K120" s="11">
        <v>4.5</v>
      </c>
      <c r="L120" s="11">
        <v>6.6</v>
      </c>
      <c r="M120" s="8">
        <v>38</v>
      </c>
      <c r="N120" s="8">
        <v>129</v>
      </c>
    </row>
    <row r="121" spans="1:14">
      <c r="A121" s="4" t="s">
        <v>192</v>
      </c>
      <c r="B121" s="4" t="s">
        <v>193</v>
      </c>
      <c r="C121" s="5" t="s">
        <v>209</v>
      </c>
      <c r="D121" s="11">
        <v>6</v>
      </c>
      <c r="E121" s="75">
        <f t="shared" si="1"/>
        <v>0.16666666666666666</v>
      </c>
      <c r="F121" s="11">
        <v>6.24</v>
      </c>
      <c r="G121" s="11">
        <v>1.46</v>
      </c>
      <c r="H121" s="12">
        <v>0.23</v>
      </c>
      <c r="I121" s="11">
        <v>4.3</v>
      </c>
      <c r="J121" s="11">
        <v>8.5299999999999994</v>
      </c>
      <c r="K121" s="11">
        <v>4.97</v>
      </c>
      <c r="L121" s="11">
        <v>7.58</v>
      </c>
      <c r="M121" s="8">
        <v>6</v>
      </c>
      <c r="N121" s="8">
        <v>9</v>
      </c>
    </row>
    <row r="122" spans="1:14">
      <c r="A122" s="4" t="s">
        <v>192</v>
      </c>
      <c r="B122" s="4" t="s">
        <v>193</v>
      </c>
      <c r="C122" s="5" t="s">
        <v>210</v>
      </c>
      <c r="D122" s="11">
        <v>6.11</v>
      </c>
      <c r="E122" s="75">
        <f t="shared" si="1"/>
        <v>0.16366612111292961</v>
      </c>
      <c r="F122" s="11">
        <v>5.57</v>
      </c>
      <c r="G122" s="11">
        <v>1.1299999999999999</v>
      </c>
      <c r="H122" s="12">
        <v>0.2</v>
      </c>
      <c r="I122" s="11">
        <v>3.5</v>
      </c>
      <c r="J122" s="11">
        <v>6.92</v>
      </c>
      <c r="K122" s="11">
        <v>4.54</v>
      </c>
      <c r="L122" s="11">
        <v>6.34</v>
      </c>
      <c r="M122" s="8">
        <v>5</v>
      </c>
      <c r="N122" s="8">
        <v>13</v>
      </c>
    </row>
    <row r="123" spans="1:14">
      <c r="A123" s="4" t="s">
        <v>192</v>
      </c>
      <c r="B123" s="4" t="s">
        <v>190</v>
      </c>
      <c r="C123" s="5" t="s">
        <v>120</v>
      </c>
      <c r="D123" s="6">
        <v>6.45</v>
      </c>
      <c r="E123" s="75">
        <f t="shared" si="1"/>
        <v>0.15503875968992248</v>
      </c>
      <c r="F123" s="6">
        <v>6.45</v>
      </c>
      <c r="G123" s="6">
        <v>4.6900000000000004</v>
      </c>
      <c r="H123" s="7">
        <v>0.73</v>
      </c>
      <c r="I123" s="6">
        <v>3.13</v>
      </c>
      <c r="J123" s="6">
        <v>9.77</v>
      </c>
      <c r="K123" s="6">
        <v>4.79</v>
      </c>
      <c r="L123" s="6">
        <v>8.11</v>
      </c>
      <c r="M123" s="8">
        <v>2</v>
      </c>
      <c r="N123" s="8">
        <v>2</v>
      </c>
    </row>
    <row r="124" spans="1:14">
      <c r="A124" s="4" t="s">
        <v>192</v>
      </c>
      <c r="B124" s="4" t="s">
        <v>190</v>
      </c>
      <c r="C124" s="5" t="s">
        <v>121</v>
      </c>
      <c r="D124" s="6">
        <v>6.63</v>
      </c>
      <c r="E124" s="75">
        <f t="shared" si="1"/>
        <v>0.15082956259426847</v>
      </c>
      <c r="F124" s="6">
        <v>6.63</v>
      </c>
      <c r="G124" s="6">
        <v>4.4400000000000004</v>
      </c>
      <c r="H124" s="7">
        <v>0.67</v>
      </c>
      <c r="I124" s="6">
        <v>3.49</v>
      </c>
      <c r="J124" s="6">
        <v>9.77</v>
      </c>
      <c r="K124" s="6">
        <v>5.0599999999999996</v>
      </c>
      <c r="L124" s="6">
        <v>8.1999999999999993</v>
      </c>
      <c r="M124" s="8">
        <v>2</v>
      </c>
      <c r="N124" s="8">
        <v>2</v>
      </c>
    </row>
    <row r="125" spans="1:14">
      <c r="A125" s="4" t="s">
        <v>192</v>
      </c>
      <c r="B125" s="4" t="s">
        <v>190</v>
      </c>
      <c r="C125" s="5" t="s">
        <v>122</v>
      </c>
      <c r="D125" s="6">
        <v>6.94</v>
      </c>
      <c r="E125" s="75">
        <f t="shared" si="1"/>
        <v>0.14409221902017291</v>
      </c>
      <c r="F125" s="6"/>
      <c r="G125" s="6"/>
      <c r="H125" s="9"/>
      <c r="I125" s="6"/>
      <c r="J125" s="6"/>
      <c r="K125" s="6"/>
      <c r="L125" s="6"/>
      <c r="M125" s="8">
        <v>1</v>
      </c>
      <c r="N125" s="8">
        <v>1</v>
      </c>
    </row>
    <row r="126" spans="1:14">
      <c r="A126" s="4" t="s">
        <v>192</v>
      </c>
      <c r="B126" s="4" t="s">
        <v>190</v>
      </c>
      <c r="C126" s="5" t="s">
        <v>123</v>
      </c>
      <c r="D126" s="6">
        <v>7.13</v>
      </c>
      <c r="E126" s="75">
        <f t="shared" si="1"/>
        <v>0.14025245441795231</v>
      </c>
      <c r="F126" s="6">
        <v>8.07</v>
      </c>
      <c r="G126" s="6">
        <v>2.4</v>
      </c>
      <c r="H126" s="7">
        <v>0.3</v>
      </c>
      <c r="I126" s="6">
        <v>6.39</v>
      </c>
      <c r="J126" s="6">
        <v>11.61</v>
      </c>
      <c r="K126" s="6">
        <v>6.78</v>
      </c>
      <c r="L126" s="6">
        <v>8.42</v>
      </c>
      <c r="M126" s="8">
        <v>3</v>
      </c>
      <c r="N126" s="8">
        <v>4</v>
      </c>
    </row>
    <row r="127" spans="1:14">
      <c r="A127" s="4" t="s">
        <v>192</v>
      </c>
      <c r="B127" s="4" t="s">
        <v>193</v>
      </c>
      <c r="C127" s="5" t="s">
        <v>125</v>
      </c>
      <c r="D127" s="6">
        <v>7.17</v>
      </c>
      <c r="E127" s="75">
        <f t="shared" si="1"/>
        <v>0.1394700139470014</v>
      </c>
      <c r="F127" s="6">
        <v>6.04</v>
      </c>
      <c r="G127" s="6">
        <v>0.66</v>
      </c>
      <c r="H127" s="7">
        <v>0.11</v>
      </c>
      <c r="I127" s="6">
        <v>3.34</v>
      </c>
      <c r="J127" s="6">
        <v>8.49</v>
      </c>
      <c r="K127" s="6">
        <v>3.82</v>
      </c>
      <c r="L127" s="6">
        <v>7.83</v>
      </c>
      <c r="M127" s="8">
        <v>3</v>
      </c>
      <c r="N127" s="8">
        <v>7</v>
      </c>
    </row>
    <row r="128" spans="1:14">
      <c r="A128" s="4" t="s">
        <v>192</v>
      </c>
      <c r="B128" s="4" t="s">
        <v>193</v>
      </c>
      <c r="C128" s="5" t="s">
        <v>211</v>
      </c>
      <c r="D128" s="11">
        <v>7.65</v>
      </c>
      <c r="E128" s="75">
        <f t="shared" si="1"/>
        <v>0.13071895424836602</v>
      </c>
      <c r="F128" s="11">
        <v>7.12</v>
      </c>
      <c r="G128" s="11">
        <v>1.81</v>
      </c>
      <c r="H128" s="12">
        <v>0.25</v>
      </c>
      <c r="I128" s="11">
        <v>3.9</v>
      </c>
      <c r="J128" s="11">
        <v>9.49</v>
      </c>
      <c r="K128" s="11">
        <v>5.83</v>
      </c>
      <c r="L128" s="11">
        <v>8.4600000000000009</v>
      </c>
      <c r="M128" s="8">
        <v>3</v>
      </c>
      <c r="N128" s="8">
        <v>11</v>
      </c>
    </row>
    <row r="129" spans="1:14">
      <c r="A129" s="4" t="s">
        <v>189</v>
      </c>
      <c r="B129" s="4" t="s">
        <v>199</v>
      </c>
      <c r="C129" s="5" t="s">
        <v>124</v>
      </c>
      <c r="D129" s="6">
        <v>7.8</v>
      </c>
      <c r="E129" s="75">
        <f t="shared" si="1"/>
        <v>0.12820512820512822</v>
      </c>
      <c r="F129" s="6">
        <v>14.85</v>
      </c>
      <c r="G129" s="6">
        <v>12.37</v>
      </c>
      <c r="H129" s="7">
        <v>0.83</v>
      </c>
      <c r="I129" s="6">
        <v>5.25</v>
      </c>
      <c r="J129" s="6">
        <v>38</v>
      </c>
      <c r="K129" s="6">
        <v>6.76</v>
      </c>
      <c r="L129" s="6">
        <v>20.2</v>
      </c>
      <c r="M129" s="8">
        <v>7</v>
      </c>
      <c r="N129" s="8">
        <v>11</v>
      </c>
    </row>
    <row r="130" spans="1:14">
      <c r="A130" s="4" t="s">
        <v>192</v>
      </c>
      <c r="B130" s="4" t="s">
        <v>190</v>
      </c>
      <c r="C130" s="5" t="s">
        <v>126</v>
      </c>
      <c r="D130" s="6">
        <v>8.33</v>
      </c>
      <c r="E130" s="75">
        <f t="shared" si="1"/>
        <v>0.12004801920768307</v>
      </c>
      <c r="F130" s="6">
        <v>8.33</v>
      </c>
      <c r="G130" s="6">
        <v>3.27</v>
      </c>
      <c r="H130" s="7">
        <v>0.39</v>
      </c>
      <c r="I130" s="6">
        <v>6.02</v>
      </c>
      <c r="J130" s="6">
        <v>10.65</v>
      </c>
      <c r="K130" s="6">
        <v>7.17</v>
      </c>
      <c r="L130" s="6">
        <v>9.49</v>
      </c>
      <c r="M130" s="8">
        <v>2</v>
      </c>
      <c r="N130" s="8">
        <v>2</v>
      </c>
    </row>
    <row r="131" spans="1:14">
      <c r="A131" s="4" t="s">
        <v>192</v>
      </c>
      <c r="B131" s="4" t="s">
        <v>190</v>
      </c>
      <c r="C131" s="5" t="s">
        <v>127</v>
      </c>
      <c r="D131" s="6">
        <v>8.41</v>
      </c>
      <c r="E131" s="75">
        <f t="shared" ref="E131:E155" si="2">1/D131</f>
        <v>0.11890606420927467</v>
      </c>
      <c r="F131" s="6"/>
      <c r="G131" s="6"/>
      <c r="H131" s="9"/>
      <c r="I131" s="6"/>
      <c r="J131" s="6"/>
      <c r="K131" s="6"/>
      <c r="L131" s="6"/>
      <c r="M131" s="8">
        <v>1</v>
      </c>
      <c r="N131" s="8">
        <v>1</v>
      </c>
    </row>
    <row r="132" spans="1:14">
      <c r="A132" s="4" t="s">
        <v>181</v>
      </c>
      <c r="B132" s="4" t="s">
        <v>128</v>
      </c>
      <c r="C132" s="5" t="s">
        <v>128</v>
      </c>
      <c r="D132" s="6">
        <v>8.5500000000000007</v>
      </c>
      <c r="E132" s="75">
        <f t="shared" si="2"/>
        <v>0.11695906432748537</v>
      </c>
      <c r="F132" s="6">
        <v>8.86</v>
      </c>
      <c r="G132" s="6">
        <v>2.0699999999999998</v>
      </c>
      <c r="H132" s="7">
        <v>0.23</v>
      </c>
      <c r="I132" s="6">
        <v>5.33</v>
      </c>
      <c r="J132" s="6">
        <v>16.350000000000001</v>
      </c>
      <c r="K132" s="6">
        <v>7.79</v>
      </c>
      <c r="L132" s="6">
        <v>9.58</v>
      </c>
      <c r="M132" s="8">
        <v>22</v>
      </c>
      <c r="N132" s="8">
        <v>38</v>
      </c>
    </row>
    <row r="133" spans="1:14">
      <c r="A133" s="4" t="s">
        <v>181</v>
      </c>
      <c r="B133" s="4" t="s">
        <v>187</v>
      </c>
      <c r="C133" s="5" t="s">
        <v>129</v>
      </c>
      <c r="D133" s="6">
        <v>9.25</v>
      </c>
      <c r="E133" s="75">
        <f t="shared" si="2"/>
        <v>0.10810810810810811</v>
      </c>
      <c r="F133" s="6">
        <v>11.52</v>
      </c>
      <c r="G133" s="6">
        <v>7.37</v>
      </c>
      <c r="H133" s="7">
        <v>0.64</v>
      </c>
      <c r="I133" s="6">
        <v>3.7</v>
      </c>
      <c r="J133" s="6">
        <v>25</v>
      </c>
      <c r="K133" s="6">
        <v>7.28</v>
      </c>
      <c r="L133" s="6">
        <v>12.41</v>
      </c>
      <c r="M133" s="8">
        <v>4</v>
      </c>
      <c r="N133" s="8">
        <v>8</v>
      </c>
    </row>
    <row r="134" spans="1:14">
      <c r="A134" s="4" t="s">
        <v>189</v>
      </c>
      <c r="B134" s="4" t="s">
        <v>199</v>
      </c>
      <c r="C134" s="5" t="s">
        <v>130</v>
      </c>
      <c r="D134" s="6">
        <v>9.51</v>
      </c>
      <c r="E134" s="75">
        <f t="shared" si="2"/>
        <v>0.10515247108307045</v>
      </c>
      <c r="F134" s="6">
        <v>7.54</v>
      </c>
      <c r="G134" s="6">
        <v>4.93</v>
      </c>
      <c r="H134" s="7">
        <v>0.65</v>
      </c>
      <c r="I134" s="6">
        <v>1.92</v>
      </c>
      <c r="J134" s="6">
        <v>13.9</v>
      </c>
      <c r="K134" s="6">
        <v>2.54</v>
      </c>
      <c r="L134" s="6">
        <v>9.84</v>
      </c>
      <c r="M134" s="8">
        <v>3</v>
      </c>
      <c r="N134" s="8">
        <v>5</v>
      </c>
    </row>
    <row r="135" spans="1:14">
      <c r="A135" s="4" t="s">
        <v>192</v>
      </c>
      <c r="B135" s="4" t="s">
        <v>190</v>
      </c>
      <c r="C135" s="5" t="s">
        <v>131</v>
      </c>
      <c r="D135" s="6">
        <v>9.77</v>
      </c>
      <c r="E135" s="75">
        <f t="shared" si="2"/>
        <v>0.10235414534288639</v>
      </c>
      <c r="F135" s="6">
        <v>8.98</v>
      </c>
      <c r="G135" s="6">
        <v>3.93</v>
      </c>
      <c r="H135" s="7">
        <v>0.44</v>
      </c>
      <c r="I135" s="6">
        <v>2.14</v>
      </c>
      <c r="J135" s="6">
        <v>14.15</v>
      </c>
      <c r="K135" s="6">
        <v>7.07</v>
      </c>
      <c r="L135" s="6">
        <v>11.32</v>
      </c>
      <c r="M135" s="8">
        <v>5</v>
      </c>
      <c r="N135" s="8">
        <v>7</v>
      </c>
    </row>
    <row r="136" spans="1:14">
      <c r="A136" s="4" t="s">
        <v>192</v>
      </c>
      <c r="B136" s="4" t="s">
        <v>190</v>
      </c>
      <c r="C136" s="5" t="s">
        <v>132</v>
      </c>
      <c r="D136" s="6">
        <v>11.44</v>
      </c>
      <c r="E136" s="75">
        <f t="shared" si="2"/>
        <v>8.7412587412587422E-2</v>
      </c>
      <c r="F136" s="6"/>
      <c r="G136" s="6"/>
      <c r="H136" s="9"/>
      <c r="I136" s="6"/>
      <c r="J136" s="6"/>
      <c r="K136" s="6"/>
      <c r="L136" s="6"/>
      <c r="M136" s="8">
        <v>1</v>
      </c>
      <c r="N136" s="8">
        <v>1</v>
      </c>
    </row>
    <row r="137" spans="1:14">
      <c r="A137" s="4" t="s">
        <v>192</v>
      </c>
      <c r="B137" s="4" t="s">
        <v>190</v>
      </c>
      <c r="C137" s="5" t="s">
        <v>133</v>
      </c>
      <c r="D137" s="6">
        <v>11.5</v>
      </c>
      <c r="E137" s="75">
        <f t="shared" si="2"/>
        <v>8.6956521739130432E-2</v>
      </c>
      <c r="F137" s="6">
        <v>11.5</v>
      </c>
      <c r="G137" s="6">
        <v>0.09</v>
      </c>
      <c r="H137" s="7">
        <v>0.01</v>
      </c>
      <c r="I137" s="6">
        <v>11.44</v>
      </c>
      <c r="J137" s="6">
        <v>11.56</v>
      </c>
      <c r="K137" s="6">
        <v>11.47</v>
      </c>
      <c r="L137" s="6">
        <v>11.53</v>
      </c>
      <c r="M137" s="8">
        <v>2</v>
      </c>
      <c r="N137" s="8">
        <v>2</v>
      </c>
    </row>
    <row r="138" spans="1:14">
      <c r="A138" s="4" t="s">
        <v>192</v>
      </c>
      <c r="B138" s="4" t="s">
        <v>190</v>
      </c>
      <c r="C138" s="5" t="s">
        <v>134</v>
      </c>
      <c r="D138" s="6">
        <v>12.29</v>
      </c>
      <c r="E138" s="75">
        <f t="shared" si="2"/>
        <v>8.1366965012205056E-2</v>
      </c>
      <c r="F138" s="6">
        <v>12.29</v>
      </c>
      <c r="G138" s="6">
        <v>2.63</v>
      </c>
      <c r="H138" s="7">
        <v>0.21</v>
      </c>
      <c r="I138" s="6">
        <v>10.43</v>
      </c>
      <c r="J138" s="6">
        <v>14.15</v>
      </c>
      <c r="K138" s="6">
        <v>11.36</v>
      </c>
      <c r="L138" s="6">
        <v>13.22</v>
      </c>
      <c r="M138" s="8">
        <v>2</v>
      </c>
      <c r="N138" s="8">
        <v>2</v>
      </c>
    </row>
    <row r="139" spans="1:14">
      <c r="A139" s="4" t="s">
        <v>192</v>
      </c>
      <c r="B139" s="4" t="s">
        <v>190</v>
      </c>
      <c r="C139" s="5" t="s">
        <v>135</v>
      </c>
      <c r="D139" s="6">
        <v>12.84</v>
      </c>
      <c r="E139" s="75">
        <f t="shared" si="2"/>
        <v>7.7881619937694699E-2</v>
      </c>
      <c r="F139" s="6">
        <v>12.84</v>
      </c>
      <c r="G139" s="6">
        <v>1.98</v>
      </c>
      <c r="H139" s="7">
        <v>0.15</v>
      </c>
      <c r="I139" s="6">
        <v>11.44</v>
      </c>
      <c r="J139" s="6">
        <v>14.24</v>
      </c>
      <c r="K139" s="6">
        <v>12.14</v>
      </c>
      <c r="L139" s="6">
        <v>13.54</v>
      </c>
      <c r="M139" s="8">
        <v>2</v>
      </c>
      <c r="N139" s="8">
        <v>2</v>
      </c>
    </row>
    <row r="140" spans="1:14">
      <c r="A140" s="4" t="s">
        <v>192</v>
      </c>
      <c r="B140" s="4" t="s">
        <v>190</v>
      </c>
      <c r="C140" s="5" t="s">
        <v>136</v>
      </c>
      <c r="D140" s="6">
        <v>14.15</v>
      </c>
      <c r="E140" s="75">
        <f t="shared" si="2"/>
        <v>7.0671378091872794E-2</v>
      </c>
      <c r="F140" s="6"/>
      <c r="G140" s="6"/>
      <c r="H140" s="9"/>
      <c r="I140" s="6"/>
      <c r="J140" s="6"/>
      <c r="K140" s="6"/>
      <c r="L140" s="6"/>
      <c r="M140" s="8">
        <v>1</v>
      </c>
      <c r="N140" s="8">
        <v>1</v>
      </c>
    </row>
    <row r="141" spans="1:14">
      <c r="A141" s="4" t="s">
        <v>192</v>
      </c>
      <c r="B141" s="4" t="s">
        <v>190</v>
      </c>
      <c r="C141" s="5" t="s">
        <v>137</v>
      </c>
      <c r="D141" s="6">
        <v>14.51</v>
      </c>
      <c r="E141" s="75">
        <f t="shared" si="2"/>
        <v>6.8917987594762239E-2</v>
      </c>
      <c r="F141" s="6">
        <v>14.51</v>
      </c>
      <c r="G141" s="6">
        <v>6.91</v>
      </c>
      <c r="H141" s="7">
        <v>0.48</v>
      </c>
      <c r="I141" s="6">
        <v>9.6300000000000008</v>
      </c>
      <c r="J141" s="6">
        <v>19.399999999999999</v>
      </c>
      <c r="K141" s="6">
        <v>12.07</v>
      </c>
      <c r="L141" s="6">
        <v>16.96</v>
      </c>
      <c r="M141" s="8">
        <v>2</v>
      </c>
      <c r="N141" s="8">
        <v>2</v>
      </c>
    </row>
    <row r="142" spans="1:14">
      <c r="A142" s="4" t="s">
        <v>192</v>
      </c>
      <c r="B142" s="4" t="s">
        <v>202</v>
      </c>
      <c r="C142" s="5" t="s">
        <v>226</v>
      </c>
      <c r="D142" s="11">
        <v>17.63</v>
      </c>
      <c r="E142" s="75">
        <f t="shared" si="2"/>
        <v>5.6721497447532618E-2</v>
      </c>
      <c r="F142" s="11">
        <v>19.010000000000002</v>
      </c>
      <c r="G142" s="11">
        <v>6.57</v>
      </c>
      <c r="H142" s="12">
        <v>0.35</v>
      </c>
      <c r="I142" s="11">
        <v>10.050000000000001</v>
      </c>
      <c r="J142" s="11">
        <v>33.49</v>
      </c>
      <c r="K142" s="11">
        <v>16.3</v>
      </c>
      <c r="L142" s="11">
        <v>21.06</v>
      </c>
      <c r="M142" s="8">
        <v>9</v>
      </c>
      <c r="N142" s="8">
        <v>19</v>
      </c>
    </row>
    <row r="143" spans="1:14">
      <c r="A143" s="4" t="s">
        <v>192</v>
      </c>
      <c r="B143" s="4" t="s">
        <v>190</v>
      </c>
      <c r="C143" s="5" t="s">
        <v>138</v>
      </c>
      <c r="D143" s="6">
        <v>20.86</v>
      </c>
      <c r="E143" s="75">
        <f t="shared" si="2"/>
        <v>4.793863854266539E-2</v>
      </c>
      <c r="F143" s="6"/>
      <c r="G143" s="6"/>
      <c r="H143" s="9"/>
      <c r="I143" s="6"/>
      <c r="J143" s="6"/>
      <c r="K143" s="6"/>
      <c r="L143" s="6"/>
      <c r="M143" s="8">
        <v>1</v>
      </c>
      <c r="N143" s="8">
        <v>1</v>
      </c>
    </row>
    <row r="144" spans="1:14">
      <c r="A144" s="4" t="s">
        <v>192</v>
      </c>
      <c r="B144" s="4" t="s">
        <v>202</v>
      </c>
      <c r="C144" s="5" t="s">
        <v>212</v>
      </c>
      <c r="D144" s="11">
        <v>22.88</v>
      </c>
      <c r="E144" s="75">
        <f t="shared" si="2"/>
        <v>4.3706293706293711E-2</v>
      </c>
      <c r="F144" s="11">
        <v>23.06</v>
      </c>
      <c r="G144" s="11">
        <v>4.79</v>
      </c>
      <c r="H144" s="12">
        <v>0.21</v>
      </c>
      <c r="I144" s="11">
        <v>14.38</v>
      </c>
      <c r="J144" s="11">
        <v>34.53</v>
      </c>
      <c r="K144" s="11">
        <v>21.64</v>
      </c>
      <c r="L144" s="11">
        <v>25.41</v>
      </c>
      <c r="M144" s="8">
        <v>8</v>
      </c>
      <c r="N144" s="8">
        <v>24</v>
      </c>
    </row>
    <row r="145" spans="1:14">
      <c r="A145" s="4" t="s">
        <v>192</v>
      </c>
      <c r="B145" s="4" t="s">
        <v>202</v>
      </c>
      <c r="C145" s="5" t="s">
        <v>227</v>
      </c>
      <c r="D145" s="11">
        <v>24.48</v>
      </c>
      <c r="E145" s="75">
        <f t="shared" si="2"/>
        <v>4.084967320261438E-2</v>
      </c>
      <c r="F145" s="11">
        <v>25.84</v>
      </c>
      <c r="G145" s="11">
        <v>9.43</v>
      </c>
      <c r="H145" s="12">
        <v>0.36</v>
      </c>
      <c r="I145" s="11">
        <v>11.04</v>
      </c>
      <c r="J145" s="11">
        <v>43.17</v>
      </c>
      <c r="K145" s="11">
        <v>21.48</v>
      </c>
      <c r="L145" s="11">
        <v>30.07</v>
      </c>
      <c r="M145" s="8">
        <v>7</v>
      </c>
      <c r="N145" s="8">
        <v>12</v>
      </c>
    </row>
    <row r="146" spans="1:14">
      <c r="A146" s="4" t="s">
        <v>192</v>
      </c>
      <c r="B146" s="4" t="s">
        <v>202</v>
      </c>
      <c r="C146" s="5" t="s">
        <v>213</v>
      </c>
      <c r="D146" s="11">
        <v>24.96</v>
      </c>
      <c r="E146" s="75">
        <f t="shared" si="2"/>
        <v>4.0064102564102561E-2</v>
      </c>
      <c r="F146" s="11">
        <v>26.05</v>
      </c>
      <c r="G146" s="11">
        <v>6.78</v>
      </c>
      <c r="H146" s="12">
        <v>0.26</v>
      </c>
      <c r="I146" s="11">
        <v>10.74</v>
      </c>
      <c r="J146" s="11">
        <v>42.3</v>
      </c>
      <c r="K146" s="11">
        <v>21.69</v>
      </c>
      <c r="L146" s="11">
        <v>29.07</v>
      </c>
      <c r="M146" s="8">
        <v>25</v>
      </c>
      <c r="N146" s="8">
        <v>75</v>
      </c>
    </row>
    <row r="147" spans="1:14">
      <c r="A147" s="4" t="s">
        <v>192</v>
      </c>
      <c r="B147" s="4" t="s">
        <v>202</v>
      </c>
      <c r="C147" s="5" t="s">
        <v>228</v>
      </c>
      <c r="D147" s="11">
        <v>25.58</v>
      </c>
      <c r="E147" s="75">
        <f t="shared" si="2"/>
        <v>3.9093041438623931E-2</v>
      </c>
      <c r="F147" s="11">
        <v>27.91</v>
      </c>
      <c r="G147" s="11">
        <v>11.93</v>
      </c>
      <c r="H147" s="12">
        <v>0.43</v>
      </c>
      <c r="I147" s="11">
        <v>10.050000000000001</v>
      </c>
      <c r="J147" s="11">
        <v>56.7</v>
      </c>
      <c r="K147" s="11">
        <v>17.61</v>
      </c>
      <c r="L147" s="11">
        <v>33.85</v>
      </c>
      <c r="M147" s="8">
        <v>22</v>
      </c>
      <c r="N147" s="8">
        <v>56</v>
      </c>
    </row>
    <row r="148" spans="1:14">
      <c r="A148" s="4" t="s">
        <v>192</v>
      </c>
      <c r="B148" s="4" t="s">
        <v>202</v>
      </c>
      <c r="C148" s="5" t="s">
        <v>214</v>
      </c>
      <c r="D148" s="11">
        <v>26.57</v>
      </c>
      <c r="E148" s="75">
        <f t="shared" si="2"/>
        <v>3.7636432066240122E-2</v>
      </c>
      <c r="F148" s="11">
        <v>25.76</v>
      </c>
      <c r="G148" s="11">
        <v>6.27</v>
      </c>
      <c r="H148" s="12">
        <v>0.24</v>
      </c>
      <c r="I148" s="11">
        <v>12.37</v>
      </c>
      <c r="J148" s="11">
        <v>37.92</v>
      </c>
      <c r="K148" s="11">
        <v>21.05</v>
      </c>
      <c r="L148" s="11">
        <v>29.22</v>
      </c>
      <c r="M148" s="8">
        <v>12</v>
      </c>
      <c r="N148" s="8">
        <v>26</v>
      </c>
    </row>
    <row r="149" spans="1:14">
      <c r="A149" s="4" t="s">
        <v>192</v>
      </c>
      <c r="B149" s="4" t="s">
        <v>202</v>
      </c>
      <c r="C149" s="5" t="s">
        <v>140</v>
      </c>
      <c r="D149" s="6">
        <v>26.61</v>
      </c>
      <c r="E149" s="75">
        <f t="shared" si="2"/>
        <v>3.7579857196542651E-2</v>
      </c>
      <c r="F149" s="6">
        <v>28.73</v>
      </c>
      <c r="G149" s="6">
        <v>12.47</v>
      </c>
      <c r="H149" s="7">
        <v>0.43</v>
      </c>
      <c r="I149" s="6">
        <v>10.74</v>
      </c>
      <c r="J149" s="6">
        <v>109.3</v>
      </c>
      <c r="K149" s="6">
        <v>22.26</v>
      </c>
      <c r="L149" s="6">
        <v>31.57</v>
      </c>
      <c r="M149" s="8">
        <v>49</v>
      </c>
      <c r="N149" s="8">
        <v>165</v>
      </c>
    </row>
    <row r="150" spans="1:14">
      <c r="A150" s="4" t="s">
        <v>192</v>
      </c>
      <c r="B150" s="4" t="s">
        <v>202</v>
      </c>
      <c r="C150" s="5" t="s">
        <v>217</v>
      </c>
      <c r="D150" s="11">
        <v>26.61</v>
      </c>
      <c r="E150" s="75">
        <f t="shared" si="2"/>
        <v>3.7579857196542651E-2</v>
      </c>
      <c r="F150" s="11">
        <v>28.73</v>
      </c>
      <c r="G150" s="11">
        <v>12.47</v>
      </c>
      <c r="H150" s="12">
        <v>0.43</v>
      </c>
      <c r="I150" s="11">
        <v>10.74</v>
      </c>
      <c r="J150" s="11">
        <v>109.35</v>
      </c>
      <c r="K150" s="11">
        <v>22.26</v>
      </c>
      <c r="L150" s="11">
        <v>31.57</v>
      </c>
      <c r="M150" s="8">
        <v>49</v>
      </c>
      <c r="N150" s="8">
        <v>165</v>
      </c>
    </row>
    <row r="151" spans="1:14">
      <c r="A151" s="4" t="s">
        <v>192</v>
      </c>
      <c r="B151" s="4" t="s">
        <v>202</v>
      </c>
      <c r="C151" s="5" t="s">
        <v>215</v>
      </c>
      <c r="D151" s="11">
        <v>26.82</v>
      </c>
      <c r="E151" s="75">
        <f t="shared" si="2"/>
        <v>3.7285607755406409E-2</v>
      </c>
      <c r="F151" s="11">
        <v>28.55</v>
      </c>
      <c r="G151" s="11">
        <v>6.48</v>
      </c>
      <c r="H151" s="12">
        <v>0.23</v>
      </c>
      <c r="I151" s="11">
        <v>19.600000000000001</v>
      </c>
      <c r="J151" s="11">
        <v>41.73</v>
      </c>
      <c r="K151" s="11">
        <v>23.41</v>
      </c>
      <c r="L151" s="11">
        <v>30.53</v>
      </c>
      <c r="M151" s="8">
        <v>9</v>
      </c>
      <c r="N151" s="8">
        <v>13</v>
      </c>
    </row>
    <row r="152" spans="1:14">
      <c r="A152" s="4" t="s">
        <v>189</v>
      </c>
      <c r="B152" s="4" t="s">
        <v>199</v>
      </c>
      <c r="C152" s="5" t="s">
        <v>141</v>
      </c>
      <c r="D152" s="6">
        <v>27.8</v>
      </c>
      <c r="E152" s="75">
        <f t="shared" si="2"/>
        <v>3.5971223021582732E-2</v>
      </c>
      <c r="F152" s="6">
        <v>21.74</v>
      </c>
      <c r="G152" s="6">
        <v>11.7</v>
      </c>
      <c r="H152" s="7">
        <v>0.56000000000000005</v>
      </c>
      <c r="I152" s="6">
        <v>7.62</v>
      </c>
      <c r="J152" s="6">
        <v>28.3</v>
      </c>
      <c r="K152" s="6">
        <v>17.71</v>
      </c>
      <c r="L152" s="6">
        <v>28.05</v>
      </c>
      <c r="M152" s="8">
        <v>3</v>
      </c>
      <c r="N152" s="8">
        <v>2</v>
      </c>
    </row>
    <row r="153" spans="1:14">
      <c r="A153" s="4" t="s">
        <v>192</v>
      </c>
      <c r="B153" s="4" t="s">
        <v>202</v>
      </c>
      <c r="C153" s="5" t="s">
        <v>229</v>
      </c>
      <c r="D153" s="11">
        <v>32.700000000000003</v>
      </c>
      <c r="E153" s="75">
        <f t="shared" si="2"/>
        <v>3.0581039755351678E-2</v>
      </c>
      <c r="F153" s="11">
        <v>33.840000000000003</v>
      </c>
      <c r="G153" s="11">
        <v>13.06</v>
      </c>
      <c r="H153" s="12">
        <v>0.39</v>
      </c>
      <c r="I153" s="11">
        <v>14.72</v>
      </c>
      <c r="J153" s="11">
        <v>56.7</v>
      </c>
      <c r="K153" s="11">
        <v>25.95</v>
      </c>
      <c r="L153" s="11">
        <v>41.23</v>
      </c>
      <c r="M153" s="8">
        <v>4</v>
      </c>
      <c r="N153" s="8">
        <v>16</v>
      </c>
    </row>
    <row r="154" spans="1:14">
      <c r="A154" s="4" t="s">
        <v>192</v>
      </c>
      <c r="B154" s="4" t="s">
        <v>202</v>
      </c>
      <c r="C154" s="5" t="s">
        <v>216</v>
      </c>
      <c r="D154" s="11">
        <v>34.1</v>
      </c>
      <c r="E154" s="75">
        <f t="shared" si="2"/>
        <v>2.9325513196480937E-2</v>
      </c>
      <c r="F154" s="11">
        <v>38.33</v>
      </c>
      <c r="G154" s="11">
        <v>12.48</v>
      </c>
      <c r="H154" s="12">
        <v>0.33</v>
      </c>
      <c r="I154" s="11">
        <v>22</v>
      </c>
      <c r="J154" s="11">
        <v>69.06</v>
      </c>
      <c r="K154" s="11">
        <v>30.03</v>
      </c>
      <c r="L154" s="11">
        <v>42</v>
      </c>
      <c r="M154" s="13">
        <v>14</v>
      </c>
      <c r="N154" s="13">
        <v>21</v>
      </c>
    </row>
    <row r="155" spans="1:14" ht="32" customHeight="1">
      <c r="A155" s="4" t="s">
        <v>192</v>
      </c>
      <c r="B155" s="4" t="s">
        <v>202</v>
      </c>
      <c r="C155" s="5" t="s">
        <v>142</v>
      </c>
      <c r="D155" s="6">
        <v>60.43</v>
      </c>
      <c r="E155" s="75">
        <f t="shared" si="2"/>
        <v>1.6548072149594573E-2</v>
      </c>
      <c r="F155" s="6">
        <v>62.59</v>
      </c>
      <c r="G155" s="6">
        <v>20.350000000000001</v>
      </c>
      <c r="H155" s="7">
        <v>0.33</v>
      </c>
      <c r="I155" s="6">
        <v>28.78</v>
      </c>
      <c r="J155" s="6">
        <v>100.7</v>
      </c>
      <c r="K155" s="6">
        <v>43.88</v>
      </c>
      <c r="L155" s="6">
        <v>79.14</v>
      </c>
      <c r="M155" s="8">
        <v>1</v>
      </c>
      <c r="N155" s="8">
        <v>4</v>
      </c>
    </row>
    <row r="156" spans="1:14">
      <c r="A156" s="4"/>
      <c r="B156" s="4"/>
      <c r="C156" s="5"/>
      <c r="D156" s="9"/>
      <c r="E156" s="75"/>
      <c r="F156" s="9"/>
      <c r="G156" s="9"/>
      <c r="H156" s="7"/>
      <c r="I156" s="9"/>
      <c r="J156" s="9"/>
      <c r="K156" s="9"/>
      <c r="L156" s="9"/>
      <c r="M156" s="8"/>
      <c r="N156" s="8"/>
    </row>
    <row r="157" spans="1:14" s="39" customFormat="1">
      <c r="A157" s="66" t="s">
        <v>492</v>
      </c>
      <c r="B157" s="66"/>
      <c r="C157" s="67"/>
      <c r="D157" s="9"/>
      <c r="E157" s="75"/>
      <c r="F157" s="9"/>
      <c r="G157" s="9"/>
      <c r="H157" s="7"/>
      <c r="I157" s="9"/>
      <c r="J157" s="9"/>
      <c r="K157" s="9"/>
      <c r="L157" s="9"/>
      <c r="M157" s="8"/>
      <c r="N157" s="8"/>
    </row>
    <row r="158" spans="1:14">
      <c r="A158" s="4"/>
      <c r="B158" s="4"/>
      <c r="C158" s="5"/>
      <c r="D158" s="9"/>
      <c r="E158" s="75"/>
      <c r="F158" s="9"/>
      <c r="G158" s="9"/>
      <c r="H158" s="7"/>
      <c r="I158" s="9"/>
      <c r="J158" s="9"/>
      <c r="K158" s="9"/>
      <c r="L158" s="9"/>
      <c r="M158" s="8"/>
      <c r="N158" s="8"/>
    </row>
    <row r="159" spans="1:14">
      <c r="A159" s="4"/>
      <c r="B159" s="4"/>
      <c r="C159" s="5"/>
      <c r="D159" s="9"/>
      <c r="E159" s="75"/>
      <c r="F159" s="9"/>
      <c r="G159" s="9"/>
      <c r="H159" s="7"/>
      <c r="I159" s="9"/>
      <c r="J159" s="9"/>
      <c r="K159" s="9"/>
      <c r="L159" s="9"/>
      <c r="M159" s="8"/>
      <c r="N159" s="8"/>
    </row>
    <row r="160" spans="1:14">
      <c r="A160" s="4"/>
      <c r="B160" s="4"/>
      <c r="C160" s="5"/>
      <c r="D160" s="9"/>
      <c r="E160" s="75"/>
      <c r="F160" s="9"/>
      <c r="G160" s="9"/>
      <c r="H160" s="7"/>
      <c r="I160" s="9"/>
      <c r="J160" s="9"/>
      <c r="K160" s="9"/>
      <c r="L160" s="9"/>
      <c r="M160" s="8"/>
      <c r="N160" s="8"/>
    </row>
    <row r="161" spans="1:14">
      <c r="C161" s="5"/>
      <c r="D161" s="9"/>
      <c r="E161" s="75"/>
      <c r="F161" s="9"/>
      <c r="G161" s="9"/>
      <c r="H161" s="7"/>
      <c r="I161" s="9"/>
      <c r="J161" s="9"/>
      <c r="K161" s="9"/>
      <c r="L161" s="9"/>
      <c r="M161" s="8"/>
      <c r="N161" s="8"/>
    </row>
    <row r="162" spans="1:14">
      <c r="A162" s="4"/>
      <c r="B162" s="4"/>
      <c r="C162" s="5"/>
      <c r="D162" s="9"/>
      <c r="E162" s="75"/>
      <c r="F162" s="9"/>
      <c r="G162" s="9"/>
      <c r="H162" s="7"/>
      <c r="I162" s="9"/>
      <c r="J162" s="9"/>
      <c r="K162" s="9"/>
      <c r="L162" s="9"/>
      <c r="M162" s="8"/>
      <c r="N162" s="8"/>
    </row>
    <row r="163" spans="1:14">
      <c r="C163" s="5"/>
      <c r="D163" s="9"/>
      <c r="E163" s="75"/>
      <c r="F163" s="9"/>
      <c r="G163" s="9"/>
      <c r="H163" s="7"/>
      <c r="I163" s="9"/>
      <c r="J163" s="9"/>
      <c r="K163" s="9"/>
      <c r="L163" s="9"/>
      <c r="M163" s="8"/>
      <c r="N163" s="8"/>
    </row>
    <row r="164" spans="1:14">
      <c r="A164" s="4"/>
      <c r="B164" s="4"/>
      <c r="C164" s="5"/>
      <c r="D164" s="9"/>
      <c r="E164" s="75"/>
      <c r="F164" s="9"/>
      <c r="G164" s="9"/>
      <c r="H164" s="7"/>
      <c r="I164" s="9"/>
      <c r="J164" s="9"/>
      <c r="K164" s="9"/>
      <c r="L164" s="9"/>
      <c r="M164" s="8"/>
      <c r="N164" s="8"/>
    </row>
    <row r="165" spans="1:14">
      <c r="C165" s="5"/>
      <c r="D165" s="9"/>
      <c r="E165" s="75"/>
      <c r="F165" s="9"/>
      <c r="G165" s="9"/>
      <c r="H165" s="7"/>
      <c r="I165" s="9"/>
      <c r="J165" s="9"/>
      <c r="K165" s="9"/>
      <c r="L165" s="9"/>
      <c r="M165" s="8"/>
      <c r="N165" s="8"/>
    </row>
    <row r="166" spans="1:14">
      <c r="C166" s="5"/>
      <c r="D166" s="9"/>
      <c r="E166" s="75"/>
      <c r="F166" s="9"/>
      <c r="G166" s="9"/>
      <c r="H166" s="7"/>
      <c r="I166" s="9"/>
      <c r="J166" s="9"/>
      <c r="K166" s="9"/>
      <c r="L166" s="9"/>
      <c r="M166" s="8"/>
      <c r="N166" s="8"/>
    </row>
    <row r="167" spans="1:14">
      <c r="C167" s="5"/>
      <c r="D167" s="9"/>
      <c r="E167" s="75"/>
      <c r="F167" s="9"/>
      <c r="G167" s="9"/>
      <c r="H167" s="7"/>
      <c r="I167" s="9"/>
      <c r="J167" s="9"/>
      <c r="K167" s="9"/>
      <c r="L167" s="9"/>
      <c r="M167" s="8"/>
      <c r="N167" s="8"/>
    </row>
    <row r="168" spans="1:14">
      <c r="C168" s="5"/>
      <c r="D168" s="9"/>
      <c r="E168" s="75"/>
      <c r="F168" s="9"/>
      <c r="G168" s="9"/>
      <c r="H168" s="7"/>
      <c r="I168" s="9"/>
      <c r="J168" s="9"/>
      <c r="K168" s="9"/>
      <c r="L168" s="9"/>
      <c r="M168" s="8"/>
      <c r="N168" s="8"/>
    </row>
    <row r="169" spans="1:14">
      <c r="C169" s="5"/>
      <c r="D169" s="9"/>
      <c r="E169" s="75"/>
      <c r="F169" s="9"/>
      <c r="G169" s="9"/>
      <c r="H169" s="7"/>
      <c r="I169" s="9"/>
      <c r="J169" s="9"/>
      <c r="K169" s="9"/>
      <c r="L169" s="9"/>
      <c r="M169" s="8"/>
      <c r="N169" s="8"/>
    </row>
    <row r="170" spans="1:14">
      <c r="C170" s="5"/>
      <c r="D170" s="9"/>
      <c r="E170" s="75"/>
      <c r="F170" s="9"/>
      <c r="G170" s="9"/>
      <c r="H170" s="7"/>
      <c r="I170" s="9"/>
      <c r="J170" s="9"/>
      <c r="K170" s="9"/>
      <c r="L170" s="9"/>
      <c r="M170" s="8"/>
      <c r="N170" s="8"/>
    </row>
    <row r="171" spans="1:14">
      <c r="A171" s="4"/>
      <c r="B171" s="4"/>
      <c r="C171" s="5"/>
      <c r="D171" s="9"/>
      <c r="E171" s="75"/>
      <c r="F171" s="9"/>
      <c r="G171" s="9"/>
      <c r="H171" s="7"/>
      <c r="I171" s="9"/>
      <c r="J171" s="9"/>
      <c r="K171" s="9"/>
      <c r="L171" s="9"/>
      <c r="M171" s="8"/>
      <c r="N171" s="8"/>
    </row>
    <row r="172" spans="1:14">
      <c r="C172" s="5"/>
      <c r="D172" s="9"/>
      <c r="E172" s="75"/>
      <c r="F172" s="9"/>
      <c r="G172" s="9"/>
      <c r="H172" s="7"/>
      <c r="I172" s="9"/>
      <c r="J172" s="9"/>
      <c r="K172" s="9"/>
      <c r="L172" s="9"/>
      <c r="M172" s="8"/>
      <c r="N172" s="8"/>
    </row>
    <row r="173" spans="1:14">
      <c r="C173" s="5"/>
      <c r="D173" s="9"/>
      <c r="E173" s="75"/>
      <c r="F173" s="9"/>
      <c r="G173" s="9"/>
      <c r="H173" s="7"/>
      <c r="I173" s="9"/>
      <c r="J173" s="9"/>
      <c r="K173" s="9"/>
      <c r="L173" s="9"/>
      <c r="M173" s="8"/>
      <c r="N173" s="8"/>
    </row>
    <row r="174" spans="1:14">
      <c r="A174" s="4"/>
      <c r="B174" s="4"/>
      <c r="C174" s="5"/>
      <c r="D174" s="9"/>
      <c r="E174" s="75"/>
      <c r="F174" s="9"/>
      <c r="G174" s="9"/>
      <c r="H174" s="7"/>
      <c r="I174" s="9"/>
      <c r="J174" s="9"/>
      <c r="K174" s="9"/>
      <c r="L174" s="9"/>
      <c r="M174" s="8"/>
      <c r="N174" s="8"/>
    </row>
    <row r="175" spans="1:14">
      <c r="A175" s="4"/>
      <c r="B175" s="4"/>
      <c r="C175" s="5"/>
      <c r="D175" s="9"/>
      <c r="E175" s="75"/>
      <c r="F175" s="9"/>
      <c r="G175" s="9"/>
      <c r="H175" s="7"/>
      <c r="I175" s="9"/>
      <c r="J175" s="9"/>
      <c r="K175" s="9"/>
      <c r="L175" s="9"/>
      <c r="M175" s="8"/>
      <c r="N175" s="8"/>
    </row>
  </sheetData>
  <sortState ref="A2:N175">
    <sortCondition ref="D2:D175"/>
  </sortState>
  <phoneticPr fontId="23" type="noConversion"/>
  <pageMargins left="0.75000000000000011" right="0.75000000000000011" top="1" bottom="1" header="0.5" footer="0.5"/>
  <pageSetup paperSize="8" scale="71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  <pageSetUpPr fitToPage="1"/>
  </sheetPr>
  <dimension ref="A1:N107"/>
  <sheetViews>
    <sheetView topLeftCell="A98" workbookViewId="0">
      <selection activeCell="A110" sqref="A110"/>
    </sheetView>
  </sheetViews>
  <sheetFormatPr baseColWidth="10" defaultRowHeight="15" x14ac:dyDescent="0"/>
  <cols>
    <col min="1" max="1" width="31.33203125" customWidth="1"/>
    <col min="2" max="2" width="19.6640625" customWidth="1"/>
    <col min="3" max="3" width="36" bestFit="1" customWidth="1"/>
    <col min="4" max="4" width="10.83203125" customWidth="1"/>
    <col min="5" max="5" width="18.6640625" customWidth="1"/>
    <col min="6" max="13" width="10.83203125" customWidth="1"/>
    <col min="14" max="14" width="10.5" customWidth="1"/>
  </cols>
  <sheetData>
    <row r="1" spans="1:14" s="23" customFormat="1" ht="49">
      <c r="A1" s="20" t="s">
        <v>234</v>
      </c>
      <c r="B1" s="20" t="s">
        <v>235</v>
      </c>
      <c r="C1" s="20" t="s">
        <v>236</v>
      </c>
      <c r="D1" s="21" t="s">
        <v>299</v>
      </c>
      <c r="E1" s="20"/>
      <c r="F1" s="21" t="s">
        <v>299</v>
      </c>
      <c r="G1" s="21" t="s">
        <v>315</v>
      </c>
      <c r="H1" s="21" t="s">
        <v>238</v>
      </c>
      <c r="I1" s="22" t="s">
        <v>239</v>
      </c>
      <c r="J1" s="21" t="s">
        <v>300</v>
      </c>
      <c r="K1" s="21" t="s">
        <v>301</v>
      </c>
      <c r="L1" s="21" t="s">
        <v>302</v>
      </c>
      <c r="M1" s="21" t="s">
        <v>303</v>
      </c>
      <c r="N1" s="20" t="s">
        <v>237</v>
      </c>
    </row>
    <row r="2" spans="1:14">
      <c r="A2" s="17" t="s">
        <v>244</v>
      </c>
      <c r="B2" s="17" t="s">
        <v>170</v>
      </c>
      <c r="C2" s="17" t="s">
        <v>298</v>
      </c>
      <c r="D2" s="18">
        <v>0.87982832618025753</v>
      </c>
      <c r="E2" s="17" t="s">
        <v>240</v>
      </c>
      <c r="F2" s="18">
        <v>0.87982832618025753</v>
      </c>
      <c r="G2" s="18">
        <v>0.87982832618025753</v>
      </c>
      <c r="H2" s="18">
        <v>3.0347930523027776E-2</v>
      </c>
      <c r="I2" s="19">
        <v>3.4493013716416936E-2</v>
      </c>
      <c r="J2" s="18">
        <v>0.85836909871244638</v>
      </c>
      <c r="K2" s="18">
        <v>0.90128755364806867</v>
      </c>
      <c r="L2" s="18">
        <v>0.86909871244635195</v>
      </c>
      <c r="M2" s="18">
        <v>0.8905579399141631</v>
      </c>
      <c r="N2" s="17">
        <v>2</v>
      </c>
    </row>
    <row r="3" spans="1:14">
      <c r="A3" s="17" t="s">
        <v>244</v>
      </c>
      <c r="B3" s="17" t="s">
        <v>170</v>
      </c>
      <c r="C3" s="17" t="s">
        <v>386</v>
      </c>
      <c r="D3" s="18">
        <v>1.4163090128755362</v>
      </c>
      <c r="E3" s="17" t="s">
        <v>240</v>
      </c>
      <c r="F3" s="18">
        <v>1.4163090128755362</v>
      </c>
      <c r="G3" s="18">
        <v>1.4163090128755365</v>
      </c>
      <c r="H3" s="18">
        <v>1.0925254988290003</v>
      </c>
      <c r="I3" s="19">
        <v>0.77138921583986997</v>
      </c>
      <c r="J3" s="18">
        <v>0.64377682403433478</v>
      </c>
      <c r="K3" s="18">
        <v>2.188841201716738</v>
      </c>
      <c r="L3" s="18">
        <v>1.0300429184549356</v>
      </c>
      <c r="M3" s="18">
        <v>1.8025751072961373</v>
      </c>
      <c r="N3" s="17">
        <v>2</v>
      </c>
    </row>
    <row r="4" spans="1:14">
      <c r="A4" s="17" t="s">
        <v>244</v>
      </c>
      <c r="B4" s="17" t="s">
        <v>170</v>
      </c>
      <c r="C4" s="17" t="s">
        <v>174</v>
      </c>
      <c r="D4" s="18">
        <v>2.0620748299319729</v>
      </c>
      <c r="E4" s="17" t="s">
        <v>240</v>
      </c>
      <c r="F4" s="18">
        <v>2.0620748299319729</v>
      </c>
      <c r="G4" s="18">
        <v>2.0301870748299322</v>
      </c>
      <c r="H4" s="18">
        <v>0.53710160322100875</v>
      </c>
      <c r="I4" s="19">
        <v>0.26455769021482983</v>
      </c>
      <c r="J4" s="18">
        <v>1.4030612244897962</v>
      </c>
      <c r="K4" s="18">
        <v>2.5935374149659864</v>
      </c>
      <c r="L4" s="18">
        <v>1.6900510204081631</v>
      </c>
      <c r="M4" s="18">
        <v>2.4022108843537415</v>
      </c>
      <c r="N4" s="17">
        <v>4</v>
      </c>
    </row>
    <row r="5" spans="1:14">
      <c r="A5" s="17" t="s">
        <v>244</v>
      </c>
      <c r="B5" s="17" t="s">
        <v>170</v>
      </c>
      <c r="C5" s="17" t="s">
        <v>259</v>
      </c>
      <c r="D5" s="18">
        <v>2.5302123401194612</v>
      </c>
      <c r="E5" s="17" t="s">
        <v>240</v>
      </c>
      <c r="F5" s="18">
        <v>2.5302123401194612</v>
      </c>
      <c r="G5" s="18">
        <v>3.1971166873756185</v>
      </c>
      <c r="H5" s="18">
        <v>2.1848614867549356</v>
      </c>
      <c r="I5" s="19">
        <v>0.68338496851936881</v>
      </c>
      <c r="J5" s="18">
        <v>0.9514409790761944</v>
      </c>
      <c r="K5" s="18">
        <v>8.240297713981926</v>
      </c>
      <c r="L5" s="18">
        <v>1.2852206273258906</v>
      </c>
      <c r="M5" s="18">
        <v>4.476741095162148</v>
      </c>
      <c r="N5" s="17">
        <v>52</v>
      </c>
    </row>
    <row r="6" spans="1:14">
      <c r="A6" s="17" t="s">
        <v>244</v>
      </c>
      <c r="B6" s="17" t="s">
        <v>171</v>
      </c>
      <c r="C6" s="17" t="s">
        <v>246</v>
      </c>
      <c r="D6" s="18">
        <v>2.7827116637063347</v>
      </c>
      <c r="E6" s="17" t="s">
        <v>240</v>
      </c>
      <c r="F6" s="18">
        <v>2.7827116637063347</v>
      </c>
      <c r="G6" s="18">
        <v>3.4026137032370554</v>
      </c>
      <c r="H6" s="18">
        <v>1.1702975821173489</v>
      </c>
      <c r="I6" s="19">
        <v>0.34394077147340985</v>
      </c>
      <c r="J6" s="18">
        <v>2.1965317919075145</v>
      </c>
      <c r="K6" s="18">
        <v>5.9345156889495225</v>
      </c>
      <c r="L6" s="18">
        <v>2.2498519834221433</v>
      </c>
      <c r="M6" s="18">
        <v>4.3293736759788768</v>
      </c>
      <c r="N6" s="17">
        <v>27</v>
      </c>
    </row>
    <row r="7" spans="1:14">
      <c r="A7" s="17" t="s">
        <v>244</v>
      </c>
      <c r="B7" s="17" t="s">
        <v>170</v>
      </c>
      <c r="C7" s="17" t="s">
        <v>53</v>
      </c>
      <c r="D7" s="18">
        <v>3.2242479301302831</v>
      </c>
      <c r="E7" s="17" t="s">
        <v>240</v>
      </c>
      <c r="F7" s="18">
        <v>3.2242479301302831</v>
      </c>
      <c r="G7" s="18">
        <v>3.4831080220550348</v>
      </c>
      <c r="H7" s="18">
        <v>2.0704972627660605</v>
      </c>
      <c r="I7" s="19">
        <v>0.59443957800208169</v>
      </c>
      <c r="J7" s="18">
        <v>1.0413812003288572</v>
      </c>
      <c r="K7" s="18">
        <v>7.4054054054054061</v>
      </c>
      <c r="L7" s="18">
        <v>2.3204987667854207</v>
      </c>
      <c r="M7" s="18">
        <v>3.9066339066339069</v>
      </c>
      <c r="N7" s="17">
        <v>12</v>
      </c>
    </row>
    <row r="8" spans="1:14">
      <c r="A8" s="17" t="s">
        <v>244</v>
      </c>
      <c r="B8" s="17" t="s">
        <v>170</v>
      </c>
      <c r="C8" s="17" t="s">
        <v>260</v>
      </c>
      <c r="D8" s="18">
        <v>3.2575219033023437</v>
      </c>
      <c r="E8" s="17" t="s">
        <v>240</v>
      </c>
      <c r="F8" s="18">
        <v>3.2575219033023437</v>
      </c>
      <c r="G8" s="18">
        <v>3.5344016222641685</v>
      </c>
      <c r="H8" s="18">
        <v>0.79831981830092535</v>
      </c>
      <c r="I8" s="19">
        <v>0.22587127995643991</v>
      </c>
      <c r="J8" s="18">
        <v>2.4856596558317401</v>
      </c>
      <c r="K8" s="18">
        <v>5.3142022053939151</v>
      </c>
      <c r="L8" s="18">
        <v>3.1308473031259729</v>
      </c>
      <c r="M8" s="18">
        <v>3.682155330675724</v>
      </c>
      <c r="N8" s="17">
        <v>32</v>
      </c>
    </row>
    <row r="9" spans="1:14">
      <c r="A9" s="17" t="s">
        <v>244</v>
      </c>
      <c r="B9" s="17" t="s">
        <v>170</v>
      </c>
      <c r="C9" s="17" t="s">
        <v>383</v>
      </c>
      <c r="D9" s="18">
        <v>3.4080298786181138</v>
      </c>
      <c r="E9" s="17" t="s">
        <v>240</v>
      </c>
      <c r="F9" s="18">
        <v>3.4080298786181138</v>
      </c>
      <c r="G9" s="18"/>
      <c r="H9" s="18"/>
      <c r="I9" s="19"/>
      <c r="J9" s="18"/>
      <c r="K9" s="18"/>
      <c r="L9" s="18"/>
      <c r="M9" s="18"/>
      <c r="N9" s="17">
        <v>1</v>
      </c>
    </row>
    <row r="10" spans="1:14">
      <c r="A10" s="17" t="s">
        <v>189</v>
      </c>
      <c r="B10" s="17" t="s">
        <v>190</v>
      </c>
      <c r="C10" s="17" t="s">
        <v>106</v>
      </c>
      <c r="D10" s="18">
        <v>3.41</v>
      </c>
      <c r="E10" s="17" t="s">
        <v>240</v>
      </c>
      <c r="F10" s="18">
        <v>3.41</v>
      </c>
      <c r="G10" s="18">
        <v>3.3650000000000002</v>
      </c>
      <c r="H10" s="18">
        <v>8.4852813742385472E-2</v>
      </c>
      <c r="I10" s="19">
        <v>2.5216289373665813E-2</v>
      </c>
      <c r="J10" s="18">
        <v>2.8</v>
      </c>
      <c r="K10" s="18">
        <v>3.84</v>
      </c>
      <c r="L10" s="18">
        <v>3.0249999999999999</v>
      </c>
      <c r="M10" s="18">
        <v>3.75</v>
      </c>
      <c r="N10" s="17">
        <v>4</v>
      </c>
    </row>
    <row r="11" spans="1:14">
      <c r="A11" s="17" t="s">
        <v>244</v>
      </c>
      <c r="B11" s="17" t="s">
        <v>171</v>
      </c>
      <c r="C11" s="17" t="s">
        <v>247</v>
      </c>
      <c r="D11" s="18">
        <v>3.5793174194321313</v>
      </c>
      <c r="E11" s="17" t="s">
        <v>240</v>
      </c>
      <c r="F11" s="18">
        <v>3.5793174194321313</v>
      </c>
      <c r="G11" s="18">
        <v>3.6214286137753056</v>
      </c>
      <c r="H11" s="18">
        <v>0.83988881667461346</v>
      </c>
      <c r="I11" s="19">
        <v>0.23192195849997363</v>
      </c>
      <c r="J11" s="18">
        <v>2.2627278441231931</v>
      </c>
      <c r="K11" s="18">
        <v>4.989816700610997</v>
      </c>
      <c r="L11" s="18">
        <v>3.2515736495729652</v>
      </c>
      <c r="M11" s="18">
        <v>4.0281594435126387</v>
      </c>
      <c r="N11" s="17">
        <v>12</v>
      </c>
    </row>
    <row r="12" spans="1:14">
      <c r="A12" s="17" t="s">
        <v>244</v>
      </c>
      <c r="B12" s="17" t="s">
        <v>170</v>
      </c>
      <c r="C12" s="17" t="s">
        <v>384</v>
      </c>
      <c r="D12" s="18">
        <v>3.9896373056994818</v>
      </c>
      <c r="E12" s="17" t="s">
        <v>240</v>
      </c>
      <c r="F12" s="18">
        <v>3.9896373056994818</v>
      </c>
      <c r="G12" s="18">
        <v>3.4887737478411052</v>
      </c>
      <c r="H12" s="18">
        <v>1.0051457358861122</v>
      </c>
      <c r="I12" s="19">
        <v>0.28810860449408859</v>
      </c>
      <c r="J12" s="18">
        <v>2.3316062176165802</v>
      </c>
      <c r="K12" s="18">
        <v>4.1450777202072544</v>
      </c>
      <c r="L12" s="18">
        <v>3.1606217616580308</v>
      </c>
      <c r="M12" s="18">
        <v>4.0673575129533681</v>
      </c>
      <c r="N12" s="17">
        <v>3</v>
      </c>
    </row>
    <row r="13" spans="1:14">
      <c r="A13" s="17" t="s">
        <v>244</v>
      </c>
      <c r="B13" s="17" t="s">
        <v>170</v>
      </c>
      <c r="C13" s="17" t="s">
        <v>179</v>
      </c>
      <c r="D13" s="18">
        <v>4.0582715819235364</v>
      </c>
      <c r="E13" s="17" t="s">
        <v>240</v>
      </c>
      <c r="F13" s="18">
        <v>4.0582715819235364</v>
      </c>
      <c r="G13" s="18">
        <v>4.060252287520778</v>
      </c>
      <c r="H13" s="18">
        <v>0.15753887287710033</v>
      </c>
      <c r="I13" s="19">
        <v>3.8800267008357453E-2</v>
      </c>
      <c r="J13" s="18">
        <v>3.8759689922480618</v>
      </c>
      <c r="K13" s="18">
        <v>4.2484969939879758</v>
      </c>
      <c r="L13" s="18">
        <v>3.9750042721101115</v>
      </c>
      <c r="M13" s="18">
        <v>4.1435195973342029</v>
      </c>
      <c r="N13" s="17">
        <v>4</v>
      </c>
    </row>
    <row r="14" spans="1:14">
      <c r="A14" s="17" t="s">
        <v>244</v>
      </c>
      <c r="B14" s="17" t="s">
        <v>171</v>
      </c>
      <c r="C14" s="17" t="s">
        <v>251</v>
      </c>
      <c r="D14" s="18">
        <v>4.3390514631685164</v>
      </c>
      <c r="E14" s="17" t="s">
        <v>240</v>
      </c>
      <c r="F14" s="18">
        <v>4.3390514631685164</v>
      </c>
      <c r="G14" s="18">
        <v>4.9274237367072882</v>
      </c>
      <c r="H14" s="18">
        <v>2.4335277036612224</v>
      </c>
      <c r="I14" s="19">
        <v>0.4938742502562623</v>
      </c>
      <c r="J14" s="18">
        <v>1.1503531786074672</v>
      </c>
      <c r="K14" s="18">
        <v>9.8890010090817348</v>
      </c>
      <c r="L14" s="18">
        <v>3.3804238143289611</v>
      </c>
      <c r="M14" s="18">
        <v>6.0544904137235118</v>
      </c>
      <c r="N14" s="17">
        <v>13</v>
      </c>
    </row>
    <row r="15" spans="1:14">
      <c r="A15" s="17" t="s">
        <v>189</v>
      </c>
      <c r="B15" s="17" t="s">
        <v>190</v>
      </c>
      <c r="C15" s="17" t="s">
        <v>80</v>
      </c>
      <c r="D15" s="18">
        <v>4.4549147034930954</v>
      </c>
      <c r="E15" s="17" t="s">
        <v>240</v>
      </c>
      <c r="F15" s="18">
        <v>4.4549147034930954</v>
      </c>
      <c r="G15" s="18">
        <v>4.4549147034930954</v>
      </c>
      <c r="H15" s="18">
        <v>1.8197516513395462</v>
      </c>
      <c r="I15" s="19">
        <v>0.40848181670295064</v>
      </c>
      <c r="J15" s="18">
        <v>3.1681559707554832</v>
      </c>
      <c r="K15" s="18">
        <v>5.7416734362307071</v>
      </c>
      <c r="L15" s="18">
        <v>3.811535337124289</v>
      </c>
      <c r="M15" s="18">
        <v>5.0982940698619013</v>
      </c>
      <c r="N15" s="17">
        <v>2</v>
      </c>
    </row>
    <row r="16" spans="1:14">
      <c r="A16" s="17" t="s">
        <v>244</v>
      </c>
      <c r="B16" s="17" t="s">
        <v>176</v>
      </c>
      <c r="C16" s="17" t="s">
        <v>257</v>
      </c>
      <c r="D16" s="18">
        <v>4.5155114750317153</v>
      </c>
      <c r="E16" s="17" t="s">
        <v>240</v>
      </c>
      <c r="F16" s="18">
        <v>4.5155114750317153</v>
      </c>
      <c r="G16" s="18">
        <v>4.6226926491836906</v>
      </c>
      <c r="H16" s="18">
        <v>1.6985821246614559</v>
      </c>
      <c r="I16" s="19">
        <v>0.36744431299394392</v>
      </c>
      <c r="J16" s="18">
        <v>1.157556270096463</v>
      </c>
      <c r="K16" s="18">
        <v>13.414634146341466</v>
      </c>
      <c r="L16" s="18">
        <v>3.3768770664683787</v>
      </c>
      <c r="M16" s="18">
        <v>5.5536556362653737</v>
      </c>
      <c r="N16" s="17">
        <v>816</v>
      </c>
    </row>
    <row r="17" spans="1:14">
      <c r="A17" s="17" t="s">
        <v>244</v>
      </c>
      <c r="B17" s="17" t="s">
        <v>177</v>
      </c>
      <c r="C17" s="17" t="s">
        <v>74</v>
      </c>
      <c r="D17" s="18">
        <v>5.1886792452830184</v>
      </c>
      <c r="E17" s="17" t="s">
        <v>240</v>
      </c>
      <c r="F17" s="18">
        <v>5.1886792452830184</v>
      </c>
      <c r="G17" s="18">
        <v>4.8935123248912058</v>
      </c>
      <c r="H17" s="18">
        <v>0.51124410283225796</v>
      </c>
      <c r="I17" s="19">
        <v>0.10447385617724465</v>
      </c>
      <c r="J17" s="18">
        <v>4.3031784841075797</v>
      </c>
      <c r="K17" s="18">
        <v>5.1886792452830184</v>
      </c>
      <c r="L17" s="18">
        <v>4.7459288646952995</v>
      </c>
      <c r="M17" s="18">
        <v>5.1886792452830184</v>
      </c>
      <c r="N17" s="17">
        <v>3</v>
      </c>
    </row>
    <row r="18" spans="1:14">
      <c r="A18" s="17" t="s">
        <v>244</v>
      </c>
      <c r="B18" s="17" t="s">
        <v>170</v>
      </c>
      <c r="C18" s="17" t="s">
        <v>249</v>
      </c>
      <c r="D18" s="18">
        <v>5.6578947368421053</v>
      </c>
      <c r="E18" s="17" t="s">
        <v>240</v>
      </c>
      <c r="F18" s="18">
        <v>5.6578947368421053</v>
      </c>
      <c r="G18" s="18">
        <v>5.2485380116959064</v>
      </c>
      <c r="H18" s="18">
        <v>1.3344998488004716</v>
      </c>
      <c r="I18" s="19">
        <v>0.25426125252911491</v>
      </c>
      <c r="J18" s="18">
        <v>3.757309941520468</v>
      </c>
      <c r="K18" s="18">
        <v>6.3304093567251458</v>
      </c>
      <c r="L18" s="18">
        <v>4.7076023391812871</v>
      </c>
      <c r="M18" s="18">
        <v>5.9941520467836256</v>
      </c>
      <c r="N18" s="17">
        <v>3</v>
      </c>
    </row>
    <row r="19" spans="1:14">
      <c r="A19" s="17" t="s">
        <v>192</v>
      </c>
      <c r="B19" s="17" t="s">
        <v>193</v>
      </c>
      <c r="C19" s="17" t="s">
        <v>279</v>
      </c>
      <c r="D19" s="18">
        <v>6.5876152832674579</v>
      </c>
      <c r="E19" s="17" t="s">
        <v>240</v>
      </c>
      <c r="F19" s="18">
        <v>6.5876152832674579</v>
      </c>
      <c r="G19" s="18">
        <v>6.6274326948758624</v>
      </c>
      <c r="H19" s="18">
        <v>9.4608710346170563E-2</v>
      </c>
      <c r="I19" s="19">
        <v>1.4275318166462748E-2</v>
      </c>
      <c r="J19" s="18">
        <v>6.4991334488734847</v>
      </c>
      <c r="K19" s="18">
        <v>6.7506750675067506</v>
      </c>
      <c r="L19" s="18">
        <v>6.573182682054405</v>
      </c>
      <c r="M19" s="18">
        <v>6.7041198501872659</v>
      </c>
      <c r="N19" s="17">
        <v>7</v>
      </c>
    </row>
    <row r="20" spans="1:14">
      <c r="A20" s="17" t="s">
        <v>189</v>
      </c>
      <c r="B20" s="17" t="s">
        <v>190</v>
      </c>
      <c r="C20" s="17" t="s">
        <v>262</v>
      </c>
      <c r="D20" s="18">
        <v>6.7574747489845919</v>
      </c>
      <c r="E20" s="17" t="s">
        <v>240</v>
      </c>
      <c r="F20" s="18">
        <v>6.7574747489845919</v>
      </c>
      <c r="G20" s="18">
        <v>6.8410743622530443</v>
      </c>
      <c r="H20" s="18">
        <v>0.98398811219069582</v>
      </c>
      <c r="I20" s="19">
        <v>0.14383531885284587</v>
      </c>
      <c r="J20" s="18">
        <v>5.4565701559020043</v>
      </c>
      <c r="K20" s="18">
        <v>8.4807809640024399</v>
      </c>
      <c r="L20" s="18">
        <v>6.1718740445515827</v>
      </c>
      <c r="M20" s="18">
        <v>7.4260083760128595</v>
      </c>
      <c r="N20" s="17">
        <v>8</v>
      </c>
    </row>
    <row r="21" spans="1:14">
      <c r="A21" s="17" t="s">
        <v>244</v>
      </c>
      <c r="B21" s="17" t="s">
        <v>177</v>
      </c>
      <c r="C21" s="17" t="s">
        <v>87</v>
      </c>
      <c r="D21" s="18">
        <v>6.7853705486044262</v>
      </c>
      <c r="E21" s="17" t="s">
        <v>240</v>
      </c>
      <c r="F21" s="18">
        <v>6.7853705486044262</v>
      </c>
      <c r="G21" s="18"/>
      <c r="H21" s="18"/>
      <c r="I21" s="19"/>
      <c r="J21" s="18"/>
      <c r="K21" s="18"/>
      <c r="L21" s="18"/>
      <c r="M21" s="18"/>
      <c r="N21" s="17">
        <v>1</v>
      </c>
    </row>
    <row r="22" spans="1:14">
      <c r="A22" s="17" t="s">
        <v>244</v>
      </c>
      <c r="B22" s="17" t="s">
        <v>172</v>
      </c>
      <c r="C22" s="17" t="s">
        <v>178</v>
      </c>
      <c r="D22" s="18">
        <v>7.0437956204379564</v>
      </c>
      <c r="E22" s="17" t="s">
        <v>240</v>
      </c>
      <c r="F22" s="18">
        <v>7.0437956204379564</v>
      </c>
      <c r="G22" s="18">
        <v>7.0437956204379564</v>
      </c>
      <c r="H22" s="18">
        <v>5.5226588019679275</v>
      </c>
      <c r="I22" s="19">
        <v>0.78404586100477314</v>
      </c>
      <c r="J22" s="18">
        <v>3.1386861313868613</v>
      </c>
      <c r="K22" s="18">
        <v>10.948905109489052</v>
      </c>
      <c r="L22" s="18">
        <v>5.0912408759124093</v>
      </c>
      <c r="M22" s="18">
        <v>8.9963503649635044</v>
      </c>
      <c r="N22" s="17">
        <v>2</v>
      </c>
    </row>
    <row r="23" spans="1:14">
      <c r="A23" s="17" t="s">
        <v>244</v>
      </c>
      <c r="B23" s="17" t="s">
        <v>172</v>
      </c>
      <c r="C23" s="17" t="s">
        <v>92</v>
      </c>
      <c r="D23" s="18">
        <v>7.2294027971100956</v>
      </c>
      <c r="E23" s="17" t="s">
        <v>240</v>
      </c>
      <c r="F23" s="18">
        <v>7.2294027971100956</v>
      </c>
      <c r="G23" s="18">
        <v>8.1867299293726017</v>
      </c>
      <c r="H23" s="18">
        <v>5.5880122450048821</v>
      </c>
      <c r="I23" s="19">
        <v>0.68256951105178632</v>
      </c>
      <c r="J23" s="18">
        <v>2.3831775700934581</v>
      </c>
      <c r="K23" s="18">
        <v>17.829787234042556</v>
      </c>
      <c r="L23" s="18">
        <v>2.875737389805793</v>
      </c>
      <c r="M23" s="18">
        <v>11.618344159430858</v>
      </c>
      <c r="N23" s="17">
        <v>12</v>
      </c>
    </row>
    <row r="24" spans="1:14">
      <c r="A24" s="17" t="s">
        <v>244</v>
      </c>
      <c r="B24" s="17" t="s">
        <v>172</v>
      </c>
      <c r="C24" s="17" t="s">
        <v>91</v>
      </c>
      <c r="D24" s="18">
        <v>7.5234336457819442</v>
      </c>
      <c r="E24" s="17" t="s">
        <v>240</v>
      </c>
      <c r="F24" s="18">
        <v>7.5234336457819442</v>
      </c>
      <c r="G24" s="18">
        <v>7.5234336457819442</v>
      </c>
      <c r="H24" s="18">
        <v>4.5000875566386087</v>
      </c>
      <c r="I24" s="19">
        <v>0.59814278539714483</v>
      </c>
      <c r="J24" s="18">
        <v>4.3413912185495809</v>
      </c>
      <c r="K24" s="18">
        <v>10.705476073014307</v>
      </c>
      <c r="L24" s="18">
        <v>5.9324124321657621</v>
      </c>
      <c r="M24" s="18">
        <v>9.1144548593981263</v>
      </c>
      <c r="N24" s="17">
        <v>2</v>
      </c>
    </row>
    <row r="25" spans="1:14">
      <c r="A25" s="17" t="s">
        <v>244</v>
      </c>
      <c r="B25" s="17" t="s">
        <v>172</v>
      </c>
      <c r="C25" s="17" t="s">
        <v>263</v>
      </c>
      <c r="D25" s="18">
        <v>7.9034028540065862</v>
      </c>
      <c r="E25" s="17" t="s">
        <v>240</v>
      </c>
      <c r="F25" s="18">
        <v>7.9034028540065862</v>
      </c>
      <c r="G25" s="18">
        <v>8.5162824734723745</v>
      </c>
      <c r="H25" s="18">
        <v>2.8123633050086414</v>
      </c>
      <c r="I25" s="19">
        <v>0.33023368045493523</v>
      </c>
      <c r="J25" s="18">
        <v>5.8177826564215156</v>
      </c>
      <c r="K25" s="18">
        <v>12.440541529454812</v>
      </c>
      <c r="L25" s="18">
        <v>7.0938529088913294</v>
      </c>
      <c r="M25" s="18">
        <v>9.3258324185876322</v>
      </c>
      <c r="N25" s="17">
        <v>4</v>
      </c>
    </row>
    <row r="26" spans="1:14">
      <c r="A26" s="17" t="s">
        <v>244</v>
      </c>
      <c r="B26" s="17" t="s">
        <v>171</v>
      </c>
      <c r="C26" s="17" t="s">
        <v>180</v>
      </c>
      <c r="D26" s="18">
        <v>8.1444759206798878</v>
      </c>
      <c r="E26" s="17" t="s">
        <v>240</v>
      </c>
      <c r="F26" s="18">
        <v>8.1444759206798878</v>
      </c>
      <c r="G26" s="18">
        <v>8.1444759206798878</v>
      </c>
      <c r="H26" s="18">
        <v>0.50078383936724225</v>
      </c>
      <c r="I26" s="19">
        <v>6.1487546190134433E-2</v>
      </c>
      <c r="J26" s="18">
        <v>7.7903682719546756</v>
      </c>
      <c r="K26" s="18">
        <v>8.4985835694050991</v>
      </c>
      <c r="L26" s="18">
        <v>7.9674220963172813</v>
      </c>
      <c r="M26" s="18">
        <v>8.3215297450424934</v>
      </c>
      <c r="N26" s="17">
        <v>2</v>
      </c>
    </row>
    <row r="27" spans="1:14">
      <c r="A27" s="17" t="s">
        <v>254</v>
      </c>
      <c r="B27" s="17"/>
      <c r="C27" s="17" t="s">
        <v>280</v>
      </c>
      <c r="D27" s="18">
        <v>8.6111111111111107</v>
      </c>
      <c r="E27" s="17" t="s">
        <v>240</v>
      </c>
      <c r="F27" s="18">
        <v>8.6111111111111107</v>
      </c>
      <c r="G27" s="18"/>
      <c r="H27" s="18"/>
      <c r="I27" s="19"/>
      <c r="J27" s="18"/>
      <c r="K27" s="18"/>
      <c r="L27" s="18"/>
      <c r="M27" s="18"/>
      <c r="N27" s="17">
        <v>1</v>
      </c>
    </row>
    <row r="28" spans="1:14">
      <c r="A28" s="17" t="s">
        <v>143</v>
      </c>
      <c r="B28" s="17" t="s">
        <v>149</v>
      </c>
      <c r="C28" s="17" t="s">
        <v>17</v>
      </c>
      <c r="D28" s="18">
        <v>8.8706945228684333</v>
      </c>
      <c r="E28" s="17" t="s">
        <v>240</v>
      </c>
      <c r="F28" s="18">
        <v>8.8706945228684333</v>
      </c>
      <c r="G28" s="18">
        <v>9.4120553359683772</v>
      </c>
      <c r="H28" s="18">
        <v>4.4179583846792223</v>
      </c>
      <c r="I28" s="19">
        <v>0.46939358375804452</v>
      </c>
      <c r="J28" s="18">
        <v>5</v>
      </c>
      <c r="K28" s="18">
        <v>14.906832298136644</v>
      </c>
      <c r="L28" s="18">
        <v>6.3742236024844718</v>
      </c>
      <c r="M28" s="18">
        <v>11.90852625635234</v>
      </c>
      <c r="N28" s="17">
        <v>4</v>
      </c>
    </row>
    <row r="29" spans="1:14">
      <c r="A29" s="17" t="s">
        <v>244</v>
      </c>
      <c r="B29" s="17" t="s">
        <v>170</v>
      </c>
      <c r="C29" s="17" t="s">
        <v>248</v>
      </c>
      <c r="D29" s="18">
        <v>8.9206642066420656</v>
      </c>
      <c r="E29" s="17" t="s">
        <v>240</v>
      </c>
      <c r="F29" s="18">
        <v>8.9206642066420656</v>
      </c>
      <c r="G29" s="18">
        <v>17.144833948339482</v>
      </c>
      <c r="H29" s="18">
        <v>18.90373271716734</v>
      </c>
      <c r="I29" s="19">
        <v>1.1025905980849824</v>
      </c>
      <c r="J29" s="18">
        <v>5.3505535055350553</v>
      </c>
      <c r="K29" s="18">
        <v>45.38745387453875</v>
      </c>
      <c r="L29" s="18">
        <v>7.9381918819188195</v>
      </c>
      <c r="M29" s="18">
        <v>18.127306273062732</v>
      </c>
      <c r="N29" s="17">
        <v>4</v>
      </c>
    </row>
    <row r="30" spans="1:14">
      <c r="A30" s="17" t="s">
        <v>189</v>
      </c>
      <c r="B30" s="17" t="s">
        <v>190</v>
      </c>
      <c r="C30" s="17" t="s">
        <v>265</v>
      </c>
      <c r="D30" s="18">
        <v>8.9221747552206327</v>
      </c>
      <c r="E30" s="17" t="s">
        <v>240</v>
      </c>
      <c r="F30" s="18">
        <v>8.9221747552206327</v>
      </c>
      <c r="G30" s="18">
        <v>10.219145744772479</v>
      </c>
      <c r="H30" s="18">
        <v>5.4655556158471521</v>
      </c>
      <c r="I30" s="19">
        <v>0.53483488271443946</v>
      </c>
      <c r="J30" s="18">
        <v>4.6252465483234708</v>
      </c>
      <c r="K30" s="18">
        <v>24.193548387096772</v>
      </c>
      <c r="L30" s="18">
        <v>6.4102564102564097</v>
      </c>
      <c r="M30" s="18">
        <v>12.193548910175334</v>
      </c>
      <c r="N30" s="17">
        <v>84</v>
      </c>
    </row>
    <row r="31" spans="1:14">
      <c r="A31" s="17" t="s">
        <v>143</v>
      </c>
      <c r="B31" s="17" t="s">
        <v>144</v>
      </c>
      <c r="C31" s="17" t="s">
        <v>61</v>
      </c>
      <c r="D31" s="18">
        <v>8.9622641509433958</v>
      </c>
      <c r="E31" s="17" t="s">
        <v>240</v>
      </c>
      <c r="F31" s="18">
        <v>8.9622641509433958</v>
      </c>
      <c r="G31" s="18"/>
      <c r="H31" s="18"/>
      <c r="I31" s="19"/>
      <c r="J31" s="18"/>
      <c r="K31" s="18"/>
      <c r="L31" s="18"/>
      <c r="M31" s="18"/>
      <c r="N31" s="17">
        <v>1</v>
      </c>
    </row>
    <row r="32" spans="1:14">
      <c r="A32" s="17" t="s">
        <v>189</v>
      </c>
      <c r="B32" s="17" t="s">
        <v>190</v>
      </c>
      <c r="C32" s="17" t="s">
        <v>100</v>
      </c>
      <c r="D32" s="18">
        <v>9.2231560012086042</v>
      </c>
      <c r="E32" s="17" t="s">
        <v>240</v>
      </c>
      <c r="F32" s="18">
        <v>9.2231560012086042</v>
      </c>
      <c r="G32" s="18">
        <v>11.189960232769042</v>
      </c>
      <c r="H32" s="18">
        <v>6.0656161328950544</v>
      </c>
      <c r="I32" s="19">
        <v>0.54205877471595543</v>
      </c>
      <c r="J32" s="18">
        <v>5.6967213114754101</v>
      </c>
      <c r="K32" s="18">
        <v>28.73863636363636</v>
      </c>
      <c r="L32" s="18">
        <v>7.3968846198807618</v>
      </c>
      <c r="M32" s="18">
        <v>11.653197209991038</v>
      </c>
      <c r="N32" s="17">
        <v>30</v>
      </c>
    </row>
    <row r="33" spans="1:14">
      <c r="A33" s="17" t="s">
        <v>146</v>
      </c>
      <c r="B33" s="17" t="s">
        <v>276</v>
      </c>
      <c r="C33" s="17" t="s">
        <v>277</v>
      </c>
      <c r="D33" s="18">
        <v>9.3645761014686251</v>
      </c>
      <c r="E33" s="17" t="s">
        <v>240</v>
      </c>
      <c r="F33" s="18">
        <v>9.3645761014686251</v>
      </c>
      <c r="G33" s="18">
        <v>9.3645761014686251</v>
      </c>
      <c r="H33" s="18">
        <v>2.7684174551251997</v>
      </c>
      <c r="I33" s="19">
        <v>0.29562656388590136</v>
      </c>
      <c r="J33" s="18">
        <v>7.4070093457943909</v>
      </c>
      <c r="K33" s="18">
        <v>11.322142857142858</v>
      </c>
      <c r="L33" s="18">
        <v>8.3857927236315071</v>
      </c>
      <c r="M33" s="18">
        <v>10.343359479305741</v>
      </c>
      <c r="N33" s="17">
        <v>2</v>
      </c>
    </row>
    <row r="34" spans="1:14">
      <c r="A34" s="17" t="s">
        <v>143</v>
      </c>
      <c r="B34" s="17" t="s">
        <v>148</v>
      </c>
      <c r="C34" s="17" t="s">
        <v>241</v>
      </c>
      <c r="D34" s="18">
        <v>9.5238095238095255</v>
      </c>
      <c r="E34" s="17" t="s">
        <v>240</v>
      </c>
      <c r="F34" s="18">
        <v>9.5238095238095255</v>
      </c>
      <c r="G34" s="18">
        <v>10.33586271101484</v>
      </c>
      <c r="H34" s="18">
        <v>4.2727165658200565</v>
      </c>
      <c r="I34" s="19">
        <v>0.4133875115491481</v>
      </c>
      <c r="J34" s="18">
        <v>3.6448598130841123</v>
      </c>
      <c r="K34" s="18">
        <v>21.428571428571427</v>
      </c>
      <c r="L34" s="18">
        <v>7.4996169756396496</v>
      </c>
      <c r="M34" s="18">
        <v>13.115573239566947</v>
      </c>
      <c r="N34" s="17">
        <v>100</v>
      </c>
    </row>
    <row r="35" spans="1:14">
      <c r="A35" s="17" t="s">
        <v>189</v>
      </c>
      <c r="B35" s="17" t="s">
        <v>190</v>
      </c>
      <c r="C35" s="17" t="s">
        <v>95</v>
      </c>
      <c r="D35" s="18">
        <v>9.6362879944048832</v>
      </c>
      <c r="E35" s="17" t="s">
        <v>240</v>
      </c>
      <c r="F35" s="18">
        <v>9.6362879944048832</v>
      </c>
      <c r="G35" s="18">
        <v>9.5544509194480263</v>
      </c>
      <c r="H35" s="18">
        <v>0.79821724773458735</v>
      </c>
      <c r="I35" s="19">
        <v>8.3544020945235178E-2</v>
      </c>
      <c r="J35" s="18">
        <v>8.6005976095617545</v>
      </c>
      <c r="K35" s="18">
        <v>10.796410544026923</v>
      </c>
      <c r="L35" s="18">
        <v>8.977838645418327</v>
      </c>
      <c r="M35" s="18">
        <v>9.833146382501404</v>
      </c>
      <c r="N35" s="17">
        <v>6</v>
      </c>
    </row>
    <row r="36" spans="1:14">
      <c r="A36" s="17" t="s">
        <v>254</v>
      </c>
      <c r="B36" s="17"/>
      <c r="C36" s="17" t="s">
        <v>283</v>
      </c>
      <c r="D36" s="18">
        <v>9.7727272727272716</v>
      </c>
      <c r="E36" s="17" t="s">
        <v>240</v>
      </c>
      <c r="F36" s="18">
        <v>9.7727272727272716</v>
      </c>
      <c r="G36" s="18"/>
      <c r="H36" s="18"/>
      <c r="I36" s="19"/>
      <c r="J36" s="18"/>
      <c r="K36" s="18"/>
      <c r="L36" s="18"/>
      <c r="M36" s="18"/>
      <c r="N36" s="17">
        <v>1</v>
      </c>
    </row>
    <row r="37" spans="1:14">
      <c r="A37" s="17" t="s">
        <v>244</v>
      </c>
      <c r="B37" s="17" t="s">
        <v>172</v>
      </c>
      <c r="C37" s="17" t="s">
        <v>264</v>
      </c>
      <c r="D37" s="18">
        <v>9.9255854672794932</v>
      </c>
      <c r="E37" s="17" t="s">
        <v>240</v>
      </c>
      <c r="F37" s="18">
        <v>9.9255854672794932</v>
      </c>
      <c r="G37" s="18">
        <v>10.611184066535349</v>
      </c>
      <c r="H37" s="18">
        <v>7.3904319445719651</v>
      </c>
      <c r="I37" s="19">
        <v>0.69647570885885213</v>
      </c>
      <c r="J37" s="18">
        <v>3.2764281024294157</v>
      </c>
      <c r="K37" s="18">
        <v>19.317137229152991</v>
      </c>
      <c r="L37" s="18">
        <v>5.201904136572554</v>
      </c>
      <c r="M37" s="18">
        <v>15.334865397242286</v>
      </c>
      <c r="N37" s="17">
        <v>4</v>
      </c>
    </row>
    <row r="38" spans="1:14">
      <c r="A38" s="17" t="s">
        <v>254</v>
      </c>
      <c r="B38" s="17"/>
      <c r="C38" s="17" t="s">
        <v>274</v>
      </c>
      <c r="D38" s="18">
        <v>10.37037037037037</v>
      </c>
      <c r="E38" s="17" t="s">
        <v>240</v>
      </c>
      <c r="F38" s="18">
        <v>10.37037037037037</v>
      </c>
      <c r="G38" s="18"/>
      <c r="H38" s="18"/>
      <c r="I38" s="19"/>
      <c r="J38" s="18"/>
      <c r="K38" s="18"/>
      <c r="L38" s="18"/>
      <c r="M38" s="18"/>
      <c r="N38" s="17">
        <v>1</v>
      </c>
    </row>
    <row r="39" spans="1:14">
      <c r="A39" s="17" t="s">
        <v>189</v>
      </c>
      <c r="B39" s="17" t="s">
        <v>190</v>
      </c>
      <c r="C39" s="17" t="s">
        <v>93</v>
      </c>
      <c r="D39" s="18">
        <v>10.426182494590115</v>
      </c>
      <c r="E39" s="17" t="s">
        <v>240</v>
      </c>
      <c r="F39" s="18">
        <v>10.426182494590115</v>
      </c>
      <c r="G39" s="18">
        <v>10.989423857059746</v>
      </c>
      <c r="H39" s="18">
        <v>3.9949471896140301</v>
      </c>
      <c r="I39" s="19">
        <v>0.36352653620213449</v>
      </c>
      <c r="J39" s="18">
        <v>6.1728395061728394</v>
      </c>
      <c r="K39" s="18">
        <v>17.555373256767844</v>
      </c>
      <c r="L39" s="18">
        <v>8.6338731402991726</v>
      </c>
      <c r="M39" s="18">
        <v>12.596192149674058</v>
      </c>
      <c r="N39" s="17">
        <v>6</v>
      </c>
    </row>
    <row r="40" spans="1:14">
      <c r="A40" s="17" t="s">
        <v>244</v>
      </c>
      <c r="B40" s="17" t="s">
        <v>170</v>
      </c>
      <c r="C40" s="17" t="s">
        <v>245</v>
      </c>
      <c r="D40" s="18">
        <v>11.868686868686869</v>
      </c>
      <c r="E40" s="17" t="s">
        <v>240</v>
      </c>
      <c r="F40" s="18">
        <v>11.868686868686869</v>
      </c>
      <c r="G40" s="18"/>
      <c r="H40" s="18"/>
      <c r="I40" s="19"/>
      <c r="J40" s="18"/>
      <c r="K40" s="18"/>
      <c r="L40" s="18"/>
      <c r="M40" s="18"/>
      <c r="N40" s="17">
        <v>1</v>
      </c>
    </row>
    <row r="41" spans="1:14">
      <c r="A41" s="17" t="s">
        <v>254</v>
      </c>
      <c r="B41" s="17" t="s">
        <v>284</v>
      </c>
      <c r="C41" s="17" t="s">
        <v>284</v>
      </c>
      <c r="D41" s="18">
        <v>12.944983818770226</v>
      </c>
      <c r="E41" s="17" t="s">
        <v>240</v>
      </c>
      <c r="F41" s="18">
        <v>12.944983818770226</v>
      </c>
      <c r="G41" s="18"/>
      <c r="H41" s="18"/>
      <c r="I41" s="19"/>
      <c r="J41" s="18"/>
      <c r="K41" s="18"/>
      <c r="L41" s="18"/>
      <c r="M41" s="18"/>
      <c r="N41" s="17">
        <v>1</v>
      </c>
    </row>
    <row r="42" spans="1:14">
      <c r="A42" s="17" t="s">
        <v>143</v>
      </c>
      <c r="B42" s="17" t="s">
        <v>144</v>
      </c>
      <c r="C42" s="17" t="s">
        <v>145</v>
      </c>
      <c r="D42" s="18">
        <v>13.18181818181818</v>
      </c>
      <c r="E42" s="17" t="s">
        <v>240</v>
      </c>
      <c r="F42" s="18">
        <v>13.18181818181818</v>
      </c>
      <c r="G42" s="18">
        <v>16.501783775827491</v>
      </c>
      <c r="H42" s="18">
        <v>11.329324736380013</v>
      </c>
      <c r="I42" s="19">
        <v>0.68655152014388199</v>
      </c>
      <c r="J42" s="18">
        <v>3.2786885245901636</v>
      </c>
      <c r="K42" s="18">
        <v>46.25</v>
      </c>
      <c r="L42" s="18">
        <v>8.2742486338797807</v>
      </c>
      <c r="M42" s="18">
        <v>20.73428961748634</v>
      </c>
      <c r="N42" s="17">
        <v>27</v>
      </c>
    </row>
    <row r="43" spans="1:14">
      <c r="A43" s="17" t="s">
        <v>244</v>
      </c>
      <c r="B43" s="17" t="s">
        <v>171</v>
      </c>
      <c r="C43" s="17" t="s">
        <v>253</v>
      </c>
      <c r="D43" s="18">
        <v>14.327027181035955</v>
      </c>
      <c r="E43" s="17" t="s">
        <v>240</v>
      </c>
      <c r="F43" s="18">
        <v>14.327027181035955</v>
      </c>
      <c r="G43" s="18">
        <v>19.379681336701676</v>
      </c>
      <c r="H43" s="18">
        <v>11.153827931106875</v>
      </c>
      <c r="I43" s="19">
        <v>0.57554238056450935</v>
      </c>
      <c r="J43" s="18">
        <v>12.17125382262997</v>
      </c>
      <c r="K43" s="18">
        <v>42.857142857142847</v>
      </c>
      <c r="L43" s="18">
        <v>12.684246015917335</v>
      </c>
      <c r="M43" s="18">
        <v>20.108339506524587</v>
      </c>
      <c r="N43" s="17">
        <v>12</v>
      </c>
    </row>
    <row r="44" spans="1:14">
      <c r="A44" s="17" t="s">
        <v>146</v>
      </c>
      <c r="B44" s="17" t="s">
        <v>152</v>
      </c>
      <c r="C44" s="17" t="s">
        <v>33</v>
      </c>
      <c r="D44" s="18">
        <v>14.345206567796611</v>
      </c>
      <c r="E44" s="17" t="s">
        <v>240</v>
      </c>
      <c r="F44" s="18">
        <v>14.345206567796611</v>
      </c>
      <c r="G44" s="18">
        <v>15.208002295197742</v>
      </c>
      <c r="H44" s="18">
        <v>4.2400917234478772</v>
      </c>
      <c r="I44" s="19">
        <v>0.27880662043211146</v>
      </c>
      <c r="J44" s="18">
        <v>9.4067796610169498</v>
      </c>
      <c r="K44" s="18">
        <v>21.875</v>
      </c>
      <c r="L44" s="18">
        <v>12.521186440677965</v>
      </c>
      <c r="M44" s="18">
        <v>18.131510416666671</v>
      </c>
      <c r="N44" s="17">
        <v>8</v>
      </c>
    </row>
    <row r="45" spans="1:14">
      <c r="A45" s="17" t="s">
        <v>189</v>
      </c>
      <c r="B45" s="17" t="s">
        <v>190</v>
      </c>
      <c r="C45" s="17" t="s">
        <v>103</v>
      </c>
      <c r="D45" s="18">
        <v>14.545057345712726</v>
      </c>
      <c r="E45" s="17" t="s">
        <v>240</v>
      </c>
      <c r="F45" s="18">
        <v>14.545057345712726</v>
      </c>
      <c r="G45" s="18">
        <v>14.545057345712726</v>
      </c>
      <c r="H45" s="18">
        <v>8.6752849440604063</v>
      </c>
      <c r="I45" s="19">
        <v>0.59644212723695567</v>
      </c>
      <c r="J45" s="18">
        <v>8.410704533042054</v>
      </c>
      <c r="K45" s="18">
        <v>20.679410158383398</v>
      </c>
      <c r="L45" s="18">
        <v>11.477880939377389</v>
      </c>
      <c r="M45" s="18">
        <v>17.612233752048063</v>
      </c>
      <c r="N45" s="17">
        <v>2</v>
      </c>
    </row>
    <row r="46" spans="1:14">
      <c r="A46" s="17" t="s">
        <v>143</v>
      </c>
      <c r="B46" s="17" t="s">
        <v>148</v>
      </c>
      <c r="C46" s="17" t="s">
        <v>51</v>
      </c>
      <c r="D46" s="18">
        <v>14.678899082568805</v>
      </c>
      <c r="E46" s="17" t="s">
        <v>240</v>
      </c>
      <c r="F46" s="18">
        <v>14.678899082568805</v>
      </c>
      <c r="G46" s="18"/>
      <c r="H46" s="18"/>
      <c r="I46" s="19"/>
      <c r="J46" s="18"/>
      <c r="K46" s="18"/>
      <c r="L46" s="18"/>
      <c r="M46" s="18"/>
      <c r="N46" s="17">
        <v>1</v>
      </c>
    </row>
    <row r="47" spans="1:14">
      <c r="A47" s="17" t="s">
        <v>189</v>
      </c>
      <c r="B47" s="17" t="s">
        <v>190</v>
      </c>
      <c r="C47" s="17" t="s">
        <v>191</v>
      </c>
      <c r="D47" s="18">
        <v>15.952251763429192</v>
      </c>
      <c r="E47" s="17" t="s">
        <v>240</v>
      </c>
      <c r="F47" s="18">
        <v>15.952251763429192</v>
      </c>
      <c r="G47" s="18">
        <v>19.194791101465004</v>
      </c>
      <c r="H47" s="18">
        <v>10.808487994273875</v>
      </c>
      <c r="I47" s="19">
        <v>0.56309484886495786</v>
      </c>
      <c r="J47" s="18">
        <v>10.378730330982096</v>
      </c>
      <c r="K47" s="18">
        <v>31.253391209983722</v>
      </c>
      <c r="L47" s="18">
        <v>13.165491047205645</v>
      </c>
      <c r="M47" s="18">
        <v>23.602821486706457</v>
      </c>
      <c r="N47" s="17">
        <v>3</v>
      </c>
    </row>
    <row r="48" spans="1:14">
      <c r="A48" s="17" t="s">
        <v>254</v>
      </c>
      <c r="B48" s="17"/>
      <c r="C48" s="17" t="s">
        <v>282</v>
      </c>
      <c r="D48" s="18">
        <v>16.153846153846153</v>
      </c>
      <c r="E48" s="17" t="s">
        <v>240</v>
      </c>
      <c r="F48" s="18">
        <v>16.153846153846153</v>
      </c>
      <c r="G48" s="18"/>
      <c r="H48" s="18"/>
      <c r="I48" s="19"/>
      <c r="J48" s="18"/>
      <c r="K48" s="18"/>
      <c r="L48" s="18"/>
      <c r="M48" s="18"/>
      <c r="N48" s="17">
        <v>1</v>
      </c>
    </row>
    <row r="49" spans="1:14">
      <c r="A49" s="17" t="s">
        <v>189</v>
      </c>
      <c r="B49" s="17" t="s">
        <v>190</v>
      </c>
      <c r="C49" s="17" t="s">
        <v>108</v>
      </c>
      <c r="D49" s="18">
        <v>16.976278636439645</v>
      </c>
      <c r="E49" s="17" t="s">
        <v>240</v>
      </c>
      <c r="F49" s="18">
        <v>16.976278636439645</v>
      </c>
      <c r="G49" s="18">
        <v>18.266646243564587</v>
      </c>
      <c r="H49" s="18">
        <v>7.0276716909044987</v>
      </c>
      <c r="I49" s="19">
        <v>0.38472698256694909</v>
      </c>
      <c r="J49" s="18">
        <v>9.4577331395092727</v>
      </c>
      <c r="K49" s="18">
        <v>41.985887096774192</v>
      </c>
      <c r="L49" s="18">
        <v>14.070618397408751</v>
      </c>
      <c r="M49" s="18">
        <v>19.846176339055351</v>
      </c>
      <c r="N49" s="17">
        <v>168</v>
      </c>
    </row>
    <row r="50" spans="1:14">
      <c r="A50" s="17" t="s">
        <v>254</v>
      </c>
      <c r="B50" s="17"/>
      <c r="C50" s="17" t="s">
        <v>281</v>
      </c>
      <c r="D50" s="18">
        <v>18</v>
      </c>
      <c r="E50" s="17" t="s">
        <v>240</v>
      </c>
      <c r="F50" s="18">
        <v>18</v>
      </c>
      <c r="G50" s="18"/>
      <c r="H50" s="18"/>
      <c r="I50" s="19"/>
      <c r="J50" s="18"/>
      <c r="K50" s="18"/>
      <c r="L50" s="18"/>
      <c r="M50" s="18"/>
      <c r="N50" s="17">
        <v>1</v>
      </c>
    </row>
    <row r="51" spans="1:14">
      <c r="A51" s="17" t="s">
        <v>146</v>
      </c>
      <c r="B51" s="17" t="s">
        <v>152</v>
      </c>
      <c r="C51" s="17" t="s">
        <v>153</v>
      </c>
      <c r="D51" s="18">
        <v>18.333333333333336</v>
      </c>
      <c r="E51" s="17" t="s">
        <v>240</v>
      </c>
      <c r="F51" s="18">
        <v>18.333333333333336</v>
      </c>
      <c r="G51" s="18">
        <v>23.248631181318679</v>
      </c>
      <c r="H51" s="18">
        <v>14.092242527184851</v>
      </c>
      <c r="I51" s="19">
        <v>0.60615364480075717</v>
      </c>
      <c r="J51" s="18">
        <v>6</v>
      </c>
      <c r="K51" s="18">
        <v>53.333333333333336</v>
      </c>
      <c r="L51" s="18">
        <v>13.083333333333332</v>
      </c>
      <c r="M51" s="18">
        <v>31</v>
      </c>
      <c r="N51" s="17">
        <v>35</v>
      </c>
    </row>
    <row r="52" spans="1:14">
      <c r="A52" s="17" t="s">
        <v>254</v>
      </c>
      <c r="B52" s="17" t="s">
        <v>255</v>
      </c>
      <c r="C52" s="17" t="s">
        <v>256</v>
      </c>
      <c r="D52" s="18">
        <v>18.858001502629598</v>
      </c>
      <c r="E52" s="17" t="s">
        <v>240</v>
      </c>
      <c r="F52" s="18">
        <v>18.858001502629598</v>
      </c>
      <c r="G52" s="18"/>
      <c r="H52" s="18"/>
      <c r="I52" s="19"/>
      <c r="J52" s="18"/>
      <c r="K52" s="18"/>
      <c r="L52" s="18"/>
      <c r="M52" s="18"/>
      <c r="N52" s="17">
        <v>1</v>
      </c>
    </row>
    <row r="53" spans="1:14">
      <c r="A53" s="17" t="s">
        <v>189</v>
      </c>
      <c r="B53" s="17" t="s">
        <v>190</v>
      </c>
      <c r="C53" s="17" t="s">
        <v>289</v>
      </c>
      <c r="D53" s="18">
        <v>19.093319194061507</v>
      </c>
      <c r="E53" s="17" t="s">
        <v>240</v>
      </c>
      <c r="F53" s="18">
        <v>19.093319194061507</v>
      </c>
      <c r="G53" s="18"/>
      <c r="H53" s="18"/>
      <c r="I53" s="19"/>
      <c r="J53" s="18"/>
      <c r="K53" s="18"/>
      <c r="L53" s="18"/>
      <c r="M53" s="18"/>
      <c r="N53" s="17">
        <v>1</v>
      </c>
    </row>
    <row r="54" spans="1:14">
      <c r="A54" s="17" t="s">
        <v>244</v>
      </c>
      <c r="B54" s="17" t="s">
        <v>172</v>
      </c>
      <c r="C54" s="17" t="s">
        <v>173</v>
      </c>
      <c r="D54" s="18">
        <v>19.111111111111111</v>
      </c>
      <c r="E54" s="17" t="s">
        <v>240</v>
      </c>
      <c r="F54" s="18">
        <v>19.111111111111111</v>
      </c>
      <c r="G54" s="18">
        <v>18.57652481578862</v>
      </c>
      <c r="H54" s="18">
        <v>8.084403512477083</v>
      </c>
      <c r="I54" s="19">
        <v>0.43519461215942612</v>
      </c>
      <c r="J54" s="18">
        <v>10.238095238095237</v>
      </c>
      <c r="K54" s="18">
        <v>26.380368098159511</v>
      </c>
      <c r="L54" s="18">
        <v>14.674603174603174</v>
      </c>
      <c r="M54" s="18">
        <v>22.745739604635311</v>
      </c>
      <c r="N54" s="17">
        <v>3</v>
      </c>
    </row>
    <row r="55" spans="1:14">
      <c r="A55" s="17" t="s">
        <v>192</v>
      </c>
      <c r="B55" s="17" t="s">
        <v>193</v>
      </c>
      <c r="C55" s="17" t="s">
        <v>104</v>
      </c>
      <c r="D55" s="18">
        <v>19.335288817567786</v>
      </c>
      <c r="E55" s="17" t="s">
        <v>240</v>
      </c>
      <c r="F55" s="18">
        <v>19.335288817567786</v>
      </c>
      <c r="G55" s="18">
        <v>18.687801204421611</v>
      </c>
      <c r="H55" s="18">
        <v>7.9442568309500867</v>
      </c>
      <c r="I55" s="19">
        <v>0.42510388162040397</v>
      </c>
      <c r="J55" s="18">
        <v>10.428211586901762</v>
      </c>
      <c r="K55" s="18">
        <v>35.68320278503046</v>
      </c>
      <c r="L55" s="18">
        <v>11.463611709170021</v>
      </c>
      <c r="M55" s="18">
        <v>22.291246797708595</v>
      </c>
      <c r="N55" s="17">
        <v>10</v>
      </c>
    </row>
    <row r="56" spans="1:14">
      <c r="A56" s="17" t="s">
        <v>192</v>
      </c>
      <c r="B56" s="17" t="s">
        <v>193</v>
      </c>
      <c r="C56" s="17" t="s">
        <v>266</v>
      </c>
      <c r="D56" s="18">
        <v>19.6011396011396</v>
      </c>
      <c r="E56" s="17" t="s">
        <v>240</v>
      </c>
      <c r="F56" s="18">
        <v>19.6011396011396</v>
      </c>
      <c r="G56" s="18">
        <v>22.232373563078237</v>
      </c>
      <c r="H56" s="18">
        <v>9.6654077787458927</v>
      </c>
      <c r="I56" s="19">
        <v>0.43474475414525399</v>
      </c>
      <c r="J56" s="18">
        <v>4.5678459471562922</v>
      </c>
      <c r="K56" s="18">
        <v>71.039145907473298</v>
      </c>
      <c r="L56" s="18">
        <v>15.017007188007977</v>
      </c>
      <c r="M56" s="18">
        <v>27.790504310052263</v>
      </c>
      <c r="N56" s="17">
        <v>4370</v>
      </c>
    </row>
    <row r="57" spans="1:14">
      <c r="A57" s="17" t="s">
        <v>192</v>
      </c>
      <c r="B57" s="17" t="s">
        <v>193</v>
      </c>
      <c r="C57" s="17" t="s">
        <v>115</v>
      </c>
      <c r="D57" s="18">
        <v>19.677961419824129</v>
      </c>
      <c r="E57" s="17" t="s">
        <v>240</v>
      </c>
      <c r="F57" s="18">
        <v>19.677961419824129</v>
      </c>
      <c r="G57" s="18">
        <v>19.677961419824129</v>
      </c>
      <c r="H57" s="18">
        <v>0.73409409860304009</v>
      </c>
      <c r="I57" s="19">
        <v>3.7305393731664353E-2</v>
      </c>
      <c r="J57" s="18">
        <v>19.158878504672895</v>
      </c>
      <c r="K57" s="18">
        <v>20.197044334975367</v>
      </c>
      <c r="L57" s="18">
        <v>19.418419962248514</v>
      </c>
      <c r="M57" s="18">
        <v>19.937502877399748</v>
      </c>
      <c r="N57" s="17">
        <v>2</v>
      </c>
    </row>
    <row r="58" spans="1:14">
      <c r="A58" s="17" t="s">
        <v>285</v>
      </c>
      <c r="B58" s="17"/>
      <c r="C58" s="17" t="s">
        <v>286</v>
      </c>
      <c r="D58" s="18">
        <v>20</v>
      </c>
      <c r="E58" s="17" t="s">
        <v>240</v>
      </c>
      <c r="F58" s="18">
        <v>20</v>
      </c>
      <c r="G58" s="18">
        <v>19.913793103448278</v>
      </c>
      <c r="H58" s="18">
        <v>4.0836963042506822</v>
      </c>
      <c r="I58" s="19">
        <v>0.20506873216150609</v>
      </c>
      <c r="J58" s="18">
        <v>16.206896551724139</v>
      </c>
      <c r="K58" s="18">
        <v>23.448275862068964</v>
      </c>
      <c r="L58" s="18">
        <v>16.46551724137931</v>
      </c>
      <c r="M58" s="18">
        <v>23.448275862068964</v>
      </c>
      <c r="N58" s="17">
        <v>4</v>
      </c>
    </row>
    <row r="59" spans="1:14">
      <c r="A59" s="17" t="s">
        <v>189</v>
      </c>
      <c r="B59" s="17" t="s">
        <v>190</v>
      </c>
      <c r="C59" s="17" t="s">
        <v>116</v>
      </c>
      <c r="D59" s="18">
        <v>20.420492672725082</v>
      </c>
      <c r="E59" s="17" t="s">
        <v>240</v>
      </c>
      <c r="F59" s="18">
        <v>20.420492672725082</v>
      </c>
      <c r="G59" s="18">
        <v>18.298631880192467</v>
      </c>
      <c r="H59" s="18">
        <v>5.4716086028455306</v>
      </c>
      <c r="I59" s="19">
        <v>0.29901736035076626</v>
      </c>
      <c r="J59" s="18">
        <v>6.5825710158883002</v>
      </c>
      <c r="K59" s="18">
        <v>29.853560682046137</v>
      </c>
      <c r="L59" s="18">
        <v>15.132067120958444</v>
      </c>
      <c r="M59" s="18">
        <v>21.190178141550316</v>
      </c>
      <c r="N59" s="17">
        <v>60</v>
      </c>
    </row>
    <row r="60" spans="1:14">
      <c r="A60" s="17" t="s">
        <v>181</v>
      </c>
      <c r="B60" s="17" t="s">
        <v>182</v>
      </c>
      <c r="C60" s="17" t="s">
        <v>295</v>
      </c>
      <c r="D60" s="18">
        <v>20.426741564806242</v>
      </c>
      <c r="E60" s="17" t="s">
        <v>240</v>
      </c>
      <c r="F60" s="18">
        <v>20.426741564806242</v>
      </c>
      <c r="G60" s="18">
        <v>21.357890867922254</v>
      </c>
      <c r="H60" s="18">
        <v>3.7363599946972927</v>
      </c>
      <c r="I60" s="19">
        <v>0.17494049472408296</v>
      </c>
      <c r="J60" s="18">
        <v>16.980278986936472</v>
      </c>
      <c r="K60" s="18">
        <v>27.105091330268756</v>
      </c>
      <c r="L60" s="18">
        <v>19.104793501031914</v>
      </c>
      <c r="M60" s="18">
        <v>23.51494610190808</v>
      </c>
      <c r="N60" s="17">
        <v>6</v>
      </c>
    </row>
    <row r="61" spans="1:14">
      <c r="A61" s="17" t="s">
        <v>189</v>
      </c>
      <c r="B61" s="17" t="s">
        <v>190</v>
      </c>
      <c r="C61" s="17" t="s">
        <v>114</v>
      </c>
      <c r="D61" s="18">
        <v>21.041214750542299</v>
      </c>
      <c r="E61" s="17" t="s">
        <v>240</v>
      </c>
      <c r="F61" s="18">
        <v>21.041214750542299</v>
      </c>
      <c r="G61" s="18"/>
      <c r="H61" s="18"/>
      <c r="I61" s="19"/>
      <c r="J61" s="18"/>
      <c r="K61" s="18"/>
      <c r="L61" s="18"/>
      <c r="M61" s="18"/>
      <c r="N61" s="17">
        <v>1</v>
      </c>
    </row>
    <row r="62" spans="1:14">
      <c r="A62" s="17" t="s">
        <v>189</v>
      </c>
      <c r="B62" s="17" t="s">
        <v>190</v>
      </c>
      <c r="C62" s="17" t="s">
        <v>110</v>
      </c>
      <c r="D62" s="18">
        <v>21.613980358047012</v>
      </c>
      <c r="E62" s="17" t="s">
        <v>240</v>
      </c>
      <c r="F62" s="18">
        <v>21.613980358047012</v>
      </c>
      <c r="G62" s="18">
        <v>21.236905640452022</v>
      </c>
      <c r="H62" s="18">
        <v>8.0285213834258808</v>
      </c>
      <c r="I62" s="19">
        <v>0.3780457247092141</v>
      </c>
      <c r="J62" s="18">
        <v>8.8714205502526671</v>
      </c>
      <c r="K62" s="18">
        <v>35.232481990831701</v>
      </c>
      <c r="L62" s="18">
        <v>14.07350638166751</v>
      </c>
      <c r="M62" s="18">
        <v>28.323510150622134</v>
      </c>
      <c r="N62" s="17">
        <v>32</v>
      </c>
    </row>
    <row r="63" spans="1:14">
      <c r="A63" s="17" t="s">
        <v>192</v>
      </c>
      <c r="B63" s="17" t="s">
        <v>195</v>
      </c>
      <c r="C63" s="17" t="s">
        <v>196</v>
      </c>
      <c r="D63" s="18">
        <v>22.33022308844685</v>
      </c>
      <c r="E63" s="17" t="s">
        <v>240</v>
      </c>
      <c r="F63" s="18">
        <v>22.33022308844685</v>
      </c>
      <c r="G63" s="18">
        <v>22.505461907415945</v>
      </c>
      <c r="H63" s="18">
        <v>4.9883459773142302</v>
      </c>
      <c r="I63" s="19">
        <v>0.22165045968998676</v>
      </c>
      <c r="J63" s="18">
        <v>17.530977512620467</v>
      </c>
      <c r="K63" s="18">
        <v>27.830423940149622</v>
      </c>
      <c r="L63" s="18">
        <v>18.672021186135165</v>
      </c>
      <c r="M63" s="18">
        <v>26.16366380972763</v>
      </c>
      <c r="N63" s="17">
        <v>4</v>
      </c>
    </row>
    <row r="64" spans="1:14">
      <c r="A64" s="17" t="s">
        <v>143</v>
      </c>
      <c r="B64" s="17" t="s">
        <v>149</v>
      </c>
      <c r="C64" s="17" t="s">
        <v>242</v>
      </c>
      <c r="D64" s="18">
        <v>23.937331989247312</v>
      </c>
      <c r="E64" s="17" t="s">
        <v>240</v>
      </c>
      <c r="F64" s="18">
        <v>23.937331989247312</v>
      </c>
      <c r="G64" s="18">
        <v>29.390831782464844</v>
      </c>
      <c r="H64" s="18">
        <v>19.943196992495889</v>
      </c>
      <c r="I64" s="19">
        <v>0.67855163610559666</v>
      </c>
      <c r="J64" s="18">
        <v>3.8709677419354835</v>
      </c>
      <c r="K64" s="18">
        <v>78.125</v>
      </c>
      <c r="L64" s="18">
        <v>14.310315860215054</v>
      </c>
      <c r="M64" s="18">
        <v>40.697664650537632</v>
      </c>
      <c r="N64" s="17">
        <v>26</v>
      </c>
    </row>
    <row r="65" spans="1:14">
      <c r="A65" s="17" t="s">
        <v>146</v>
      </c>
      <c r="B65" s="17" t="s">
        <v>161</v>
      </c>
      <c r="C65" s="17" t="s">
        <v>258</v>
      </c>
      <c r="D65" s="18">
        <v>26.613636363636363</v>
      </c>
      <c r="E65" s="17" t="s">
        <v>240</v>
      </c>
      <c r="F65" s="18">
        <v>26.613636363636363</v>
      </c>
      <c r="G65" s="18">
        <v>30.468939393939394</v>
      </c>
      <c r="H65" s="18">
        <v>24.855736238682251</v>
      </c>
      <c r="I65" s="19">
        <v>0.81577293903529602</v>
      </c>
      <c r="J65" s="18">
        <v>8.1818181818181799</v>
      </c>
      <c r="K65" s="18">
        <v>60.466666666666669</v>
      </c>
      <c r="L65" s="18">
        <v>11.045454545454545</v>
      </c>
      <c r="M65" s="18">
        <v>46.037121212121214</v>
      </c>
      <c r="N65" s="17">
        <v>4</v>
      </c>
    </row>
    <row r="66" spans="1:14">
      <c r="A66" s="17" t="s">
        <v>143</v>
      </c>
      <c r="B66" s="17" t="s">
        <v>149</v>
      </c>
      <c r="C66" s="17" t="s">
        <v>159</v>
      </c>
      <c r="D66" s="18">
        <v>26.851851851851848</v>
      </c>
      <c r="E66" s="17" t="s">
        <v>240</v>
      </c>
      <c r="F66" s="18">
        <v>26.851851851851848</v>
      </c>
      <c r="G66" s="18"/>
      <c r="H66" s="18"/>
      <c r="I66" s="19"/>
      <c r="J66" s="18"/>
      <c r="K66" s="18"/>
      <c r="L66" s="18"/>
      <c r="M66" s="18"/>
      <c r="N66" s="17">
        <v>1</v>
      </c>
    </row>
    <row r="67" spans="1:14">
      <c r="A67" s="17" t="s">
        <v>181</v>
      </c>
      <c r="B67" s="17" t="s">
        <v>184</v>
      </c>
      <c r="C67" s="17" t="s">
        <v>184</v>
      </c>
      <c r="D67" s="18">
        <v>26.924277907884466</v>
      </c>
      <c r="E67" s="17" t="s">
        <v>240</v>
      </c>
      <c r="F67" s="18">
        <v>26.924277907884466</v>
      </c>
      <c r="G67" s="18">
        <v>30.881384014624022</v>
      </c>
      <c r="H67" s="18">
        <v>9.2176880186218835</v>
      </c>
      <c r="I67" s="19">
        <v>0.29848688174910831</v>
      </c>
      <c r="J67" s="18">
        <v>20.427431121792118</v>
      </c>
      <c r="K67" s="18">
        <v>57.636887608069166</v>
      </c>
      <c r="L67" s="18">
        <v>23.579496548426256</v>
      </c>
      <c r="M67" s="18">
        <v>37.031700288184432</v>
      </c>
      <c r="N67" s="17">
        <v>30</v>
      </c>
    </row>
    <row r="68" spans="1:14">
      <c r="A68" s="17" t="s">
        <v>192</v>
      </c>
      <c r="B68" s="17" t="s">
        <v>193</v>
      </c>
      <c r="C68" s="17" t="s">
        <v>267</v>
      </c>
      <c r="D68" s="18">
        <v>28.006090991886854</v>
      </c>
      <c r="E68" s="17" t="s">
        <v>240</v>
      </c>
      <c r="F68" s="18">
        <v>28.006090991886854</v>
      </c>
      <c r="G68" s="18">
        <v>28.885414714367428</v>
      </c>
      <c r="H68" s="18">
        <v>8.39688864743907</v>
      </c>
      <c r="I68" s="19">
        <v>0.29069648923068808</v>
      </c>
      <c r="J68" s="18">
        <v>13.81692573402418</v>
      </c>
      <c r="K68" s="18">
        <v>69.059410824569369</v>
      </c>
      <c r="L68" s="18">
        <v>22.405029279676725</v>
      </c>
      <c r="M68" s="18">
        <v>33.688518253343176</v>
      </c>
      <c r="N68" s="17">
        <v>7998</v>
      </c>
    </row>
    <row r="69" spans="1:14">
      <c r="A69" s="17" t="s">
        <v>192</v>
      </c>
      <c r="B69" s="17" t="s">
        <v>193</v>
      </c>
      <c r="C69" s="17" t="s">
        <v>194</v>
      </c>
      <c r="D69" s="18">
        <v>28.02547770700637</v>
      </c>
      <c r="E69" s="17" t="s">
        <v>240</v>
      </c>
      <c r="F69" s="18">
        <v>28.02547770700637</v>
      </c>
      <c r="G69" s="18">
        <v>27.03472998855165</v>
      </c>
      <c r="H69" s="18">
        <v>9.7929756090198072</v>
      </c>
      <c r="I69" s="19">
        <v>0.36223685656068405</v>
      </c>
      <c r="J69" s="18">
        <v>10.35031847133758</v>
      </c>
      <c r="K69" s="18">
        <v>47.770700636942678</v>
      </c>
      <c r="L69" s="18">
        <v>19.108280254777068</v>
      </c>
      <c r="M69" s="18">
        <v>32.245222929936304</v>
      </c>
      <c r="N69" s="17">
        <v>37</v>
      </c>
    </row>
    <row r="70" spans="1:14">
      <c r="A70" s="17" t="s">
        <v>181</v>
      </c>
      <c r="B70" s="17" t="s">
        <v>182</v>
      </c>
      <c r="C70" s="17" t="s">
        <v>183</v>
      </c>
      <c r="D70" s="18">
        <v>28.457603230311541</v>
      </c>
      <c r="E70" s="17" t="s">
        <v>240</v>
      </c>
      <c r="F70" s="18">
        <v>28.457603230311541</v>
      </c>
      <c r="G70" s="18">
        <v>33.204672874695916</v>
      </c>
      <c r="H70" s="18">
        <v>10.140267029546008</v>
      </c>
      <c r="I70" s="19">
        <v>0.30538674685373995</v>
      </c>
      <c r="J70" s="18">
        <v>22.856320068087108</v>
      </c>
      <c r="K70" s="18">
        <v>56.680161943319831</v>
      </c>
      <c r="L70" s="18">
        <v>26.11449781453274</v>
      </c>
      <c r="M70" s="18">
        <v>37.744601889338732</v>
      </c>
      <c r="N70" s="17">
        <v>32</v>
      </c>
    </row>
    <row r="71" spans="1:14">
      <c r="A71" s="17" t="s">
        <v>181</v>
      </c>
      <c r="B71" s="17" t="s">
        <v>128</v>
      </c>
      <c r="C71" s="17" t="s">
        <v>297</v>
      </c>
      <c r="D71" s="18">
        <v>30.964788732394371</v>
      </c>
      <c r="E71" s="17" t="s">
        <v>240</v>
      </c>
      <c r="F71" s="18">
        <v>30.964788732394371</v>
      </c>
      <c r="G71" s="18">
        <v>31.387349440123849</v>
      </c>
      <c r="H71" s="18">
        <v>0.84512141545896036</v>
      </c>
      <c r="I71" s="19">
        <v>2.6925542632109098E-2</v>
      </c>
      <c r="J71" s="18">
        <v>30.964788732394371</v>
      </c>
      <c r="K71" s="18">
        <v>32.655031563312292</v>
      </c>
      <c r="L71" s="18">
        <v>30.964788732394371</v>
      </c>
      <c r="M71" s="18">
        <v>31.387349440123852</v>
      </c>
      <c r="N71" s="17">
        <v>3</v>
      </c>
    </row>
    <row r="72" spans="1:14">
      <c r="A72" s="17" t="s">
        <v>181</v>
      </c>
      <c r="B72" s="17" t="s">
        <v>128</v>
      </c>
      <c r="C72" s="17" t="s">
        <v>296</v>
      </c>
      <c r="D72" s="18">
        <v>31.296114481017774</v>
      </c>
      <c r="E72" s="17" t="s">
        <v>240</v>
      </c>
      <c r="F72" s="18">
        <v>31.296114481017774</v>
      </c>
      <c r="G72" s="18">
        <v>32.864948030740187</v>
      </c>
      <c r="H72" s="18">
        <v>6.6968066821936327</v>
      </c>
      <c r="I72" s="19">
        <v>0.20376745083941053</v>
      </c>
      <c r="J72" s="18">
        <v>21.735015772870661</v>
      </c>
      <c r="K72" s="18">
        <v>45.060893098782131</v>
      </c>
      <c r="L72" s="18">
        <v>28.118676459566814</v>
      </c>
      <c r="M72" s="18">
        <v>37.702234206471495</v>
      </c>
      <c r="N72" s="17">
        <v>20</v>
      </c>
    </row>
    <row r="73" spans="1:14">
      <c r="A73" s="17" t="s">
        <v>146</v>
      </c>
      <c r="B73" s="17" t="s">
        <v>161</v>
      </c>
      <c r="C73" s="17" t="s">
        <v>278</v>
      </c>
      <c r="D73" s="18">
        <v>31.851851851851848</v>
      </c>
      <c r="E73" s="17" t="s">
        <v>240</v>
      </c>
      <c r="F73" s="18">
        <v>31.851851851851848</v>
      </c>
      <c r="G73" s="18">
        <v>31.686691894944232</v>
      </c>
      <c r="H73" s="18">
        <v>13.208881195416387</v>
      </c>
      <c r="I73" s="19">
        <v>0.41685895262307043</v>
      </c>
      <c r="J73" s="18">
        <v>9.5588235294117645</v>
      </c>
      <c r="K73" s="18">
        <v>68.888888888888886</v>
      </c>
      <c r="L73" s="18">
        <v>23.52941176470588</v>
      </c>
      <c r="M73" s="18">
        <v>40.505141080822575</v>
      </c>
      <c r="N73" s="17">
        <v>135</v>
      </c>
    </row>
    <row r="74" spans="1:14">
      <c r="A74" s="17" t="s">
        <v>192</v>
      </c>
      <c r="B74" s="17" t="s">
        <v>193</v>
      </c>
      <c r="C74" s="17" t="s">
        <v>200</v>
      </c>
      <c r="D74" s="18">
        <v>33.286032129780487</v>
      </c>
      <c r="E74" s="17" t="s">
        <v>240</v>
      </c>
      <c r="F74" s="18">
        <v>33.286032129780487</v>
      </c>
      <c r="G74" s="18">
        <v>29.252465867220121</v>
      </c>
      <c r="H74" s="18">
        <v>10.49127313150969</v>
      </c>
      <c r="I74" s="19">
        <v>0.35864576952693944</v>
      </c>
      <c r="J74" s="18">
        <v>14.132306439998747</v>
      </c>
      <c r="K74" s="18">
        <v>47.592858955918437</v>
      </c>
      <c r="L74" s="18">
        <v>17.966573816155989</v>
      </c>
      <c r="M74" s="18">
        <v>38.611032459007959</v>
      </c>
      <c r="N74" s="17">
        <v>273</v>
      </c>
    </row>
    <row r="75" spans="1:14">
      <c r="A75" s="17" t="s">
        <v>189</v>
      </c>
      <c r="B75" s="17" t="s">
        <v>190</v>
      </c>
      <c r="C75" s="17" t="s">
        <v>197</v>
      </c>
      <c r="D75" s="18">
        <v>33.957872564507639</v>
      </c>
      <c r="E75" s="17" t="s">
        <v>240</v>
      </c>
      <c r="F75" s="18">
        <v>33.957872564507639</v>
      </c>
      <c r="G75" s="18">
        <v>33.957872564507639</v>
      </c>
      <c r="H75" s="18">
        <v>24.714108099480551</v>
      </c>
      <c r="I75" s="19">
        <v>0.72778729151929977</v>
      </c>
      <c r="J75" s="18">
        <v>16.482359136387572</v>
      </c>
      <c r="K75" s="18">
        <v>51.433385992627713</v>
      </c>
      <c r="L75" s="18">
        <v>25.220115850447606</v>
      </c>
      <c r="M75" s="18">
        <v>42.695629278567679</v>
      </c>
      <c r="N75" s="17">
        <v>2</v>
      </c>
    </row>
    <row r="76" spans="1:14">
      <c r="A76" s="17" t="s">
        <v>254</v>
      </c>
      <c r="B76" s="17" t="s">
        <v>287</v>
      </c>
      <c r="C76" s="17" t="s">
        <v>288</v>
      </c>
      <c r="D76" s="18">
        <v>36.809815950920246</v>
      </c>
      <c r="E76" s="17" t="s">
        <v>240</v>
      </c>
      <c r="F76" s="18">
        <v>36.809815950920246</v>
      </c>
      <c r="G76" s="18">
        <v>35.142547911464604</v>
      </c>
      <c r="H76" s="18">
        <v>11.072800267128608</v>
      </c>
      <c r="I76" s="19">
        <v>0.31508245489270037</v>
      </c>
      <c r="J76" s="18">
        <v>13.793103448275861</v>
      </c>
      <c r="K76" s="18">
        <v>58.015267175572518</v>
      </c>
      <c r="L76" s="18">
        <v>26.596265545607356</v>
      </c>
      <c r="M76" s="18">
        <v>45.588440189667182</v>
      </c>
      <c r="N76" s="17">
        <v>42</v>
      </c>
    </row>
    <row r="77" spans="1:14">
      <c r="A77" s="17" t="s">
        <v>232</v>
      </c>
      <c r="B77" s="17" t="s">
        <v>151</v>
      </c>
      <c r="C77" s="17" t="s">
        <v>243</v>
      </c>
      <c r="D77" s="18">
        <v>37.104323850642274</v>
      </c>
      <c r="E77" s="17" t="s">
        <v>240</v>
      </c>
      <c r="F77" s="18">
        <v>37.104323850642274</v>
      </c>
      <c r="G77" s="18">
        <v>70.639817531731964</v>
      </c>
      <c r="H77" s="18">
        <v>70.109386329097987</v>
      </c>
      <c r="I77" s="19">
        <v>0.99249104511919639</v>
      </c>
      <c r="J77" s="18">
        <v>12.307692307692307</v>
      </c>
      <c r="K77" s="18">
        <v>220.3389830508475</v>
      </c>
      <c r="L77" s="18">
        <v>24.028576313933357</v>
      </c>
      <c r="M77" s="18">
        <v>106.32855280312909</v>
      </c>
      <c r="N77" s="17">
        <v>14</v>
      </c>
    </row>
    <row r="78" spans="1:14">
      <c r="A78" s="17" t="s">
        <v>244</v>
      </c>
      <c r="B78" s="17" t="s">
        <v>171</v>
      </c>
      <c r="C78" s="17" t="s">
        <v>102</v>
      </c>
      <c r="D78" s="18">
        <v>37.122466960352419</v>
      </c>
      <c r="E78" s="17" t="s">
        <v>240</v>
      </c>
      <c r="F78" s="18">
        <v>37.122466960352419</v>
      </c>
      <c r="G78" s="18">
        <v>40.334016753748649</v>
      </c>
      <c r="H78" s="18">
        <v>19.34389853347523</v>
      </c>
      <c r="I78" s="19">
        <v>0.47959266372044151</v>
      </c>
      <c r="J78" s="18">
        <v>9.6916299559471373</v>
      </c>
      <c r="K78" s="18">
        <v>87.538461538461533</v>
      </c>
      <c r="L78" s="18">
        <v>24.884615384615387</v>
      </c>
      <c r="M78" s="18">
        <v>47.153846153846153</v>
      </c>
      <c r="N78" s="17">
        <v>108</v>
      </c>
    </row>
    <row r="79" spans="1:14">
      <c r="A79" s="17" t="s">
        <v>181</v>
      </c>
      <c r="B79" s="17" t="s">
        <v>128</v>
      </c>
      <c r="C79" s="17" t="s">
        <v>271</v>
      </c>
      <c r="D79" s="18">
        <v>37.189161633886521</v>
      </c>
      <c r="E79" s="17" t="s">
        <v>240</v>
      </c>
      <c r="F79" s="18">
        <v>37.189161633886521</v>
      </c>
      <c r="G79" s="18">
        <v>39.859326751475436</v>
      </c>
      <c r="H79" s="18">
        <v>15.811853840552587</v>
      </c>
      <c r="I79" s="19">
        <v>0.39669144286204716</v>
      </c>
      <c r="J79" s="18">
        <v>12.820512820512819</v>
      </c>
      <c r="K79" s="18">
        <v>131.69398907103826</v>
      </c>
      <c r="L79" s="18">
        <v>30.607047121989382</v>
      </c>
      <c r="M79" s="18">
        <v>45.482954545454547</v>
      </c>
      <c r="N79" s="17">
        <v>1700</v>
      </c>
    </row>
    <row r="80" spans="1:14">
      <c r="A80" s="17" t="s">
        <v>181</v>
      </c>
      <c r="B80" s="17" t="s">
        <v>182</v>
      </c>
      <c r="C80" s="17" t="s">
        <v>182</v>
      </c>
      <c r="D80" s="18">
        <v>37.356321839080465</v>
      </c>
      <c r="E80" s="17" t="s">
        <v>240</v>
      </c>
      <c r="F80" s="18">
        <v>37.356321839080465</v>
      </c>
      <c r="G80" s="18">
        <v>40.313269961750613</v>
      </c>
      <c r="H80" s="18">
        <v>16.98855032287905</v>
      </c>
      <c r="I80" s="19">
        <v>0.42141335443633948</v>
      </c>
      <c r="J80" s="18">
        <v>13.636363636363638</v>
      </c>
      <c r="K80" s="18">
        <v>241.93548387096774</v>
      </c>
      <c r="L80" s="18">
        <v>32.31707317073171</v>
      </c>
      <c r="M80" s="18">
        <v>44.242424242424242</v>
      </c>
      <c r="N80" s="17">
        <v>4192</v>
      </c>
    </row>
    <row r="81" spans="1:14">
      <c r="A81" s="17" t="s">
        <v>189</v>
      </c>
      <c r="B81" s="17" t="s">
        <v>190</v>
      </c>
      <c r="C81" s="17" t="s">
        <v>270</v>
      </c>
      <c r="D81" s="18">
        <v>37.623684210526314</v>
      </c>
      <c r="E81" s="17" t="s">
        <v>240</v>
      </c>
      <c r="F81" s="18">
        <v>37.623684210526314</v>
      </c>
      <c r="G81" s="18">
        <v>37.623684210526314</v>
      </c>
      <c r="H81" s="18"/>
      <c r="I81" s="19"/>
      <c r="J81" s="18"/>
      <c r="K81" s="18"/>
      <c r="L81" s="18"/>
      <c r="M81" s="18"/>
      <c r="N81" s="17">
        <v>1</v>
      </c>
    </row>
    <row r="82" spans="1:14">
      <c r="A82" s="17" t="s">
        <v>146</v>
      </c>
      <c r="B82" s="17" t="s">
        <v>163</v>
      </c>
      <c r="C82" s="17" t="s">
        <v>275</v>
      </c>
      <c r="D82" s="18">
        <v>37.72727272727272</v>
      </c>
      <c r="E82" s="17" t="s">
        <v>240</v>
      </c>
      <c r="F82" s="18">
        <v>37.72727272727272</v>
      </c>
      <c r="G82" s="18">
        <v>43.217845117845108</v>
      </c>
      <c r="H82" s="18">
        <v>21.773298455430549</v>
      </c>
      <c r="I82" s="19">
        <v>0.50380342647949661</v>
      </c>
      <c r="J82" s="18">
        <v>17.27272727272727</v>
      </c>
      <c r="K82" s="18">
        <v>115.45454545454545</v>
      </c>
      <c r="L82" s="18">
        <v>28.613636363636363</v>
      </c>
      <c r="M82" s="18">
        <v>49.090909090909079</v>
      </c>
      <c r="N82" s="17">
        <v>27</v>
      </c>
    </row>
    <row r="83" spans="1:14">
      <c r="A83" s="17" t="s">
        <v>189</v>
      </c>
      <c r="B83" s="17" t="s">
        <v>190</v>
      </c>
      <c r="C83" s="17" t="s">
        <v>198</v>
      </c>
      <c r="D83" s="18">
        <v>37.799564270152509</v>
      </c>
      <c r="E83" s="17" t="s">
        <v>240</v>
      </c>
      <c r="F83" s="18">
        <v>37.799564270152509</v>
      </c>
      <c r="G83" s="18">
        <v>37.799564270152509</v>
      </c>
      <c r="H83" s="18"/>
      <c r="I83" s="19"/>
      <c r="J83" s="18"/>
      <c r="K83" s="18"/>
      <c r="L83" s="18"/>
      <c r="M83" s="18"/>
      <c r="N83" s="17">
        <v>1</v>
      </c>
    </row>
    <row r="84" spans="1:14">
      <c r="A84" s="17" t="s">
        <v>181</v>
      </c>
      <c r="B84" s="17" t="s">
        <v>186</v>
      </c>
      <c r="C84" s="17" t="s">
        <v>291</v>
      </c>
      <c r="D84" s="18">
        <v>38.131313131313135</v>
      </c>
      <c r="E84" s="17" t="s">
        <v>240</v>
      </c>
      <c r="F84" s="18">
        <v>38.131313131313135</v>
      </c>
      <c r="G84" s="18">
        <v>38.131313131313135</v>
      </c>
      <c r="H84" s="18">
        <v>3.9283710065919268</v>
      </c>
      <c r="I84" s="19">
        <v>0.10302218004042403</v>
      </c>
      <c r="J84" s="18">
        <v>35.353535353535356</v>
      </c>
      <c r="K84" s="18">
        <v>40.909090909090907</v>
      </c>
      <c r="L84" s="18">
        <v>36.742424242424242</v>
      </c>
      <c r="M84" s="18">
        <v>39.520202020202021</v>
      </c>
      <c r="N84" s="17">
        <v>2</v>
      </c>
    </row>
    <row r="85" spans="1:14">
      <c r="A85" s="17" t="s">
        <v>181</v>
      </c>
      <c r="B85" s="17" t="s">
        <v>128</v>
      </c>
      <c r="C85" s="17" t="s">
        <v>293</v>
      </c>
      <c r="D85" s="18">
        <v>38.693234476367003</v>
      </c>
      <c r="E85" s="17" t="s">
        <v>240</v>
      </c>
      <c r="F85" s="18">
        <v>38.693234476367003</v>
      </c>
      <c r="G85" s="18">
        <v>36.292010511403788</v>
      </c>
      <c r="H85" s="18">
        <v>7.7858233931701815</v>
      </c>
      <c r="I85" s="19">
        <v>0.21453271073873673</v>
      </c>
      <c r="J85" s="18">
        <v>25.262123197903012</v>
      </c>
      <c r="K85" s="18">
        <v>45.788336933045358</v>
      </c>
      <c r="L85" s="18">
        <v>27.78505897771953</v>
      </c>
      <c r="M85" s="18">
        <v>41.630669546436287</v>
      </c>
      <c r="N85" s="17">
        <v>9</v>
      </c>
    </row>
    <row r="86" spans="1:14">
      <c r="A86" s="17" t="s">
        <v>146</v>
      </c>
      <c r="B86" s="17" t="s">
        <v>147</v>
      </c>
      <c r="C86" s="17" t="s">
        <v>165</v>
      </c>
      <c r="D86" s="18">
        <v>38.70967741935484</v>
      </c>
      <c r="E86" s="17" t="s">
        <v>240</v>
      </c>
      <c r="F86" s="18">
        <v>38.70967741935484</v>
      </c>
      <c r="G86" s="18">
        <v>38.71</v>
      </c>
      <c r="H86" s="18"/>
      <c r="I86" s="19"/>
      <c r="J86" s="18"/>
      <c r="K86" s="18"/>
      <c r="L86" s="18"/>
      <c r="M86" s="18"/>
      <c r="N86" s="17">
        <v>1</v>
      </c>
    </row>
    <row r="87" spans="1:14">
      <c r="A87" s="17" t="s">
        <v>181</v>
      </c>
      <c r="B87" s="17" t="s">
        <v>182</v>
      </c>
      <c r="C87" s="17" t="s">
        <v>261</v>
      </c>
      <c r="D87" s="18">
        <v>39.662921348314605</v>
      </c>
      <c r="E87" s="17" t="s">
        <v>240</v>
      </c>
      <c r="F87" s="18">
        <v>39.662921348314605</v>
      </c>
      <c r="G87" s="18">
        <v>39.662921348314605</v>
      </c>
      <c r="H87" s="18"/>
      <c r="I87" s="19"/>
      <c r="J87" s="18"/>
      <c r="K87" s="18"/>
      <c r="L87" s="18"/>
      <c r="M87" s="18"/>
      <c r="N87" s="17">
        <v>1</v>
      </c>
    </row>
    <row r="88" spans="1:14">
      <c r="A88" s="17" t="s">
        <v>150</v>
      </c>
      <c r="B88" s="17" t="s">
        <v>157</v>
      </c>
      <c r="C88" s="17" t="s">
        <v>252</v>
      </c>
      <c r="D88" s="18">
        <v>40.571120689655174</v>
      </c>
      <c r="E88" s="17" t="s">
        <v>240</v>
      </c>
      <c r="F88" s="18">
        <v>40.571120689655174</v>
      </c>
      <c r="G88" s="18">
        <v>42.453209131051295</v>
      </c>
      <c r="H88" s="18">
        <v>17.074139872127247</v>
      </c>
      <c r="I88" s="19">
        <v>0.40218726031806185</v>
      </c>
      <c r="J88" s="18">
        <v>6.7833333333333341</v>
      </c>
      <c r="K88" s="18">
        <v>104.16666666666667</v>
      </c>
      <c r="L88" s="18">
        <v>31.03448275862069</v>
      </c>
      <c r="M88" s="18">
        <v>50</v>
      </c>
      <c r="N88" s="17">
        <v>216</v>
      </c>
    </row>
    <row r="89" spans="1:14">
      <c r="A89" s="17" t="s">
        <v>150</v>
      </c>
      <c r="B89" s="17" t="s">
        <v>157</v>
      </c>
      <c r="C89" s="17" t="s">
        <v>294</v>
      </c>
      <c r="D89" s="18">
        <v>45.012032085561501</v>
      </c>
      <c r="E89" s="17" t="s">
        <v>240</v>
      </c>
      <c r="F89" s="18">
        <v>45.012032085561501</v>
      </c>
      <c r="G89" s="18">
        <v>52.206801119943982</v>
      </c>
      <c r="H89" s="18">
        <v>30.642846019158242</v>
      </c>
      <c r="I89" s="19">
        <v>0.58695122784399245</v>
      </c>
      <c r="J89" s="18">
        <v>11.5</v>
      </c>
      <c r="K89" s="18">
        <v>108.74999999999999</v>
      </c>
      <c r="L89" s="18">
        <v>26.376820853565039</v>
      </c>
      <c r="M89" s="18">
        <v>77.82776162790698</v>
      </c>
      <c r="N89" s="17">
        <v>24</v>
      </c>
    </row>
    <row r="90" spans="1:14">
      <c r="A90" s="17" t="s">
        <v>189</v>
      </c>
      <c r="B90" s="17" t="s">
        <v>199</v>
      </c>
      <c r="C90" s="17" t="s">
        <v>268</v>
      </c>
      <c r="D90" s="18">
        <v>46.760300786318254</v>
      </c>
      <c r="E90" s="17" t="s">
        <v>240</v>
      </c>
      <c r="F90" s="18">
        <v>46.760300786318254</v>
      </c>
      <c r="G90" s="18">
        <v>52.931430043676691</v>
      </c>
      <c r="H90" s="18">
        <v>14.6183671050177</v>
      </c>
      <c r="I90" s="19">
        <v>0.27617555567562158</v>
      </c>
      <c r="J90" s="18">
        <v>41.014120667522462</v>
      </c>
      <c r="K90" s="18">
        <v>77.880617035546621</v>
      </c>
      <c r="L90" s="18">
        <v>43.9780854575463</v>
      </c>
      <c r="M90" s="18">
        <v>55.604693630331411</v>
      </c>
      <c r="N90" s="17">
        <v>8</v>
      </c>
    </row>
    <row r="91" spans="1:14">
      <c r="A91" s="17" t="s">
        <v>181</v>
      </c>
      <c r="B91" s="17" t="s">
        <v>128</v>
      </c>
      <c r="C91" s="17" t="s">
        <v>292</v>
      </c>
      <c r="D91" s="18">
        <v>47.619744058500913</v>
      </c>
      <c r="E91" s="17" t="s">
        <v>240</v>
      </c>
      <c r="F91" s="18">
        <v>47.619744058500913</v>
      </c>
      <c r="G91" s="18">
        <v>45.617697238949034</v>
      </c>
      <c r="H91" s="18">
        <v>13.003890184562676</v>
      </c>
      <c r="I91" s="19">
        <v>0.28506239840313052</v>
      </c>
      <c r="J91" s="18">
        <v>27.069072806471684</v>
      </c>
      <c r="K91" s="18">
        <v>65.654618473895582</v>
      </c>
      <c r="L91" s="18">
        <v>34.939759036144579</v>
      </c>
      <c r="M91" s="18">
        <v>52.30522088353414</v>
      </c>
      <c r="N91" s="17">
        <v>9</v>
      </c>
    </row>
    <row r="92" spans="1:14">
      <c r="A92" s="17" t="s">
        <v>189</v>
      </c>
      <c r="B92" s="17" t="s">
        <v>190</v>
      </c>
      <c r="C92" s="17" t="s">
        <v>201</v>
      </c>
      <c r="D92" s="18">
        <v>53.561428724671849</v>
      </c>
      <c r="E92" s="17" t="s">
        <v>240</v>
      </c>
      <c r="F92" s="18">
        <v>53.561428724671849</v>
      </c>
      <c r="G92" s="18">
        <v>53.561428724671849</v>
      </c>
      <c r="H92" s="18">
        <v>2.1670154862109077</v>
      </c>
      <c r="I92" s="19">
        <v>4.045850788167496E-2</v>
      </c>
      <c r="J92" s="18">
        <v>52.029117379435853</v>
      </c>
      <c r="K92" s="18">
        <v>55.093740069907845</v>
      </c>
      <c r="L92" s="18">
        <v>52.795273052053851</v>
      </c>
      <c r="M92" s="18">
        <v>54.327584397289847</v>
      </c>
      <c r="N92" s="17">
        <v>2</v>
      </c>
    </row>
    <row r="93" spans="1:14">
      <c r="A93" s="17" t="s">
        <v>189</v>
      </c>
      <c r="B93" s="17" t="s">
        <v>190</v>
      </c>
      <c r="C93" s="17" t="s">
        <v>290</v>
      </c>
      <c r="D93" s="18">
        <v>56.575989488005249</v>
      </c>
      <c r="E93" s="17" t="s">
        <v>240</v>
      </c>
      <c r="F93" s="18">
        <v>56.575989488005249</v>
      </c>
      <c r="G93" s="18">
        <v>56.575989488005249</v>
      </c>
      <c r="H93" s="18">
        <v>2.9108545202279843</v>
      </c>
      <c r="I93" s="19">
        <v>5.145035105121968E-2</v>
      </c>
      <c r="J93" s="18">
        <v>54.517704517704523</v>
      </c>
      <c r="K93" s="18">
        <v>58.634274458305967</v>
      </c>
      <c r="L93" s="18">
        <v>55.546847002854882</v>
      </c>
      <c r="M93" s="18">
        <v>57.605131973155608</v>
      </c>
      <c r="N93" s="17">
        <v>2</v>
      </c>
    </row>
    <row r="94" spans="1:14">
      <c r="A94" s="17" t="s">
        <v>189</v>
      </c>
      <c r="B94" s="17" t="s">
        <v>199</v>
      </c>
      <c r="C94" s="17" t="s">
        <v>269</v>
      </c>
      <c r="D94" s="18">
        <v>57.31080088170463</v>
      </c>
      <c r="E94" s="17" t="s">
        <v>240</v>
      </c>
      <c r="F94" s="18">
        <v>57.31080088170463</v>
      </c>
      <c r="G94" s="18">
        <v>109.08422951038675</v>
      </c>
      <c r="H94" s="18">
        <v>90.891613807253378</v>
      </c>
      <c r="I94" s="19">
        <v>0.83322414445434467</v>
      </c>
      <c r="J94" s="18">
        <v>38.574577516531967</v>
      </c>
      <c r="K94" s="18">
        <v>279.20646583394569</v>
      </c>
      <c r="L94" s="18">
        <v>49.669360764144017</v>
      </c>
      <c r="M94" s="18">
        <v>148.42027920646584</v>
      </c>
      <c r="N94" s="17">
        <v>11</v>
      </c>
    </row>
    <row r="95" spans="1:14">
      <c r="A95" s="17" t="s">
        <v>189</v>
      </c>
      <c r="B95" s="17" t="s">
        <v>190</v>
      </c>
      <c r="C95" s="17" t="s">
        <v>135</v>
      </c>
      <c r="D95" s="18">
        <v>65.300101729399799</v>
      </c>
      <c r="E95" s="17" t="s">
        <v>240</v>
      </c>
      <c r="F95" s="18">
        <v>65.300101729399799</v>
      </c>
      <c r="G95" s="18">
        <v>65.300101729399799</v>
      </c>
      <c r="H95" s="18">
        <v>10.085083491592412</v>
      </c>
      <c r="I95" s="19">
        <v>0.15444207933066428</v>
      </c>
      <c r="J95" s="18">
        <v>58.168870803662251</v>
      </c>
      <c r="K95" s="18">
        <v>72.431332655137339</v>
      </c>
      <c r="L95" s="18">
        <v>61.734486266531022</v>
      </c>
      <c r="M95" s="18">
        <v>68.865717192268562</v>
      </c>
      <c r="N95" s="17">
        <v>2</v>
      </c>
    </row>
    <row r="96" spans="1:14">
      <c r="A96" s="17" t="s">
        <v>189</v>
      </c>
      <c r="B96" s="17" t="s">
        <v>199</v>
      </c>
      <c r="C96" s="17" t="s">
        <v>130</v>
      </c>
      <c r="D96" s="18">
        <v>79.934453781512602</v>
      </c>
      <c r="E96" s="17" t="s">
        <v>240</v>
      </c>
      <c r="F96" s="18">
        <v>79.934453781512602</v>
      </c>
      <c r="G96" s="18">
        <v>63.38117647058823</v>
      </c>
      <c r="H96" s="18">
        <v>43.304942694678864</v>
      </c>
      <c r="I96" s="19">
        <v>0.68324611668851465</v>
      </c>
      <c r="J96" s="18">
        <v>16.134453781512605</v>
      </c>
      <c r="K96" s="18">
        <v>116.82100840336133</v>
      </c>
      <c r="L96" s="18">
        <v>21.344537815126049</v>
      </c>
      <c r="M96" s="18">
        <v>82.671428571428564</v>
      </c>
      <c r="N96" s="17">
        <v>5</v>
      </c>
    </row>
    <row r="97" spans="1:14">
      <c r="A97" s="17" t="s">
        <v>189</v>
      </c>
      <c r="B97" s="17" t="s">
        <v>190</v>
      </c>
      <c r="C97" s="17" t="s">
        <v>137</v>
      </c>
      <c r="D97" s="18">
        <v>90.42741433021807</v>
      </c>
      <c r="E97" s="17" t="s">
        <v>240</v>
      </c>
      <c r="F97" s="18">
        <v>90.42741433021807</v>
      </c>
      <c r="G97" s="18">
        <v>90.42741433021807</v>
      </c>
      <c r="H97" s="18">
        <v>43.055533652211153</v>
      </c>
      <c r="I97" s="19">
        <v>0.47613363680822746</v>
      </c>
      <c r="J97" s="18">
        <v>59.982554517133956</v>
      </c>
      <c r="K97" s="18">
        <v>120.87227414330218</v>
      </c>
      <c r="L97" s="18">
        <v>75.204984423676009</v>
      </c>
      <c r="M97" s="18">
        <v>105.64984423676012</v>
      </c>
      <c r="N97" s="17">
        <v>2</v>
      </c>
    </row>
    <row r="98" spans="1:14">
      <c r="A98" s="17" t="s">
        <v>150</v>
      </c>
      <c r="B98" s="17" t="s">
        <v>164</v>
      </c>
      <c r="C98" s="17" t="s">
        <v>54</v>
      </c>
      <c r="D98" s="18">
        <v>91.253443526170784</v>
      </c>
      <c r="E98" s="17" t="s">
        <v>240</v>
      </c>
      <c r="F98" s="18">
        <v>91.253443526170784</v>
      </c>
      <c r="G98" s="18">
        <v>131.46227425772878</v>
      </c>
      <c r="H98" s="18">
        <v>92.738937394502514</v>
      </c>
      <c r="I98" s="19">
        <v>0.7054414501660754</v>
      </c>
      <c r="J98" s="18">
        <v>72.727272727272734</v>
      </c>
      <c r="K98" s="18">
        <v>329.62962962962962</v>
      </c>
      <c r="L98" s="18">
        <v>81.818181818181813</v>
      </c>
      <c r="M98" s="18">
        <v>122.93013468013467</v>
      </c>
      <c r="N98" s="17">
        <v>12</v>
      </c>
    </row>
    <row r="99" spans="1:14">
      <c r="A99" s="17" t="s">
        <v>181</v>
      </c>
      <c r="B99" s="17" t="s">
        <v>182</v>
      </c>
      <c r="C99" s="17" t="s">
        <v>250</v>
      </c>
      <c r="D99" s="18">
        <v>100.29667194928685</v>
      </c>
      <c r="E99" s="17" t="s">
        <v>240</v>
      </c>
      <c r="F99" s="18">
        <v>100.29667194928685</v>
      </c>
      <c r="G99" s="18">
        <v>100.29667194928685</v>
      </c>
      <c r="H99" s="18">
        <v>8.0684133510984744</v>
      </c>
      <c r="I99" s="19">
        <v>8.0445474354105373E-2</v>
      </c>
      <c r="J99" s="18">
        <v>94.591442155309039</v>
      </c>
      <c r="K99" s="18">
        <v>106.00190174326465</v>
      </c>
      <c r="L99" s="18">
        <v>97.44405705229795</v>
      </c>
      <c r="M99" s="18">
        <v>103.14928684627574</v>
      </c>
      <c r="N99" s="17">
        <v>2</v>
      </c>
    </row>
    <row r="100" spans="1:14">
      <c r="A100" s="17" t="s">
        <v>146</v>
      </c>
      <c r="B100" s="17" t="s">
        <v>155</v>
      </c>
      <c r="C100" s="17" t="s">
        <v>156</v>
      </c>
      <c r="D100" s="18">
        <v>104.87614208237652</v>
      </c>
      <c r="E100" s="17" t="s">
        <v>240</v>
      </c>
      <c r="F100" s="18">
        <v>104.87614208237652</v>
      </c>
      <c r="G100" s="18">
        <v>109.35882600530971</v>
      </c>
      <c r="H100" s="18">
        <v>76.865338153050899</v>
      </c>
      <c r="I100" s="19">
        <v>0.70287274434821434</v>
      </c>
      <c r="J100" s="18">
        <v>1.5393246246258068</v>
      </c>
      <c r="K100" s="18">
        <v>335.7718120805369</v>
      </c>
      <c r="L100" s="18">
        <v>43.679641279028701</v>
      </c>
      <c r="M100" s="18">
        <v>156.48457272682856</v>
      </c>
      <c r="N100" s="17">
        <v>64</v>
      </c>
    </row>
    <row r="101" spans="1:14">
      <c r="A101" s="17" t="s">
        <v>192</v>
      </c>
      <c r="B101" s="17" t="s">
        <v>202</v>
      </c>
      <c r="C101" s="17" t="s">
        <v>273</v>
      </c>
      <c r="D101" s="18">
        <v>128.32783100873561</v>
      </c>
      <c r="E101" s="17" t="s">
        <v>240</v>
      </c>
      <c r="F101" s="18">
        <v>128.32783100873561</v>
      </c>
      <c r="G101" s="18">
        <v>141.03335725094274</v>
      </c>
      <c r="H101" s="18">
        <v>62.993927524122675</v>
      </c>
      <c r="I101" s="19">
        <v>0.44665977434002829</v>
      </c>
      <c r="J101" s="18">
        <v>45.530906065030699</v>
      </c>
      <c r="K101" s="18">
        <v>733.90951668195646</v>
      </c>
      <c r="L101" s="18">
        <v>106.72358591248667</v>
      </c>
      <c r="M101" s="18">
        <v>157.86802030456855</v>
      </c>
      <c r="N101" s="17">
        <v>56265</v>
      </c>
    </row>
    <row r="102" spans="1:14">
      <c r="A102" s="17" t="s">
        <v>192</v>
      </c>
      <c r="B102" s="17" t="s">
        <v>202</v>
      </c>
      <c r="C102" s="17" t="s">
        <v>272</v>
      </c>
      <c r="D102" s="18">
        <v>141.80374361883153</v>
      </c>
      <c r="E102" s="17" t="s">
        <v>240</v>
      </c>
      <c r="F102" s="18">
        <v>141.80374361883153</v>
      </c>
      <c r="G102" s="18">
        <v>150.95510521439905</v>
      </c>
      <c r="H102" s="18">
        <v>65.409958089690647</v>
      </c>
      <c r="I102" s="19">
        <v>0.4333073598060162</v>
      </c>
      <c r="J102" s="18">
        <v>47.675521821631882</v>
      </c>
      <c r="K102" s="18">
        <v>347.4264705882353</v>
      </c>
      <c r="L102" s="18">
        <v>95.570618708771221</v>
      </c>
      <c r="M102" s="18">
        <v>197.34403665641332</v>
      </c>
      <c r="N102" s="17">
        <v>4144</v>
      </c>
    </row>
    <row r="103" spans="1:14">
      <c r="A103" s="17" t="s">
        <v>189</v>
      </c>
      <c r="B103" s="17" t="s">
        <v>199</v>
      </c>
      <c r="C103" s="17" t="s">
        <v>141</v>
      </c>
      <c r="D103" s="18">
        <v>152.8297562237006</v>
      </c>
      <c r="E103" s="17" t="s">
        <v>240</v>
      </c>
      <c r="F103" s="18">
        <v>152.8297562237006</v>
      </c>
      <c r="G103" s="18">
        <v>126.92697538604</v>
      </c>
      <c r="H103" s="18">
        <v>62.448743752313604</v>
      </c>
      <c r="I103" s="19">
        <v>0.49200529329860637</v>
      </c>
      <c r="J103" s="18">
        <v>36.990291262135919</v>
      </c>
      <c r="K103" s="18">
        <v>190.57239057239056</v>
      </c>
      <c r="L103" s="18">
        <v>50.413464640139651</v>
      </c>
      <c r="M103" s="18">
        <v>174.85911083281152</v>
      </c>
      <c r="N103" s="17">
        <v>3</v>
      </c>
    </row>
    <row r="104" spans="1:14">
      <c r="A104" s="17" t="s">
        <v>192</v>
      </c>
      <c r="B104" s="17" t="s">
        <v>202</v>
      </c>
      <c r="C104" s="17" t="s">
        <v>203</v>
      </c>
      <c r="D104" s="18">
        <v>296.37888512142717</v>
      </c>
      <c r="E104" s="17" t="s">
        <v>240</v>
      </c>
      <c r="F104" s="18">
        <v>296.37888512142717</v>
      </c>
      <c r="G104" s="18">
        <v>306.96384530433528</v>
      </c>
      <c r="H104" s="18">
        <v>151.73143766453569</v>
      </c>
      <c r="I104" s="19">
        <v>0.4942974229232226</v>
      </c>
      <c r="J104" s="18">
        <v>141.13280243877483</v>
      </c>
      <c r="K104" s="18">
        <v>493.96480853571194</v>
      </c>
      <c r="L104" s="18">
        <v>215.2275237191316</v>
      </c>
      <c r="M104" s="18">
        <v>388.11520670663083</v>
      </c>
      <c r="N104" s="17">
        <v>4</v>
      </c>
    </row>
    <row r="105" spans="1:14">
      <c r="A105" s="17" t="s">
        <v>181</v>
      </c>
      <c r="B105" s="17" t="s">
        <v>187</v>
      </c>
      <c r="C105" s="17" t="s">
        <v>188</v>
      </c>
      <c r="D105" s="18">
        <v>1088.2352941176471</v>
      </c>
      <c r="E105" s="17" t="s">
        <v>240</v>
      </c>
      <c r="F105" s="18">
        <v>1088.2352941176471</v>
      </c>
      <c r="G105" s="18">
        <v>1354.9019607843138</v>
      </c>
      <c r="H105" s="18">
        <v>837.62600644274949</v>
      </c>
      <c r="I105" s="19">
        <v>0.61821890489985853</v>
      </c>
      <c r="J105" s="18">
        <v>435.2941176470589</v>
      </c>
      <c r="K105" s="18">
        <v>2941.1764705882356</v>
      </c>
      <c r="L105" s="18">
        <v>855.88235294117646</v>
      </c>
      <c r="M105" s="18">
        <v>1459.8039215686276</v>
      </c>
      <c r="N105" s="17">
        <v>16</v>
      </c>
    </row>
    <row r="106" spans="1:14">
      <c r="D106" s="15"/>
      <c r="F106" s="15"/>
      <c r="G106" s="15"/>
      <c r="H106" s="15"/>
      <c r="I106" s="16"/>
      <c r="J106" s="15"/>
      <c r="K106" s="15"/>
      <c r="L106" s="15"/>
      <c r="M106" s="15"/>
    </row>
    <row r="107" spans="1:14">
      <c r="A107" t="s">
        <v>381</v>
      </c>
    </row>
  </sheetData>
  <sortState ref="A2:O107">
    <sortCondition ref="F2:F107"/>
  </sortState>
  <phoneticPr fontId="23" type="noConversion"/>
  <pageMargins left="0.75000000000000011" right="0.75000000000000011" top="1" bottom="1" header="0.5" footer="0.5"/>
  <pageSetup paperSize="8" scale="57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U162"/>
  <sheetViews>
    <sheetView tabSelected="1" topLeftCell="A43" workbookViewId="0">
      <selection activeCell="A67" sqref="A67"/>
    </sheetView>
  </sheetViews>
  <sheetFormatPr baseColWidth="10" defaultRowHeight="15" x14ac:dyDescent="0"/>
  <cols>
    <col min="1" max="1" width="17.83203125" style="136" customWidth="1"/>
    <col min="2" max="2" width="19.6640625" style="145" customWidth="1"/>
    <col min="3" max="3" width="22.83203125" style="145" customWidth="1"/>
    <col min="4" max="4" width="31" style="146" customWidth="1"/>
    <col min="5" max="5" width="15.6640625" style="146" customWidth="1"/>
    <col min="6" max="6" width="19.5" style="146" customWidth="1"/>
    <col min="7" max="7" width="22.33203125" style="146" customWidth="1"/>
    <col min="8" max="8" width="26.33203125" style="146" customWidth="1"/>
    <col min="9" max="16384" width="10.83203125" style="134"/>
  </cols>
  <sheetData>
    <row r="1" spans="1:12" s="129" customFormat="1" ht="54">
      <c r="A1" s="125" t="s">
        <v>493</v>
      </c>
      <c r="B1" s="126" t="s">
        <v>240</v>
      </c>
      <c r="C1" s="127" t="s">
        <v>419</v>
      </c>
      <c r="D1" s="126" t="s">
        <v>418</v>
      </c>
      <c r="E1" s="126" t="s">
        <v>494</v>
      </c>
      <c r="F1" s="126" t="s">
        <v>495</v>
      </c>
      <c r="G1" s="126" t="s">
        <v>496</v>
      </c>
      <c r="H1" s="128" t="s">
        <v>516</v>
      </c>
    </row>
    <row r="2" spans="1:12">
      <c r="A2" s="130" t="s">
        <v>497</v>
      </c>
      <c r="B2" s="131">
        <v>0.87982832618025753</v>
      </c>
      <c r="C2" s="131">
        <v>23.3</v>
      </c>
      <c r="D2" s="132">
        <v>0.32999999999999996</v>
      </c>
      <c r="E2" s="133">
        <v>2.8</v>
      </c>
      <c r="F2" s="132">
        <f>(E2/1000)/(C2/100)</f>
        <v>1.2017167381974248E-2</v>
      </c>
      <c r="G2" s="132">
        <f>D2/E2</f>
        <v>0.11785714285714285</v>
      </c>
      <c r="H2" s="133">
        <v>2.8</v>
      </c>
    </row>
    <row r="3" spans="1:12">
      <c r="A3" s="135" t="s">
        <v>413</v>
      </c>
      <c r="B3" s="131">
        <v>1.4163090128755362</v>
      </c>
      <c r="C3" s="131">
        <v>5</v>
      </c>
      <c r="D3" s="132">
        <v>0.20500000000000002</v>
      </c>
      <c r="E3" s="133">
        <v>4</v>
      </c>
      <c r="F3" s="132">
        <f>(E3/1000)/(C3/100)</f>
        <v>0.08</v>
      </c>
      <c r="G3" s="132">
        <f>D3/E3</f>
        <v>5.1250000000000004E-2</v>
      </c>
      <c r="H3" s="133">
        <v>4</v>
      </c>
    </row>
    <row r="4" spans="1:12">
      <c r="A4" s="130" t="s">
        <v>415</v>
      </c>
      <c r="B4" s="131">
        <v>1.55</v>
      </c>
      <c r="C4" s="131">
        <v>1.83</v>
      </c>
      <c r="D4" s="132">
        <v>0.30900000000000005</v>
      </c>
      <c r="E4" s="133">
        <v>2.2023809523809526</v>
      </c>
      <c r="F4" s="132">
        <f>(E4/1000)/(C4/100)</f>
        <v>0.12034868592245643</v>
      </c>
      <c r="G4" s="132">
        <f>D4/E4</f>
        <v>0.1403027027027027</v>
      </c>
      <c r="H4" s="133">
        <v>2.2023809523809526</v>
      </c>
    </row>
    <row r="5" spans="1:12">
      <c r="A5" s="130" t="s">
        <v>498</v>
      </c>
      <c r="B5" s="131">
        <v>2.5302123401194612</v>
      </c>
      <c r="C5" s="131">
        <v>21.89</v>
      </c>
      <c r="D5" s="132">
        <v>0.75305</v>
      </c>
      <c r="E5" s="133">
        <v>2.7794117647058822</v>
      </c>
      <c r="F5" s="132">
        <f>(E5/1000)/(C5/100)</f>
        <v>1.2697175718163006E-2</v>
      </c>
      <c r="G5" s="132">
        <f>D5/E5</f>
        <v>0.27093862433862437</v>
      </c>
      <c r="H5" s="133">
        <v>2.7794117647058822</v>
      </c>
    </row>
    <row r="6" spans="1:12">
      <c r="A6" s="130" t="s">
        <v>391</v>
      </c>
      <c r="B6" s="131">
        <v>2.5302123401194612</v>
      </c>
      <c r="C6" s="131">
        <v>21.89</v>
      </c>
      <c r="D6" s="132">
        <v>0.75305</v>
      </c>
      <c r="E6" s="133">
        <v>4.0466666666666669</v>
      </c>
      <c r="F6" s="132">
        <f>(E6/1000)/(C6/100)</f>
        <v>1.8486371250190346E-2</v>
      </c>
      <c r="G6" s="132">
        <f>D6/E6</f>
        <v>0.18609143327841846</v>
      </c>
      <c r="H6" s="133">
        <v>4.0466666666666669</v>
      </c>
    </row>
    <row r="7" spans="1:12">
      <c r="A7" s="130" t="s">
        <v>499</v>
      </c>
      <c r="B7" s="131">
        <v>2.5302123401194612</v>
      </c>
      <c r="C7" s="131">
        <v>21.89</v>
      </c>
      <c r="D7" s="132">
        <v>0.75305</v>
      </c>
      <c r="E7" s="133">
        <v>5.3749999999999991</v>
      </c>
      <c r="F7" s="132">
        <f>(E7/1000)/(C7/100)</f>
        <v>2.4554591137505702E-2</v>
      </c>
      <c r="G7" s="132">
        <f>D7/E7</f>
        <v>0.14010232558139538</v>
      </c>
      <c r="H7" s="133">
        <v>5.3749999999999991</v>
      </c>
      <c r="I7" s="136"/>
      <c r="J7" s="136"/>
      <c r="K7" s="136"/>
      <c r="L7" s="136"/>
    </row>
    <row r="8" spans="1:12">
      <c r="A8" s="130" t="s">
        <v>392</v>
      </c>
      <c r="B8" s="131">
        <v>2.7827116637063347</v>
      </c>
      <c r="C8" s="131">
        <v>16.89</v>
      </c>
      <c r="D8" s="132">
        <v>0.38</v>
      </c>
      <c r="E8" s="133">
        <v>4.5</v>
      </c>
      <c r="F8" s="132">
        <f>(E8/1000)/(C8/100)</f>
        <v>2.664298401420959E-2</v>
      </c>
      <c r="G8" s="132">
        <f>D8/E8</f>
        <v>8.4444444444444447E-2</v>
      </c>
      <c r="H8" s="133">
        <v>4.5</v>
      </c>
    </row>
    <row r="9" spans="1:12">
      <c r="A9" s="130" t="s">
        <v>408</v>
      </c>
      <c r="B9" s="131">
        <v>3.2242479301302831</v>
      </c>
      <c r="C9" s="131">
        <v>13.09</v>
      </c>
      <c r="D9" s="132">
        <v>0.48499999999999999</v>
      </c>
      <c r="E9" s="133">
        <v>7.0588235294117645</v>
      </c>
      <c r="F9" s="132">
        <f>(E9/1000)/(C9/100)</f>
        <v>5.3925313440884373E-2</v>
      </c>
      <c r="G9" s="132">
        <f>D9/E9</f>
        <v>6.870833333333333E-2</v>
      </c>
      <c r="H9" s="133">
        <v>7.0588235294117645</v>
      </c>
    </row>
    <row r="10" spans="1:12">
      <c r="A10" s="130" t="s">
        <v>396</v>
      </c>
      <c r="B10" s="131">
        <v>3.2575219033023437</v>
      </c>
      <c r="C10" s="131">
        <v>25.495000000000001</v>
      </c>
      <c r="D10" s="132">
        <v>0.83050000000000002</v>
      </c>
      <c r="E10" s="133">
        <v>8</v>
      </c>
      <c r="F10" s="132">
        <f>(E10/1000)/(C10/100)</f>
        <v>3.1378701706216906E-2</v>
      </c>
      <c r="G10" s="132">
        <f>D10/E10</f>
        <v>0.1038125</v>
      </c>
      <c r="H10" s="133">
        <v>8</v>
      </c>
    </row>
    <row r="11" spans="1:12">
      <c r="A11" s="130" t="s">
        <v>500</v>
      </c>
      <c r="B11" s="131">
        <v>3.5793174194321313</v>
      </c>
      <c r="C11" s="131">
        <v>10.61</v>
      </c>
      <c r="D11" s="132">
        <v>0.38</v>
      </c>
      <c r="E11" s="132">
        <v>5.401929260450161</v>
      </c>
      <c r="F11" s="132">
        <f>(E11/1000)/(C11/100)</f>
        <v>5.0913565131481257E-2</v>
      </c>
      <c r="G11" s="132">
        <f>D11/E11</f>
        <v>7.03452380952381E-2</v>
      </c>
      <c r="H11" s="132">
        <v>5.401929260450161</v>
      </c>
    </row>
    <row r="12" spans="1:12">
      <c r="A12" s="130" t="s">
        <v>390</v>
      </c>
      <c r="B12" s="131">
        <v>3.9896373056994818</v>
      </c>
      <c r="C12" s="131">
        <v>19.3</v>
      </c>
      <c r="D12" s="132">
        <v>0.77</v>
      </c>
      <c r="E12" s="133">
        <v>3.6744117647058827</v>
      </c>
      <c r="F12" s="132">
        <f>(E12/1000)/(C12/100)</f>
        <v>1.9038402925937215E-2</v>
      </c>
      <c r="G12" s="132">
        <f>D12/E12</f>
        <v>0.2095573521171856</v>
      </c>
      <c r="H12" s="133">
        <v>3.6744117647058827</v>
      </c>
    </row>
    <row r="13" spans="1:12">
      <c r="A13" s="130" t="s">
        <v>179</v>
      </c>
      <c r="B13" s="131">
        <v>4.0582715819235364</v>
      </c>
      <c r="C13" s="131">
        <v>25.375</v>
      </c>
      <c r="D13" s="132">
        <v>1.03</v>
      </c>
      <c r="E13" s="133">
        <v>5.67</v>
      </c>
      <c r="F13" s="132">
        <f>(E13/1000)/(C13/100)</f>
        <v>2.2344827586206897E-2</v>
      </c>
      <c r="G13" s="132">
        <f>D13/E13</f>
        <v>0.18165784832451501</v>
      </c>
      <c r="H13" s="133">
        <v>5.67</v>
      </c>
    </row>
    <row r="14" spans="1:12">
      <c r="A14" s="130" t="s">
        <v>393</v>
      </c>
      <c r="B14" s="131">
        <v>4.3390514631685164</v>
      </c>
      <c r="C14" s="131">
        <v>9.91</v>
      </c>
      <c r="D14" s="132">
        <v>0.43</v>
      </c>
      <c r="E14" s="133">
        <v>2.9</v>
      </c>
      <c r="F14" s="132">
        <f>(E14/1000)/(C14/100)</f>
        <v>2.9263370332996967E-2</v>
      </c>
      <c r="G14" s="132">
        <f>D14/E14</f>
        <v>0.14827586206896551</v>
      </c>
      <c r="H14" s="133">
        <v>2.9</v>
      </c>
      <c r="I14" s="136"/>
      <c r="J14" s="136"/>
      <c r="K14" s="136"/>
      <c r="L14" s="136"/>
    </row>
    <row r="15" spans="1:12">
      <c r="A15" s="130" t="s">
        <v>387</v>
      </c>
      <c r="B15" s="131">
        <v>4.5155114750317153</v>
      </c>
      <c r="C15" s="131">
        <v>10.52</v>
      </c>
      <c r="D15" s="132">
        <v>0.52</v>
      </c>
      <c r="E15" s="133">
        <v>2.198</v>
      </c>
      <c r="F15" s="132">
        <f>(E15/1000)/(C15/100)</f>
        <v>2.0893536121673002E-2</v>
      </c>
      <c r="G15" s="132">
        <f>D15/E15</f>
        <v>0.23657870791628755</v>
      </c>
      <c r="H15" s="133">
        <v>2.198</v>
      </c>
    </row>
    <row r="16" spans="1:12">
      <c r="A16" s="130" t="s">
        <v>501</v>
      </c>
      <c r="B16" s="131">
        <v>5.1886792452830184</v>
      </c>
      <c r="C16" s="131">
        <v>16.96</v>
      </c>
      <c r="D16" s="132">
        <v>1.41</v>
      </c>
      <c r="E16" s="133">
        <v>18</v>
      </c>
      <c r="F16" s="132">
        <f>(E16/1000)/(C16/100)</f>
        <v>0.1061320754716981</v>
      </c>
      <c r="G16" s="132">
        <f>D16/E16</f>
        <v>7.8333333333333324E-2</v>
      </c>
      <c r="H16" s="133">
        <v>18</v>
      </c>
      <c r="I16" s="136"/>
      <c r="J16" s="136"/>
      <c r="K16" s="136"/>
      <c r="L16" s="136"/>
    </row>
    <row r="17" spans="1:20">
      <c r="A17" s="130" t="s">
        <v>502</v>
      </c>
      <c r="B17" s="131">
        <v>5.6578947368421053</v>
      </c>
      <c r="C17" s="131">
        <v>6.84</v>
      </c>
      <c r="D17" s="132">
        <v>0.38700000000000001</v>
      </c>
      <c r="E17" s="133">
        <v>5.45</v>
      </c>
      <c r="F17" s="132">
        <f>(E17/1000)/(C17/100)</f>
        <v>7.9678362573099418E-2</v>
      </c>
      <c r="G17" s="132">
        <f>D17/E17</f>
        <v>7.1009174311926604E-2</v>
      </c>
      <c r="H17" s="133">
        <v>5.45</v>
      </c>
    </row>
    <row r="18" spans="1:20">
      <c r="A18" s="137" t="s">
        <v>279</v>
      </c>
      <c r="B18" s="131">
        <v>6.5876152832674579</v>
      </c>
      <c r="C18" s="131">
        <v>22.77</v>
      </c>
      <c r="D18" s="138">
        <v>1.5</v>
      </c>
      <c r="E18" s="139"/>
      <c r="F18" s="139"/>
      <c r="G18" s="139"/>
      <c r="H18" s="139"/>
      <c r="I18" s="136"/>
      <c r="J18" s="136"/>
      <c r="K18" s="136"/>
      <c r="L18" s="136"/>
      <c r="M18" s="136"/>
      <c r="N18" s="136"/>
      <c r="O18" s="136"/>
      <c r="P18" s="136"/>
      <c r="S18" s="140"/>
      <c r="T18" s="140"/>
    </row>
    <row r="19" spans="1:20">
      <c r="A19" s="130" t="s">
        <v>503</v>
      </c>
      <c r="B19" s="131">
        <v>6.7574747489845919</v>
      </c>
      <c r="C19" s="131">
        <v>17.175000000000001</v>
      </c>
      <c r="D19" s="132">
        <v>1.1600000000000001</v>
      </c>
      <c r="E19" s="133">
        <v>10</v>
      </c>
      <c r="F19" s="132">
        <f>(E19/1000)/(C19/100)</f>
        <v>5.8224163027656477E-2</v>
      </c>
      <c r="G19" s="132">
        <f>D19/E19</f>
        <v>0.11600000000000002</v>
      </c>
      <c r="H19" s="133">
        <v>10</v>
      </c>
    </row>
    <row r="20" spans="1:20">
      <c r="A20" s="130" t="s">
        <v>403</v>
      </c>
      <c r="B20" s="131">
        <v>6.7853705486044262</v>
      </c>
      <c r="C20" s="131">
        <v>20.78</v>
      </c>
      <c r="D20" s="132">
        <v>1.41</v>
      </c>
      <c r="E20" s="133">
        <v>8.1999999999999993</v>
      </c>
      <c r="F20" s="132">
        <f>(E20/1000)/(C20/100)</f>
        <v>3.9461020211742054E-2</v>
      </c>
      <c r="G20" s="132">
        <f>D20/E20</f>
        <v>0.17195121951219514</v>
      </c>
      <c r="H20" s="133">
        <v>8.1999999999999993</v>
      </c>
    </row>
    <row r="21" spans="1:20">
      <c r="A21" s="130" t="s">
        <v>404</v>
      </c>
      <c r="B21" s="131">
        <v>7.2294027971100956</v>
      </c>
      <c r="C21" s="131">
        <v>21.274999999999999</v>
      </c>
      <c r="D21" s="132">
        <v>1.54</v>
      </c>
      <c r="E21" s="133">
        <v>21.737499999999997</v>
      </c>
      <c r="F21" s="132">
        <f>(E21/1000)/(C21/100)</f>
        <v>0.10217391304347824</v>
      </c>
      <c r="G21" s="132">
        <f>D21/E21</f>
        <v>7.0845313398504903E-2</v>
      </c>
      <c r="H21" s="133">
        <v>21.737499999999997</v>
      </c>
    </row>
    <row r="22" spans="1:20">
      <c r="A22" s="130" t="s">
        <v>504</v>
      </c>
      <c r="B22" s="131">
        <v>7.2294027971100956</v>
      </c>
      <c r="C22" s="131">
        <v>21.274999999999999</v>
      </c>
      <c r="D22" s="132">
        <v>1.54</v>
      </c>
      <c r="E22" s="133">
        <v>47.999999999999993</v>
      </c>
      <c r="F22" s="132">
        <f>(E22/1000)/(C22/100)</f>
        <v>0.22561692126909516</v>
      </c>
      <c r="G22" s="132">
        <f>D22/E22</f>
        <v>3.2083333333333339E-2</v>
      </c>
      <c r="H22" s="133">
        <v>47.999999999999993</v>
      </c>
    </row>
    <row r="23" spans="1:20">
      <c r="A23" s="130" t="s">
        <v>505</v>
      </c>
      <c r="B23" s="131">
        <v>7.9034028540065862</v>
      </c>
      <c r="C23" s="131">
        <v>18.22</v>
      </c>
      <c r="D23" s="132">
        <v>1.44</v>
      </c>
      <c r="E23" s="133">
        <v>25.937142857142859</v>
      </c>
      <c r="F23" s="132">
        <f>(E23/1000)/(C23/100)</f>
        <v>0.14235533950133292</v>
      </c>
      <c r="G23" s="132">
        <f>D23/E23</f>
        <v>5.5518836748182414E-2</v>
      </c>
      <c r="H23" s="133">
        <v>25.937142857142859</v>
      </c>
    </row>
    <row r="24" spans="1:20">
      <c r="A24" s="130" t="s">
        <v>180</v>
      </c>
      <c r="B24" s="131">
        <v>8.1444759206798878</v>
      </c>
      <c r="C24" s="131">
        <v>14.12</v>
      </c>
      <c r="D24" s="132">
        <v>1.1499999999999999</v>
      </c>
      <c r="E24" s="133">
        <v>18.333333333333336</v>
      </c>
      <c r="F24" s="132">
        <f>(E24/1000)/(C24/100)</f>
        <v>0.1298394711992446</v>
      </c>
      <c r="G24" s="132">
        <f>D24/E24</f>
        <v>6.2727272727272715E-2</v>
      </c>
      <c r="H24" s="133">
        <v>18.333333333333336</v>
      </c>
    </row>
    <row r="25" spans="1:20">
      <c r="A25" s="130" t="s">
        <v>406</v>
      </c>
      <c r="B25" s="131">
        <v>8.9221747552206327</v>
      </c>
      <c r="C25" s="131">
        <v>19.68</v>
      </c>
      <c r="D25" s="132">
        <v>1.8</v>
      </c>
      <c r="E25" s="133">
        <v>28.60869565217391</v>
      </c>
      <c r="F25" s="132">
        <f>(E25/1000)/(C25/100)</f>
        <v>0.14536938847649344</v>
      </c>
      <c r="G25" s="132">
        <f>D25/E25</f>
        <v>6.29179331306991E-2</v>
      </c>
      <c r="H25" s="133">
        <v>28.60869565217391</v>
      </c>
    </row>
    <row r="26" spans="1:20">
      <c r="A26" s="130" t="s">
        <v>411</v>
      </c>
      <c r="B26" s="131">
        <v>9.2231560012086042</v>
      </c>
      <c r="C26" s="131">
        <v>23.33</v>
      </c>
      <c r="D26" s="141">
        <v>2.15</v>
      </c>
      <c r="E26" s="133">
        <v>10.810810810810811</v>
      </c>
      <c r="F26" s="132">
        <f>(E26/1000)/(C26/100)</f>
        <v>4.6338666141495115E-2</v>
      </c>
      <c r="G26" s="132">
        <f>D26/E26</f>
        <v>0.198875</v>
      </c>
      <c r="H26" s="133">
        <v>10.810810810810811</v>
      </c>
    </row>
    <row r="27" spans="1:20">
      <c r="A27" s="130" t="s">
        <v>414</v>
      </c>
      <c r="B27" s="131">
        <v>10.426182494590115</v>
      </c>
      <c r="C27" s="131">
        <v>15.815000000000001</v>
      </c>
      <c r="D27" s="132">
        <v>1.6</v>
      </c>
      <c r="E27" s="133">
        <v>23.45</v>
      </c>
      <c r="F27" s="132">
        <f>(E27/1000)/(C27/100)</f>
        <v>0.14827695226051216</v>
      </c>
      <c r="G27" s="132">
        <f>D27/E27</f>
        <v>6.8230277185501079E-2</v>
      </c>
      <c r="H27" s="133">
        <v>23.45</v>
      </c>
    </row>
    <row r="28" spans="1:20">
      <c r="A28" s="130" t="s">
        <v>395</v>
      </c>
      <c r="B28" s="139">
        <v>11.868686868686869</v>
      </c>
      <c r="C28" s="131">
        <v>7.92</v>
      </c>
      <c r="D28" s="139">
        <v>0.94</v>
      </c>
      <c r="E28" s="133">
        <v>6.39</v>
      </c>
      <c r="F28" s="132">
        <f>(E28/1000)/(C28/100)</f>
        <v>8.0681818181818188E-2</v>
      </c>
      <c r="G28" s="132">
        <f>D28/E28</f>
        <v>0.14710485133020343</v>
      </c>
      <c r="H28" s="133">
        <v>6.39</v>
      </c>
    </row>
    <row r="29" spans="1:20">
      <c r="A29" s="130" t="s">
        <v>416</v>
      </c>
      <c r="B29" s="131">
        <v>12.944983818770226</v>
      </c>
      <c r="C29" s="131">
        <v>18.54</v>
      </c>
      <c r="D29" s="132">
        <v>2.4</v>
      </c>
      <c r="E29" s="133">
        <v>15.766666666666666</v>
      </c>
      <c r="F29" s="132">
        <f>(E29/1000)/(C29/100)</f>
        <v>8.50413520316433E-2</v>
      </c>
      <c r="G29" s="132">
        <f>D29/E29</f>
        <v>0.15221987315010571</v>
      </c>
      <c r="H29" s="133">
        <v>15.766666666666666</v>
      </c>
    </row>
    <row r="30" spans="1:20">
      <c r="A30" s="130" t="s">
        <v>412</v>
      </c>
      <c r="B30" s="131">
        <v>14.327027181035955</v>
      </c>
      <c r="C30" s="131">
        <v>3.2450000000000001</v>
      </c>
      <c r="D30" s="132">
        <v>0.46499999999999997</v>
      </c>
      <c r="E30" s="133">
        <v>4</v>
      </c>
      <c r="F30" s="132">
        <f>(E30/1000)/(C30/100)</f>
        <v>0.12326656394453005</v>
      </c>
      <c r="G30" s="132">
        <f>D30/E30</f>
        <v>0.11624999999999999</v>
      </c>
      <c r="H30" s="133">
        <v>4</v>
      </c>
    </row>
    <row r="31" spans="1:20">
      <c r="A31" s="130" t="s">
        <v>407</v>
      </c>
      <c r="B31" s="131">
        <v>16.976278636439645</v>
      </c>
      <c r="C31" s="131">
        <v>20.46</v>
      </c>
      <c r="D31" s="132">
        <v>3.4733333333333336</v>
      </c>
      <c r="E31" s="133">
        <v>39.20807453416149</v>
      </c>
      <c r="F31" s="132">
        <f>(E31/1000)/(C31/100)</f>
        <v>0.19163281786002681</v>
      </c>
      <c r="G31" s="132">
        <f>D31/E31</f>
        <v>8.8587194719471962E-2</v>
      </c>
      <c r="H31" s="133">
        <v>39.20807453416149</v>
      </c>
    </row>
    <row r="32" spans="1:20">
      <c r="A32" s="130" t="s">
        <v>399</v>
      </c>
      <c r="B32" s="131">
        <v>18.858001502629598</v>
      </c>
      <c r="C32" s="131">
        <v>13.31</v>
      </c>
      <c r="D32" s="132">
        <v>0.48</v>
      </c>
      <c r="E32" s="133">
        <v>20</v>
      </c>
      <c r="F32" s="132">
        <f>(E32/1000)/(C32/100)</f>
        <v>0.15026296018031557</v>
      </c>
      <c r="G32" s="132">
        <f>D32/E32</f>
        <v>2.4E-2</v>
      </c>
      <c r="H32" s="133">
        <v>20</v>
      </c>
    </row>
    <row r="33" spans="1:21">
      <c r="A33" s="130" t="s">
        <v>402</v>
      </c>
      <c r="B33" s="131">
        <v>19.335288817567786</v>
      </c>
      <c r="C33" s="131">
        <v>18.28</v>
      </c>
      <c r="D33" s="132">
        <v>4.04</v>
      </c>
      <c r="E33" s="133">
        <v>24.555555555555557</v>
      </c>
      <c r="F33" s="132">
        <f>(E33/1000)/(C33/100)</f>
        <v>0.13433017262338925</v>
      </c>
      <c r="G33" s="132">
        <f>D33/E33</f>
        <v>0.16452488687782804</v>
      </c>
      <c r="H33" s="133">
        <v>24.555555555555557</v>
      </c>
    </row>
    <row r="34" spans="1:21">
      <c r="A34" s="130" t="s">
        <v>397</v>
      </c>
      <c r="B34" s="131">
        <v>19.6011396011396</v>
      </c>
      <c r="C34" s="131">
        <v>18.555</v>
      </c>
      <c r="D34" s="132">
        <v>3.7114285714285713</v>
      </c>
      <c r="E34" s="133">
        <v>11</v>
      </c>
      <c r="F34" s="132">
        <f>(E34/1000)/(C34/100)</f>
        <v>5.9283212072217727E-2</v>
      </c>
      <c r="G34" s="132">
        <f>D34/E34</f>
        <v>0.33740259740259737</v>
      </c>
      <c r="H34" s="133">
        <v>11</v>
      </c>
    </row>
    <row r="35" spans="1:21">
      <c r="A35" s="130" t="s">
        <v>417</v>
      </c>
      <c r="B35" s="131">
        <v>19.677961419824129</v>
      </c>
      <c r="C35" s="131">
        <v>20.85</v>
      </c>
      <c r="D35" s="142">
        <v>4.0999999999999996</v>
      </c>
      <c r="E35" s="133">
        <v>18</v>
      </c>
      <c r="F35" s="132">
        <f>(E35/1000)/(C35/100)</f>
        <v>8.6330935251798552E-2</v>
      </c>
      <c r="G35" s="132">
        <f>D35/E35</f>
        <v>0.22777777777777775</v>
      </c>
      <c r="H35" s="133">
        <v>18</v>
      </c>
    </row>
    <row r="36" spans="1:21">
      <c r="A36" s="130" t="s">
        <v>398</v>
      </c>
      <c r="B36" s="131">
        <v>20</v>
      </c>
      <c r="C36" s="131">
        <v>14.5</v>
      </c>
      <c r="D36" s="132">
        <v>2.9</v>
      </c>
      <c r="E36" s="133">
        <v>24.2</v>
      </c>
      <c r="F36" s="132">
        <f>(E36/1000)/(C36/100)</f>
        <v>0.16689655172413795</v>
      </c>
      <c r="G36" s="132">
        <f>D36/E36</f>
        <v>0.11983471074380166</v>
      </c>
      <c r="H36" s="133">
        <v>24.2</v>
      </c>
    </row>
    <row r="37" spans="1:21">
      <c r="A37" s="130" t="s">
        <v>409</v>
      </c>
      <c r="B37" s="131">
        <v>20.420492672725082</v>
      </c>
      <c r="C37" s="131">
        <v>20.48</v>
      </c>
      <c r="D37" s="132">
        <v>4.2</v>
      </c>
      <c r="E37" s="133">
        <v>55</v>
      </c>
      <c r="F37" s="132">
        <f>(E37/1000)/(C37/100)</f>
        <v>0.2685546875</v>
      </c>
      <c r="G37" s="132">
        <f>D37/E37</f>
        <v>7.636363636363637E-2</v>
      </c>
      <c r="H37" s="133">
        <v>55</v>
      </c>
      <c r="I37" s="136"/>
      <c r="J37" s="136"/>
      <c r="K37" s="136"/>
      <c r="L37" s="136"/>
    </row>
    <row r="38" spans="1:21">
      <c r="A38" s="130" t="s">
        <v>394</v>
      </c>
      <c r="B38" s="131">
        <v>20.426741564806242</v>
      </c>
      <c r="C38" s="131">
        <v>2.02</v>
      </c>
      <c r="D38" s="132">
        <v>0.41262017960908609</v>
      </c>
      <c r="E38" s="133">
        <v>2.65</v>
      </c>
      <c r="F38" s="132">
        <f>(E38/1000)/(C38/100)</f>
        <v>0.13118811881188119</v>
      </c>
      <c r="G38" s="132">
        <f>D38/E38</f>
        <v>0.15570572815437211</v>
      </c>
      <c r="H38" s="133">
        <v>2.65</v>
      </c>
    </row>
    <row r="39" spans="1:21">
      <c r="A39" s="130" t="s">
        <v>506</v>
      </c>
      <c r="B39" s="131">
        <v>21.041214750542299</v>
      </c>
      <c r="C39" s="131">
        <v>18.440000000000001</v>
      </c>
      <c r="D39" s="132">
        <v>3.88</v>
      </c>
      <c r="E39" s="133"/>
      <c r="F39" s="132"/>
      <c r="G39" s="132"/>
      <c r="H39" s="133"/>
    </row>
    <row r="40" spans="1:21">
      <c r="A40" s="135" t="s">
        <v>196</v>
      </c>
      <c r="B40" s="131">
        <v>22.33022308844685</v>
      </c>
      <c r="C40" s="131">
        <v>20.92</v>
      </c>
      <c r="D40" s="132">
        <v>4.42</v>
      </c>
      <c r="E40" s="132"/>
      <c r="F40" s="132"/>
      <c r="G40" s="132"/>
      <c r="H40" s="132"/>
    </row>
    <row r="41" spans="1:21">
      <c r="A41" s="130" t="s">
        <v>507</v>
      </c>
      <c r="B41" s="131">
        <v>26.613636363636363</v>
      </c>
      <c r="C41" s="131">
        <v>1.85</v>
      </c>
      <c r="D41" s="132">
        <v>0.54350000000000009</v>
      </c>
      <c r="E41" s="133">
        <v>25</v>
      </c>
      <c r="F41" s="132">
        <f>(E41/1000)/(C41/100)</f>
        <v>1.3513513513513513</v>
      </c>
      <c r="G41" s="132">
        <f>D41/E41</f>
        <v>2.1740000000000002E-2</v>
      </c>
      <c r="H41" s="133">
        <v>25</v>
      </c>
    </row>
    <row r="42" spans="1:21">
      <c r="A42" s="130" t="s">
        <v>184</v>
      </c>
      <c r="B42" s="131">
        <v>26.924277907884466</v>
      </c>
      <c r="C42" s="131">
        <v>5.25</v>
      </c>
      <c r="D42" s="132">
        <v>1.31</v>
      </c>
      <c r="E42" s="133">
        <v>5</v>
      </c>
      <c r="F42" s="132">
        <f>(E42/1000)/(C42/100)</f>
        <v>9.5238095238095247E-2</v>
      </c>
      <c r="G42" s="132">
        <f>D42/E42</f>
        <v>0.26200000000000001</v>
      </c>
      <c r="H42" s="133">
        <v>5</v>
      </c>
    </row>
    <row r="43" spans="1:21">
      <c r="A43" s="130" t="s">
        <v>194</v>
      </c>
      <c r="B43" s="131">
        <v>28.02547770700637</v>
      </c>
      <c r="C43" s="131">
        <v>12.56</v>
      </c>
      <c r="D43" s="132">
        <v>3.46</v>
      </c>
      <c r="E43" s="133">
        <v>10</v>
      </c>
      <c r="F43" s="132">
        <f>(E43/1000)/(C43/100)</f>
        <v>7.9617834394904455E-2</v>
      </c>
      <c r="G43" s="132">
        <f>D43/E43</f>
        <v>0.34599999999999997</v>
      </c>
      <c r="H43" s="133">
        <v>10</v>
      </c>
    </row>
    <row r="44" spans="1:21" s="136" customFormat="1">
      <c r="A44" s="130" t="s">
        <v>388</v>
      </c>
      <c r="B44" s="131">
        <v>28.457603230311541</v>
      </c>
      <c r="C44" s="131">
        <v>2.6749999999999998</v>
      </c>
      <c r="D44" s="132">
        <v>0.75290279978869523</v>
      </c>
      <c r="E44" s="133">
        <v>1.95</v>
      </c>
      <c r="F44" s="132">
        <f>(E44/1000)/(C44/100)</f>
        <v>7.2897196261682243E-2</v>
      </c>
      <c r="G44" s="132">
        <f>D44/E44</f>
        <v>0.38610399989163857</v>
      </c>
      <c r="H44" s="133">
        <v>1.95</v>
      </c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</row>
    <row r="45" spans="1:21" s="136" customFormat="1">
      <c r="A45" s="130" t="s">
        <v>508</v>
      </c>
      <c r="B45" s="131">
        <v>30.964788732394371</v>
      </c>
      <c r="C45" s="131">
        <v>28.4</v>
      </c>
      <c r="D45" s="132">
        <v>8.7940000000000005</v>
      </c>
      <c r="E45" s="133">
        <v>26.6</v>
      </c>
      <c r="F45" s="132">
        <f>(E45/1000)/(C45/100)</f>
        <v>9.3661971830985929E-2</v>
      </c>
      <c r="G45" s="132">
        <f>D45/E45</f>
        <v>0.33060150375939851</v>
      </c>
      <c r="H45" s="133">
        <v>26.6</v>
      </c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</row>
    <row r="46" spans="1:21" s="136" customFormat="1">
      <c r="A46" s="130" t="s">
        <v>509</v>
      </c>
      <c r="B46" s="131">
        <v>31.296114481017774</v>
      </c>
      <c r="C46" s="131">
        <v>25.11</v>
      </c>
      <c r="D46" s="132">
        <v>7.5</v>
      </c>
      <c r="E46" s="133">
        <v>13.5</v>
      </c>
      <c r="F46" s="132">
        <f>(E46/1000)/(C46/100)</f>
        <v>5.3763440860215055E-2</v>
      </c>
      <c r="G46" s="132">
        <f>D46/E46</f>
        <v>0.55555555555555558</v>
      </c>
      <c r="H46" s="133">
        <v>13.5</v>
      </c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</row>
    <row r="47" spans="1:21" s="136" customFormat="1">
      <c r="A47" s="130" t="s">
        <v>200</v>
      </c>
      <c r="B47" s="131">
        <v>33.286032129780487</v>
      </c>
      <c r="C47" s="131">
        <v>20.79</v>
      </c>
      <c r="D47" s="132">
        <v>7.8301886792452819</v>
      </c>
      <c r="E47" s="133">
        <v>16.694444444444446</v>
      </c>
      <c r="F47" s="132">
        <f>(E47/1000)/(C47/100)</f>
        <v>8.0300358078135861E-2</v>
      </c>
      <c r="G47" s="132">
        <f>D47/E47</f>
        <v>0.4690296047468055</v>
      </c>
      <c r="H47" s="133">
        <v>16.694444444444446</v>
      </c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</row>
    <row r="48" spans="1:21" s="136" customFormat="1">
      <c r="A48" s="130" t="s">
        <v>287</v>
      </c>
      <c r="B48" s="131">
        <v>36.809815950920246</v>
      </c>
      <c r="C48" s="131">
        <v>8.17</v>
      </c>
      <c r="D48" s="132">
        <v>3</v>
      </c>
      <c r="E48" s="133">
        <v>10.633333333333333</v>
      </c>
      <c r="F48" s="132">
        <f>(E48/1000)/(C48/100)</f>
        <v>0.13015095879232966</v>
      </c>
      <c r="G48" s="132">
        <f>D48/E48</f>
        <v>0.2821316614420063</v>
      </c>
      <c r="H48" s="133">
        <v>10.633333333333333</v>
      </c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</row>
    <row r="49" spans="1:21" s="136" customFormat="1">
      <c r="A49" s="130" t="s">
        <v>389</v>
      </c>
      <c r="B49" s="131">
        <v>37.122466960352419</v>
      </c>
      <c r="C49" s="131">
        <v>6.5</v>
      </c>
      <c r="D49" s="132">
        <v>2.5499999999999998</v>
      </c>
      <c r="E49" s="133">
        <v>3.25</v>
      </c>
      <c r="F49" s="132">
        <f>(E49/1000)/(C49/100)</f>
        <v>4.9999999999999996E-2</v>
      </c>
      <c r="G49" s="132">
        <f>D49/E49</f>
        <v>0.7846153846153846</v>
      </c>
      <c r="H49" s="133">
        <v>3.25</v>
      </c>
      <c r="M49" s="134"/>
      <c r="N49" s="134"/>
      <c r="O49" s="134"/>
      <c r="P49" s="134"/>
      <c r="Q49" s="134"/>
      <c r="R49" s="134"/>
      <c r="S49" s="134"/>
      <c r="T49" s="134"/>
      <c r="U49" s="134"/>
    </row>
    <row r="50" spans="1:21" s="136" customFormat="1">
      <c r="A50" s="130" t="s">
        <v>267</v>
      </c>
      <c r="B50" s="131">
        <f>D50/C50*100</f>
        <v>37.144938091769852</v>
      </c>
      <c r="C50" s="131">
        <v>20.594999999999999</v>
      </c>
      <c r="D50" s="132">
        <v>7.65</v>
      </c>
      <c r="E50" s="133">
        <v>15</v>
      </c>
      <c r="F50" s="132">
        <f>(E50/1000)/(C50/100)</f>
        <v>7.2833211944646759E-2</v>
      </c>
      <c r="G50" s="132">
        <f>D50/E50</f>
        <v>0.51</v>
      </c>
      <c r="H50" s="133">
        <v>15</v>
      </c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</row>
    <row r="51" spans="1:21" s="136" customFormat="1">
      <c r="A51" s="130" t="s">
        <v>510</v>
      </c>
      <c r="B51" s="131">
        <v>37.189161633886521</v>
      </c>
      <c r="C51" s="131">
        <v>23.65</v>
      </c>
      <c r="D51" s="132">
        <v>8.5500000000000007</v>
      </c>
      <c r="E51" s="133">
        <v>22.696969696969695</v>
      </c>
      <c r="F51" s="132">
        <f>(E51/1000)/(C51/100)</f>
        <v>9.5970273560125566E-2</v>
      </c>
      <c r="G51" s="132">
        <f>D51/E51</f>
        <v>0.37670226969292397</v>
      </c>
      <c r="H51" s="133">
        <v>22.696969696969695</v>
      </c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</row>
    <row r="52" spans="1:21">
      <c r="A52" s="130" t="s">
        <v>182</v>
      </c>
      <c r="B52" s="131">
        <v>37.356321839080465</v>
      </c>
      <c r="C52" s="131">
        <v>3.37</v>
      </c>
      <c r="D52" s="132">
        <v>1.2895000000000001</v>
      </c>
      <c r="E52" s="133">
        <v>1.6975</v>
      </c>
      <c r="F52" s="132">
        <f>(E52/1000)/(C52/100)</f>
        <v>5.037091988130564E-2</v>
      </c>
      <c r="G52" s="132">
        <f>D52/E52</f>
        <v>0.7596465390279824</v>
      </c>
      <c r="H52" s="133">
        <v>1.6975</v>
      </c>
    </row>
    <row r="53" spans="1:21">
      <c r="A53" s="130" t="s">
        <v>401</v>
      </c>
      <c r="B53" s="131">
        <v>38.131313131313135</v>
      </c>
      <c r="C53" s="131">
        <v>19.8</v>
      </c>
      <c r="D53" s="132">
        <v>7.55</v>
      </c>
      <c r="E53" s="133">
        <v>34.75</v>
      </c>
      <c r="F53" s="132">
        <f>(E53/1000)/(C53/100)</f>
        <v>0.17550505050505052</v>
      </c>
      <c r="G53" s="132">
        <f>D53/E53</f>
        <v>0.21726618705035972</v>
      </c>
      <c r="H53" s="133">
        <v>34.75</v>
      </c>
    </row>
    <row r="54" spans="1:21">
      <c r="A54" s="130" t="s">
        <v>511</v>
      </c>
      <c r="B54" s="131">
        <v>38.693234476367003</v>
      </c>
      <c r="C54" s="131">
        <v>21.58</v>
      </c>
      <c r="D54" s="132">
        <v>8.35</v>
      </c>
      <c r="E54" s="133">
        <v>41.717391304347828</v>
      </c>
      <c r="F54" s="132">
        <f>(E54/1000)/(C54/100)</f>
        <v>0.19331506628520775</v>
      </c>
      <c r="G54" s="132">
        <f>D54/E54</f>
        <v>0.20015633142261594</v>
      </c>
      <c r="H54" s="133">
        <v>41.717391304347828</v>
      </c>
    </row>
    <row r="55" spans="1:21">
      <c r="A55" s="130" t="s">
        <v>512</v>
      </c>
      <c r="B55" s="131">
        <v>46.760300786318254</v>
      </c>
      <c r="C55" s="131">
        <v>15.245000000000001</v>
      </c>
      <c r="D55" s="132">
        <v>7.13</v>
      </c>
      <c r="E55" s="133">
        <v>38.041666666666671</v>
      </c>
      <c r="F55" s="132">
        <f>(E55/1000)/(C55/100)</f>
        <v>0.24953536678692467</v>
      </c>
      <c r="G55" s="132">
        <f>D55/E55</f>
        <v>0.1874260679079956</v>
      </c>
      <c r="H55" s="133">
        <v>38.041666666666671</v>
      </c>
      <c r="I55" s="136"/>
      <c r="J55" s="136"/>
      <c r="K55" s="136"/>
      <c r="L55" s="136"/>
    </row>
    <row r="56" spans="1:21">
      <c r="A56" s="130" t="s">
        <v>513</v>
      </c>
      <c r="B56" s="131">
        <v>46.760300786318254</v>
      </c>
      <c r="C56" s="131">
        <v>15.245000000000001</v>
      </c>
      <c r="D56" s="132">
        <v>7.13</v>
      </c>
      <c r="E56" s="133">
        <v>35.75</v>
      </c>
      <c r="F56" s="132">
        <f>(E56/1000)/(C56/100)</f>
        <v>0.23450311577566413</v>
      </c>
      <c r="G56" s="132">
        <f>D56/E56</f>
        <v>0.19944055944055944</v>
      </c>
      <c r="H56" s="133">
        <v>35.75</v>
      </c>
      <c r="L56" s="136"/>
    </row>
    <row r="57" spans="1:21">
      <c r="A57" s="130" t="s">
        <v>400</v>
      </c>
      <c r="B57" s="131">
        <v>47.619744058500913</v>
      </c>
      <c r="C57" s="131">
        <v>27.35</v>
      </c>
      <c r="D57" s="132">
        <v>13.024000000000001</v>
      </c>
      <c r="E57" s="133">
        <v>17.875</v>
      </c>
      <c r="F57" s="132">
        <f>(E57/1000)/(C57/100)</f>
        <v>6.5356489945155388E-2</v>
      </c>
      <c r="G57" s="132">
        <f>D57/E57</f>
        <v>0.72861538461538466</v>
      </c>
      <c r="H57" s="133">
        <v>17.875</v>
      </c>
      <c r="M57" s="136"/>
      <c r="N57" s="136"/>
      <c r="O57" s="136"/>
      <c r="P57" s="136"/>
      <c r="Q57" s="136"/>
      <c r="R57" s="136"/>
      <c r="S57" s="136"/>
      <c r="T57" s="136"/>
      <c r="U57" s="136"/>
    </row>
    <row r="58" spans="1:21">
      <c r="A58" s="130" t="s">
        <v>514</v>
      </c>
      <c r="B58" s="143">
        <v>56.575989488005199</v>
      </c>
      <c r="C58" s="131">
        <v>15.805</v>
      </c>
      <c r="D58" s="132">
        <v>8.93</v>
      </c>
      <c r="E58" s="133">
        <v>10.99</v>
      </c>
      <c r="F58" s="132">
        <f>(E58/1000)/(C58/100)</f>
        <v>6.9534957291996199E-2</v>
      </c>
      <c r="G58" s="132">
        <f>D58/E58</f>
        <v>0.81255686988171061</v>
      </c>
      <c r="H58" s="133">
        <v>10.99</v>
      </c>
      <c r="M58" s="136"/>
      <c r="N58" s="136"/>
      <c r="O58" s="136"/>
      <c r="P58" s="136"/>
      <c r="Q58" s="136"/>
      <c r="R58" s="136"/>
      <c r="S58" s="136"/>
      <c r="T58" s="136"/>
      <c r="U58" s="136"/>
    </row>
    <row r="59" spans="1:21">
      <c r="A59" s="130" t="s">
        <v>405</v>
      </c>
      <c r="B59" s="131">
        <v>57.31080088170463</v>
      </c>
      <c r="C59" s="131">
        <v>13.61</v>
      </c>
      <c r="D59" s="132">
        <v>7.8</v>
      </c>
      <c r="E59" s="133">
        <v>24</v>
      </c>
      <c r="F59" s="132">
        <f>(E59/1000)/(C59/100)</f>
        <v>0.17634092578986041</v>
      </c>
      <c r="G59" s="132">
        <f>D59/E59</f>
        <v>0.32500000000000001</v>
      </c>
      <c r="H59" s="133">
        <v>24</v>
      </c>
      <c r="M59" s="136"/>
      <c r="N59" s="136"/>
      <c r="O59" s="136"/>
      <c r="P59" s="136"/>
      <c r="Q59" s="136"/>
      <c r="R59" s="136"/>
      <c r="S59" s="136"/>
      <c r="T59" s="136"/>
      <c r="U59" s="136"/>
    </row>
    <row r="60" spans="1:21" s="136" customFormat="1">
      <c r="A60" s="130" t="s">
        <v>515</v>
      </c>
      <c r="B60" s="131">
        <v>61.045000000000002</v>
      </c>
      <c r="C60" s="131">
        <v>16</v>
      </c>
      <c r="D60" s="132">
        <v>9.7672000000000008</v>
      </c>
      <c r="E60" s="133">
        <v>36.666666666666671</v>
      </c>
      <c r="F60" s="132">
        <f>(E60/1000)/(C59/100)</f>
        <v>0.26940974773450899</v>
      </c>
      <c r="G60" s="132">
        <f>D59/E60</f>
        <v>0.21272727272727268</v>
      </c>
      <c r="H60" s="133">
        <v>36.666666666666671</v>
      </c>
      <c r="I60" s="134"/>
      <c r="J60" s="134"/>
      <c r="K60" s="134"/>
      <c r="L60" s="134"/>
    </row>
    <row r="61" spans="1:21">
      <c r="A61" s="130" t="s">
        <v>272</v>
      </c>
      <c r="B61" s="131">
        <f>D61/C61*100</f>
        <v>94.861447403820279</v>
      </c>
      <c r="C61" s="131">
        <v>18.585000000000001</v>
      </c>
      <c r="D61" s="132">
        <v>17.63</v>
      </c>
      <c r="E61" s="133">
        <v>23.5</v>
      </c>
      <c r="F61" s="132">
        <f>(E61/1000)/(C61/100)</f>
        <v>0.12644605864944847</v>
      </c>
      <c r="G61" s="132">
        <f>D61/E61</f>
        <v>0.75021276595744679</v>
      </c>
      <c r="H61" s="133">
        <v>23.5</v>
      </c>
      <c r="M61" s="136"/>
      <c r="N61" s="136"/>
      <c r="O61" s="136"/>
      <c r="P61" s="136"/>
      <c r="Q61" s="136"/>
      <c r="R61" s="136"/>
      <c r="S61" s="136"/>
      <c r="T61" s="136"/>
      <c r="U61" s="136"/>
    </row>
    <row r="62" spans="1:21">
      <c r="A62" s="130" t="s">
        <v>250</v>
      </c>
      <c r="B62" s="131">
        <v>100.29667194928685</v>
      </c>
      <c r="C62" s="131">
        <v>0.41666666666666669</v>
      </c>
      <c r="D62" s="132">
        <v>0.41526148969889065</v>
      </c>
      <c r="E62" s="133">
        <v>2.9</v>
      </c>
      <c r="F62" s="132">
        <f>(E62/1000)/(C62/100)</f>
        <v>0.69599999999999995</v>
      </c>
      <c r="G62" s="132">
        <f>D62/E62</f>
        <v>0.1431936171375485</v>
      </c>
      <c r="H62" s="133">
        <v>2.9</v>
      </c>
      <c r="M62" s="136"/>
      <c r="N62" s="136"/>
      <c r="O62" s="136"/>
      <c r="P62" s="136"/>
      <c r="Q62" s="136"/>
      <c r="R62" s="136"/>
      <c r="S62" s="136"/>
      <c r="T62" s="136"/>
      <c r="U62" s="136"/>
    </row>
    <row r="63" spans="1:21">
      <c r="A63" s="130" t="s">
        <v>273</v>
      </c>
      <c r="B63" s="131">
        <f>D63/C63*100</f>
        <v>109.52608903781713</v>
      </c>
      <c r="C63" s="131">
        <v>20.89</v>
      </c>
      <c r="D63" s="132">
        <v>22.88</v>
      </c>
      <c r="E63" s="133">
        <v>24</v>
      </c>
      <c r="F63" s="132">
        <f>(E63/1000)/(C63/100)</f>
        <v>0.11488750598372427</v>
      </c>
      <c r="G63" s="132">
        <f>D63/E63</f>
        <v>0.95333333333333325</v>
      </c>
      <c r="H63" s="133">
        <v>24</v>
      </c>
      <c r="M63" s="136"/>
      <c r="N63" s="136"/>
      <c r="O63" s="136"/>
      <c r="P63" s="136"/>
      <c r="Q63" s="136"/>
      <c r="R63" s="136"/>
      <c r="S63" s="136"/>
      <c r="T63" s="136"/>
      <c r="U63" s="136"/>
    </row>
    <row r="64" spans="1:21">
      <c r="A64" s="135" t="s">
        <v>410</v>
      </c>
      <c r="B64" s="131">
        <v>152.8297562237006</v>
      </c>
      <c r="C64" s="131">
        <v>16.245000000000001</v>
      </c>
      <c r="D64" s="132">
        <v>28.05</v>
      </c>
      <c r="E64" s="132"/>
      <c r="F64" s="132"/>
      <c r="G64" s="132"/>
      <c r="H64" s="132"/>
      <c r="M64" s="136"/>
      <c r="N64" s="136"/>
      <c r="O64" s="136"/>
      <c r="P64" s="136"/>
      <c r="Q64" s="136"/>
      <c r="R64" s="136"/>
      <c r="S64" s="136"/>
      <c r="T64" s="136"/>
      <c r="U64" s="136"/>
    </row>
    <row r="65" spans="1:21">
      <c r="A65" s="130" t="s">
        <v>188</v>
      </c>
      <c r="B65" s="131">
        <v>1088.2352941176471</v>
      </c>
      <c r="C65" s="131">
        <v>0.85</v>
      </c>
      <c r="D65" s="132">
        <v>9.25</v>
      </c>
      <c r="E65" s="133">
        <v>8.7899999999999991</v>
      </c>
      <c r="F65" s="132">
        <f>(E65/1000)/(C65/100)</f>
        <v>1.0341176470588234</v>
      </c>
      <c r="G65" s="132">
        <f>D65/E65</f>
        <v>1.0523321956769056</v>
      </c>
      <c r="H65" s="133">
        <v>8.7899999999999991</v>
      </c>
      <c r="M65" s="136"/>
      <c r="N65" s="136"/>
      <c r="O65" s="136"/>
      <c r="P65" s="136"/>
      <c r="Q65" s="136"/>
      <c r="R65" s="136"/>
      <c r="S65" s="136"/>
      <c r="T65" s="136"/>
      <c r="U65" s="136"/>
    </row>
    <row r="66" spans="1:21">
      <c r="A66" s="144"/>
      <c r="E66" s="147"/>
      <c r="H66" s="147"/>
    </row>
    <row r="67" spans="1:21">
      <c r="A67" s="151" t="s">
        <v>517</v>
      </c>
      <c r="E67" s="147"/>
      <c r="H67" s="147"/>
    </row>
    <row r="68" spans="1:21">
      <c r="A68" s="144"/>
      <c r="D68" s="145"/>
      <c r="E68" s="147"/>
      <c r="H68" s="147"/>
    </row>
    <row r="69" spans="1:21">
      <c r="A69" s="144"/>
      <c r="D69" s="148"/>
      <c r="E69" s="147"/>
      <c r="H69" s="147"/>
    </row>
    <row r="70" spans="1:21">
      <c r="A70" s="144"/>
      <c r="D70" s="149"/>
      <c r="E70" s="147"/>
      <c r="H70" s="147"/>
    </row>
    <row r="71" spans="1:21">
      <c r="A71" s="144"/>
      <c r="E71" s="147"/>
      <c r="H71" s="147"/>
    </row>
    <row r="72" spans="1:21">
      <c r="A72" s="144"/>
      <c r="E72" s="147"/>
      <c r="H72" s="147"/>
    </row>
    <row r="73" spans="1:21">
      <c r="A73" s="144"/>
      <c r="E73" s="147"/>
      <c r="H73" s="147"/>
    </row>
    <row r="74" spans="1:21">
      <c r="A74" s="144"/>
      <c r="E74" s="147"/>
      <c r="H74" s="147"/>
    </row>
    <row r="75" spans="1:21">
      <c r="A75" s="144"/>
      <c r="E75" s="147"/>
      <c r="H75" s="147"/>
    </row>
    <row r="76" spans="1:21">
      <c r="A76" s="144"/>
      <c r="E76" s="147"/>
      <c r="H76" s="147"/>
    </row>
    <row r="77" spans="1:21">
      <c r="A77" s="144"/>
      <c r="E77" s="147"/>
      <c r="H77" s="147"/>
    </row>
    <row r="86" spans="1:12" s="150" customFormat="1">
      <c r="A86" s="136"/>
      <c r="B86" s="145"/>
      <c r="C86" s="145"/>
      <c r="D86" s="146"/>
      <c r="E86" s="146"/>
      <c r="F86" s="146"/>
      <c r="G86" s="146"/>
      <c r="H86" s="146"/>
      <c r="I86" s="134"/>
      <c r="J86" s="134"/>
      <c r="K86" s="134"/>
      <c r="L86" s="134"/>
    </row>
    <row r="87" spans="1:12" s="150" customFormat="1">
      <c r="A87" s="136"/>
      <c r="B87" s="145"/>
      <c r="C87" s="145"/>
      <c r="D87" s="146"/>
      <c r="E87" s="146"/>
      <c r="F87" s="146"/>
      <c r="G87" s="146"/>
      <c r="H87" s="146"/>
      <c r="I87" s="134"/>
      <c r="J87" s="134"/>
      <c r="K87" s="134"/>
      <c r="L87" s="134"/>
    </row>
    <row r="88" spans="1:12" s="150" customFormat="1">
      <c r="A88" s="136"/>
      <c r="B88" s="145"/>
      <c r="C88" s="145"/>
      <c r="D88" s="146"/>
      <c r="E88" s="146"/>
      <c r="F88" s="146"/>
      <c r="G88" s="146"/>
      <c r="H88" s="146"/>
      <c r="I88" s="134"/>
      <c r="J88" s="134"/>
      <c r="K88" s="134"/>
      <c r="L88" s="134"/>
    </row>
    <row r="89" spans="1:12" s="150" customFormat="1">
      <c r="A89" s="136"/>
      <c r="B89" s="145"/>
      <c r="C89" s="145"/>
      <c r="D89" s="146"/>
      <c r="E89" s="146"/>
      <c r="F89" s="146"/>
      <c r="G89" s="146"/>
      <c r="H89" s="146"/>
      <c r="I89" s="134"/>
      <c r="J89" s="134"/>
      <c r="K89" s="134"/>
      <c r="L89" s="134"/>
    </row>
    <row r="90" spans="1:12" s="150" customFormat="1">
      <c r="A90" s="136"/>
      <c r="B90" s="145"/>
      <c r="C90" s="145"/>
      <c r="D90" s="146"/>
      <c r="E90" s="146"/>
      <c r="F90" s="146"/>
      <c r="G90" s="146"/>
      <c r="H90" s="146"/>
      <c r="I90" s="134"/>
      <c r="J90" s="134"/>
      <c r="K90" s="134"/>
      <c r="L90" s="134"/>
    </row>
    <row r="91" spans="1:12" s="150" customFormat="1">
      <c r="A91" s="136"/>
      <c r="B91" s="145"/>
      <c r="C91" s="145"/>
      <c r="D91" s="146"/>
      <c r="E91" s="146"/>
      <c r="F91" s="146"/>
      <c r="G91" s="146"/>
      <c r="H91" s="146"/>
      <c r="I91" s="134"/>
      <c r="J91" s="134"/>
      <c r="K91" s="134"/>
      <c r="L91" s="134"/>
    </row>
    <row r="92" spans="1:12" s="150" customFormat="1">
      <c r="A92" s="136"/>
      <c r="B92" s="145"/>
      <c r="C92" s="145"/>
      <c r="D92" s="146"/>
      <c r="E92" s="146"/>
      <c r="F92" s="146"/>
      <c r="G92" s="146"/>
      <c r="H92" s="146"/>
      <c r="I92" s="134"/>
      <c r="J92" s="134"/>
      <c r="K92" s="134"/>
      <c r="L92" s="134"/>
    </row>
    <row r="93" spans="1:12" s="150" customFormat="1">
      <c r="A93" s="136"/>
      <c r="B93" s="145"/>
      <c r="C93" s="145"/>
      <c r="D93" s="146"/>
      <c r="E93" s="146"/>
      <c r="F93" s="146"/>
      <c r="G93" s="146"/>
      <c r="H93" s="146"/>
      <c r="I93" s="134"/>
      <c r="J93" s="134"/>
      <c r="K93" s="134"/>
      <c r="L93" s="134"/>
    </row>
    <row r="94" spans="1:12" s="150" customFormat="1">
      <c r="A94" s="136"/>
      <c r="B94" s="145"/>
      <c r="C94" s="145"/>
      <c r="D94" s="146"/>
      <c r="E94" s="146"/>
      <c r="F94" s="146"/>
      <c r="G94" s="146"/>
      <c r="H94" s="146"/>
      <c r="I94" s="134"/>
      <c r="J94" s="134"/>
      <c r="K94" s="134"/>
      <c r="L94" s="134"/>
    </row>
    <row r="95" spans="1:12" s="150" customFormat="1">
      <c r="A95" s="136"/>
      <c r="B95" s="145"/>
      <c r="C95" s="145"/>
      <c r="D95" s="146"/>
      <c r="E95" s="146"/>
      <c r="F95" s="146"/>
      <c r="G95" s="146"/>
      <c r="H95" s="146"/>
      <c r="I95" s="134"/>
      <c r="J95" s="134"/>
      <c r="K95" s="134"/>
      <c r="L95" s="134"/>
    </row>
    <row r="96" spans="1:12" s="150" customFormat="1">
      <c r="A96" s="136"/>
      <c r="B96" s="145"/>
      <c r="C96" s="145"/>
      <c r="D96" s="146"/>
      <c r="E96" s="146"/>
      <c r="F96" s="146"/>
      <c r="G96" s="146"/>
      <c r="H96" s="146"/>
      <c r="I96" s="134"/>
      <c r="J96" s="134"/>
      <c r="K96" s="134"/>
      <c r="L96" s="134"/>
    </row>
    <row r="97" spans="1:12" s="150" customFormat="1">
      <c r="A97" s="136"/>
      <c r="B97" s="145"/>
      <c r="C97" s="145"/>
      <c r="D97" s="146"/>
      <c r="E97" s="146"/>
      <c r="F97" s="146"/>
      <c r="G97" s="146"/>
      <c r="H97" s="146"/>
      <c r="I97" s="134"/>
      <c r="J97" s="134"/>
      <c r="K97" s="134"/>
      <c r="L97" s="134"/>
    </row>
    <row r="98" spans="1:12" s="150" customFormat="1">
      <c r="A98" s="136"/>
      <c r="B98" s="145"/>
      <c r="C98" s="145"/>
      <c r="D98" s="146"/>
      <c r="E98" s="146"/>
      <c r="F98" s="146"/>
      <c r="G98" s="146"/>
      <c r="H98" s="146"/>
      <c r="I98" s="134"/>
      <c r="J98" s="134"/>
      <c r="K98" s="134"/>
      <c r="L98" s="134"/>
    </row>
    <row r="99" spans="1:12" s="150" customFormat="1">
      <c r="A99" s="136"/>
      <c r="B99" s="145"/>
      <c r="C99" s="145"/>
      <c r="D99" s="146"/>
      <c r="E99" s="146"/>
      <c r="F99" s="146"/>
      <c r="G99" s="146"/>
      <c r="H99" s="146"/>
      <c r="I99" s="134"/>
      <c r="J99" s="134"/>
      <c r="K99" s="134"/>
      <c r="L99" s="134"/>
    </row>
    <row r="100" spans="1:12" s="150" customFormat="1">
      <c r="A100" s="136"/>
      <c r="B100" s="145"/>
      <c r="C100" s="145"/>
      <c r="D100" s="146"/>
      <c r="E100" s="146"/>
      <c r="F100" s="146"/>
      <c r="G100" s="146"/>
      <c r="H100" s="146"/>
      <c r="I100" s="134"/>
      <c r="J100" s="134"/>
      <c r="K100" s="134"/>
      <c r="L100" s="134"/>
    </row>
    <row r="101" spans="1:12" s="150" customFormat="1">
      <c r="A101" s="136"/>
      <c r="B101" s="145"/>
      <c r="C101" s="145"/>
      <c r="D101" s="146"/>
      <c r="E101" s="146"/>
      <c r="F101" s="146"/>
      <c r="G101" s="146"/>
      <c r="H101" s="146"/>
      <c r="I101" s="134"/>
      <c r="J101" s="134"/>
      <c r="K101" s="134"/>
      <c r="L101" s="134"/>
    </row>
    <row r="102" spans="1:12" s="150" customFormat="1">
      <c r="A102" s="136"/>
      <c r="B102" s="145"/>
      <c r="C102" s="145"/>
      <c r="D102" s="146"/>
      <c r="E102" s="146"/>
      <c r="F102" s="146"/>
      <c r="G102" s="146"/>
      <c r="H102" s="146"/>
      <c r="I102" s="134"/>
      <c r="J102" s="134"/>
      <c r="K102" s="134"/>
      <c r="L102" s="134"/>
    </row>
    <row r="103" spans="1:12" s="150" customFormat="1">
      <c r="A103" s="136"/>
      <c r="B103" s="145"/>
      <c r="C103" s="145"/>
      <c r="D103" s="146"/>
      <c r="E103" s="146"/>
      <c r="F103" s="146"/>
      <c r="G103" s="146"/>
      <c r="H103" s="146"/>
      <c r="I103" s="134"/>
      <c r="J103" s="134"/>
      <c r="K103" s="134"/>
      <c r="L103" s="134"/>
    </row>
    <row r="104" spans="1:12" s="150" customFormat="1">
      <c r="A104" s="136"/>
      <c r="B104" s="145"/>
      <c r="C104" s="145"/>
      <c r="D104" s="146"/>
      <c r="E104" s="146"/>
      <c r="F104" s="146"/>
      <c r="G104" s="146"/>
      <c r="H104" s="146"/>
      <c r="I104" s="134"/>
      <c r="J104" s="134"/>
      <c r="K104" s="134"/>
      <c r="L104" s="134"/>
    </row>
    <row r="105" spans="1:12" s="150" customFormat="1">
      <c r="A105" s="136"/>
      <c r="B105" s="145"/>
      <c r="C105" s="145"/>
      <c r="D105" s="146"/>
      <c r="E105" s="146"/>
      <c r="F105" s="146"/>
      <c r="G105" s="146"/>
      <c r="H105" s="146"/>
      <c r="I105" s="134"/>
      <c r="J105" s="134"/>
      <c r="K105" s="134"/>
      <c r="L105" s="134"/>
    </row>
    <row r="106" spans="1:12" s="150" customFormat="1">
      <c r="A106" s="136"/>
      <c r="B106" s="145"/>
      <c r="C106" s="145"/>
      <c r="D106" s="146"/>
      <c r="E106" s="146"/>
      <c r="F106" s="146"/>
      <c r="G106" s="146"/>
      <c r="H106" s="146"/>
      <c r="I106" s="134"/>
      <c r="J106" s="134"/>
      <c r="K106" s="134"/>
      <c r="L106" s="134"/>
    </row>
    <row r="107" spans="1:12" s="150" customFormat="1">
      <c r="A107" s="136"/>
      <c r="B107" s="145"/>
      <c r="C107" s="145"/>
      <c r="D107" s="146"/>
      <c r="E107" s="146"/>
      <c r="F107" s="146"/>
      <c r="G107" s="146"/>
      <c r="H107" s="146"/>
      <c r="I107" s="134"/>
      <c r="J107" s="134"/>
      <c r="K107" s="134"/>
      <c r="L107" s="134"/>
    </row>
    <row r="108" spans="1:12" s="150" customFormat="1">
      <c r="A108" s="136"/>
      <c r="B108" s="145"/>
      <c r="C108" s="145"/>
      <c r="D108" s="146"/>
      <c r="E108" s="146"/>
      <c r="F108" s="146"/>
      <c r="G108" s="146"/>
      <c r="H108" s="146"/>
      <c r="I108" s="134"/>
      <c r="J108" s="134"/>
      <c r="K108" s="134"/>
      <c r="L108" s="134"/>
    </row>
    <row r="109" spans="1:12" s="150" customFormat="1">
      <c r="A109" s="136"/>
      <c r="B109" s="145"/>
      <c r="C109" s="145"/>
      <c r="D109" s="146"/>
      <c r="E109" s="146"/>
      <c r="F109" s="146"/>
      <c r="G109" s="146"/>
      <c r="H109" s="146"/>
      <c r="I109" s="134"/>
      <c r="J109" s="134"/>
      <c r="K109" s="134"/>
      <c r="L109" s="134"/>
    </row>
    <row r="110" spans="1:12" s="150" customFormat="1">
      <c r="A110" s="136"/>
      <c r="B110" s="145"/>
      <c r="C110" s="145"/>
      <c r="D110" s="146"/>
      <c r="E110" s="146"/>
      <c r="F110" s="146"/>
      <c r="G110" s="146"/>
      <c r="H110" s="146"/>
      <c r="I110" s="134"/>
      <c r="J110" s="134"/>
      <c r="K110" s="134"/>
      <c r="L110" s="134"/>
    </row>
    <row r="111" spans="1:12" s="150" customFormat="1">
      <c r="A111" s="136"/>
      <c r="B111" s="145"/>
      <c r="C111" s="145"/>
      <c r="D111" s="146"/>
      <c r="E111" s="146"/>
      <c r="F111" s="146"/>
      <c r="G111" s="146"/>
      <c r="H111" s="146"/>
      <c r="I111" s="134"/>
      <c r="J111" s="134"/>
      <c r="K111" s="134"/>
      <c r="L111" s="134"/>
    </row>
    <row r="112" spans="1:12" s="150" customFormat="1">
      <c r="A112" s="136"/>
      <c r="B112" s="145"/>
      <c r="C112" s="145"/>
      <c r="D112" s="146"/>
      <c r="E112" s="146"/>
      <c r="F112" s="146"/>
      <c r="G112" s="146"/>
      <c r="H112" s="146"/>
      <c r="I112" s="134"/>
      <c r="J112" s="134"/>
      <c r="K112" s="134"/>
      <c r="L112" s="134"/>
    </row>
    <row r="113" spans="1:12" s="150" customFormat="1">
      <c r="A113" s="136"/>
      <c r="B113" s="145"/>
      <c r="C113" s="145"/>
      <c r="D113" s="146"/>
      <c r="E113" s="146"/>
      <c r="F113" s="146"/>
      <c r="G113" s="146"/>
      <c r="H113" s="146"/>
      <c r="I113" s="134"/>
      <c r="J113" s="134"/>
      <c r="K113" s="134"/>
      <c r="L113" s="134"/>
    </row>
    <row r="114" spans="1:12" s="150" customFormat="1">
      <c r="A114" s="136"/>
      <c r="B114" s="145"/>
      <c r="C114" s="145"/>
      <c r="D114" s="146"/>
      <c r="E114" s="146"/>
      <c r="F114" s="146"/>
      <c r="G114" s="146"/>
      <c r="H114" s="146"/>
      <c r="I114" s="134"/>
      <c r="J114" s="134"/>
      <c r="K114" s="134"/>
      <c r="L114" s="134"/>
    </row>
    <row r="115" spans="1:12" s="150" customFormat="1">
      <c r="A115" s="136"/>
      <c r="B115" s="145"/>
      <c r="C115" s="145"/>
      <c r="D115" s="146"/>
      <c r="E115" s="146"/>
      <c r="F115" s="146"/>
      <c r="G115" s="146"/>
      <c r="H115" s="146"/>
      <c r="I115" s="134"/>
      <c r="J115" s="134"/>
      <c r="K115" s="134"/>
      <c r="L115" s="134"/>
    </row>
    <row r="116" spans="1:12" s="150" customFormat="1">
      <c r="A116" s="136"/>
      <c r="B116" s="145"/>
      <c r="C116" s="145"/>
      <c r="D116" s="146"/>
      <c r="E116" s="146"/>
      <c r="F116" s="146"/>
      <c r="G116" s="146"/>
      <c r="H116" s="146"/>
      <c r="I116" s="134"/>
      <c r="J116" s="134"/>
      <c r="K116" s="134"/>
      <c r="L116" s="134"/>
    </row>
    <row r="117" spans="1:12" s="150" customFormat="1">
      <c r="A117" s="136"/>
      <c r="B117" s="145"/>
      <c r="C117" s="145"/>
      <c r="D117" s="146"/>
      <c r="E117" s="146"/>
      <c r="F117" s="146"/>
      <c r="G117" s="146"/>
      <c r="H117" s="146"/>
      <c r="I117" s="134"/>
      <c r="J117" s="134"/>
      <c r="K117" s="134"/>
      <c r="L117" s="134"/>
    </row>
    <row r="118" spans="1:12" s="150" customFormat="1">
      <c r="A118" s="136"/>
      <c r="B118" s="145"/>
      <c r="C118" s="145"/>
      <c r="D118" s="146"/>
      <c r="E118" s="146"/>
      <c r="F118" s="146"/>
      <c r="G118" s="146"/>
      <c r="H118" s="146"/>
      <c r="I118" s="134"/>
      <c r="J118" s="134"/>
      <c r="K118" s="134"/>
      <c r="L118" s="134"/>
    </row>
    <row r="119" spans="1:12" s="150" customFormat="1">
      <c r="A119" s="136"/>
      <c r="B119" s="145"/>
      <c r="C119" s="145"/>
      <c r="D119" s="146"/>
      <c r="E119" s="146"/>
      <c r="F119" s="146"/>
      <c r="G119" s="146"/>
      <c r="H119" s="146"/>
      <c r="I119" s="134"/>
      <c r="J119" s="134"/>
      <c r="K119" s="134"/>
      <c r="L119" s="134"/>
    </row>
    <row r="120" spans="1:12" s="150" customFormat="1">
      <c r="A120" s="136"/>
      <c r="B120" s="145"/>
      <c r="C120" s="145"/>
      <c r="D120" s="146"/>
      <c r="E120" s="146"/>
      <c r="F120" s="146"/>
      <c r="G120" s="146"/>
      <c r="H120" s="146"/>
      <c r="I120" s="134"/>
      <c r="J120" s="134"/>
      <c r="K120" s="134"/>
      <c r="L120" s="134"/>
    </row>
    <row r="121" spans="1:12" s="150" customFormat="1">
      <c r="A121" s="136"/>
      <c r="B121" s="145"/>
      <c r="C121" s="145"/>
      <c r="D121" s="146"/>
      <c r="E121" s="146"/>
      <c r="F121" s="146"/>
      <c r="G121" s="146"/>
      <c r="H121" s="146"/>
      <c r="I121" s="134"/>
      <c r="J121" s="134"/>
      <c r="K121" s="134"/>
      <c r="L121" s="134"/>
    </row>
    <row r="122" spans="1:12" s="150" customFormat="1">
      <c r="A122" s="136"/>
      <c r="B122" s="145"/>
      <c r="C122" s="145"/>
      <c r="D122" s="146"/>
      <c r="E122" s="146"/>
      <c r="F122" s="146"/>
      <c r="G122" s="146"/>
      <c r="H122" s="146"/>
      <c r="I122" s="134"/>
      <c r="J122" s="134"/>
      <c r="K122" s="134"/>
      <c r="L122" s="134"/>
    </row>
    <row r="123" spans="1:12" s="150" customFormat="1">
      <c r="A123" s="136"/>
      <c r="B123" s="145"/>
      <c r="C123" s="145"/>
      <c r="D123" s="146"/>
      <c r="E123" s="146"/>
      <c r="F123" s="146"/>
      <c r="G123" s="146"/>
      <c r="H123" s="146"/>
      <c r="I123" s="134"/>
      <c r="J123" s="134"/>
      <c r="K123" s="134"/>
      <c r="L123" s="134"/>
    </row>
    <row r="124" spans="1:12" s="150" customFormat="1">
      <c r="A124" s="136"/>
      <c r="B124" s="145"/>
      <c r="C124" s="145"/>
      <c r="D124" s="146"/>
      <c r="E124" s="146"/>
      <c r="F124" s="146"/>
      <c r="G124" s="146"/>
      <c r="H124" s="146"/>
      <c r="I124" s="134"/>
      <c r="J124" s="134"/>
      <c r="K124" s="134"/>
      <c r="L124" s="134"/>
    </row>
    <row r="125" spans="1:12" s="150" customFormat="1">
      <c r="A125" s="136"/>
      <c r="B125" s="145"/>
      <c r="C125" s="145"/>
      <c r="D125" s="146"/>
      <c r="E125" s="146"/>
      <c r="F125" s="146"/>
      <c r="G125" s="146"/>
      <c r="H125" s="146"/>
      <c r="I125" s="134"/>
      <c r="J125" s="134"/>
      <c r="K125" s="134"/>
      <c r="L125" s="134"/>
    </row>
    <row r="126" spans="1:12" s="150" customFormat="1">
      <c r="A126" s="136"/>
      <c r="B126" s="145"/>
      <c r="C126" s="145"/>
      <c r="D126" s="146"/>
      <c r="E126" s="146"/>
      <c r="F126" s="146"/>
      <c r="G126" s="146"/>
      <c r="H126" s="146"/>
      <c r="I126" s="134"/>
      <c r="J126" s="134"/>
      <c r="K126" s="134"/>
      <c r="L126" s="134"/>
    </row>
    <row r="127" spans="1:12" s="150" customFormat="1">
      <c r="A127" s="136"/>
      <c r="B127" s="145"/>
      <c r="C127" s="145"/>
      <c r="D127" s="146"/>
      <c r="E127" s="146"/>
      <c r="F127" s="146"/>
      <c r="G127" s="146"/>
      <c r="H127" s="146"/>
      <c r="I127" s="134"/>
      <c r="J127" s="134"/>
      <c r="K127" s="134"/>
      <c r="L127" s="134"/>
    </row>
    <row r="128" spans="1:12" s="150" customFormat="1">
      <c r="A128" s="136"/>
      <c r="B128" s="145"/>
      <c r="C128" s="145"/>
      <c r="D128" s="146"/>
      <c r="E128" s="146"/>
      <c r="F128" s="146"/>
      <c r="G128" s="146"/>
      <c r="H128" s="146"/>
      <c r="I128" s="134"/>
      <c r="J128" s="134"/>
      <c r="K128" s="134"/>
      <c r="L128" s="134"/>
    </row>
    <row r="129" spans="1:12" s="150" customFormat="1">
      <c r="A129" s="136"/>
      <c r="B129" s="145"/>
      <c r="C129" s="145"/>
      <c r="D129" s="146"/>
      <c r="E129" s="146"/>
      <c r="F129" s="146"/>
      <c r="G129" s="146"/>
      <c r="H129" s="146"/>
      <c r="I129" s="134"/>
      <c r="J129" s="134"/>
      <c r="K129" s="134"/>
      <c r="L129" s="134"/>
    </row>
    <row r="130" spans="1:12" s="150" customFormat="1">
      <c r="A130" s="136"/>
      <c r="B130" s="145"/>
      <c r="C130" s="145"/>
      <c r="D130" s="146"/>
      <c r="E130" s="146"/>
      <c r="F130" s="146"/>
      <c r="G130" s="146"/>
      <c r="H130" s="146"/>
      <c r="I130" s="134"/>
      <c r="J130" s="134"/>
      <c r="K130" s="134"/>
      <c r="L130" s="134"/>
    </row>
    <row r="131" spans="1:12" s="150" customFormat="1">
      <c r="A131" s="136"/>
      <c r="B131" s="145"/>
      <c r="C131" s="145"/>
      <c r="D131" s="146"/>
      <c r="E131" s="146"/>
      <c r="F131" s="146"/>
      <c r="G131" s="146"/>
      <c r="H131" s="146"/>
      <c r="I131" s="134"/>
      <c r="J131" s="134"/>
      <c r="K131" s="134"/>
      <c r="L131" s="134"/>
    </row>
    <row r="132" spans="1:12" s="150" customFormat="1">
      <c r="A132" s="136"/>
      <c r="B132" s="145"/>
      <c r="C132" s="145"/>
      <c r="D132" s="146"/>
      <c r="E132" s="146"/>
      <c r="F132" s="146"/>
      <c r="G132" s="146"/>
      <c r="H132" s="146"/>
      <c r="I132" s="134"/>
      <c r="J132" s="134"/>
      <c r="K132" s="134"/>
      <c r="L132" s="134"/>
    </row>
    <row r="133" spans="1:12" s="150" customFormat="1">
      <c r="A133" s="136"/>
      <c r="B133" s="145"/>
      <c r="C133" s="145"/>
      <c r="D133" s="146"/>
      <c r="E133" s="146"/>
      <c r="F133" s="146"/>
      <c r="G133" s="146"/>
      <c r="H133" s="146"/>
      <c r="I133" s="134"/>
      <c r="J133" s="134"/>
      <c r="K133" s="134"/>
      <c r="L133" s="134"/>
    </row>
    <row r="134" spans="1:12" s="150" customFormat="1">
      <c r="A134" s="136"/>
      <c r="B134" s="145"/>
      <c r="C134" s="145"/>
      <c r="D134" s="146"/>
      <c r="E134" s="146"/>
      <c r="F134" s="146"/>
      <c r="G134" s="146"/>
      <c r="H134" s="146"/>
      <c r="I134" s="134"/>
      <c r="J134" s="134"/>
      <c r="K134" s="134"/>
      <c r="L134" s="134"/>
    </row>
    <row r="135" spans="1:12" s="150" customFormat="1">
      <c r="A135" s="136"/>
      <c r="B135" s="145"/>
      <c r="C135" s="145"/>
      <c r="D135" s="146"/>
      <c r="E135" s="146"/>
      <c r="F135" s="146"/>
      <c r="G135" s="146"/>
      <c r="H135" s="146"/>
      <c r="I135" s="134"/>
      <c r="J135" s="134"/>
      <c r="K135" s="134"/>
      <c r="L135" s="134"/>
    </row>
    <row r="136" spans="1:12" s="150" customFormat="1">
      <c r="A136" s="136"/>
      <c r="B136" s="145"/>
      <c r="C136" s="145"/>
      <c r="D136" s="146"/>
      <c r="E136" s="146"/>
      <c r="F136" s="146"/>
      <c r="G136" s="146"/>
      <c r="H136" s="146"/>
      <c r="I136" s="134"/>
      <c r="J136" s="134"/>
      <c r="K136" s="134"/>
      <c r="L136" s="134"/>
    </row>
    <row r="137" spans="1:12" s="150" customFormat="1">
      <c r="A137" s="136"/>
      <c r="B137" s="145"/>
      <c r="C137" s="145"/>
      <c r="D137" s="146"/>
      <c r="E137" s="146"/>
      <c r="F137" s="146"/>
      <c r="G137" s="146"/>
      <c r="H137" s="146"/>
      <c r="I137" s="134"/>
      <c r="J137" s="134"/>
      <c r="K137" s="134"/>
      <c r="L137" s="134"/>
    </row>
    <row r="138" spans="1:12" s="150" customFormat="1">
      <c r="A138" s="136"/>
      <c r="B138" s="145"/>
      <c r="C138" s="145"/>
      <c r="D138" s="146"/>
      <c r="E138" s="146"/>
      <c r="F138" s="146"/>
      <c r="G138" s="146"/>
      <c r="H138" s="146"/>
      <c r="I138" s="134"/>
      <c r="J138" s="134"/>
      <c r="K138" s="134"/>
      <c r="L138" s="134"/>
    </row>
    <row r="139" spans="1:12" s="150" customFormat="1">
      <c r="A139" s="136"/>
      <c r="B139" s="145"/>
      <c r="C139" s="145"/>
      <c r="D139" s="146"/>
      <c r="E139" s="146"/>
      <c r="F139" s="146"/>
      <c r="G139" s="146"/>
      <c r="H139" s="146"/>
      <c r="I139" s="134"/>
      <c r="J139" s="134"/>
      <c r="K139" s="134"/>
      <c r="L139" s="134"/>
    </row>
    <row r="140" spans="1:12" s="150" customFormat="1">
      <c r="A140" s="136"/>
      <c r="B140" s="145"/>
      <c r="C140" s="145"/>
      <c r="D140" s="146"/>
      <c r="E140" s="146"/>
      <c r="F140" s="146"/>
      <c r="G140" s="146"/>
      <c r="H140" s="146"/>
      <c r="I140" s="134"/>
      <c r="J140" s="134"/>
      <c r="K140" s="134"/>
      <c r="L140" s="134"/>
    </row>
    <row r="141" spans="1:12" s="150" customFormat="1">
      <c r="A141" s="136"/>
      <c r="B141" s="145"/>
      <c r="C141" s="145"/>
      <c r="D141" s="146"/>
      <c r="E141" s="146"/>
      <c r="F141" s="146"/>
      <c r="G141" s="146"/>
      <c r="H141" s="146"/>
      <c r="I141" s="134"/>
      <c r="J141" s="134"/>
      <c r="K141" s="134"/>
      <c r="L141" s="134"/>
    </row>
    <row r="142" spans="1:12" s="150" customFormat="1">
      <c r="A142" s="136"/>
      <c r="B142" s="145"/>
      <c r="C142" s="145"/>
      <c r="D142" s="146"/>
      <c r="E142" s="146"/>
      <c r="F142" s="146"/>
      <c r="G142" s="146"/>
      <c r="H142" s="146"/>
      <c r="I142" s="134"/>
      <c r="J142" s="134"/>
      <c r="K142" s="134"/>
      <c r="L142" s="134"/>
    </row>
    <row r="143" spans="1:12" s="150" customFormat="1">
      <c r="A143" s="136"/>
      <c r="B143" s="145"/>
      <c r="C143" s="145"/>
      <c r="D143" s="146"/>
      <c r="E143" s="146"/>
      <c r="F143" s="146"/>
      <c r="G143" s="146"/>
      <c r="H143" s="146"/>
      <c r="I143" s="134"/>
      <c r="J143" s="134"/>
      <c r="K143" s="134"/>
      <c r="L143" s="134"/>
    </row>
    <row r="144" spans="1:12" s="150" customFormat="1">
      <c r="A144" s="136"/>
      <c r="B144" s="145"/>
      <c r="C144" s="145"/>
      <c r="D144" s="146"/>
      <c r="E144" s="146"/>
      <c r="F144" s="146"/>
      <c r="G144" s="146"/>
      <c r="H144" s="146"/>
      <c r="I144" s="134"/>
      <c r="J144" s="134"/>
      <c r="K144" s="134"/>
      <c r="L144" s="134"/>
    </row>
    <row r="145" spans="1:12" s="150" customFormat="1">
      <c r="A145" s="136"/>
      <c r="B145" s="145"/>
      <c r="C145" s="145"/>
      <c r="D145" s="146"/>
      <c r="E145" s="146"/>
      <c r="F145" s="146"/>
      <c r="G145" s="146"/>
      <c r="H145" s="146"/>
      <c r="I145" s="134"/>
      <c r="J145" s="134"/>
      <c r="K145" s="134"/>
      <c r="L145" s="134"/>
    </row>
    <row r="146" spans="1:12" s="150" customFormat="1">
      <c r="A146" s="136"/>
      <c r="B146" s="145"/>
      <c r="C146" s="145"/>
      <c r="D146" s="146"/>
      <c r="E146" s="146"/>
      <c r="F146" s="146"/>
      <c r="G146" s="146"/>
      <c r="H146" s="146"/>
      <c r="I146" s="134"/>
      <c r="J146" s="134"/>
      <c r="K146" s="134"/>
      <c r="L146" s="134"/>
    </row>
    <row r="147" spans="1:12" s="150" customFormat="1">
      <c r="A147" s="136"/>
      <c r="B147" s="145"/>
      <c r="C147" s="145"/>
      <c r="D147" s="146"/>
      <c r="E147" s="146"/>
      <c r="F147" s="146"/>
      <c r="G147" s="146"/>
      <c r="H147" s="146"/>
      <c r="I147" s="134"/>
      <c r="J147" s="134"/>
      <c r="K147" s="134"/>
      <c r="L147" s="134"/>
    </row>
    <row r="148" spans="1:12" s="150" customFormat="1">
      <c r="A148" s="136"/>
      <c r="B148" s="145"/>
      <c r="C148" s="145"/>
      <c r="D148" s="146"/>
      <c r="E148" s="146"/>
      <c r="F148" s="146"/>
      <c r="G148" s="146"/>
      <c r="H148" s="146"/>
      <c r="I148" s="134"/>
      <c r="J148" s="134"/>
      <c r="K148" s="134"/>
      <c r="L148" s="134"/>
    </row>
    <row r="149" spans="1:12" s="150" customFormat="1">
      <c r="A149" s="136"/>
      <c r="B149" s="145"/>
      <c r="C149" s="145"/>
      <c r="D149" s="146"/>
      <c r="E149" s="146"/>
      <c r="F149" s="146"/>
      <c r="G149" s="146"/>
      <c r="H149" s="146"/>
      <c r="I149" s="134"/>
      <c r="J149" s="134"/>
      <c r="K149" s="134"/>
      <c r="L149" s="134"/>
    </row>
    <row r="150" spans="1:12" s="150" customFormat="1">
      <c r="A150" s="136"/>
      <c r="B150" s="145"/>
      <c r="C150" s="145"/>
      <c r="D150" s="146"/>
      <c r="E150" s="146"/>
      <c r="F150" s="146"/>
      <c r="G150" s="146"/>
      <c r="H150" s="146"/>
      <c r="I150" s="134"/>
      <c r="J150" s="134"/>
      <c r="K150" s="134"/>
      <c r="L150" s="134"/>
    </row>
    <row r="151" spans="1:12" s="150" customFormat="1">
      <c r="A151" s="136"/>
      <c r="B151" s="145"/>
      <c r="C151" s="145"/>
      <c r="D151" s="146"/>
      <c r="E151" s="146"/>
      <c r="F151" s="146"/>
      <c r="G151" s="146"/>
      <c r="H151" s="146"/>
      <c r="I151" s="134"/>
      <c r="J151" s="134"/>
      <c r="K151" s="134"/>
      <c r="L151" s="134"/>
    </row>
    <row r="152" spans="1:12" s="150" customFormat="1">
      <c r="A152" s="136"/>
      <c r="B152" s="145"/>
      <c r="C152" s="145"/>
      <c r="D152" s="146"/>
      <c r="E152" s="146"/>
      <c r="F152" s="146"/>
      <c r="G152" s="146"/>
      <c r="H152" s="146"/>
      <c r="I152" s="134"/>
      <c r="J152" s="134"/>
      <c r="K152" s="134"/>
      <c r="L152" s="134"/>
    </row>
    <row r="153" spans="1:12" s="150" customFormat="1">
      <c r="A153" s="136"/>
      <c r="B153" s="145"/>
      <c r="C153" s="145"/>
      <c r="D153" s="146"/>
      <c r="E153" s="146"/>
      <c r="F153" s="146"/>
      <c r="G153" s="146"/>
      <c r="H153" s="146"/>
      <c r="I153" s="134"/>
      <c r="J153" s="134"/>
      <c r="K153" s="134"/>
      <c r="L153" s="134"/>
    </row>
    <row r="154" spans="1:12" s="150" customFormat="1">
      <c r="A154" s="136"/>
      <c r="B154" s="145"/>
      <c r="C154" s="145"/>
      <c r="D154" s="146"/>
      <c r="E154" s="146"/>
      <c r="F154" s="146"/>
      <c r="G154" s="146"/>
      <c r="H154" s="146"/>
      <c r="I154" s="134"/>
      <c r="J154" s="134"/>
      <c r="K154" s="134"/>
      <c r="L154" s="134"/>
    </row>
    <row r="155" spans="1:12" s="150" customFormat="1">
      <c r="A155" s="136"/>
      <c r="B155" s="145"/>
      <c r="C155" s="145"/>
      <c r="D155" s="146"/>
      <c r="E155" s="146"/>
      <c r="F155" s="146"/>
      <c r="G155" s="146"/>
      <c r="H155" s="146"/>
      <c r="I155" s="134"/>
      <c r="J155" s="134"/>
      <c r="K155" s="134"/>
      <c r="L155" s="134"/>
    </row>
    <row r="156" spans="1:12" s="150" customFormat="1">
      <c r="A156" s="136"/>
      <c r="B156" s="145"/>
      <c r="C156" s="145"/>
      <c r="D156" s="146"/>
      <c r="E156" s="146"/>
      <c r="F156" s="146"/>
      <c r="G156" s="146"/>
      <c r="H156" s="146"/>
      <c r="I156" s="134"/>
      <c r="J156" s="134"/>
      <c r="K156" s="134"/>
      <c r="L156" s="134"/>
    </row>
    <row r="162" spans="1:12" s="150" customFormat="1">
      <c r="A162" s="136"/>
      <c r="B162" s="145"/>
      <c r="C162" s="145"/>
      <c r="D162" s="146"/>
      <c r="E162" s="146"/>
      <c r="F162" s="146"/>
      <c r="G162" s="146"/>
      <c r="H162" s="146"/>
      <c r="I162" s="134"/>
      <c r="J162" s="134"/>
      <c r="K162" s="134"/>
      <c r="L162" s="134"/>
    </row>
  </sheetData>
  <conditionalFormatting sqref="D49">
    <cfRule type="cellIs" dxfId="0" priority="1" operator="equal">
      <formula>"Not available"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24"/>
  <sheetViews>
    <sheetView topLeftCell="A28" workbookViewId="0">
      <selection activeCell="E28" sqref="E28"/>
    </sheetView>
  </sheetViews>
  <sheetFormatPr baseColWidth="10" defaultRowHeight="15" x14ac:dyDescent="0"/>
  <cols>
    <col min="1" max="1" width="32.5" customWidth="1"/>
    <col min="2" max="2" width="24.5" customWidth="1"/>
    <col min="3" max="3" width="17.1640625" customWidth="1"/>
    <col min="4" max="4" width="20.5" customWidth="1"/>
    <col min="5" max="5" width="12.83203125" customWidth="1"/>
    <col min="6" max="6" width="18.83203125" customWidth="1"/>
    <col min="7" max="7" width="16.5" customWidth="1"/>
    <col min="8" max="8" width="20.6640625" customWidth="1"/>
  </cols>
  <sheetData>
    <row r="1" spans="1:8" s="69" customFormat="1">
      <c r="A1" s="82" t="s">
        <v>423</v>
      </c>
      <c r="B1" s="82" t="s">
        <v>418</v>
      </c>
      <c r="C1" s="82" t="s">
        <v>419</v>
      </c>
      <c r="D1" s="82" t="s">
        <v>240</v>
      </c>
      <c r="E1" s="82" t="s">
        <v>420</v>
      </c>
      <c r="F1" s="82" t="s">
        <v>421</v>
      </c>
      <c r="G1" s="82" t="s">
        <v>422</v>
      </c>
      <c r="H1" s="82" t="s">
        <v>471</v>
      </c>
    </row>
    <row r="2" spans="1:8">
      <c r="A2" s="17" t="s">
        <v>424</v>
      </c>
      <c r="B2" s="79">
        <v>0.17</v>
      </c>
      <c r="C2" s="79">
        <v>1.1000000000000001</v>
      </c>
      <c r="D2" s="79">
        <v>13.181818181818199</v>
      </c>
      <c r="E2" s="80">
        <v>1.05555555555556</v>
      </c>
      <c r="F2" s="81">
        <v>9.5959595959596397E-2</v>
      </c>
      <c r="G2" s="79">
        <v>0.161052631578947</v>
      </c>
      <c r="H2" s="88">
        <v>9</v>
      </c>
    </row>
    <row r="3" spans="1:8">
      <c r="A3" s="17" t="s">
        <v>13</v>
      </c>
      <c r="B3" s="79">
        <v>0.18090000000000001</v>
      </c>
      <c r="C3" s="79">
        <v>1.9550000000000001</v>
      </c>
      <c r="D3" s="79">
        <v>9.5238095238095308</v>
      </c>
      <c r="E3" s="80">
        <v>0.9</v>
      </c>
      <c r="F3" s="81">
        <v>4.6035805626598501E-2</v>
      </c>
      <c r="G3" s="79">
        <v>0.20100000000000001</v>
      </c>
      <c r="H3" s="88">
        <v>25</v>
      </c>
    </row>
    <row r="4" spans="1:8">
      <c r="A4" s="17" t="s">
        <v>14</v>
      </c>
      <c r="B4" s="79">
        <v>0.2</v>
      </c>
      <c r="C4" s="79">
        <v>0.78500000000000003</v>
      </c>
      <c r="D4" s="79">
        <v>23.937331989247301</v>
      </c>
      <c r="E4" s="80">
        <v>1.875</v>
      </c>
      <c r="F4" s="81">
        <v>0.23885350318471299</v>
      </c>
      <c r="G4" s="79">
        <v>0.10666666666666701</v>
      </c>
      <c r="H4" s="88">
        <v>13</v>
      </c>
    </row>
    <row r="5" spans="1:8">
      <c r="A5" s="17" t="s">
        <v>37</v>
      </c>
      <c r="B5" s="79">
        <v>0.20499999999999999</v>
      </c>
      <c r="C5" s="79">
        <v>5</v>
      </c>
      <c r="D5" s="77">
        <v>4.0999999999999996</v>
      </c>
      <c r="E5" s="80">
        <v>3.4649999999999999</v>
      </c>
      <c r="F5" s="81">
        <v>6.93E-2</v>
      </c>
      <c r="G5" s="79">
        <v>5.9163059163059202E-2</v>
      </c>
      <c r="H5" s="88">
        <v>2</v>
      </c>
    </row>
    <row r="6" spans="1:8">
      <c r="A6" s="17" t="s">
        <v>425</v>
      </c>
      <c r="B6" s="79">
        <v>0.22950819672131101</v>
      </c>
      <c r="C6" s="79">
        <v>0.62</v>
      </c>
      <c r="D6" s="79">
        <v>37.104323850642302</v>
      </c>
      <c r="E6" s="80">
        <v>2.3333333333333299</v>
      </c>
      <c r="F6" s="81">
        <v>0.37634408602150499</v>
      </c>
      <c r="G6" s="79">
        <v>9.8360655737705097E-2</v>
      </c>
      <c r="H6" s="88">
        <v>15</v>
      </c>
    </row>
    <row r="7" spans="1:8">
      <c r="A7" s="17" t="s">
        <v>426</v>
      </c>
      <c r="B7" s="79">
        <v>0.23</v>
      </c>
      <c r="C7" s="79">
        <v>1.28</v>
      </c>
      <c r="D7" s="79">
        <v>18.3333333333333</v>
      </c>
      <c r="E7" s="80">
        <v>1.2</v>
      </c>
      <c r="F7" s="81">
        <v>9.375E-2</v>
      </c>
      <c r="G7" s="79">
        <v>0.19166666666666701</v>
      </c>
      <c r="H7" s="88">
        <v>5</v>
      </c>
    </row>
    <row r="8" spans="1:8">
      <c r="A8" s="17" t="s">
        <v>427</v>
      </c>
      <c r="B8" s="79">
        <v>0.24</v>
      </c>
      <c r="C8" s="79">
        <v>1.905</v>
      </c>
      <c r="D8" s="79">
        <v>8.8706945228684297</v>
      </c>
      <c r="E8" s="80">
        <v>2.81</v>
      </c>
      <c r="F8" s="81">
        <v>0.14750656167979001</v>
      </c>
      <c r="G8" s="79">
        <v>8.5409252669039107E-2</v>
      </c>
      <c r="H8" s="88">
        <v>3</v>
      </c>
    </row>
    <row r="9" spans="1:8">
      <c r="A9" s="17" t="s">
        <v>428</v>
      </c>
      <c r="B9" s="79">
        <v>0.25800000000000001</v>
      </c>
      <c r="C9" s="79">
        <v>7.92</v>
      </c>
      <c r="D9" s="79">
        <v>11.8686868686869</v>
      </c>
      <c r="E9" s="80">
        <v>7.0714285714285703</v>
      </c>
      <c r="F9" s="81">
        <v>8.9285714285714302E-2</v>
      </c>
      <c r="G9" s="79">
        <v>3.6484848484848502E-2</v>
      </c>
      <c r="H9" s="88">
        <v>3</v>
      </c>
    </row>
    <row r="10" spans="1:8">
      <c r="A10" s="17" t="s">
        <v>22</v>
      </c>
      <c r="B10" s="79">
        <v>0.26761499999999999</v>
      </c>
      <c r="C10" s="79">
        <v>2.11</v>
      </c>
      <c r="D10" s="79">
        <v>104.876142082377</v>
      </c>
      <c r="E10" s="80">
        <v>3.56</v>
      </c>
      <c r="F10" s="81">
        <v>0.16872037914691901</v>
      </c>
      <c r="G10" s="79">
        <v>7.5172752808988802E-2</v>
      </c>
      <c r="H10" s="88">
        <v>2</v>
      </c>
    </row>
    <row r="11" spans="1:8">
      <c r="A11" s="17" t="s">
        <v>429</v>
      </c>
      <c r="B11" s="79">
        <v>0.28999999999999998</v>
      </c>
      <c r="C11" s="79">
        <v>1.08</v>
      </c>
      <c r="D11" s="79">
        <v>26.851851851851801</v>
      </c>
      <c r="E11" s="80">
        <v>1.12666666666667</v>
      </c>
      <c r="F11" s="81">
        <v>0.104320987654321</v>
      </c>
      <c r="G11" s="79">
        <v>0.25739644970414099</v>
      </c>
      <c r="H11" s="88">
        <v>1</v>
      </c>
    </row>
    <row r="12" spans="1:8">
      <c r="A12" s="17" t="s">
        <v>430</v>
      </c>
      <c r="B12" s="79">
        <v>0.309</v>
      </c>
      <c r="C12" s="79">
        <v>1.83</v>
      </c>
      <c r="D12" s="79">
        <v>1.55</v>
      </c>
      <c r="E12" s="80">
        <v>2.0625</v>
      </c>
      <c r="F12" s="81">
        <v>0.112704918032787</v>
      </c>
      <c r="G12" s="79">
        <v>0.14981818181818199</v>
      </c>
      <c r="H12" s="88">
        <v>7</v>
      </c>
    </row>
    <row r="13" spans="1:8">
      <c r="A13" s="17" t="s">
        <v>431</v>
      </c>
      <c r="B13" s="79">
        <v>0.32</v>
      </c>
      <c r="C13" s="79">
        <v>3.54</v>
      </c>
      <c r="D13" s="79">
        <v>9.3645761014686304</v>
      </c>
      <c r="E13" s="80">
        <v>4</v>
      </c>
      <c r="F13" s="81">
        <v>0.112994350282486</v>
      </c>
      <c r="G13" s="79">
        <v>0.08</v>
      </c>
      <c r="H13" s="88">
        <v>2</v>
      </c>
    </row>
    <row r="14" spans="1:8">
      <c r="A14" s="17" t="s">
        <v>432</v>
      </c>
      <c r="B14" s="79">
        <v>0.33</v>
      </c>
      <c r="C14" s="79">
        <v>23.3</v>
      </c>
      <c r="D14" s="79">
        <v>0.87982832618025797</v>
      </c>
      <c r="E14" s="80">
        <v>1.1000000000000001</v>
      </c>
      <c r="F14" s="81">
        <v>4.7210300429184502E-3</v>
      </c>
      <c r="G14" s="79">
        <v>0.3</v>
      </c>
      <c r="H14" s="88">
        <v>2</v>
      </c>
    </row>
    <row r="15" spans="1:8">
      <c r="A15" s="17" t="s">
        <v>433</v>
      </c>
      <c r="B15" s="79">
        <v>0.35875000000000001</v>
      </c>
      <c r="C15" s="79">
        <v>2.4350000000000001</v>
      </c>
      <c r="D15" s="79">
        <v>14.3452065677966</v>
      </c>
      <c r="E15" s="80">
        <v>3.34375</v>
      </c>
      <c r="F15" s="81">
        <v>0.137320328542094</v>
      </c>
      <c r="G15" s="79">
        <v>0.107289719626168</v>
      </c>
      <c r="H15" s="88">
        <v>4</v>
      </c>
    </row>
    <row r="16" spans="1:8">
      <c r="A16" s="17" t="s">
        <v>434</v>
      </c>
      <c r="B16" s="79">
        <v>0.37</v>
      </c>
      <c r="C16" s="79">
        <v>1.33</v>
      </c>
      <c r="D16" s="79">
        <v>31.851851851851801</v>
      </c>
      <c r="E16" s="80">
        <v>6.1111111111111098</v>
      </c>
      <c r="F16" s="81">
        <v>0.45948203842940699</v>
      </c>
      <c r="G16" s="79">
        <v>6.0545454545454597E-2</v>
      </c>
      <c r="H16" s="88">
        <v>26</v>
      </c>
    </row>
    <row r="17" spans="1:8">
      <c r="A17" s="17" t="s">
        <v>36</v>
      </c>
      <c r="B17" s="79">
        <v>0.38</v>
      </c>
      <c r="C17" s="79">
        <v>10.61</v>
      </c>
      <c r="D17" s="79">
        <v>3.57931741943213</v>
      </c>
      <c r="E17" s="80">
        <v>1.95</v>
      </c>
      <c r="F17" s="81">
        <v>1.8378887841658802E-2</v>
      </c>
      <c r="G17" s="79">
        <v>0.19487179487179501</v>
      </c>
      <c r="H17" s="88">
        <v>3</v>
      </c>
    </row>
    <row r="18" spans="1:8">
      <c r="A18" s="17" t="s">
        <v>35</v>
      </c>
      <c r="B18" s="79">
        <v>0.38</v>
      </c>
      <c r="C18" s="79">
        <v>16.89</v>
      </c>
      <c r="D18" s="79">
        <v>2.7827116637063298</v>
      </c>
      <c r="E18" s="80">
        <v>1.75</v>
      </c>
      <c r="F18" s="81">
        <v>1.0361160449970401E-2</v>
      </c>
      <c r="G18" s="79">
        <v>0.217142857142857</v>
      </c>
      <c r="H18" s="88">
        <v>6</v>
      </c>
    </row>
    <row r="19" spans="1:8">
      <c r="A19" s="17" t="s">
        <v>435</v>
      </c>
      <c r="B19" s="79">
        <v>0.38350000000000001</v>
      </c>
      <c r="C19" s="79">
        <v>5.42</v>
      </c>
      <c r="D19" s="79">
        <v>8.9206642066420692</v>
      </c>
      <c r="E19" s="80">
        <v>1.1000000000000001</v>
      </c>
      <c r="F19" s="81">
        <v>2.0295202952029499E-2</v>
      </c>
      <c r="G19" s="79">
        <v>0.34863636363636402</v>
      </c>
      <c r="H19" s="88">
        <v>8</v>
      </c>
    </row>
    <row r="20" spans="1:8">
      <c r="A20" s="17" t="s">
        <v>46</v>
      </c>
      <c r="B20" s="79">
        <v>0.38700000000000001</v>
      </c>
      <c r="C20" s="79">
        <v>6.84</v>
      </c>
      <c r="D20" s="79">
        <v>5.6578947368421098</v>
      </c>
      <c r="E20" s="80">
        <v>1.3125</v>
      </c>
      <c r="F20" s="81">
        <v>1.9188596491228099E-2</v>
      </c>
      <c r="G20" s="79">
        <v>0.29485714285714298</v>
      </c>
      <c r="H20" s="88">
        <v>3</v>
      </c>
    </row>
    <row r="21" spans="1:8">
      <c r="A21" s="17" t="s">
        <v>436</v>
      </c>
      <c r="B21" s="79">
        <v>0.41262017960908598</v>
      </c>
      <c r="C21" s="79">
        <v>2.02</v>
      </c>
      <c r="D21" s="79">
        <v>20.4267415648062</v>
      </c>
      <c r="E21" s="80">
        <v>1.52</v>
      </c>
      <c r="F21" s="81">
        <v>7.52475247524753E-2</v>
      </c>
      <c r="G21" s="79">
        <v>0.27146064447966201</v>
      </c>
      <c r="H21" s="88">
        <v>2</v>
      </c>
    </row>
    <row r="22" spans="1:8">
      <c r="A22" s="17" t="s">
        <v>437</v>
      </c>
      <c r="B22" s="79">
        <v>0.41526148969889098</v>
      </c>
      <c r="C22" s="79">
        <v>0.41666666666666702</v>
      </c>
      <c r="D22" s="79">
        <v>100.296671949287</v>
      </c>
      <c r="E22" s="80">
        <v>1.25</v>
      </c>
      <c r="F22" s="81">
        <v>0.3</v>
      </c>
      <c r="G22" s="79">
        <v>0.33220919175911301</v>
      </c>
      <c r="H22" s="88">
        <v>4</v>
      </c>
    </row>
    <row r="23" spans="1:8">
      <c r="A23" s="17" t="s">
        <v>50</v>
      </c>
      <c r="B23" s="79">
        <v>0.42</v>
      </c>
      <c r="C23" s="79">
        <v>1.24</v>
      </c>
      <c r="D23" s="79">
        <v>38.709677419354797</v>
      </c>
      <c r="E23" s="80">
        <v>5.125</v>
      </c>
      <c r="F23" s="81">
        <v>0.41330645161290303</v>
      </c>
      <c r="G23" s="79">
        <v>8.1951219512195098E-2</v>
      </c>
      <c r="H23" s="88">
        <v>250</v>
      </c>
    </row>
    <row r="24" spans="1:8">
      <c r="A24" s="17" t="s">
        <v>45</v>
      </c>
      <c r="B24" s="79">
        <v>0.43</v>
      </c>
      <c r="C24" s="79">
        <v>2.25</v>
      </c>
      <c r="D24" s="79">
        <v>19.1111111111111</v>
      </c>
      <c r="E24" s="80">
        <v>13.1944444444444</v>
      </c>
      <c r="F24" s="81">
        <v>0.58641975308641803</v>
      </c>
      <c r="G24" s="79">
        <v>3.2589473684210599E-2</v>
      </c>
      <c r="H24" s="88">
        <v>1</v>
      </c>
    </row>
    <row r="25" spans="1:8">
      <c r="A25" s="17" t="s">
        <v>43</v>
      </c>
      <c r="B25" s="79">
        <v>0.43</v>
      </c>
      <c r="C25" s="79">
        <v>9.91</v>
      </c>
      <c r="D25" s="79">
        <v>4.33905146316852</v>
      </c>
      <c r="E25" s="80">
        <v>2.75</v>
      </c>
      <c r="F25" s="81">
        <v>2.77497477295661E-2</v>
      </c>
      <c r="G25" s="79">
        <v>0.15636363636363601</v>
      </c>
      <c r="H25" s="88">
        <v>13</v>
      </c>
    </row>
    <row r="26" spans="1:8">
      <c r="A26" s="17" t="s">
        <v>48</v>
      </c>
      <c r="B26" s="79">
        <v>0.4541</v>
      </c>
      <c r="C26" s="79">
        <v>1.07</v>
      </c>
      <c r="D26" s="79">
        <v>40.571120689655203</v>
      </c>
      <c r="E26" s="80">
        <v>4.2989898989899</v>
      </c>
      <c r="F26" s="81">
        <v>0.40177475691494402</v>
      </c>
      <c r="G26" s="79">
        <v>0.105629464285714</v>
      </c>
      <c r="H26" s="88">
        <v>56</v>
      </c>
    </row>
    <row r="27" spans="1:8">
      <c r="A27" s="17" t="s">
        <v>438</v>
      </c>
      <c r="B27" s="79">
        <v>0.46500000000000002</v>
      </c>
      <c r="C27" s="79">
        <v>3.2450000000000001</v>
      </c>
      <c r="D27" s="79">
        <v>14.327027181036</v>
      </c>
      <c r="E27" s="80">
        <v>1.25</v>
      </c>
      <c r="F27" s="81">
        <v>3.8520801232665602E-2</v>
      </c>
      <c r="G27" s="79">
        <v>0.372</v>
      </c>
      <c r="H27" s="88">
        <v>6</v>
      </c>
    </row>
    <row r="28" spans="1:8">
      <c r="A28" s="17" t="s">
        <v>255</v>
      </c>
      <c r="B28" s="79">
        <v>0.48</v>
      </c>
      <c r="C28" s="79">
        <v>13.31</v>
      </c>
      <c r="D28" s="79">
        <v>18.858001502629602</v>
      </c>
      <c r="E28" s="80">
        <v>8.125</v>
      </c>
      <c r="F28" s="81">
        <v>6.1044327573253197E-2</v>
      </c>
      <c r="G28" s="79">
        <v>5.9076923076923103E-2</v>
      </c>
      <c r="H28" s="88">
        <v>1</v>
      </c>
    </row>
    <row r="29" spans="1:8">
      <c r="A29" s="17" t="s">
        <v>439</v>
      </c>
      <c r="B29" s="79">
        <v>0.48499999999999999</v>
      </c>
      <c r="C29" s="79">
        <v>13.09</v>
      </c>
      <c r="D29" s="79">
        <v>3.22424793013028</v>
      </c>
      <c r="E29" s="80">
        <v>8.6458333333333304</v>
      </c>
      <c r="F29" s="81">
        <v>6.6049146931499894E-2</v>
      </c>
      <c r="G29" s="79">
        <v>5.6096385542168697E-2</v>
      </c>
      <c r="H29" s="88">
        <v>4</v>
      </c>
    </row>
    <row r="30" spans="1:8">
      <c r="A30" s="17" t="s">
        <v>440</v>
      </c>
      <c r="B30" s="79">
        <v>0.49772727272727302</v>
      </c>
      <c r="C30" s="79">
        <v>0.54500000000000004</v>
      </c>
      <c r="D30" s="79">
        <v>91.253443526170798</v>
      </c>
      <c r="E30" s="80">
        <v>1.25</v>
      </c>
      <c r="F30" s="81">
        <v>0.22935779816513799</v>
      </c>
      <c r="G30" s="79">
        <v>0.39818181818181803</v>
      </c>
      <c r="H30" s="88">
        <v>6</v>
      </c>
    </row>
    <row r="31" spans="1:8">
      <c r="A31" s="17" t="s">
        <v>59</v>
      </c>
      <c r="B31" s="79">
        <v>0.52</v>
      </c>
      <c r="C31" s="79">
        <v>10.52</v>
      </c>
      <c r="D31" s="79">
        <v>4.5155114750317198</v>
      </c>
      <c r="E31" s="80">
        <v>1.1359999999999999</v>
      </c>
      <c r="F31" s="81">
        <v>1.07984790874525E-2</v>
      </c>
      <c r="G31" s="79">
        <v>0.45774647887323899</v>
      </c>
      <c r="H31" s="88">
        <v>51</v>
      </c>
    </row>
    <row r="32" spans="1:8">
      <c r="A32" s="17" t="s">
        <v>60</v>
      </c>
      <c r="B32" s="79">
        <v>0.54349999999999998</v>
      </c>
      <c r="C32" s="79">
        <v>1.85</v>
      </c>
      <c r="D32" s="79">
        <v>26.613636363636399</v>
      </c>
      <c r="E32" s="80">
        <v>7.1346153846153904</v>
      </c>
      <c r="F32" s="81">
        <v>0.38565488565488598</v>
      </c>
      <c r="G32" s="79">
        <v>7.6177897574123896E-2</v>
      </c>
      <c r="H32" s="88">
        <v>2</v>
      </c>
    </row>
    <row r="33" spans="1:8">
      <c r="A33" s="17" t="s">
        <v>441</v>
      </c>
      <c r="B33" s="79">
        <v>0.56999999999999995</v>
      </c>
      <c r="C33" s="79">
        <v>6.36</v>
      </c>
      <c r="D33" s="79">
        <v>8.9622641509433993</v>
      </c>
      <c r="E33" s="80">
        <v>6.93333333333333</v>
      </c>
      <c r="F33" s="81">
        <v>0.109014675052411</v>
      </c>
      <c r="G33" s="79">
        <v>8.2211538461538503E-2</v>
      </c>
      <c r="H33" s="88">
        <v>1</v>
      </c>
    </row>
    <row r="34" spans="1:8">
      <c r="A34" s="17" t="s">
        <v>442</v>
      </c>
      <c r="B34" s="79">
        <v>0.75290279978869501</v>
      </c>
      <c r="C34" s="79">
        <v>2.6749999999999998</v>
      </c>
      <c r="D34" s="79">
        <v>28.457603230311499</v>
      </c>
      <c r="E34" s="80">
        <v>1.25</v>
      </c>
      <c r="F34" s="81">
        <v>4.67289719626168E-2</v>
      </c>
      <c r="G34" s="79">
        <v>0.60232223983095601</v>
      </c>
      <c r="H34" s="88">
        <v>8</v>
      </c>
    </row>
    <row r="35" spans="1:8">
      <c r="A35" s="17" t="s">
        <v>443</v>
      </c>
      <c r="B35" s="79">
        <v>0.75305</v>
      </c>
      <c r="C35" s="79">
        <v>21.89</v>
      </c>
      <c r="D35" s="79">
        <v>2.5302123401194598</v>
      </c>
      <c r="E35" s="80">
        <v>7</v>
      </c>
      <c r="F35" s="81">
        <v>3.1978072179077201E-2</v>
      </c>
      <c r="G35" s="79">
        <v>0.107578571428571</v>
      </c>
      <c r="H35" s="88">
        <v>4</v>
      </c>
    </row>
    <row r="36" spans="1:8">
      <c r="A36" s="17" t="s">
        <v>444</v>
      </c>
      <c r="B36" s="79">
        <v>0.75305</v>
      </c>
      <c r="C36" s="79">
        <v>21.89</v>
      </c>
      <c r="D36" s="79">
        <v>2.5302123401194598</v>
      </c>
      <c r="E36" s="80">
        <v>1.575</v>
      </c>
      <c r="F36" s="81">
        <v>7.1950662402923702E-3</v>
      </c>
      <c r="G36" s="79">
        <v>0.47812698412698401</v>
      </c>
      <c r="H36" s="88">
        <v>4</v>
      </c>
    </row>
    <row r="37" spans="1:8">
      <c r="A37" s="17" t="s">
        <v>445</v>
      </c>
      <c r="B37" s="79">
        <v>0.75305</v>
      </c>
      <c r="C37" s="79">
        <v>21.89</v>
      </c>
      <c r="D37" s="79">
        <v>2.5302123401194598</v>
      </c>
      <c r="E37" s="80">
        <v>1.575</v>
      </c>
      <c r="F37" s="81">
        <v>7.1950662402923702E-3</v>
      </c>
      <c r="G37" s="79">
        <v>0.47812698412698401</v>
      </c>
      <c r="H37" s="88">
        <v>4</v>
      </c>
    </row>
    <row r="38" spans="1:8">
      <c r="A38" s="17" t="s">
        <v>446</v>
      </c>
      <c r="B38" s="79">
        <v>0.77</v>
      </c>
      <c r="C38" s="79">
        <v>19.3</v>
      </c>
      <c r="D38" s="79">
        <v>3.9896373056994801</v>
      </c>
      <c r="E38" s="80">
        <v>1.7105263157894699</v>
      </c>
      <c r="F38" s="81">
        <v>8.8628306517589094E-3</v>
      </c>
      <c r="G38" s="79">
        <v>0.45015384615384701</v>
      </c>
      <c r="H38" s="88">
        <v>3</v>
      </c>
    </row>
    <row r="39" spans="1:8">
      <c r="A39" s="17" t="s">
        <v>70</v>
      </c>
      <c r="B39" s="79">
        <v>0.82820000000000005</v>
      </c>
      <c r="C39" s="79">
        <v>2.2000000000000002</v>
      </c>
      <c r="D39" s="79">
        <v>37.727272727272698</v>
      </c>
      <c r="E39" s="80">
        <v>11.365454545454501</v>
      </c>
      <c r="F39" s="81">
        <v>0.51661157024793403</v>
      </c>
      <c r="G39" s="79">
        <v>7.2869940809470499E-2</v>
      </c>
      <c r="H39" s="88">
        <v>28</v>
      </c>
    </row>
    <row r="40" spans="1:8">
      <c r="A40" s="17" t="s">
        <v>71</v>
      </c>
      <c r="B40" s="79">
        <v>0.83050000000000002</v>
      </c>
      <c r="C40" s="79">
        <v>25.495000000000001</v>
      </c>
      <c r="D40" s="79">
        <v>3.2575219033023401</v>
      </c>
      <c r="E40" s="80">
        <v>6</v>
      </c>
      <c r="F40" s="81">
        <v>2.3534026279662699E-2</v>
      </c>
      <c r="G40" s="79">
        <v>0.13841666666666699</v>
      </c>
      <c r="H40" s="88">
        <v>6</v>
      </c>
    </row>
    <row r="41" spans="1:8">
      <c r="A41" s="17" t="s">
        <v>75</v>
      </c>
      <c r="B41" s="79">
        <v>0.88</v>
      </c>
      <c r="C41" s="79">
        <v>3.56</v>
      </c>
      <c r="D41" s="79">
        <v>39.662921348314597</v>
      </c>
      <c r="E41" s="80">
        <v>4</v>
      </c>
      <c r="F41" s="81">
        <v>0.112359550561798</v>
      </c>
      <c r="G41" s="79">
        <v>0.22</v>
      </c>
      <c r="H41" s="88">
        <v>1</v>
      </c>
    </row>
    <row r="42" spans="1:8">
      <c r="A42" s="17" t="s">
        <v>79</v>
      </c>
      <c r="B42" s="79">
        <v>1.03</v>
      </c>
      <c r="C42" s="79">
        <v>25.375</v>
      </c>
      <c r="D42" s="79">
        <v>4.05827158192354</v>
      </c>
      <c r="E42" s="80">
        <v>2.48</v>
      </c>
      <c r="F42" s="81">
        <v>9.7733990147783299E-3</v>
      </c>
      <c r="G42" s="79">
        <v>0.41532258064516098</v>
      </c>
      <c r="H42" s="88">
        <v>2</v>
      </c>
    </row>
    <row r="43" spans="1:8">
      <c r="A43" s="17" t="s">
        <v>447</v>
      </c>
      <c r="B43" s="79">
        <v>1.0968</v>
      </c>
      <c r="C43" s="79">
        <v>24.62</v>
      </c>
      <c r="D43" s="79">
        <v>4.4549147034930998</v>
      </c>
      <c r="E43" s="80">
        <v>19.894736842105299</v>
      </c>
      <c r="F43" s="81">
        <v>8.0807217067852405E-2</v>
      </c>
      <c r="G43" s="79">
        <v>5.5130158730158703E-2</v>
      </c>
      <c r="H43" s="88">
        <v>2</v>
      </c>
    </row>
    <row r="44" spans="1:8">
      <c r="A44" s="17" t="s">
        <v>82</v>
      </c>
      <c r="B44" s="79">
        <v>1.1499999999999999</v>
      </c>
      <c r="C44" s="79">
        <v>14.12</v>
      </c>
      <c r="D44" s="79">
        <v>8.1444759206798896</v>
      </c>
      <c r="E44" s="80">
        <v>7</v>
      </c>
      <c r="F44" s="81">
        <v>4.9575070821529697E-2</v>
      </c>
      <c r="G44" s="79">
        <v>0.16428571428571401</v>
      </c>
      <c r="H44" s="88">
        <v>2</v>
      </c>
    </row>
    <row r="45" spans="1:8">
      <c r="A45" s="17" t="s">
        <v>83</v>
      </c>
      <c r="B45" s="79">
        <v>1.1599999999999999</v>
      </c>
      <c r="C45" s="79">
        <v>17.175000000000001</v>
      </c>
      <c r="D45" s="79">
        <v>6.7574747489845901</v>
      </c>
      <c r="E45" s="80">
        <v>9.375</v>
      </c>
      <c r="F45" s="81">
        <v>5.4585152838427901E-2</v>
      </c>
      <c r="G45" s="79">
        <v>0.123733333333333</v>
      </c>
      <c r="H45" s="88">
        <v>4</v>
      </c>
    </row>
    <row r="46" spans="1:8">
      <c r="A46" s="17" t="s">
        <v>448</v>
      </c>
      <c r="B46" s="79">
        <v>1.2895000000000001</v>
      </c>
      <c r="C46" s="79">
        <v>3.37</v>
      </c>
      <c r="D46" s="79">
        <v>37.356321839080501</v>
      </c>
      <c r="E46" s="80">
        <v>0.75</v>
      </c>
      <c r="F46" s="81">
        <v>2.2255192878338301E-2</v>
      </c>
      <c r="G46" s="79">
        <v>1.71933333333333</v>
      </c>
      <c r="H46" s="88">
        <v>262</v>
      </c>
    </row>
    <row r="47" spans="1:8">
      <c r="A47" s="17" t="s">
        <v>449</v>
      </c>
      <c r="B47" s="79">
        <v>1.31</v>
      </c>
      <c r="C47" s="79">
        <v>5.25</v>
      </c>
      <c r="D47" s="79">
        <v>26.924277907884498</v>
      </c>
      <c r="E47" s="80">
        <v>2.5</v>
      </c>
      <c r="F47" s="81">
        <v>4.7619047619047603E-2</v>
      </c>
      <c r="G47" s="79">
        <v>0.52400000000000002</v>
      </c>
      <c r="H47" s="88">
        <v>11</v>
      </c>
    </row>
    <row r="48" spans="1:8">
      <c r="A48" s="17" t="s">
        <v>450</v>
      </c>
      <c r="B48" s="79">
        <v>1.41</v>
      </c>
      <c r="C48" s="79">
        <v>16.96</v>
      </c>
      <c r="D48" s="79">
        <v>5.1886792452830202</v>
      </c>
      <c r="E48" s="80">
        <v>14.723684210526301</v>
      </c>
      <c r="F48" s="81">
        <v>8.6814175769612603E-2</v>
      </c>
      <c r="G48" s="79">
        <v>9.5764075067024196E-2</v>
      </c>
      <c r="H48" s="88">
        <v>3</v>
      </c>
    </row>
    <row r="49" spans="1:8">
      <c r="A49" s="17" t="s">
        <v>451</v>
      </c>
      <c r="B49" s="79">
        <v>1.41</v>
      </c>
      <c r="C49" s="79">
        <v>20.78</v>
      </c>
      <c r="D49" s="79">
        <v>6.7853705486044298</v>
      </c>
      <c r="E49" s="80">
        <v>9.9499999999999993</v>
      </c>
      <c r="F49" s="81">
        <v>4.7882579403272403E-2</v>
      </c>
      <c r="G49" s="79">
        <v>0.141708542713568</v>
      </c>
      <c r="H49" s="88">
        <v>1</v>
      </c>
    </row>
    <row r="50" spans="1:8">
      <c r="A50" s="17" t="s">
        <v>452</v>
      </c>
      <c r="B50" s="79">
        <v>1.44</v>
      </c>
      <c r="C50" s="79">
        <v>18.22</v>
      </c>
      <c r="D50" s="79">
        <v>7.9034028540065897</v>
      </c>
      <c r="E50" s="80">
        <v>18.899999999999999</v>
      </c>
      <c r="F50" s="81">
        <v>0.103732162458836</v>
      </c>
      <c r="G50" s="79">
        <v>7.6190476190476197E-2</v>
      </c>
      <c r="H50" s="88">
        <v>4</v>
      </c>
    </row>
    <row r="51" spans="1:8">
      <c r="A51" s="17" t="s">
        <v>472</v>
      </c>
      <c r="B51" s="79">
        <v>1.5</v>
      </c>
      <c r="C51" s="79">
        <v>22.77</v>
      </c>
      <c r="D51" s="79">
        <v>6.5876152832674597</v>
      </c>
      <c r="E51" s="80">
        <v>11.12</v>
      </c>
      <c r="F51" s="81">
        <v>4.8836187966622799E-2</v>
      </c>
      <c r="G51" s="79">
        <v>0.134892086330935</v>
      </c>
      <c r="H51" s="88">
        <v>1</v>
      </c>
    </row>
    <row r="52" spans="1:8">
      <c r="A52" s="17" t="s">
        <v>90</v>
      </c>
      <c r="B52" s="79">
        <v>1.51166666666667</v>
      </c>
      <c r="C52" s="79">
        <v>15.23</v>
      </c>
      <c r="D52" s="79">
        <v>9.9255854672794896</v>
      </c>
      <c r="E52" s="80">
        <v>13.5</v>
      </c>
      <c r="F52" s="81">
        <v>8.8640840446487207E-2</v>
      </c>
      <c r="G52" s="79">
        <v>0.111975308641975</v>
      </c>
      <c r="H52" s="88">
        <v>4</v>
      </c>
    </row>
    <row r="53" spans="1:8">
      <c r="A53" s="17" t="s">
        <v>453</v>
      </c>
      <c r="B53" s="79">
        <v>1.5249999999999999</v>
      </c>
      <c r="C53" s="79">
        <v>20.27</v>
      </c>
      <c r="D53" s="79">
        <v>7.5234336457819397</v>
      </c>
      <c r="E53" s="80">
        <v>16.785714285714299</v>
      </c>
      <c r="F53" s="81">
        <v>8.2810627951229898E-2</v>
      </c>
      <c r="G53" s="79">
        <v>9.0851063829787193E-2</v>
      </c>
      <c r="H53" s="88">
        <v>2</v>
      </c>
    </row>
    <row r="54" spans="1:8">
      <c r="A54" s="17" t="s">
        <v>92</v>
      </c>
      <c r="B54" s="79">
        <v>1.54</v>
      </c>
      <c r="C54" s="79">
        <v>21.274999999999999</v>
      </c>
      <c r="D54" s="79">
        <v>7.2294027971101</v>
      </c>
      <c r="E54" s="80">
        <v>12.125</v>
      </c>
      <c r="F54" s="81">
        <v>5.6991774383078703E-2</v>
      </c>
      <c r="G54" s="79">
        <v>0.127010309278351</v>
      </c>
      <c r="H54" s="88">
        <v>6</v>
      </c>
    </row>
    <row r="55" spans="1:8">
      <c r="A55" s="17" t="s">
        <v>93</v>
      </c>
      <c r="B55" s="79">
        <v>1.6</v>
      </c>
      <c r="C55" s="79">
        <v>15.815</v>
      </c>
      <c r="D55" s="79">
        <v>10.426182494590099</v>
      </c>
      <c r="E55" s="80">
        <v>5.5769230769230802</v>
      </c>
      <c r="F55" s="81">
        <v>3.5263503489870902E-2</v>
      </c>
      <c r="G55" s="79">
        <v>0.28689655172413803</v>
      </c>
      <c r="H55" s="88">
        <v>3</v>
      </c>
    </row>
    <row r="56" spans="1:8">
      <c r="A56" s="17" t="s">
        <v>95</v>
      </c>
      <c r="B56" s="79">
        <v>1.762</v>
      </c>
      <c r="C56" s="79">
        <v>18.954999999999998</v>
      </c>
      <c r="D56" s="79">
        <v>9.6362879944048796</v>
      </c>
      <c r="E56" s="80">
        <v>10</v>
      </c>
      <c r="F56" s="81">
        <v>5.2756528620416798E-2</v>
      </c>
      <c r="G56" s="79">
        <v>0.1762</v>
      </c>
      <c r="H56" s="88">
        <v>3</v>
      </c>
    </row>
    <row r="57" spans="1:8">
      <c r="A57" s="17" t="s">
        <v>265</v>
      </c>
      <c r="B57" s="79">
        <v>1.8</v>
      </c>
      <c r="C57" s="79">
        <v>19.68</v>
      </c>
      <c r="D57" s="79">
        <v>8.9221747552206292</v>
      </c>
      <c r="E57" s="80">
        <v>11.764705882352899</v>
      </c>
      <c r="F57" s="81">
        <v>5.9780009564801298E-2</v>
      </c>
      <c r="G57" s="79">
        <v>0.153000000000001</v>
      </c>
      <c r="H57" s="88">
        <v>21</v>
      </c>
    </row>
    <row r="58" spans="1:8">
      <c r="A58" s="17" t="s">
        <v>282</v>
      </c>
      <c r="B58" s="79">
        <v>2.1</v>
      </c>
      <c r="C58" s="79">
        <v>13</v>
      </c>
      <c r="D58" s="79">
        <v>16.153846153846199</v>
      </c>
      <c r="E58" s="80">
        <v>7.5</v>
      </c>
      <c r="F58" s="81">
        <v>5.7692307692307702E-2</v>
      </c>
      <c r="G58" s="79">
        <v>0.28000000000000003</v>
      </c>
      <c r="H58" s="88">
        <v>1</v>
      </c>
    </row>
    <row r="59" spans="1:8">
      <c r="A59" s="17" t="s">
        <v>100</v>
      </c>
      <c r="B59" s="79">
        <v>2.15</v>
      </c>
      <c r="C59" s="79">
        <v>23.33</v>
      </c>
      <c r="D59" s="79">
        <v>9.2231560012086007</v>
      </c>
      <c r="E59" s="80">
        <v>23.4166666666667</v>
      </c>
      <c r="F59" s="81">
        <v>0.100371481640234</v>
      </c>
      <c r="G59" s="79">
        <v>9.1814946619216894E-2</v>
      </c>
      <c r="H59" s="88">
        <v>10</v>
      </c>
    </row>
    <row r="60" spans="1:8">
      <c r="A60" s="17" t="s">
        <v>454</v>
      </c>
      <c r="B60" s="79">
        <v>2.15</v>
      </c>
      <c r="C60" s="79">
        <v>22</v>
      </c>
      <c r="D60" s="79">
        <v>9.7727272727272698</v>
      </c>
      <c r="E60" s="80">
        <v>7.5</v>
      </c>
      <c r="F60" s="81">
        <v>3.4090909090909102E-2</v>
      </c>
      <c r="G60" s="79">
        <v>0.28666666666666701</v>
      </c>
      <c r="H60" s="88">
        <v>1</v>
      </c>
    </row>
    <row r="61" spans="1:8">
      <c r="A61" s="17" t="s">
        <v>284</v>
      </c>
      <c r="B61" s="79">
        <v>2.4</v>
      </c>
      <c r="C61" s="79">
        <v>18.54</v>
      </c>
      <c r="D61" s="79">
        <v>12.944983818770201</v>
      </c>
      <c r="E61" s="80">
        <v>13.25</v>
      </c>
      <c r="F61" s="81">
        <v>7.1467098166127299E-2</v>
      </c>
      <c r="G61" s="79">
        <v>0.18113207547169799</v>
      </c>
      <c r="H61" s="88">
        <v>1</v>
      </c>
    </row>
    <row r="62" spans="1:8">
      <c r="A62" s="17" t="s">
        <v>102</v>
      </c>
      <c r="B62" s="79">
        <v>2.5499999999999998</v>
      </c>
      <c r="C62" s="79">
        <v>6.5</v>
      </c>
      <c r="D62" s="79">
        <v>37.122466960352398</v>
      </c>
      <c r="E62" s="80">
        <v>2</v>
      </c>
      <c r="F62" s="81">
        <v>3.0769230769230799E-2</v>
      </c>
      <c r="G62" s="79">
        <v>1.2749999999999999</v>
      </c>
      <c r="H62" s="88">
        <v>27</v>
      </c>
    </row>
    <row r="63" spans="1:8">
      <c r="A63" s="17" t="s">
        <v>286</v>
      </c>
      <c r="B63" s="79">
        <v>2.9</v>
      </c>
      <c r="C63" s="79">
        <v>14.5</v>
      </c>
      <c r="D63" s="79">
        <v>20</v>
      </c>
      <c r="E63" s="80">
        <v>5.71428571428571</v>
      </c>
      <c r="F63" s="81">
        <v>3.9408866995073899E-2</v>
      </c>
      <c r="G63" s="79">
        <v>0.50749999999999995</v>
      </c>
      <c r="H63" s="88">
        <v>4</v>
      </c>
    </row>
    <row r="64" spans="1:8">
      <c r="A64" s="17" t="s">
        <v>288</v>
      </c>
      <c r="B64" s="79">
        <v>3</v>
      </c>
      <c r="C64" s="79">
        <v>8.17</v>
      </c>
      <c r="D64" s="79">
        <v>36.809815950920203</v>
      </c>
      <c r="E64" s="80">
        <v>5.8333333333333304</v>
      </c>
      <c r="F64" s="81">
        <v>7.1399428804569495E-2</v>
      </c>
      <c r="G64" s="79">
        <v>0.51428571428571501</v>
      </c>
      <c r="H64" s="88">
        <v>7</v>
      </c>
    </row>
    <row r="65" spans="1:8">
      <c r="A65" s="17" t="s">
        <v>106</v>
      </c>
      <c r="B65" s="79">
        <v>3.41</v>
      </c>
      <c r="C65" s="79">
        <v>16.32</v>
      </c>
      <c r="D65" s="79">
        <v>3.41</v>
      </c>
      <c r="E65" s="80">
        <v>16.5</v>
      </c>
      <c r="F65" s="81">
        <v>0.10110294117647101</v>
      </c>
      <c r="G65" s="79">
        <v>0.206666666666667</v>
      </c>
      <c r="H65" s="88">
        <v>4</v>
      </c>
    </row>
    <row r="66" spans="1:8">
      <c r="A66" s="17" t="s">
        <v>107</v>
      </c>
      <c r="B66" s="79">
        <v>3.46</v>
      </c>
      <c r="C66" s="79">
        <v>12.56</v>
      </c>
      <c r="D66" s="79">
        <v>28.025477707006399</v>
      </c>
      <c r="E66" s="80">
        <v>5</v>
      </c>
      <c r="F66" s="81">
        <v>3.98089171974522E-2</v>
      </c>
      <c r="G66" s="79">
        <v>0.69199999999999995</v>
      </c>
      <c r="H66" s="88">
        <v>38</v>
      </c>
    </row>
    <row r="67" spans="1:8">
      <c r="A67" s="17" t="s">
        <v>108</v>
      </c>
      <c r="B67" s="79">
        <v>3.4733333333333301</v>
      </c>
      <c r="C67" s="79">
        <v>20.46</v>
      </c>
      <c r="D67" s="79">
        <v>16.976278636439599</v>
      </c>
      <c r="E67" s="80">
        <v>13.2989510489511</v>
      </c>
      <c r="F67" s="81">
        <v>6.49997607475616E-2</v>
      </c>
      <c r="G67" s="79">
        <v>0.26117348056614398</v>
      </c>
      <c r="H67" s="88">
        <v>21</v>
      </c>
    </row>
    <row r="68" spans="1:8">
      <c r="A68" s="17" t="s">
        <v>455</v>
      </c>
      <c r="B68" s="79">
        <v>3.49</v>
      </c>
      <c r="C68" s="79">
        <v>18.86</v>
      </c>
      <c r="D68" s="77">
        <v>18.504772004241783</v>
      </c>
      <c r="E68" s="80">
        <v>13.89</v>
      </c>
      <c r="F68" s="81">
        <v>7.3625208301772493E-2</v>
      </c>
      <c r="G68" s="79">
        <v>0.251337448559671</v>
      </c>
      <c r="H68" s="88">
        <v>148</v>
      </c>
    </row>
    <row r="69" spans="1:8">
      <c r="A69" s="17" t="s">
        <v>110</v>
      </c>
      <c r="B69" s="79">
        <v>3.51</v>
      </c>
      <c r="C69" s="79">
        <v>16.54</v>
      </c>
      <c r="D69" s="79">
        <v>21.613980358047002</v>
      </c>
      <c r="E69" s="80">
        <v>12.633333333333301</v>
      </c>
      <c r="F69" s="81">
        <v>7.6380491737202502E-2</v>
      </c>
      <c r="G69" s="79">
        <v>0.27783641160949901</v>
      </c>
      <c r="H69" s="88">
        <v>16</v>
      </c>
    </row>
    <row r="70" spans="1:8">
      <c r="A70" s="17" t="s">
        <v>289</v>
      </c>
      <c r="B70" s="79">
        <v>3.601</v>
      </c>
      <c r="C70" s="79">
        <v>18.86</v>
      </c>
      <c r="D70" s="79">
        <v>19.0933191940615</v>
      </c>
      <c r="E70" s="80">
        <v>14.5833333333333</v>
      </c>
      <c r="F70" s="81">
        <v>7.7324142806645305E-2</v>
      </c>
      <c r="G70" s="79">
        <v>0.246925714285715</v>
      </c>
      <c r="H70" s="88">
        <v>1</v>
      </c>
    </row>
    <row r="71" spans="1:8">
      <c r="A71" s="17" t="s">
        <v>112</v>
      </c>
      <c r="B71" s="79">
        <v>3.71142857142857</v>
      </c>
      <c r="C71" s="79">
        <v>18.555</v>
      </c>
      <c r="D71" s="79">
        <v>19.6011396011396</v>
      </c>
      <c r="E71" s="80">
        <v>5.9666666666666703</v>
      </c>
      <c r="F71" s="81">
        <v>3.2156651396748399E-2</v>
      </c>
      <c r="G71" s="79">
        <v>0.62202713487629602</v>
      </c>
      <c r="H71" s="88">
        <v>91</v>
      </c>
    </row>
    <row r="72" spans="1:8">
      <c r="A72" s="17" t="s">
        <v>114</v>
      </c>
      <c r="B72" s="79">
        <v>3.88</v>
      </c>
      <c r="C72" s="79">
        <v>18.440000000000001</v>
      </c>
      <c r="D72" s="79">
        <v>21.041214750542299</v>
      </c>
      <c r="E72" s="80">
        <v>9.25</v>
      </c>
      <c r="F72" s="81">
        <v>5.0162689804772197E-2</v>
      </c>
      <c r="G72" s="79">
        <v>0.41945945945945901</v>
      </c>
      <c r="H72" s="88">
        <v>1</v>
      </c>
    </row>
    <row r="73" spans="1:8">
      <c r="A73" s="17" t="s">
        <v>104</v>
      </c>
      <c r="B73" s="79">
        <v>4.04</v>
      </c>
      <c r="C73" s="79">
        <v>18.28</v>
      </c>
      <c r="D73" s="79">
        <v>19.3352888175678</v>
      </c>
      <c r="E73" s="80">
        <v>15</v>
      </c>
      <c r="F73" s="81">
        <v>8.2056892778993404E-2</v>
      </c>
      <c r="G73" s="79">
        <v>0.26933333333333298</v>
      </c>
      <c r="H73" s="88">
        <v>2</v>
      </c>
    </row>
    <row r="74" spans="1:8">
      <c r="A74" s="17" t="s">
        <v>115</v>
      </c>
      <c r="B74" s="79">
        <v>4.0999999999999996</v>
      </c>
      <c r="C74" s="79">
        <v>20.85</v>
      </c>
      <c r="D74" s="79">
        <v>19.677961419824101</v>
      </c>
      <c r="E74" s="80">
        <v>5</v>
      </c>
      <c r="F74" s="81">
        <v>2.3980815347721798E-2</v>
      </c>
      <c r="G74" s="79">
        <v>0.82</v>
      </c>
      <c r="H74" s="88">
        <v>1</v>
      </c>
    </row>
    <row r="75" spans="1:8">
      <c r="A75" s="17" t="s">
        <v>116</v>
      </c>
      <c r="B75" s="79">
        <v>4.2</v>
      </c>
      <c r="C75" s="79">
        <v>20.48</v>
      </c>
      <c r="D75" s="79">
        <v>20.4204926727251</v>
      </c>
      <c r="E75" s="80">
        <v>12.75</v>
      </c>
      <c r="F75" s="81">
        <v>6.2255859375E-2</v>
      </c>
      <c r="G75" s="79">
        <v>0.32941176470588202</v>
      </c>
      <c r="H75" s="88">
        <v>20</v>
      </c>
    </row>
    <row r="76" spans="1:8">
      <c r="A76" s="17" t="s">
        <v>117</v>
      </c>
      <c r="B76" s="79">
        <v>4.42</v>
      </c>
      <c r="C76" s="79">
        <v>20.92</v>
      </c>
      <c r="D76" s="79">
        <v>22.3302230884468</v>
      </c>
      <c r="E76" s="80">
        <v>18</v>
      </c>
      <c r="F76" s="81">
        <v>8.6042065009560201E-2</v>
      </c>
      <c r="G76" s="79">
        <v>0.245555555555556</v>
      </c>
      <c r="H76" s="88">
        <v>1</v>
      </c>
    </row>
    <row r="77" spans="1:8">
      <c r="A77" s="17" t="s">
        <v>456</v>
      </c>
      <c r="B77" s="79">
        <v>5.77</v>
      </c>
      <c r="C77" s="79">
        <v>20.594999999999999</v>
      </c>
      <c r="D77" s="79">
        <v>28.0060909918869</v>
      </c>
      <c r="E77" s="80">
        <v>5.56</v>
      </c>
      <c r="F77" s="81">
        <v>2.6996843894149102E-2</v>
      </c>
      <c r="G77" s="79">
        <v>1.0377697841726601</v>
      </c>
      <c r="H77" s="88">
        <v>130</v>
      </c>
    </row>
    <row r="78" spans="1:8">
      <c r="A78" s="17" t="s">
        <v>457</v>
      </c>
      <c r="B78" s="79">
        <v>7.13</v>
      </c>
      <c r="C78" s="79">
        <v>15.244999999999999</v>
      </c>
      <c r="D78" s="79">
        <v>46.760300786318297</v>
      </c>
      <c r="E78" s="80">
        <v>18.5416666666667</v>
      </c>
      <c r="F78" s="81">
        <v>0.121624576363835</v>
      </c>
      <c r="G78" s="79">
        <v>0.38453932584269601</v>
      </c>
      <c r="H78" s="88">
        <v>4</v>
      </c>
    </row>
    <row r="79" spans="1:8">
      <c r="A79" s="17" t="s">
        <v>458</v>
      </c>
      <c r="B79" s="79">
        <v>7.5</v>
      </c>
      <c r="C79" s="79">
        <v>25.11</v>
      </c>
      <c r="D79" s="79">
        <v>31.296114481017799</v>
      </c>
      <c r="E79" s="80">
        <v>5.45</v>
      </c>
      <c r="F79" s="81">
        <v>2.1704500199123899E-2</v>
      </c>
      <c r="G79" s="79">
        <v>1.3761467889908301</v>
      </c>
      <c r="H79" s="88">
        <v>5</v>
      </c>
    </row>
    <row r="80" spans="1:8">
      <c r="A80" s="17" t="s">
        <v>459</v>
      </c>
      <c r="B80" s="79">
        <v>7.55</v>
      </c>
      <c r="C80" s="79">
        <v>19.8</v>
      </c>
      <c r="D80" s="79">
        <v>38.1313131313131</v>
      </c>
      <c r="E80" s="80">
        <v>7</v>
      </c>
      <c r="F80" s="81">
        <v>3.5353535353535401E-2</v>
      </c>
      <c r="G80" s="79">
        <v>1.0785714285714301</v>
      </c>
      <c r="H80" s="88">
        <v>2</v>
      </c>
    </row>
    <row r="81" spans="1:8">
      <c r="A81" s="17" t="s">
        <v>460</v>
      </c>
      <c r="B81" s="79">
        <v>7.8</v>
      </c>
      <c r="C81" s="79">
        <v>13.61</v>
      </c>
      <c r="D81" s="79">
        <v>57.310800881704601</v>
      </c>
      <c r="E81" s="80">
        <v>16.6666666666667</v>
      </c>
      <c r="F81" s="81">
        <v>0.122458976242959</v>
      </c>
      <c r="G81" s="79">
        <v>0.46799999999999897</v>
      </c>
      <c r="H81" s="88">
        <v>11</v>
      </c>
    </row>
    <row r="82" spans="1:8">
      <c r="A82" s="17" t="s">
        <v>125</v>
      </c>
      <c r="B82" s="79">
        <v>7.8301886792452802</v>
      </c>
      <c r="C82" s="79">
        <v>20.79</v>
      </c>
      <c r="D82" s="79">
        <v>33.286032129780502</v>
      </c>
      <c r="E82" s="80">
        <v>8.98</v>
      </c>
      <c r="F82" s="81">
        <v>4.3193843193843201E-2</v>
      </c>
      <c r="G82" s="79">
        <v>0.87195865025003105</v>
      </c>
      <c r="H82" s="88">
        <v>4</v>
      </c>
    </row>
    <row r="83" spans="1:8">
      <c r="A83" s="17" t="s">
        <v>461</v>
      </c>
      <c r="B83" s="79">
        <v>8.35</v>
      </c>
      <c r="C83" s="79">
        <v>21.58</v>
      </c>
      <c r="D83" s="79">
        <v>38.693234476367003</v>
      </c>
      <c r="E83" s="80">
        <v>10.4166666666667</v>
      </c>
      <c r="F83" s="81">
        <v>4.8270003089280401E-2</v>
      </c>
      <c r="G83" s="79">
        <v>0.80159999999999698</v>
      </c>
      <c r="H83" s="88">
        <v>3</v>
      </c>
    </row>
    <row r="84" spans="1:8">
      <c r="A84" s="17" t="s">
        <v>466</v>
      </c>
      <c r="B84" s="79">
        <v>8.5500000000000007</v>
      </c>
      <c r="C84" s="79">
        <v>23.65</v>
      </c>
      <c r="D84" s="79">
        <v>37.189161633886499</v>
      </c>
      <c r="E84" s="80">
        <v>7.5</v>
      </c>
      <c r="F84" s="81">
        <v>3.1712473572938701E-2</v>
      </c>
      <c r="G84" s="79">
        <v>1.1399999999999999</v>
      </c>
      <c r="H84" s="88">
        <v>38</v>
      </c>
    </row>
    <row r="85" spans="1:8">
      <c r="A85" s="17" t="s">
        <v>462</v>
      </c>
      <c r="B85" s="79">
        <v>8.7940000000000005</v>
      </c>
      <c r="C85" s="79">
        <v>28.4</v>
      </c>
      <c r="D85" s="79">
        <v>30.9647887323944</v>
      </c>
      <c r="E85" s="80">
        <v>12.632352941176499</v>
      </c>
      <c r="F85" s="81">
        <v>4.4480115990058001E-2</v>
      </c>
      <c r="G85" s="79">
        <v>0.69614901047729905</v>
      </c>
      <c r="H85" s="88">
        <v>2</v>
      </c>
    </row>
    <row r="86" spans="1:8">
      <c r="A86" s="17" t="s">
        <v>129</v>
      </c>
      <c r="B86" s="79">
        <v>9.25</v>
      </c>
      <c r="C86" s="79">
        <v>0.85</v>
      </c>
      <c r="D86" s="79">
        <v>1088.23529411765</v>
      </c>
      <c r="E86" s="80">
        <v>5.8</v>
      </c>
      <c r="F86" s="81">
        <v>0.68235294117647005</v>
      </c>
      <c r="G86" s="79">
        <v>1.5948275862068999</v>
      </c>
      <c r="H86" s="88">
        <v>8</v>
      </c>
    </row>
    <row r="87" spans="1:8">
      <c r="A87" s="17" t="s">
        <v>463</v>
      </c>
      <c r="B87" s="79">
        <v>13.023999999999999</v>
      </c>
      <c r="C87" s="79">
        <v>27.35</v>
      </c>
      <c r="D87" s="79">
        <v>47.619744058500899</v>
      </c>
      <c r="E87" s="80">
        <v>8.1081081081081106</v>
      </c>
      <c r="F87" s="81">
        <v>2.9645733484856E-2</v>
      </c>
      <c r="G87" s="79">
        <v>1.60629333333333</v>
      </c>
      <c r="H87" s="88">
        <v>3</v>
      </c>
    </row>
    <row r="88" spans="1:8">
      <c r="A88" s="17" t="s">
        <v>464</v>
      </c>
      <c r="B88" s="79">
        <v>25.581395348837201</v>
      </c>
      <c r="C88" s="79">
        <v>18.585000000000001</v>
      </c>
      <c r="D88" s="79">
        <v>141.80374361883199</v>
      </c>
      <c r="E88" s="80">
        <v>10.5388888888889</v>
      </c>
      <c r="F88" s="81">
        <v>5.6706423938062397E-2</v>
      </c>
      <c r="G88" s="79">
        <v>2.4273332434321002</v>
      </c>
      <c r="H88" s="88">
        <v>56</v>
      </c>
    </row>
    <row r="89" spans="1:8">
      <c r="A89" s="17" t="s">
        <v>465</v>
      </c>
      <c r="B89" s="79">
        <v>26.614820143884899</v>
      </c>
      <c r="C89" s="79">
        <v>20.89</v>
      </c>
      <c r="D89" s="79">
        <v>128.32783100873601</v>
      </c>
      <c r="E89" s="80">
        <v>10</v>
      </c>
      <c r="F89" s="81">
        <v>4.7869794159885098E-2</v>
      </c>
      <c r="G89" s="79">
        <v>2.6614820143884899</v>
      </c>
      <c r="H89" s="88">
        <v>165</v>
      </c>
    </row>
    <row r="90" spans="1:8">
      <c r="A90" s="17" t="s">
        <v>141</v>
      </c>
      <c r="B90" s="79">
        <v>28.05</v>
      </c>
      <c r="C90" s="79">
        <v>16.245000000000001</v>
      </c>
      <c r="D90" s="79">
        <v>152.829756223701</v>
      </c>
      <c r="E90" s="80">
        <v>14.285714285714301</v>
      </c>
      <c r="F90" s="81">
        <v>8.7939146110891306E-2</v>
      </c>
      <c r="G90" s="79">
        <v>1.9635</v>
      </c>
      <c r="H90" s="88">
        <v>2</v>
      </c>
    </row>
    <row r="91" spans="1:8">
      <c r="F91" s="78"/>
    </row>
    <row r="92" spans="1:8">
      <c r="F92" s="78"/>
    </row>
    <row r="93" spans="1:8">
      <c r="A93" s="83" t="s">
        <v>470</v>
      </c>
      <c r="B93" s="83"/>
      <c r="C93" s="83"/>
      <c r="D93" s="83"/>
      <c r="E93" s="83"/>
      <c r="F93" s="84"/>
      <c r="G93" s="83"/>
    </row>
    <row r="94" spans="1:8">
      <c r="A94" s="85" t="s">
        <v>467</v>
      </c>
      <c r="B94" s="86"/>
      <c r="C94" s="86"/>
      <c r="D94" s="86"/>
      <c r="E94" s="86"/>
      <c r="F94" s="87"/>
      <c r="G94" s="86"/>
    </row>
    <row r="95" spans="1:8" ht="30" customHeight="1">
      <c r="A95" s="99" t="s">
        <v>469</v>
      </c>
      <c r="B95" s="99"/>
      <c r="C95" s="99"/>
      <c r="D95" s="99"/>
      <c r="E95" s="99"/>
      <c r="F95" s="99"/>
      <c r="G95" s="99"/>
    </row>
    <row r="96" spans="1:8">
      <c r="A96" s="86" t="s">
        <v>468</v>
      </c>
      <c r="B96" s="86"/>
      <c r="C96" s="86"/>
      <c r="D96" s="86"/>
      <c r="E96" s="86"/>
      <c r="F96" s="87"/>
      <c r="G96" s="86"/>
    </row>
    <row r="97" spans="6:6">
      <c r="F97" s="78"/>
    </row>
    <row r="98" spans="6:6">
      <c r="F98" s="78"/>
    </row>
    <row r="99" spans="6:6">
      <c r="F99" s="78"/>
    </row>
    <row r="100" spans="6:6">
      <c r="F100" s="78"/>
    </row>
    <row r="101" spans="6:6">
      <c r="F101" s="78"/>
    </row>
    <row r="102" spans="6:6">
      <c r="F102" s="78"/>
    </row>
    <row r="103" spans="6:6">
      <c r="F103" s="78"/>
    </row>
    <row r="104" spans="6:6">
      <c r="F104" s="78"/>
    </row>
    <row r="105" spans="6:6">
      <c r="F105" s="78"/>
    </row>
    <row r="106" spans="6:6">
      <c r="F106" s="78"/>
    </row>
    <row r="107" spans="6:6">
      <c r="F107" s="78"/>
    </row>
    <row r="108" spans="6:6">
      <c r="F108" s="78"/>
    </row>
    <row r="109" spans="6:6">
      <c r="F109" s="78"/>
    </row>
    <row r="110" spans="6:6">
      <c r="F110" s="78"/>
    </row>
    <row r="111" spans="6:6">
      <c r="F111" s="78"/>
    </row>
    <row r="112" spans="6:6">
      <c r="F112" s="78"/>
    </row>
    <row r="113" spans="6:6">
      <c r="F113" s="78"/>
    </row>
    <row r="114" spans="6:6">
      <c r="F114" s="78"/>
    </row>
    <row r="115" spans="6:6">
      <c r="F115" s="78"/>
    </row>
    <row r="116" spans="6:6">
      <c r="F116" s="78"/>
    </row>
    <row r="117" spans="6:6">
      <c r="F117" s="78"/>
    </row>
    <row r="118" spans="6:6">
      <c r="F118" s="78"/>
    </row>
    <row r="119" spans="6:6">
      <c r="F119" s="78"/>
    </row>
    <row r="120" spans="6:6">
      <c r="F120" s="78"/>
    </row>
    <row r="121" spans="6:6">
      <c r="F121" s="78"/>
    </row>
    <row r="122" spans="6:6">
      <c r="F122" s="78"/>
    </row>
    <row r="123" spans="6:6">
      <c r="F123" s="78"/>
    </row>
    <row r="124" spans="6:6">
      <c r="F124" s="78"/>
    </row>
  </sheetData>
  <mergeCells count="1">
    <mergeCell ref="A95:G95"/>
  </mergeCells>
  <phoneticPr fontId="23" type="noConversion"/>
  <pageMargins left="0.75000000000000011" right="0.75000000000000011" top="1" bottom="1" header="0.5" footer="0.5"/>
  <pageSetup paperSize="8"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79998168889431442"/>
  </sheetPr>
  <dimension ref="A1:G41"/>
  <sheetViews>
    <sheetView workbookViewId="0">
      <selection activeCell="A36" sqref="A36:G41"/>
    </sheetView>
  </sheetViews>
  <sheetFormatPr baseColWidth="10" defaultRowHeight="15" x14ac:dyDescent="0"/>
  <cols>
    <col min="1" max="1" width="42.33203125" customWidth="1"/>
    <col min="2" max="2" width="16.83203125" customWidth="1"/>
    <col min="3" max="3" width="54.6640625" customWidth="1"/>
    <col min="4" max="4" width="49.5" bestFit="1" customWidth="1"/>
  </cols>
  <sheetData>
    <row r="1" spans="1:4" s="33" customFormat="1" ht="40" customHeight="1">
      <c r="A1" s="29" t="s">
        <v>353</v>
      </c>
      <c r="B1" s="120" t="s">
        <v>352</v>
      </c>
      <c r="C1" s="121"/>
      <c r="D1" s="32" t="s">
        <v>350</v>
      </c>
    </row>
    <row r="2" spans="1:4" ht="45">
      <c r="A2" s="31" t="s">
        <v>322</v>
      </c>
      <c r="B2" s="34">
        <v>0.05</v>
      </c>
      <c r="C2" s="30" t="s">
        <v>323</v>
      </c>
      <c r="D2" s="30" t="s">
        <v>324</v>
      </c>
    </row>
    <row r="3" spans="1:4">
      <c r="A3" s="31" t="s">
        <v>325</v>
      </c>
      <c r="B3" s="34">
        <v>0.03</v>
      </c>
      <c r="C3" s="30" t="s">
        <v>326</v>
      </c>
      <c r="D3" s="30" t="s">
        <v>324</v>
      </c>
    </row>
    <row r="4" spans="1:4">
      <c r="A4" s="31" t="s">
        <v>327</v>
      </c>
      <c r="B4" s="35" t="s">
        <v>328</v>
      </c>
      <c r="C4" s="30" t="s">
        <v>329</v>
      </c>
      <c r="D4" s="30" t="s">
        <v>330</v>
      </c>
    </row>
    <row r="5" spans="1:4" ht="32">
      <c r="A5" s="31" t="s">
        <v>331</v>
      </c>
      <c r="B5" s="36">
        <v>-0.1</v>
      </c>
      <c r="C5" s="30" t="s">
        <v>351</v>
      </c>
      <c r="D5" s="30" t="s">
        <v>332</v>
      </c>
    </row>
    <row r="6" spans="1:4">
      <c r="A6" s="31" t="s">
        <v>333</v>
      </c>
      <c r="B6" s="35" t="s">
        <v>334</v>
      </c>
      <c r="C6" s="30" t="s">
        <v>335</v>
      </c>
      <c r="D6" s="30" t="s">
        <v>336</v>
      </c>
    </row>
    <row r="7" spans="1:4">
      <c r="A7" s="31" t="s">
        <v>337</v>
      </c>
      <c r="B7" s="35" t="s">
        <v>328</v>
      </c>
      <c r="C7" s="30" t="s">
        <v>338</v>
      </c>
      <c r="D7" s="30" t="s">
        <v>339</v>
      </c>
    </row>
    <row r="8" spans="1:4" ht="30">
      <c r="A8" s="31" t="s">
        <v>340</v>
      </c>
      <c r="B8" s="35" t="s">
        <v>341</v>
      </c>
      <c r="C8" s="30" t="s">
        <v>342</v>
      </c>
      <c r="D8" s="30" t="s">
        <v>343</v>
      </c>
    </row>
    <row r="9" spans="1:4">
      <c r="A9" s="31" t="s">
        <v>344</v>
      </c>
      <c r="B9" s="34">
        <v>0.18</v>
      </c>
      <c r="C9" s="30" t="s">
        <v>345</v>
      </c>
      <c r="D9" s="30" t="s">
        <v>324</v>
      </c>
    </row>
    <row r="10" spans="1:4">
      <c r="A10" s="31" t="s">
        <v>346</v>
      </c>
      <c r="B10" s="34">
        <v>0.35</v>
      </c>
      <c r="C10" s="30" t="s">
        <v>347</v>
      </c>
      <c r="D10" s="30" t="s">
        <v>324</v>
      </c>
    </row>
    <row r="11" spans="1:4">
      <c r="A11" s="31" t="s">
        <v>348</v>
      </c>
      <c r="B11" s="34">
        <v>0.12</v>
      </c>
      <c r="C11" s="30" t="s">
        <v>349</v>
      </c>
      <c r="D11" s="30" t="s">
        <v>324</v>
      </c>
    </row>
    <row r="12" spans="1:4">
      <c r="A12" s="26"/>
      <c r="B12" s="37"/>
      <c r="C12" s="27"/>
      <c r="D12" s="28"/>
    </row>
    <row r="13" spans="1:4">
      <c r="A13" s="43"/>
      <c r="B13" s="44"/>
      <c r="C13" s="45"/>
      <c r="D13" s="46"/>
    </row>
    <row r="14" spans="1:4">
      <c r="A14" s="47" t="s">
        <v>363</v>
      </c>
    </row>
    <row r="15" spans="1:4" s="38" customFormat="1">
      <c r="A15" s="108" t="s">
        <v>362</v>
      </c>
      <c r="B15" s="109"/>
      <c r="C15" s="109"/>
      <c r="D15" s="110"/>
    </row>
    <row r="16" spans="1:4" s="38" customFormat="1">
      <c r="A16" s="40" t="s">
        <v>359</v>
      </c>
      <c r="B16" s="41"/>
      <c r="C16" s="41"/>
      <c r="D16" s="42"/>
    </row>
    <row r="17" spans="1:7" s="38" customFormat="1" ht="34" customHeight="1">
      <c r="A17" s="114" t="s">
        <v>360</v>
      </c>
      <c r="B17" s="115"/>
      <c r="C17" s="115"/>
      <c r="D17" s="116"/>
    </row>
    <row r="18" spans="1:7" s="38" customFormat="1">
      <c r="A18" s="40" t="s">
        <v>354</v>
      </c>
      <c r="B18" s="41"/>
      <c r="C18" s="41"/>
      <c r="D18" s="42"/>
    </row>
    <row r="19" spans="1:7" s="38" customFormat="1" ht="31" customHeight="1">
      <c r="A19" s="114" t="s">
        <v>358</v>
      </c>
      <c r="B19" s="115"/>
      <c r="C19" s="115"/>
      <c r="D19" s="116"/>
    </row>
    <row r="20" spans="1:7" s="38" customFormat="1">
      <c r="A20" s="122" t="s">
        <v>361</v>
      </c>
      <c r="B20" s="123"/>
      <c r="C20" s="123"/>
      <c r="D20" s="124"/>
    </row>
    <row r="21" spans="1:7" s="38" customFormat="1" ht="33" customHeight="1">
      <c r="A21" s="114" t="s">
        <v>357</v>
      </c>
      <c r="B21" s="115"/>
      <c r="C21" s="115"/>
      <c r="D21" s="116"/>
    </row>
    <row r="22" spans="1:7" s="38" customFormat="1">
      <c r="A22" s="40" t="s">
        <v>355</v>
      </c>
      <c r="B22" s="41"/>
      <c r="C22" s="41"/>
      <c r="D22" s="42"/>
    </row>
    <row r="23" spans="1:7" s="38" customFormat="1">
      <c r="A23" s="117" t="s">
        <v>356</v>
      </c>
      <c r="B23" s="118"/>
      <c r="C23" s="118"/>
      <c r="D23" s="119"/>
    </row>
    <row r="27" spans="1:7">
      <c r="A27" s="60" t="s">
        <v>364</v>
      </c>
      <c r="B27" s="106" t="s">
        <v>366</v>
      </c>
      <c r="C27" s="62" t="s">
        <v>1</v>
      </c>
      <c r="D27" s="72" t="s">
        <v>2</v>
      </c>
      <c r="E27" s="106" t="s">
        <v>3</v>
      </c>
      <c r="F27" s="62" t="s">
        <v>367</v>
      </c>
      <c r="G27" s="62" t="s">
        <v>6</v>
      </c>
    </row>
    <row r="28" spans="1:7" ht="16">
      <c r="A28" s="61" t="s">
        <v>365</v>
      </c>
      <c r="B28" s="107"/>
      <c r="C28" s="63" t="s">
        <v>374</v>
      </c>
      <c r="D28" s="65" t="s">
        <v>374</v>
      </c>
      <c r="E28" s="107"/>
      <c r="F28" s="63" t="s">
        <v>374</v>
      </c>
      <c r="G28" s="63" t="s">
        <v>374</v>
      </c>
    </row>
    <row r="29" spans="1:7" ht="16">
      <c r="A29" s="57" t="s">
        <v>369</v>
      </c>
      <c r="B29" s="58">
        <v>5</v>
      </c>
      <c r="C29" s="59">
        <v>0.59</v>
      </c>
      <c r="D29" s="58">
        <v>0.66</v>
      </c>
      <c r="E29" s="58">
        <v>0.14000000000000001</v>
      </c>
      <c r="F29" s="59">
        <v>0.54</v>
      </c>
      <c r="G29" s="59">
        <v>0.87</v>
      </c>
    </row>
    <row r="30" spans="1:7" ht="16">
      <c r="A30" s="57" t="s">
        <v>370</v>
      </c>
      <c r="B30" s="58">
        <v>15</v>
      </c>
      <c r="C30" s="59">
        <v>0.06</v>
      </c>
      <c r="D30" s="58">
        <v>7.0000000000000007E-2</v>
      </c>
      <c r="E30" s="58">
        <v>0.04</v>
      </c>
      <c r="F30" s="59">
        <v>0.01</v>
      </c>
      <c r="G30" s="59">
        <v>0.13</v>
      </c>
    </row>
    <row r="31" spans="1:7" ht="16">
      <c r="A31" s="57" t="s">
        <v>371</v>
      </c>
      <c r="B31" s="58">
        <v>8</v>
      </c>
      <c r="C31" s="59">
        <v>0.05</v>
      </c>
      <c r="D31" s="58">
        <v>0.06</v>
      </c>
      <c r="E31" s="58">
        <v>0.06</v>
      </c>
      <c r="F31" s="59">
        <v>0.01</v>
      </c>
      <c r="G31" s="59">
        <v>0.21</v>
      </c>
    </row>
    <row r="32" spans="1:7" ht="16">
      <c r="A32" s="57" t="s">
        <v>372</v>
      </c>
      <c r="B32" s="58">
        <v>21</v>
      </c>
      <c r="C32" s="59">
        <v>0.09</v>
      </c>
      <c r="D32" s="58">
        <v>0.13</v>
      </c>
      <c r="E32" s="58">
        <v>0.19</v>
      </c>
      <c r="F32" s="59">
        <v>0.02</v>
      </c>
      <c r="G32" s="59">
        <v>0.95</v>
      </c>
    </row>
    <row r="33" spans="1:7" ht="16">
      <c r="A33" s="57" t="s">
        <v>373</v>
      </c>
      <c r="B33" s="58">
        <v>20</v>
      </c>
      <c r="C33" s="59">
        <v>0.04</v>
      </c>
      <c r="D33" s="58">
        <v>0.1</v>
      </c>
      <c r="E33" s="58">
        <v>0.25</v>
      </c>
      <c r="F33" s="59">
        <v>0.01</v>
      </c>
      <c r="G33" s="59">
        <v>1.1399999999999999</v>
      </c>
    </row>
    <row r="34" spans="1:7">
      <c r="A34" s="53"/>
      <c r="B34" s="54"/>
      <c r="C34" s="55"/>
      <c r="D34" s="54"/>
      <c r="E34" s="54"/>
      <c r="F34" s="55"/>
      <c r="G34" s="56"/>
    </row>
    <row r="35" spans="1:7">
      <c r="A35" s="108" t="s">
        <v>368</v>
      </c>
      <c r="B35" s="109"/>
      <c r="C35" s="109"/>
      <c r="D35" s="109"/>
      <c r="E35" s="109"/>
      <c r="F35" s="109"/>
      <c r="G35" s="110"/>
    </row>
    <row r="36" spans="1:7">
      <c r="A36" s="100" t="s">
        <v>375</v>
      </c>
      <c r="B36" s="101"/>
      <c r="C36" s="101"/>
      <c r="D36" s="101"/>
      <c r="E36" s="101"/>
      <c r="F36" s="101"/>
      <c r="G36" s="102"/>
    </row>
    <row r="37" spans="1:7">
      <c r="A37" s="111" t="s">
        <v>376</v>
      </c>
      <c r="B37" s="112"/>
      <c r="C37" s="112"/>
      <c r="D37" s="112"/>
      <c r="E37" s="112"/>
      <c r="F37" s="112"/>
      <c r="G37" s="113"/>
    </row>
    <row r="38" spans="1:7">
      <c r="A38" s="100" t="s">
        <v>377</v>
      </c>
      <c r="B38" s="101"/>
      <c r="C38" s="101"/>
      <c r="D38" s="101"/>
      <c r="E38" s="101"/>
      <c r="F38" s="101"/>
      <c r="G38" s="102"/>
    </row>
    <row r="39" spans="1:7">
      <c r="A39" s="100" t="s">
        <v>378</v>
      </c>
      <c r="B39" s="101"/>
      <c r="C39" s="101"/>
      <c r="D39" s="101"/>
      <c r="E39" s="101"/>
      <c r="F39" s="101"/>
      <c r="G39" s="102"/>
    </row>
    <row r="40" spans="1:7">
      <c r="A40" s="100" t="s">
        <v>379</v>
      </c>
      <c r="B40" s="101"/>
      <c r="C40" s="101"/>
      <c r="D40" s="101"/>
      <c r="E40" s="101"/>
      <c r="F40" s="101"/>
      <c r="G40" s="102"/>
    </row>
    <row r="41" spans="1:7">
      <c r="A41" s="103" t="s">
        <v>380</v>
      </c>
      <c r="B41" s="104"/>
      <c r="C41" s="104"/>
      <c r="D41" s="104"/>
      <c r="E41" s="104"/>
      <c r="F41" s="104"/>
      <c r="G41" s="105"/>
    </row>
  </sheetData>
  <sortState ref="A14:D22">
    <sortCondition ref="A14:A22"/>
  </sortState>
  <mergeCells count="16">
    <mergeCell ref="A21:D21"/>
    <mergeCell ref="A23:D23"/>
    <mergeCell ref="B1:C1"/>
    <mergeCell ref="A15:D15"/>
    <mergeCell ref="A17:D17"/>
    <mergeCell ref="A19:D19"/>
    <mergeCell ref="A20:D20"/>
    <mergeCell ref="A38:G38"/>
    <mergeCell ref="A39:G39"/>
    <mergeCell ref="A40:G40"/>
    <mergeCell ref="A41:G41"/>
    <mergeCell ref="B27:B28"/>
    <mergeCell ref="E27:E28"/>
    <mergeCell ref="A35:G35"/>
    <mergeCell ref="A36:G36"/>
    <mergeCell ref="A37:G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</sheetPr>
  <dimension ref="A1:F18"/>
  <sheetViews>
    <sheetView workbookViewId="0">
      <selection activeCell="C22" sqref="C22"/>
    </sheetView>
  </sheetViews>
  <sheetFormatPr baseColWidth="10" defaultRowHeight="15" x14ac:dyDescent="0"/>
  <cols>
    <col min="1" max="1" width="33.33203125" customWidth="1"/>
    <col min="2" max="2" width="10.83203125" style="77"/>
    <col min="3" max="3" width="31.33203125" style="77" customWidth="1"/>
    <col min="4" max="4" width="22" style="77" customWidth="1"/>
    <col min="5" max="5" width="14.83203125" style="77" customWidth="1"/>
    <col min="6" max="6" width="16.83203125" style="77" customWidth="1"/>
  </cols>
  <sheetData>
    <row r="1" spans="1:6" s="69" customFormat="1">
      <c r="A1" s="69" t="s">
        <v>476</v>
      </c>
      <c r="B1" s="89" t="s">
        <v>473</v>
      </c>
      <c r="C1" s="89" t="s">
        <v>477</v>
      </c>
      <c r="D1" s="89" t="s">
        <v>475</v>
      </c>
      <c r="E1" s="89" t="s">
        <v>474</v>
      </c>
      <c r="F1" s="89" t="s">
        <v>480</v>
      </c>
    </row>
    <row r="2" spans="1:6" s="69" customFormat="1">
      <c r="A2" t="s">
        <v>482</v>
      </c>
      <c r="B2" s="91">
        <v>0.48</v>
      </c>
      <c r="C2" s="91">
        <v>0.38</v>
      </c>
      <c r="D2" s="90">
        <f t="shared" ref="D2:D12" si="0">B2*C2</f>
        <v>0.18240000000000001</v>
      </c>
      <c r="E2" s="91">
        <f>16.89*0.83</f>
        <v>14.018699999999999</v>
      </c>
      <c r="F2" s="91">
        <f t="shared" ref="F2:F12" si="1">E2*(B2*10)</f>
        <v>67.289759999999987</v>
      </c>
    </row>
    <row r="3" spans="1:6">
      <c r="A3" t="s">
        <v>483</v>
      </c>
      <c r="B3" s="91">
        <v>0.5</v>
      </c>
      <c r="C3" s="91">
        <v>0.18</v>
      </c>
      <c r="D3" s="90">
        <f t="shared" si="0"/>
        <v>0.09</v>
      </c>
      <c r="E3" s="91">
        <v>0.7</v>
      </c>
      <c r="F3" s="91">
        <f t="shared" si="1"/>
        <v>3.5</v>
      </c>
    </row>
    <row r="4" spans="1:6">
      <c r="A4" t="s">
        <v>14</v>
      </c>
      <c r="B4" s="91">
        <v>0.5</v>
      </c>
      <c r="C4" s="91">
        <v>0.2</v>
      </c>
      <c r="D4" s="90">
        <f t="shared" si="0"/>
        <v>0.1</v>
      </c>
      <c r="E4" s="91">
        <v>0.64</v>
      </c>
      <c r="F4" s="91">
        <f t="shared" si="1"/>
        <v>3.2</v>
      </c>
    </row>
    <row r="5" spans="1:6">
      <c r="A5" t="s">
        <v>440</v>
      </c>
      <c r="B5" s="91">
        <v>0.32</v>
      </c>
      <c r="C5" s="91">
        <v>0.5</v>
      </c>
      <c r="D5" s="90">
        <f t="shared" si="0"/>
        <v>0.16</v>
      </c>
      <c r="E5" s="91">
        <v>0.45</v>
      </c>
      <c r="F5" s="91">
        <f t="shared" si="1"/>
        <v>1.4400000000000002</v>
      </c>
    </row>
    <row r="6" spans="1:6">
      <c r="A6" t="s">
        <v>484</v>
      </c>
      <c r="B6" s="91">
        <v>0.5</v>
      </c>
      <c r="C6" s="91">
        <v>0.37</v>
      </c>
      <c r="D6" s="90">
        <f t="shared" si="0"/>
        <v>0.185</v>
      </c>
      <c r="E6" s="91">
        <v>0.6</v>
      </c>
      <c r="F6" s="91">
        <f t="shared" si="1"/>
        <v>3</v>
      </c>
    </row>
    <row r="7" spans="1:6">
      <c r="A7" t="s">
        <v>486</v>
      </c>
      <c r="B7" s="91">
        <v>0.3</v>
      </c>
      <c r="C7" s="91">
        <v>0.84</v>
      </c>
      <c r="D7" s="90">
        <f t="shared" si="0"/>
        <v>0.252</v>
      </c>
      <c r="E7" s="91">
        <v>0.5</v>
      </c>
      <c r="F7" s="91">
        <f t="shared" si="1"/>
        <v>1.5</v>
      </c>
    </row>
    <row r="8" spans="1:6">
      <c r="A8" t="s">
        <v>24</v>
      </c>
      <c r="B8" s="91">
        <v>1</v>
      </c>
      <c r="C8" s="91">
        <v>0.28999999999999998</v>
      </c>
      <c r="D8" s="90">
        <f t="shared" si="0"/>
        <v>0.28999999999999998</v>
      </c>
      <c r="E8" s="91">
        <v>0.3</v>
      </c>
      <c r="F8" s="91">
        <f t="shared" si="1"/>
        <v>3</v>
      </c>
    </row>
    <row r="9" spans="1:6">
      <c r="A9" t="s">
        <v>485</v>
      </c>
      <c r="B9" s="91">
        <v>0.6</v>
      </c>
      <c r="C9" s="91">
        <v>0.77</v>
      </c>
      <c r="D9" s="90">
        <f t="shared" si="0"/>
        <v>0.46199999999999997</v>
      </c>
      <c r="E9" s="91">
        <v>8.5</v>
      </c>
      <c r="F9" s="91">
        <f t="shared" si="1"/>
        <v>51</v>
      </c>
    </row>
    <row r="10" spans="1:6">
      <c r="A10" t="s">
        <v>90</v>
      </c>
      <c r="B10" s="91">
        <v>0.3</v>
      </c>
      <c r="C10" s="91">
        <v>1.51</v>
      </c>
      <c r="D10" s="90">
        <f t="shared" si="0"/>
        <v>0.45299999999999996</v>
      </c>
      <c r="E10" s="91">
        <v>15.23</v>
      </c>
      <c r="F10" s="91">
        <f t="shared" si="1"/>
        <v>45.69</v>
      </c>
    </row>
    <row r="11" spans="1:6">
      <c r="A11" s="93" t="s">
        <v>92</v>
      </c>
      <c r="B11" s="92">
        <v>0.3</v>
      </c>
      <c r="C11" s="92">
        <v>1.54</v>
      </c>
      <c r="D11" s="90">
        <f t="shared" si="0"/>
        <v>0.46199999999999997</v>
      </c>
      <c r="E11" s="92">
        <v>21.2</v>
      </c>
      <c r="F11" s="91">
        <f t="shared" si="1"/>
        <v>63.599999999999994</v>
      </c>
    </row>
    <row r="12" spans="1:6">
      <c r="A12" t="s">
        <v>204</v>
      </c>
      <c r="B12" s="91">
        <v>1.2</v>
      </c>
      <c r="C12" s="91">
        <v>0.72</v>
      </c>
      <c r="D12" s="90">
        <f t="shared" si="0"/>
        <v>0.86399999999999999</v>
      </c>
      <c r="E12" s="91">
        <v>1.0900000000000001</v>
      </c>
      <c r="F12" s="91">
        <f t="shared" si="1"/>
        <v>13.080000000000002</v>
      </c>
    </row>
    <row r="13" spans="1:6">
      <c r="B13" s="91"/>
      <c r="C13" s="91"/>
      <c r="D13" s="90"/>
      <c r="E13" s="91"/>
      <c r="F13" s="91"/>
    </row>
    <row r="14" spans="1:6" s="69" customFormat="1">
      <c r="A14" s="69" t="s">
        <v>478</v>
      </c>
      <c r="B14" s="90" t="s">
        <v>479</v>
      </c>
      <c r="C14" s="90"/>
      <c r="D14" s="90" t="s">
        <v>487</v>
      </c>
      <c r="E14" s="90"/>
      <c r="F14" s="90" t="s">
        <v>488</v>
      </c>
    </row>
    <row r="15" spans="1:6" s="69" customFormat="1">
      <c r="B15" s="90"/>
      <c r="C15" s="90"/>
      <c r="D15" s="90"/>
      <c r="E15" s="90"/>
      <c r="F15" s="90"/>
    </row>
    <row r="16" spans="1:6" s="96" customFormat="1">
      <c r="A16" s="95" t="s">
        <v>491</v>
      </c>
      <c r="B16" s="94">
        <v>0.2</v>
      </c>
      <c r="C16" s="94">
        <v>26.61</v>
      </c>
      <c r="D16" s="94" t="s">
        <v>489</v>
      </c>
      <c r="E16" s="94">
        <v>20.6</v>
      </c>
      <c r="F16" s="94" t="s">
        <v>490</v>
      </c>
    </row>
    <row r="17" spans="1:6" s="96" customFormat="1">
      <c r="A17" s="95"/>
      <c r="B17" s="94"/>
      <c r="C17" s="94"/>
      <c r="D17" s="94"/>
      <c r="E17" s="94"/>
      <c r="F17" s="94"/>
    </row>
    <row r="18" spans="1:6" s="69" customFormat="1">
      <c r="A18" t="s">
        <v>481</v>
      </c>
      <c r="B18" s="90"/>
      <c r="C18" s="90"/>
      <c r="D18" s="90"/>
      <c r="E18" s="90"/>
      <c r="F18" s="90"/>
    </row>
  </sheetData>
  <sortState ref="A2:F12">
    <sortCondition ref="D2:D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</sheetPr>
  <dimension ref="A1:G15"/>
  <sheetViews>
    <sheetView workbookViewId="0">
      <selection activeCell="K29" sqref="K29"/>
    </sheetView>
  </sheetViews>
  <sheetFormatPr baseColWidth="10" defaultRowHeight="14" x14ac:dyDescent="0"/>
  <cols>
    <col min="1" max="1" width="25.33203125" style="49" customWidth="1"/>
    <col min="2" max="16384" width="10.83203125" style="49"/>
  </cols>
  <sheetData>
    <row r="1" spans="1:7">
      <c r="A1" s="60" t="s">
        <v>364</v>
      </c>
      <c r="B1" s="106" t="s">
        <v>366</v>
      </c>
      <c r="C1" s="62" t="s">
        <v>1</v>
      </c>
      <c r="D1" s="64" t="s">
        <v>2</v>
      </c>
      <c r="E1" s="106" t="s">
        <v>3</v>
      </c>
      <c r="F1" s="62" t="s">
        <v>367</v>
      </c>
      <c r="G1" s="62" t="s">
        <v>6</v>
      </c>
    </row>
    <row r="2" spans="1:7" ht="30">
      <c r="A2" s="61" t="s">
        <v>365</v>
      </c>
      <c r="B2" s="107"/>
      <c r="C2" s="63" t="s">
        <v>374</v>
      </c>
      <c r="D2" s="65" t="s">
        <v>374</v>
      </c>
      <c r="E2" s="107"/>
      <c r="F2" s="63" t="s">
        <v>374</v>
      </c>
      <c r="G2" s="63" t="s">
        <v>374</v>
      </c>
    </row>
    <row r="3" spans="1:7" ht="16">
      <c r="A3" s="57" t="s">
        <v>369</v>
      </c>
      <c r="B3" s="58">
        <v>5</v>
      </c>
      <c r="C3" s="59">
        <v>0.59</v>
      </c>
      <c r="D3" s="58">
        <v>0.66</v>
      </c>
      <c r="E3" s="58">
        <v>0.14000000000000001</v>
      </c>
      <c r="F3" s="59">
        <v>0.54</v>
      </c>
      <c r="G3" s="59">
        <v>0.87</v>
      </c>
    </row>
    <row r="4" spans="1:7" ht="16">
      <c r="A4" s="57" t="s">
        <v>370</v>
      </c>
      <c r="B4" s="58">
        <v>15</v>
      </c>
      <c r="C4" s="59">
        <v>0.06</v>
      </c>
      <c r="D4" s="58">
        <v>7.0000000000000007E-2</v>
      </c>
      <c r="E4" s="58">
        <v>0.04</v>
      </c>
      <c r="F4" s="59">
        <v>0.01</v>
      </c>
      <c r="G4" s="59">
        <v>0.13</v>
      </c>
    </row>
    <row r="5" spans="1:7" ht="16">
      <c r="A5" s="57" t="s">
        <v>371</v>
      </c>
      <c r="B5" s="58">
        <v>8</v>
      </c>
      <c r="C5" s="59">
        <v>0.05</v>
      </c>
      <c r="D5" s="58">
        <v>0.06</v>
      </c>
      <c r="E5" s="58">
        <v>0.06</v>
      </c>
      <c r="F5" s="59">
        <v>0.01</v>
      </c>
      <c r="G5" s="59">
        <v>0.21</v>
      </c>
    </row>
    <row r="6" spans="1:7" ht="16">
      <c r="A6" s="57" t="s">
        <v>372</v>
      </c>
      <c r="B6" s="58">
        <v>21</v>
      </c>
      <c r="C6" s="59">
        <v>0.09</v>
      </c>
      <c r="D6" s="58">
        <v>0.13</v>
      </c>
      <c r="E6" s="58">
        <v>0.19</v>
      </c>
      <c r="F6" s="59">
        <v>0.02</v>
      </c>
      <c r="G6" s="59">
        <v>0.95</v>
      </c>
    </row>
    <row r="7" spans="1:7" ht="16">
      <c r="A7" s="57" t="s">
        <v>373</v>
      </c>
      <c r="B7" s="58">
        <v>20</v>
      </c>
      <c r="C7" s="59">
        <v>0.04</v>
      </c>
      <c r="D7" s="58">
        <v>0.1</v>
      </c>
      <c r="E7" s="58">
        <v>0.25</v>
      </c>
      <c r="F7" s="59">
        <v>0.01</v>
      </c>
      <c r="G7" s="59">
        <v>1.1399999999999999</v>
      </c>
    </row>
    <row r="8" spans="1:7">
      <c r="A8" s="53"/>
      <c r="B8" s="54"/>
      <c r="C8" s="55"/>
      <c r="D8" s="54"/>
      <c r="E8" s="54"/>
      <c r="F8" s="55"/>
      <c r="G8" s="56"/>
    </row>
    <row r="9" spans="1:7">
      <c r="A9" s="108" t="s">
        <v>368</v>
      </c>
      <c r="B9" s="109"/>
      <c r="C9" s="109"/>
      <c r="D9" s="109"/>
      <c r="E9" s="109"/>
      <c r="F9" s="109"/>
      <c r="G9" s="110"/>
    </row>
    <row r="10" spans="1:7" ht="38" customHeight="1">
      <c r="A10" s="100" t="s">
        <v>375</v>
      </c>
      <c r="B10" s="101"/>
      <c r="C10" s="101"/>
      <c r="D10" s="101"/>
      <c r="E10" s="101"/>
      <c r="F10" s="101"/>
      <c r="G10" s="102"/>
    </row>
    <row r="11" spans="1:7" ht="47" customHeight="1">
      <c r="A11" s="111" t="s">
        <v>376</v>
      </c>
      <c r="B11" s="112"/>
      <c r="C11" s="112"/>
      <c r="D11" s="112"/>
      <c r="E11" s="112"/>
      <c r="F11" s="112"/>
      <c r="G11" s="113"/>
    </row>
    <row r="12" spans="1:7" ht="33" customHeight="1">
      <c r="A12" s="100" t="s">
        <v>377</v>
      </c>
      <c r="B12" s="101"/>
      <c r="C12" s="101"/>
      <c r="D12" s="101"/>
      <c r="E12" s="101"/>
      <c r="F12" s="101"/>
      <c r="G12" s="102"/>
    </row>
    <row r="13" spans="1:7" ht="32" customHeight="1">
      <c r="A13" s="100" t="s">
        <v>378</v>
      </c>
      <c r="B13" s="101"/>
      <c r="C13" s="101"/>
      <c r="D13" s="101"/>
      <c r="E13" s="101"/>
      <c r="F13" s="101"/>
      <c r="G13" s="102"/>
    </row>
    <row r="14" spans="1:7" ht="42" customHeight="1">
      <c r="A14" s="100" t="s">
        <v>379</v>
      </c>
      <c r="B14" s="101"/>
      <c r="C14" s="101"/>
      <c r="D14" s="101"/>
      <c r="E14" s="101"/>
      <c r="F14" s="101"/>
      <c r="G14" s="102"/>
    </row>
    <row r="15" spans="1:7" ht="55" customHeight="1">
      <c r="A15" s="103" t="s">
        <v>380</v>
      </c>
      <c r="B15" s="104"/>
      <c r="C15" s="104"/>
      <c r="D15" s="104"/>
      <c r="E15" s="104"/>
      <c r="F15" s="104"/>
      <c r="G15" s="105"/>
    </row>
  </sheetData>
  <mergeCells count="9">
    <mergeCell ref="A13:G13"/>
    <mergeCell ref="A14:G14"/>
    <mergeCell ref="A15:G15"/>
    <mergeCell ref="B1:B2"/>
    <mergeCell ref="E1:E2"/>
    <mergeCell ref="A9:G9"/>
    <mergeCell ref="A10:G10"/>
    <mergeCell ref="A11:G11"/>
    <mergeCell ref="A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carbon footprint of food</vt:lpstr>
      <vt:lpstr>g CO2eq per g protien</vt:lpstr>
      <vt:lpstr>comparison AUS</vt:lpstr>
      <vt:lpstr>comparisons UK</vt:lpstr>
      <vt:lpstr>strategies</vt:lpstr>
      <vt:lpstr>our workshop catering</vt:lpstr>
      <vt:lpstr>LCA overview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Clune</dc:creator>
  <cp:lastModifiedBy>Stephen Clune</cp:lastModifiedBy>
  <cp:lastPrinted>2016-06-24T15:21:02Z</cp:lastPrinted>
  <dcterms:created xsi:type="dcterms:W3CDTF">2016-05-03T09:28:51Z</dcterms:created>
  <dcterms:modified xsi:type="dcterms:W3CDTF">2017-07-12T00:17:45Z</dcterms:modified>
</cp:coreProperties>
</file>