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Phase1\Phase1-answer\"/>
    </mc:Choice>
  </mc:AlternateContent>
  <xr:revisionPtr revIDLastSave="0" documentId="13_ncr:1_{D786A2E8-5A23-4A2B-8F5B-C98791991C20}" xr6:coauthVersionLast="47" xr6:coauthVersionMax="47" xr10:uidLastSave="{00000000-0000-0000-0000-000000000000}"/>
  <bookViews>
    <workbookView xWindow="0" yWindow="5184" windowWidth="17280" windowHeight="8976" activeTab="3" xr2:uid="{00000000-000D-0000-FFFF-FFFF00000000}"/>
  </bookViews>
  <sheets>
    <sheet name="Answer Report 2" sheetId="5" r:id="rId1"/>
    <sheet name="Sensitivity Report 2" sheetId="6" r:id="rId2"/>
    <sheet name="Limits Report 2" sheetId="7" r:id="rId3"/>
    <sheet name="Sheet1" sheetId="1" r:id="rId4"/>
  </sheets>
  <definedNames>
    <definedName name="solver_adj" localSheetId="3" hidden="1">Sheet1!$B$2:$B$6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Sheet1!$H$7</definedName>
    <definedName name="solver_lhs2" localSheetId="3" hidden="1">Sheet1!$I$2</definedName>
    <definedName name="solver_lhs3" localSheetId="3" hidden="1">Sheet1!$I$3</definedName>
    <definedName name="solver_lhs4" localSheetId="3" hidden="1">Sheet1!$J$7</definedName>
    <definedName name="solver_lhs5" localSheetId="3" hidden="1">Sheet1!$I$6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Sheet1!$M$4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3</definedName>
    <definedName name="solver_rhs1" localSheetId="3" hidden="1">0</definedName>
    <definedName name="solver_rhs2" localSheetId="3" hidden="1">Sheet1!$J$2</definedName>
    <definedName name="solver_rhs3" localSheetId="3" hidden="1">Sheet1!$J$3</definedName>
    <definedName name="solver_rhs4" localSheetId="3" hidden="1">0</definedName>
    <definedName name="solver_rhs5" localSheetId="3" hidden="1">Sheet1!$H$6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J7" i="1"/>
  <c r="M3" i="1"/>
  <c r="M2" i="1"/>
  <c r="I6" i="1"/>
  <c r="I3" i="1"/>
  <c r="I2" i="1"/>
  <c r="M4" i="1" l="1"/>
</calcChain>
</file>

<file path=xl/sharedStrings.xml><?xml version="1.0" encoding="utf-8"?>
<sst xmlns="http://schemas.openxmlformats.org/spreadsheetml/2006/main" count="167" uniqueCount="90">
  <si>
    <t>X1</t>
  </si>
  <si>
    <t>X2</t>
  </si>
  <si>
    <t>Y1</t>
  </si>
  <si>
    <t>Y2</t>
  </si>
  <si>
    <t>Y3</t>
  </si>
  <si>
    <t>Decision Varieble</t>
  </si>
  <si>
    <t>Value</t>
  </si>
  <si>
    <t>Product</t>
  </si>
  <si>
    <t>Price</t>
  </si>
  <si>
    <t>Oil Type</t>
  </si>
  <si>
    <t>Refinement Limit</t>
  </si>
  <si>
    <t>X</t>
  </si>
  <si>
    <t>Y</t>
  </si>
  <si>
    <t>Objective Function</t>
  </si>
  <si>
    <t>Final Product</t>
  </si>
  <si>
    <t>Limit</t>
  </si>
  <si>
    <t>charachtrastic</t>
  </si>
  <si>
    <t>Lower Limit</t>
  </si>
  <si>
    <t>Upper Limit</t>
  </si>
  <si>
    <t>Profit</t>
  </si>
  <si>
    <t>Cost</t>
  </si>
  <si>
    <t>Revenue</t>
  </si>
  <si>
    <t>Refinement</t>
  </si>
  <si>
    <t>Jan Price</t>
  </si>
  <si>
    <t>Microsoft Excel 16.0 Answer Report</t>
  </si>
  <si>
    <t>Worksheet: [Q1.xlsx]Sheet1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</si>
  <si>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</si>
  <si>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</si>
  <si>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</si>
  <si>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</si>
  <si>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</si>
  <si>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</si>
  <si>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</si>
  <si>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</si>
  <si>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</si>
  <si>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</si>
  <si>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</si>
  <si>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</si>
  <si>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</si>
  <si>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</si>
  <si>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</si>
  <si>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</si>
  <si>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</si>
  <si>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$M$4</t>
  </si>
  <si>
    <t>Profit Objective Function</t>
  </si>
  <si>
    <t>$B$2</t>
  </si>
  <si>
    <t>X1 Value</t>
  </si>
  <si>
    <t>Contin</t>
  </si>
  <si>
    <t>$B$3</t>
  </si>
  <si>
    <t>X2 Value</t>
  </si>
  <si>
    <t>$B$4</t>
  </si>
  <si>
    <t>Y1 Value</t>
  </si>
  <si>
    <t>$B$5</t>
  </si>
  <si>
    <t>Y2 Value</t>
  </si>
  <si>
    <t>$B$6</t>
  </si>
  <si>
    <t>Y3 Value</t>
  </si>
  <si>
    <t>$I$2</t>
  </si>
  <si>
    <t>X Refinement</t>
  </si>
  <si>
    <t>$I$2&lt;=$J$2</t>
  </si>
  <si>
    <t>Binding</t>
  </si>
  <si>
    <t>$I$3</t>
  </si>
  <si>
    <t>Y Refinement</t>
  </si>
  <si>
    <t>$I$3&lt;=$J$3</t>
  </si>
  <si>
    <t>Microsoft Excel 16.0 Sensitivity Report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</si>
  <si>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</si>
  <si>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</si>
  <si>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</si>
  <si>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</si>
  <si>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</si>
  <si>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</si>
  <si>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</si>
  <si>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</si>
  <si>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</si>
  <si>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</si>
  <si>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16.0 Limits Report</t>
  </si>
  <si>
    <t>Variable</t>
  </si>
  <si>
    <t>Lower</t>
  </si>
  <si>
    <t>Result</t>
  </si>
  <si>
    <t>Upper</t>
  </si>
  <si>
    <t>Report Created: 1/6/2023 6:58:41 PM</t>
  </si>
  <si>
    <t>Solution Time: 0.015 Seconds.</t>
  </si>
  <si>
    <t>Iterations: 9 Subproblems: 0</t>
  </si>
  <si>
    <t>$H$7</t>
  </si>
  <si>
    <t>Final Product Lower Limit</t>
  </si>
  <si>
    <t>$H$7&gt;=0</t>
  </si>
  <si>
    <t>Not Binding</t>
  </si>
  <si>
    <t>$J$7</t>
  </si>
  <si>
    <t>Final Product Upper Limit</t>
  </si>
  <si>
    <t>$J$7&lt;=0</t>
  </si>
  <si>
    <t>Report Created: 1/6/2023 6:58:42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</si>
</sst>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69" fontId="0" fillId="0" borderId="6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1" fontId="0" fillId="0" borderId="6" xfId="0" applyNumberFormat="1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816F-BF78-42B8-8045-EEB3F912EB6C}">
  <dimension ref="A1:G33"/>
  <sheetViews>
    <sheetView showGridLines="0" zoomScale="130" workbookViewId="0">
      <selection activeCell="C15" sqref="C15:E16"/>
    </sheetView>
  </sheetViews>
  <sheetFormatPr defaultRowHeight="14.4" x14ac:dyDescent="0.3"/>
  <cols>
    <col min="1" max="1" width="33.77734375" style="22" bestFit="1" customWidth="1"/>
    <col min="2" max="2" width="5.21875" style="15" bestFit="1" customWidth="1"/>
    <col min="3" max="3" width="23" style="15" bestFit="1" customWidth="1"/>
    <col min="4" max="4" width="13.33203125" style="15" bestFit="1" customWidth="1"/>
    <col min="5" max="5" width="12" style="15" bestFit="1" customWidth="1"/>
    <col min="6" max="6" width="11.109375" style="15" bestFit="1" customWidth="1"/>
    <col min="7" max="7" width="5.33203125" style="15" bestFit="1" customWidth="1"/>
    <col min="8" max="16384" width="8.88671875" style="15"/>
  </cols>
  <sheetData>
    <row r="1" spans="1:5" x14ac:dyDescent="0.3">
      <c r="A1" s="21" t="s">
        <v>24</v>
      </c>
    </row>
    <row r="2" spans="1:5" x14ac:dyDescent="0.3">
      <c r="A2" s="21" t="s">
        <v>25</v>
      </c>
    </row>
    <row r="3" spans="1:5" x14ac:dyDescent="0.3">
      <c r="A3" s="21" t="s">
        <v>79</v>
      </c>
    </row>
    <row r="4" spans="1:5" x14ac:dyDescent="0.3">
      <c r="A4" s="21"/>
    </row>
    <row r="5" spans="1:5" x14ac:dyDescent="0.3">
      <c r="A5" s="21" t="s">
        <v>26</v>
      </c>
    </row>
    <row r="6" spans="1:5" x14ac:dyDescent="0.3">
      <c r="A6" s="21"/>
      <c r="B6" s="15" t="s">
        <v>27</v>
      </c>
    </row>
    <row r="7" spans="1:5" x14ac:dyDescent="0.3">
      <c r="A7" s="21"/>
      <c r="B7" s="15" t="s">
        <v>80</v>
      </c>
    </row>
    <row r="8" spans="1:5" x14ac:dyDescent="0.3">
      <c r="A8" s="21"/>
      <c r="B8" s="15" t="s">
        <v>81</v>
      </c>
    </row>
    <row r="9" spans="1:5" x14ac:dyDescent="0.3">
      <c r="A9" s="21" t="s">
        <v>28</v>
      </c>
    </row>
    <row r="10" spans="1:5" x14ac:dyDescent="0.3">
      <c r="B10" s="15" t="s">
        <v>29</v>
      </c>
    </row>
    <row r="11" spans="1:5" x14ac:dyDescent="0.3">
      <c r="B11" s="15" t="s">
        <v>30</v>
      </c>
    </row>
    <row r="14" spans="1:5" ht="15" thickBot="1" x14ac:dyDescent="0.35">
      <c r="A14" s="22" t="s">
        <v>31</v>
      </c>
    </row>
    <row r="15" spans="1:5" ht="15" thickBot="1" x14ac:dyDescent="0.35">
      <c r="B15" s="16" t="s">
        <v>32</v>
      </c>
      <c r="C15" s="16" t="s">
        <v>33</v>
      </c>
      <c r="D15" s="16" t="s">
        <v>34</v>
      </c>
      <c r="E15" s="16" t="s">
        <v>35</v>
      </c>
    </row>
    <row r="16" spans="1:5" ht="15" thickBot="1" x14ac:dyDescent="0.35">
      <c r="B16" s="17" t="s">
        <v>43</v>
      </c>
      <c r="C16" s="17" t="s">
        <v>44</v>
      </c>
      <c r="D16" s="18">
        <v>18000</v>
      </c>
      <c r="E16" s="18">
        <v>17592.592592592599</v>
      </c>
    </row>
    <row r="19" spans="1:7" ht="15" thickBot="1" x14ac:dyDescent="0.35">
      <c r="A19" s="22" t="s">
        <v>36</v>
      </c>
    </row>
    <row r="20" spans="1:7" ht="15" thickBot="1" x14ac:dyDescent="0.35">
      <c r="B20" s="16" t="s">
        <v>32</v>
      </c>
      <c r="C20" s="16" t="s">
        <v>33</v>
      </c>
      <c r="D20" s="16" t="s">
        <v>34</v>
      </c>
      <c r="E20" s="16" t="s">
        <v>35</v>
      </c>
      <c r="F20" s="16" t="s">
        <v>37</v>
      </c>
    </row>
    <row r="21" spans="1:7" x14ac:dyDescent="0.3">
      <c r="B21" s="19" t="s">
        <v>45</v>
      </c>
      <c r="C21" s="19" t="s">
        <v>46</v>
      </c>
      <c r="D21" s="20">
        <v>200</v>
      </c>
      <c r="E21" s="20">
        <v>159.25925925925912</v>
      </c>
      <c r="F21" s="19" t="s">
        <v>47</v>
      </c>
    </row>
    <row r="22" spans="1:7" x14ac:dyDescent="0.3">
      <c r="B22" s="19" t="s">
        <v>48</v>
      </c>
      <c r="C22" s="19" t="s">
        <v>49</v>
      </c>
      <c r="D22" s="20">
        <v>0</v>
      </c>
      <c r="E22" s="20">
        <v>40.740740740740911</v>
      </c>
      <c r="F22" s="19" t="s">
        <v>47</v>
      </c>
    </row>
    <row r="23" spans="1:7" x14ac:dyDescent="0.3">
      <c r="B23" s="19" t="s">
        <v>50</v>
      </c>
      <c r="C23" s="19" t="s">
        <v>51</v>
      </c>
      <c r="D23" s="20">
        <v>0</v>
      </c>
      <c r="E23" s="20">
        <v>0</v>
      </c>
      <c r="F23" s="19" t="s">
        <v>47</v>
      </c>
    </row>
    <row r="24" spans="1:7" x14ac:dyDescent="0.3">
      <c r="B24" s="19" t="s">
        <v>52</v>
      </c>
      <c r="C24" s="19" t="s">
        <v>53</v>
      </c>
      <c r="D24" s="20">
        <v>250</v>
      </c>
      <c r="E24" s="20">
        <v>249.99999999999994</v>
      </c>
      <c r="F24" s="19" t="s">
        <v>47</v>
      </c>
    </row>
    <row r="25" spans="1:7" ht="15" thickBot="1" x14ac:dyDescent="0.35">
      <c r="B25" s="17" t="s">
        <v>54</v>
      </c>
      <c r="C25" s="17" t="s">
        <v>55</v>
      </c>
      <c r="D25" s="18">
        <v>0</v>
      </c>
      <c r="E25" s="18">
        <v>0</v>
      </c>
      <c r="F25" s="17" t="s">
        <v>47</v>
      </c>
    </row>
    <row r="28" spans="1:7" ht="15" thickBot="1" x14ac:dyDescent="0.35">
      <c r="A28" s="22" t="s">
        <v>38</v>
      </c>
    </row>
    <row r="29" spans="1:7" ht="15" thickBot="1" x14ac:dyDescent="0.35">
      <c r="B29" s="16" t="s">
        <v>32</v>
      </c>
      <c r="C29" s="16" t="s">
        <v>33</v>
      </c>
      <c r="D29" s="16" t="s">
        <v>39</v>
      </c>
      <c r="E29" s="16" t="s">
        <v>40</v>
      </c>
      <c r="F29" s="16" t="s">
        <v>41</v>
      </c>
      <c r="G29" s="16" t="s">
        <v>42</v>
      </c>
    </row>
    <row r="30" spans="1:7" x14ac:dyDescent="0.3">
      <c r="B30" s="19" t="s">
        <v>82</v>
      </c>
      <c r="C30" s="19" t="s">
        <v>83</v>
      </c>
      <c r="D30" s="20">
        <v>1350</v>
      </c>
      <c r="E30" s="19" t="s">
        <v>84</v>
      </c>
      <c r="F30" s="19" t="s">
        <v>85</v>
      </c>
      <c r="G30" s="20">
        <v>1350</v>
      </c>
    </row>
    <row r="31" spans="1:7" x14ac:dyDescent="0.3">
      <c r="B31" s="19" t="s">
        <v>56</v>
      </c>
      <c r="C31" s="19" t="s">
        <v>57</v>
      </c>
      <c r="D31" s="20">
        <v>200.00000000000003</v>
      </c>
      <c r="E31" s="19" t="s">
        <v>58</v>
      </c>
      <c r="F31" s="19" t="s">
        <v>59</v>
      </c>
      <c r="G31" s="19">
        <v>0</v>
      </c>
    </row>
    <row r="32" spans="1:7" x14ac:dyDescent="0.3">
      <c r="B32" s="19" t="s">
        <v>60</v>
      </c>
      <c r="C32" s="19" t="s">
        <v>61</v>
      </c>
      <c r="D32" s="20">
        <v>249.99999999999994</v>
      </c>
      <c r="E32" s="19" t="s">
        <v>62</v>
      </c>
      <c r="F32" s="19" t="s">
        <v>59</v>
      </c>
      <c r="G32" s="19">
        <v>0</v>
      </c>
    </row>
    <row r="33" spans="2:7" ht="15" thickBot="1" x14ac:dyDescent="0.35">
      <c r="B33" s="17" t="s">
        <v>86</v>
      </c>
      <c r="C33" s="17" t="s">
        <v>87</v>
      </c>
      <c r="D33" s="18">
        <v>0</v>
      </c>
      <c r="E33" s="17" t="s">
        <v>88</v>
      </c>
      <c r="F33" s="17" t="s">
        <v>59</v>
      </c>
      <c r="G33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50D5-7D27-40D3-8FA4-E02161351C21}">
  <dimension ref="A1:H21"/>
  <sheetViews>
    <sheetView showGridLines="0" topLeftCell="A2" zoomScale="152" workbookViewId="0">
      <selection activeCell="C16" sqref="C16:H21"/>
    </sheetView>
  </sheetViews>
  <sheetFormatPr defaultRowHeight="14.4" x14ac:dyDescent="0.3"/>
  <cols>
    <col min="1" max="1" width="2.33203125" customWidth="1"/>
    <col min="2" max="2" width="5.21875" bestFit="1" customWidth="1"/>
    <col min="3" max="3" width="23" bestFit="1" customWidth="1"/>
    <col min="4" max="4" width="12" customWidth="1"/>
    <col min="5" max="5" width="12.77734375" bestFit="1" customWidth="1"/>
    <col min="6" max="6" width="11.5546875" bestFit="1" customWidth="1"/>
    <col min="7" max="8" width="12" bestFit="1" customWidth="1"/>
  </cols>
  <sheetData>
    <row r="1" spans="1:8" x14ac:dyDescent="0.3">
      <c r="A1" s="3" t="s">
        <v>63</v>
      </c>
    </row>
    <row r="2" spans="1:8" x14ac:dyDescent="0.3">
      <c r="A2" s="3" t="s">
        <v>25</v>
      </c>
    </row>
    <row r="3" spans="1:8" x14ac:dyDescent="0.3">
      <c r="A3" s="3" t="s">
        <v>79</v>
      </c>
    </row>
    <row r="6" spans="1:8" ht="15" thickBot="1" x14ac:dyDescent="0.35">
      <c r="A6" s="12" t="s">
        <v>36</v>
      </c>
      <c r="B6" s="12"/>
      <c r="C6" s="12"/>
      <c r="D6" s="12"/>
      <c r="E6" s="12"/>
      <c r="F6" s="12"/>
      <c r="G6" s="12"/>
      <c r="H6" s="12"/>
    </row>
    <row r="7" spans="1:8" x14ac:dyDescent="0.3">
      <c r="A7" s="12"/>
      <c r="B7" s="9"/>
      <c r="C7" s="9"/>
      <c r="D7" s="9" t="s">
        <v>64</v>
      </c>
      <c r="E7" s="9" t="s">
        <v>65</v>
      </c>
      <c r="F7" s="9" t="s">
        <v>66</v>
      </c>
      <c r="G7" s="9" t="s">
        <v>68</v>
      </c>
      <c r="H7" s="9" t="s">
        <v>68</v>
      </c>
    </row>
    <row r="8" spans="1:8" ht="15" thickBot="1" x14ac:dyDescent="0.35">
      <c r="A8" s="12"/>
      <c r="B8" s="11" t="s">
        <v>32</v>
      </c>
      <c r="C8" s="11" t="s">
        <v>33</v>
      </c>
      <c r="D8" s="11" t="s">
        <v>6</v>
      </c>
      <c r="E8" s="11" t="s">
        <v>20</v>
      </c>
      <c r="F8" s="11" t="s">
        <v>67</v>
      </c>
      <c r="G8" s="11" t="s">
        <v>69</v>
      </c>
      <c r="H8" s="11" t="s">
        <v>70</v>
      </c>
    </row>
    <row r="9" spans="1:8" x14ac:dyDescent="0.3">
      <c r="A9" s="12"/>
      <c r="B9" s="14" t="s">
        <v>45</v>
      </c>
      <c r="C9" s="14" t="s">
        <v>46</v>
      </c>
      <c r="D9" s="24">
        <v>159.25925925925912</v>
      </c>
      <c r="E9" s="24">
        <v>0</v>
      </c>
      <c r="F9" s="24">
        <v>40</v>
      </c>
      <c r="G9" s="24">
        <v>14.545454545454586</v>
      </c>
      <c r="H9" s="24">
        <v>10.000000000000004</v>
      </c>
    </row>
    <row r="10" spans="1:8" x14ac:dyDescent="0.3">
      <c r="A10" s="12"/>
      <c r="B10" s="14" t="s">
        <v>48</v>
      </c>
      <c r="C10" s="14" t="s">
        <v>49</v>
      </c>
      <c r="D10" s="24">
        <v>40.740740740740911</v>
      </c>
      <c r="E10" s="24">
        <v>0</v>
      </c>
      <c r="F10" s="24">
        <v>30</v>
      </c>
      <c r="G10" s="24">
        <v>10.000000000000004</v>
      </c>
      <c r="H10" s="24">
        <v>14.545454545454586</v>
      </c>
    </row>
    <row r="11" spans="1:8" x14ac:dyDescent="0.3">
      <c r="A11" s="12"/>
      <c r="B11" s="14" t="s">
        <v>50</v>
      </c>
      <c r="C11" s="14" t="s">
        <v>51</v>
      </c>
      <c r="D11" s="24">
        <v>0</v>
      </c>
      <c r="E11" s="24">
        <v>-11.851851851851876</v>
      </c>
      <c r="F11" s="24">
        <v>20</v>
      </c>
      <c r="G11" s="24">
        <v>11.851851851851876</v>
      </c>
      <c r="H11" s="26">
        <v>1E+30</v>
      </c>
    </row>
    <row r="12" spans="1:8" x14ac:dyDescent="0.3">
      <c r="A12" s="12"/>
      <c r="B12" s="14" t="s">
        <v>52</v>
      </c>
      <c r="C12" s="14" t="s">
        <v>53</v>
      </c>
      <c r="D12" s="24">
        <v>249.99999999999994</v>
      </c>
      <c r="E12" s="24">
        <v>0</v>
      </c>
      <c r="F12" s="24">
        <v>40</v>
      </c>
      <c r="G12" s="26">
        <v>1E+30</v>
      </c>
      <c r="H12" s="24">
        <v>7.9629629629629761</v>
      </c>
    </row>
    <row r="13" spans="1:8" ht="15" thickBot="1" x14ac:dyDescent="0.35">
      <c r="A13" s="12"/>
      <c r="B13" s="13" t="s">
        <v>54</v>
      </c>
      <c r="C13" s="13" t="s">
        <v>55</v>
      </c>
      <c r="D13" s="25">
        <v>0</v>
      </c>
      <c r="E13" s="25">
        <v>-7.9629629629629752</v>
      </c>
      <c r="F13" s="25">
        <v>35</v>
      </c>
      <c r="G13" s="25">
        <v>7.9629629629629752</v>
      </c>
      <c r="H13" s="27">
        <v>1E+30</v>
      </c>
    </row>
    <row r="15" spans="1:8" ht="15" thickBot="1" x14ac:dyDescent="0.35">
      <c r="A15" s="23" t="s">
        <v>38</v>
      </c>
      <c r="B15" s="23"/>
      <c r="C15" s="23"/>
      <c r="D15" s="23"/>
      <c r="E15" s="23"/>
      <c r="F15" s="23"/>
      <c r="G15" s="23"/>
      <c r="H15" s="23"/>
    </row>
    <row r="16" spans="1:8" x14ac:dyDescent="0.3">
      <c r="A16" s="23"/>
      <c r="B16" s="8"/>
      <c r="C16" s="28"/>
      <c r="D16" s="28" t="s">
        <v>64</v>
      </c>
      <c r="E16" s="28" t="s">
        <v>71</v>
      </c>
      <c r="F16" s="28" t="s">
        <v>72</v>
      </c>
      <c r="G16" s="28" t="s">
        <v>68</v>
      </c>
      <c r="H16" s="28" t="s">
        <v>68</v>
      </c>
    </row>
    <row r="17" spans="1:8" ht="15" thickBot="1" x14ac:dyDescent="0.35">
      <c r="A17" s="23"/>
      <c r="B17" s="10" t="s">
        <v>32</v>
      </c>
      <c r="C17" s="29" t="s">
        <v>33</v>
      </c>
      <c r="D17" s="29" t="s">
        <v>6</v>
      </c>
      <c r="E17" s="29" t="s">
        <v>8</v>
      </c>
      <c r="F17" s="29" t="s">
        <v>73</v>
      </c>
      <c r="G17" s="29" t="s">
        <v>69</v>
      </c>
      <c r="H17" s="29" t="s">
        <v>70</v>
      </c>
    </row>
    <row r="18" spans="1:8" x14ac:dyDescent="0.3">
      <c r="A18" s="23"/>
      <c r="B18" s="5" t="s">
        <v>82</v>
      </c>
      <c r="C18" s="19" t="s">
        <v>83</v>
      </c>
      <c r="D18" s="30">
        <v>1350</v>
      </c>
      <c r="E18" s="30">
        <v>0</v>
      </c>
      <c r="F18" s="30">
        <v>0</v>
      </c>
      <c r="G18" s="30">
        <v>1349.9999999999993</v>
      </c>
      <c r="H18" s="19">
        <v>1E+30</v>
      </c>
    </row>
    <row r="19" spans="1:8" x14ac:dyDescent="0.3">
      <c r="A19" s="23"/>
      <c r="B19" s="5" t="s">
        <v>56</v>
      </c>
      <c r="C19" s="19" t="s">
        <v>57</v>
      </c>
      <c r="D19" s="30">
        <v>200.00000000000003</v>
      </c>
      <c r="E19" s="30">
        <v>29.62962962962963</v>
      </c>
      <c r="F19" s="30">
        <v>200</v>
      </c>
      <c r="G19" s="30">
        <v>4300.0000000000027</v>
      </c>
      <c r="H19" s="30">
        <v>39.285714285714455</v>
      </c>
    </row>
    <row r="20" spans="1:8" x14ac:dyDescent="0.3">
      <c r="A20" s="23"/>
      <c r="B20" s="5" t="s">
        <v>60</v>
      </c>
      <c r="C20" s="19" t="s">
        <v>61</v>
      </c>
      <c r="D20" s="30">
        <v>249.99999999999994</v>
      </c>
      <c r="E20" s="30">
        <v>46.666666666666657</v>
      </c>
      <c r="F20" s="30">
        <v>250</v>
      </c>
      <c r="G20" s="30">
        <v>61.11111111111142</v>
      </c>
      <c r="H20" s="30">
        <v>238.88888888888889</v>
      </c>
    </row>
    <row r="21" spans="1:8" ht="15" thickBot="1" x14ac:dyDescent="0.35">
      <c r="A21" s="23"/>
      <c r="B21" s="4" t="s">
        <v>86</v>
      </c>
      <c r="C21" s="17" t="s">
        <v>87</v>
      </c>
      <c r="D21" s="31">
        <v>0</v>
      </c>
      <c r="E21" s="31">
        <v>3.7037037037037006</v>
      </c>
      <c r="F21" s="31">
        <v>0</v>
      </c>
      <c r="G21" s="31">
        <v>110.00000000000058</v>
      </c>
      <c r="H21" s="31">
        <v>430.00000000000011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852B-294F-4941-8891-4D27CF349410}">
  <dimension ref="A1:J17"/>
  <sheetViews>
    <sheetView showGridLines="0" workbookViewId="0"/>
  </sheetViews>
  <sheetFormatPr defaultRowHeight="14.4" x14ac:dyDescent="0.3"/>
  <cols>
    <col min="1" max="1" width="2.33203125" customWidth="1"/>
    <col min="2" max="2" width="5.6640625" bestFit="1" customWidth="1"/>
    <col min="3" max="3" width="22.88671875" bestFit="1" customWidth="1"/>
    <col min="4" max="4" width="12" bestFit="1" customWidth="1"/>
    <col min="5" max="5" width="2.33203125" customWidth="1"/>
    <col min="6" max="6" width="6.21875" bestFit="1" customWidth="1"/>
    <col min="7" max="7" width="12" bestFit="1" customWidth="1"/>
    <col min="8" max="8" width="2.33203125" customWidth="1"/>
    <col min="9" max="10" width="12" bestFit="1" customWidth="1"/>
  </cols>
  <sheetData>
    <row r="1" spans="1:10" x14ac:dyDescent="0.3">
      <c r="A1" s="3" t="s">
        <v>74</v>
      </c>
    </row>
    <row r="2" spans="1:10" x14ac:dyDescent="0.3">
      <c r="A2" s="3" t="s">
        <v>25</v>
      </c>
    </row>
    <row r="3" spans="1:10" x14ac:dyDescent="0.3">
      <c r="A3" s="3" t="s">
        <v>89</v>
      </c>
    </row>
    <row r="5" spans="1:10" ht="15" thickBot="1" x14ac:dyDescent="0.35"/>
    <row r="6" spans="1:10" x14ac:dyDescent="0.3">
      <c r="B6" s="9"/>
      <c r="C6" s="9" t="s">
        <v>66</v>
      </c>
      <c r="D6" s="9"/>
    </row>
    <row r="7" spans="1:10" ht="15" thickBot="1" x14ac:dyDescent="0.35">
      <c r="B7" s="11" t="s">
        <v>32</v>
      </c>
      <c r="C7" s="11" t="s">
        <v>33</v>
      </c>
      <c r="D7" s="11" t="s">
        <v>6</v>
      </c>
    </row>
    <row r="8" spans="1:10" ht="15" thickBot="1" x14ac:dyDescent="0.35">
      <c r="B8" s="4" t="s">
        <v>43</v>
      </c>
      <c r="C8" s="4" t="s">
        <v>44</v>
      </c>
      <c r="D8" s="6">
        <v>17592.592592592599</v>
      </c>
    </row>
    <row r="10" spans="1:10" ht="15" thickBot="1" x14ac:dyDescent="0.35"/>
    <row r="11" spans="1:10" x14ac:dyDescent="0.3">
      <c r="B11" s="9"/>
      <c r="C11" s="9" t="s">
        <v>75</v>
      </c>
      <c r="D11" s="9"/>
      <c r="F11" s="9" t="s">
        <v>76</v>
      </c>
      <c r="G11" s="9" t="s">
        <v>66</v>
      </c>
      <c r="I11" s="9" t="s">
        <v>78</v>
      </c>
      <c r="J11" s="9" t="s">
        <v>66</v>
      </c>
    </row>
    <row r="12" spans="1:10" ht="15" thickBot="1" x14ac:dyDescent="0.35">
      <c r="B12" s="11" t="s">
        <v>32</v>
      </c>
      <c r="C12" s="11" t="s">
        <v>33</v>
      </c>
      <c r="D12" s="11" t="s">
        <v>6</v>
      </c>
      <c r="F12" s="11" t="s">
        <v>15</v>
      </c>
      <c r="G12" s="11" t="s">
        <v>77</v>
      </c>
      <c r="I12" s="11" t="s">
        <v>15</v>
      </c>
      <c r="J12" s="11" t="s">
        <v>77</v>
      </c>
    </row>
    <row r="13" spans="1:10" x14ac:dyDescent="0.3">
      <c r="B13" s="5" t="s">
        <v>45</v>
      </c>
      <c r="C13" s="5" t="s">
        <v>46</v>
      </c>
      <c r="D13" s="7">
        <v>159.25925925925912</v>
      </c>
      <c r="F13" s="7">
        <v>0</v>
      </c>
      <c r="G13" s="7">
        <v>11222.22222222223</v>
      </c>
      <c r="I13" s="7">
        <v>159.2592592592591</v>
      </c>
      <c r="J13" s="7">
        <v>17592.592592592584</v>
      </c>
    </row>
    <row r="14" spans="1:10" x14ac:dyDescent="0.3">
      <c r="B14" s="5" t="s">
        <v>48</v>
      </c>
      <c r="C14" s="5" t="s">
        <v>49</v>
      </c>
      <c r="D14" s="7">
        <v>40.740740740740911</v>
      </c>
      <c r="F14" s="7">
        <v>0</v>
      </c>
      <c r="G14" s="7">
        <v>16370.370370370365</v>
      </c>
      <c r="I14" s="7">
        <v>40.740740740595392</v>
      </c>
      <c r="J14" s="7">
        <v>17592.592592588233</v>
      </c>
    </row>
    <row r="15" spans="1:10" x14ac:dyDescent="0.3">
      <c r="B15" s="5" t="s">
        <v>50</v>
      </c>
      <c r="C15" s="5" t="s">
        <v>51</v>
      </c>
      <c r="D15" s="7">
        <v>0</v>
      </c>
      <c r="F15" s="7">
        <v>0</v>
      </c>
      <c r="G15" s="7">
        <v>17592.592592592599</v>
      </c>
      <c r="I15" s="7">
        <v>5.6843418860808015E-14</v>
      </c>
      <c r="J15" s="7">
        <v>17592.592592592584</v>
      </c>
    </row>
    <row r="16" spans="1:10" x14ac:dyDescent="0.3">
      <c r="B16" s="5" t="s">
        <v>52</v>
      </c>
      <c r="C16" s="5" t="s">
        <v>53</v>
      </c>
      <c r="D16" s="7">
        <v>249.99999999999994</v>
      </c>
      <c r="F16" s="7">
        <v>250.0000000000062</v>
      </c>
      <c r="G16" s="7">
        <v>17592.592592592839</v>
      </c>
      <c r="I16" s="7">
        <v>250</v>
      </c>
      <c r="J16" s="7">
        <v>17592.592592592584</v>
      </c>
    </row>
    <row r="17" spans="2:10" ht="15" thickBot="1" x14ac:dyDescent="0.35">
      <c r="B17" s="4" t="s">
        <v>54</v>
      </c>
      <c r="C17" s="4" t="s">
        <v>55</v>
      </c>
      <c r="D17" s="6">
        <v>0</v>
      </c>
      <c r="F17" s="6">
        <v>0</v>
      </c>
      <c r="G17" s="6">
        <v>17592.592592592599</v>
      </c>
      <c r="I17" s="6">
        <v>5.6843418860808015E-14</v>
      </c>
      <c r="J17" s="6">
        <v>17592.592592592606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174" workbookViewId="0">
      <selection activeCell="D1" sqref="D1"/>
    </sheetView>
  </sheetViews>
  <sheetFormatPr defaultRowHeight="14.4" x14ac:dyDescent="0.3"/>
  <cols>
    <col min="1" max="1" width="16.33203125" style="1" bestFit="1" customWidth="1"/>
    <col min="2" max="3" width="8.88671875" style="1"/>
    <col min="4" max="4" width="12.109375" style="1" bestFit="1" customWidth="1"/>
    <col min="5" max="5" width="8.88671875" style="1"/>
    <col min="6" max="6" width="13" style="1" bestFit="1" customWidth="1"/>
    <col min="7" max="7" width="8.88671875" style="1"/>
    <col min="8" max="8" width="13" style="1" bestFit="1" customWidth="1"/>
    <col min="9" max="9" width="15.6640625" style="1" bestFit="1" customWidth="1"/>
    <col min="10" max="10" width="15.6640625" style="1" customWidth="1"/>
    <col min="11" max="11" width="17.109375" style="1" bestFit="1" customWidth="1"/>
    <col min="12" max="12" width="17.21875" style="1" bestFit="1" customWidth="1"/>
    <col min="13" max="16384" width="8.88671875" style="1"/>
  </cols>
  <sheetData>
    <row r="1" spans="1:13" ht="15" thickBot="1" x14ac:dyDescent="0.35">
      <c r="A1" s="2" t="s">
        <v>5</v>
      </c>
      <c r="B1" s="2" t="s">
        <v>6</v>
      </c>
      <c r="D1" s="2" t="s">
        <v>7</v>
      </c>
      <c r="E1" s="2" t="s">
        <v>23</v>
      </c>
      <c r="F1" s="2" t="s">
        <v>16</v>
      </c>
      <c r="H1" s="2" t="s">
        <v>9</v>
      </c>
      <c r="I1" s="2" t="s">
        <v>22</v>
      </c>
      <c r="J1" s="2" t="s">
        <v>10</v>
      </c>
      <c r="M1" s="2" t="s">
        <v>13</v>
      </c>
    </row>
    <row r="2" spans="1:13" x14ac:dyDescent="0.3">
      <c r="A2" s="1" t="s">
        <v>0</v>
      </c>
      <c r="B2" s="1">
        <v>159.25925925925912</v>
      </c>
      <c r="D2" s="1" t="s">
        <v>0</v>
      </c>
      <c r="E2" s="1">
        <v>110</v>
      </c>
      <c r="F2" s="1">
        <v>8.8000000000000007</v>
      </c>
      <c r="H2" s="1" t="s">
        <v>11</v>
      </c>
      <c r="I2" s="1">
        <f>B2+B3</f>
        <v>200.00000000000003</v>
      </c>
      <c r="J2" s="1">
        <v>200</v>
      </c>
      <c r="L2" s="1" t="s">
        <v>21</v>
      </c>
      <c r="M2" s="1">
        <f>SUM(B2:B6)* E7</f>
        <v>67500</v>
      </c>
    </row>
    <row r="3" spans="1:13" x14ac:dyDescent="0.3">
      <c r="A3" s="1" t="s">
        <v>1</v>
      </c>
      <c r="B3" s="1">
        <v>40.740740740740911</v>
      </c>
      <c r="D3" s="1" t="s">
        <v>1</v>
      </c>
      <c r="E3" s="1">
        <v>120</v>
      </c>
      <c r="F3" s="1">
        <v>6.1</v>
      </c>
      <c r="H3" s="1" t="s">
        <v>12</v>
      </c>
      <c r="I3" s="1">
        <f>B4+B5+B6</f>
        <v>249.99999999999994</v>
      </c>
      <c r="J3" s="1">
        <v>250</v>
      </c>
      <c r="L3" s="1" t="s">
        <v>20</v>
      </c>
      <c r="M3" s="1">
        <f>SUMPRODUCT(B2:B6, E2:E6)</f>
        <v>49907.407407407401</v>
      </c>
    </row>
    <row r="4" spans="1:13" x14ac:dyDescent="0.3">
      <c r="A4" s="1" t="s">
        <v>2</v>
      </c>
      <c r="B4" s="1">
        <v>0</v>
      </c>
      <c r="D4" s="1" t="s">
        <v>2</v>
      </c>
      <c r="E4" s="1">
        <v>130</v>
      </c>
      <c r="F4" s="1">
        <v>2</v>
      </c>
      <c r="L4" s="1" t="s">
        <v>19</v>
      </c>
      <c r="M4" s="1">
        <f>M2-M3</f>
        <v>17592.592592592599</v>
      </c>
    </row>
    <row r="5" spans="1:13" ht="15" thickBot="1" x14ac:dyDescent="0.35">
      <c r="A5" s="1" t="s">
        <v>3</v>
      </c>
      <c r="B5" s="1">
        <v>249.99999999999994</v>
      </c>
      <c r="D5" s="1" t="s">
        <v>3</v>
      </c>
      <c r="E5" s="1">
        <v>110</v>
      </c>
      <c r="F5" s="1">
        <v>4.2</v>
      </c>
      <c r="H5" s="1" t="s">
        <v>17</v>
      </c>
      <c r="I5" s="2" t="s">
        <v>16</v>
      </c>
      <c r="J5" s="1" t="s">
        <v>18</v>
      </c>
    </row>
    <row r="6" spans="1:13" x14ac:dyDescent="0.3">
      <c r="A6" s="1" t="s">
        <v>4</v>
      </c>
      <c r="B6" s="1">
        <v>0</v>
      </c>
      <c r="D6" s="1" t="s">
        <v>4</v>
      </c>
      <c r="E6" s="1">
        <v>115</v>
      </c>
      <c r="F6" s="1">
        <v>5</v>
      </c>
      <c r="H6" s="1">
        <v>3</v>
      </c>
      <c r="I6" s="1">
        <f>SUMPRODUCT(B2:B6, F2:F6)/ SUM(B2:B6)</f>
        <v>6</v>
      </c>
      <c r="J6" s="1">
        <v>6</v>
      </c>
    </row>
    <row r="7" spans="1:13" x14ac:dyDescent="0.3">
      <c r="D7" s="1" t="s">
        <v>14</v>
      </c>
      <c r="E7" s="1">
        <v>150</v>
      </c>
      <c r="H7" s="1">
        <f>SUMPRODUCT(B2:B6, F2:F6)- 3* SUM(B2:B6)</f>
        <v>1350</v>
      </c>
      <c r="I7" s="1">
        <v>0</v>
      </c>
      <c r="J7" s="1">
        <f>SUMPRODUCT(B2:B6, F2:F6)- 6* SUM(B2:B6)</f>
        <v>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2023-01-06T22:13:30Z</dcterms:modified>
</cp:coreProperties>
</file>