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D:\University\Semester 7\Operation Research 2\Project\Answer\Phase1-answer\Question2-Part A\"/>
    </mc:Choice>
  </mc:AlternateContent>
  <xr:revisionPtr revIDLastSave="0" documentId="13_ncr:1_{0748E579-F76A-44BB-A7E9-3D1C7237A757}" xr6:coauthVersionLast="47" xr6:coauthVersionMax="47" xr10:uidLastSave="{00000000-0000-0000-0000-000000000000}"/>
  <bookViews>
    <workbookView xWindow="3384" yWindow="3384" windowWidth="17280" windowHeight="8976" activeTab="1" xr2:uid="{00000000-000D-0000-FFFF-FFFF00000000}"/>
  </bookViews>
  <sheets>
    <sheet name="input" sheetId="1" r:id="rId1"/>
    <sheet name="outpu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1" i="2" l="1"/>
  <c r="H31" i="2"/>
  <c r="I31" i="2"/>
  <c r="J31" i="2"/>
  <c r="F31" i="2"/>
  <c r="E31" i="2"/>
  <c r="K31" i="2" s="1"/>
  <c r="E30" i="2"/>
  <c r="F29" i="2"/>
  <c r="F30" i="2" s="1"/>
  <c r="G29" i="2"/>
  <c r="G30" i="2" s="1"/>
  <c r="H29" i="2"/>
  <c r="H30" i="2" s="1"/>
  <c r="I29" i="2"/>
  <c r="I30" i="2" s="1"/>
  <c r="J29" i="2"/>
  <c r="J30" i="2" s="1"/>
  <c r="E29" i="2"/>
  <c r="F28" i="2"/>
  <c r="G28" i="2"/>
  <c r="H28" i="2"/>
  <c r="I28" i="2"/>
  <c r="J28" i="2"/>
  <c r="E28" i="2"/>
  <c r="I33" i="2"/>
  <c r="G33" i="2"/>
  <c r="H33" i="2"/>
  <c r="J33" i="2"/>
  <c r="F33" i="2"/>
  <c r="E33" i="2"/>
  <c r="I32" i="2" l="1"/>
  <c r="H32" i="2"/>
  <c r="F32" i="2"/>
  <c r="E32" i="2"/>
  <c r="J32" i="2"/>
  <c r="G32" i="2"/>
  <c r="K30" i="2"/>
  <c r="K28" i="2"/>
  <c r="K32" i="2" l="1"/>
</calcChain>
</file>

<file path=xl/sharedStrings.xml><?xml version="1.0" encoding="utf-8"?>
<sst xmlns="http://schemas.openxmlformats.org/spreadsheetml/2006/main" count="69" uniqueCount="41">
  <si>
    <t>Veg</t>
  </si>
  <si>
    <t>Type</t>
  </si>
  <si>
    <t>Oil</t>
  </si>
  <si>
    <t>charactrastic</t>
  </si>
  <si>
    <t>Final Product Price</t>
  </si>
  <si>
    <t>Start Inventory</t>
  </si>
  <si>
    <t>index\month</t>
  </si>
  <si>
    <t>Name</t>
  </si>
  <si>
    <t>BX1</t>
  </si>
  <si>
    <t>BX2</t>
  </si>
  <si>
    <t>BY1</t>
  </si>
  <si>
    <t>BY2</t>
  </si>
  <si>
    <t>BY3</t>
  </si>
  <si>
    <t>RX1</t>
  </si>
  <si>
    <t>RX2</t>
  </si>
  <si>
    <t>RY1</t>
  </si>
  <si>
    <t>RY2</t>
  </si>
  <si>
    <t>RY3</t>
  </si>
  <si>
    <t>IX1</t>
  </si>
  <si>
    <t>IX2</t>
  </si>
  <si>
    <t>IY2</t>
  </si>
  <si>
    <t>IY3</t>
  </si>
  <si>
    <t>IY1</t>
  </si>
  <si>
    <t>revenue</t>
  </si>
  <si>
    <t>MeterialCost</t>
  </si>
  <si>
    <t>InventoryCost</t>
  </si>
  <si>
    <t>Profit</t>
  </si>
  <si>
    <t>month</t>
  </si>
  <si>
    <t>Buying Variebles</t>
  </si>
  <si>
    <t>Refining Variebles</t>
  </si>
  <si>
    <t>Inventory Variebles</t>
  </si>
  <si>
    <t>End Inventory</t>
  </si>
  <si>
    <t>Inventory Unit Cost</t>
  </si>
  <si>
    <t>vegrefinelimit</t>
  </si>
  <si>
    <t>oilrefinelimit</t>
  </si>
  <si>
    <t>Total Revenue</t>
  </si>
  <si>
    <t>Inventory Cost</t>
  </si>
  <si>
    <t>Inventory</t>
  </si>
  <si>
    <t>Material Cost</t>
  </si>
  <si>
    <t>Total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</si>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</sst>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&quot;$&quot;#,##0"/>
    <numFmt numFmtId="165" formatCode="_(&quot;$&quot;* #,##0_);_(&quot;$&quot;* \(#,##0\);_(&quot;$&quot;* &quot;-&quot;??_);_(@_)"/>
  </numFmts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9">
    <xf numFmtId="0" fontId="0" fillId="0" borderId="0" xfId="0"/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left" vertical="center"/>
    </xf>
    <xf numFmtId="164" fontId="2" fillId="3" borderId="0" xfId="0" applyNumberFormat="1" applyFont="1" applyFill="1" applyAlignment="1">
      <alignment horizontal="center" vertical="center"/>
    </xf>
    <xf numFmtId="2" fontId="2" fillId="2" borderId="0" xfId="0" applyNumberFormat="1" applyFont="1" applyFill="1" applyAlignment="1">
      <alignment horizontal="center" vertical="center"/>
    </xf>
    <xf numFmtId="165" fontId="3" fillId="2" borderId="0" xfId="1" applyNumberFormat="1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14"/>
  <sheetViews>
    <sheetView workbookViewId="0">
      <selection activeCell="F10" sqref="F10"/>
    </sheetView>
  </sheetViews>
  <sheetFormatPr defaultRowHeight="15.6" x14ac:dyDescent="0.3"/>
  <cols>
    <col min="1" max="1" width="8.88671875" style="1"/>
    <col min="2" max="2" width="19.33203125" style="1" bestFit="1" customWidth="1"/>
    <col min="3" max="3" width="13.44140625" style="1" bestFit="1" customWidth="1"/>
    <col min="4" max="9" width="4.33203125" style="1" bestFit="1" customWidth="1"/>
    <col min="10" max="10" width="12.77734375" style="1" bestFit="1" customWidth="1"/>
    <col min="11" max="16384" width="8.88671875" style="1"/>
  </cols>
  <sheetData>
    <row r="2" spans="2:10" ht="16.2" thickBot="1" x14ac:dyDescent="0.35">
      <c r="B2" s="3" t="s">
        <v>1</v>
      </c>
      <c r="C2" s="3" t="s">
        <v>6</v>
      </c>
      <c r="D2" s="3">
        <v>1</v>
      </c>
      <c r="E2" s="3">
        <v>2</v>
      </c>
      <c r="F2" s="3">
        <v>3</v>
      </c>
      <c r="G2" s="3">
        <v>4</v>
      </c>
      <c r="H2" s="3">
        <v>5</v>
      </c>
      <c r="I2" s="3">
        <v>6</v>
      </c>
      <c r="J2" s="3" t="s">
        <v>3</v>
      </c>
    </row>
    <row r="3" spans="2:10" x14ac:dyDescent="0.3">
      <c r="B3" s="2" t="s">
        <v>0</v>
      </c>
      <c r="C3" s="1">
        <v>1</v>
      </c>
      <c r="D3" s="1">
        <v>110</v>
      </c>
      <c r="E3" s="1">
        <v>130</v>
      </c>
      <c r="F3" s="1">
        <v>110</v>
      </c>
      <c r="G3" s="1">
        <v>120</v>
      </c>
      <c r="H3" s="1">
        <v>100</v>
      </c>
      <c r="I3" s="1">
        <v>90</v>
      </c>
      <c r="J3" s="1">
        <v>8.8000000000000007</v>
      </c>
    </row>
    <row r="4" spans="2:10" x14ac:dyDescent="0.3">
      <c r="B4" s="2" t="s">
        <v>0</v>
      </c>
      <c r="C4" s="1">
        <v>2</v>
      </c>
      <c r="D4" s="1">
        <v>120</v>
      </c>
      <c r="E4" s="1">
        <v>130</v>
      </c>
      <c r="F4" s="1">
        <v>140</v>
      </c>
      <c r="G4" s="1">
        <v>110</v>
      </c>
      <c r="H4" s="1">
        <v>120</v>
      </c>
      <c r="I4" s="1">
        <v>100</v>
      </c>
      <c r="J4" s="1">
        <v>6.1</v>
      </c>
    </row>
    <row r="5" spans="2:10" x14ac:dyDescent="0.3">
      <c r="B5" s="2" t="s">
        <v>2</v>
      </c>
      <c r="C5" s="1">
        <v>1</v>
      </c>
      <c r="D5" s="1">
        <v>130</v>
      </c>
      <c r="E5" s="1">
        <v>110</v>
      </c>
      <c r="F5" s="1">
        <v>130</v>
      </c>
      <c r="G5" s="1">
        <v>120</v>
      </c>
      <c r="H5" s="1">
        <v>150</v>
      </c>
      <c r="I5" s="1">
        <v>140</v>
      </c>
      <c r="J5" s="1">
        <v>2</v>
      </c>
    </row>
    <row r="6" spans="2:10" x14ac:dyDescent="0.3">
      <c r="B6" s="2" t="s">
        <v>2</v>
      </c>
      <c r="C6" s="1">
        <v>2</v>
      </c>
      <c r="D6" s="1">
        <v>110</v>
      </c>
      <c r="E6" s="1">
        <v>90</v>
      </c>
      <c r="F6" s="1">
        <v>100</v>
      </c>
      <c r="G6" s="1">
        <v>120</v>
      </c>
      <c r="H6" s="1">
        <v>110</v>
      </c>
      <c r="I6" s="1">
        <v>80</v>
      </c>
      <c r="J6" s="1">
        <v>4.2</v>
      </c>
    </row>
    <row r="7" spans="2:10" x14ac:dyDescent="0.3">
      <c r="B7" s="2" t="s">
        <v>2</v>
      </c>
      <c r="C7" s="1">
        <v>3</v>
      </c>
      <c r="D7" s="1">
        <v>115</v>
      </c>
      <c r="E7" s="1">
        <v>115</v>
      </c>
      <c r="F7" s="1">
        <v>95</v>
      </c>
      <c r="G7" s="1">
        <v>125</v>
      </c>
      <c r="H7" s="1">
        <v>105</v>
      </c>
      <c r="I7" s="1">
        <v>135</v>
      </c>
      <c r="J7" s="1">
        <v>5</v>
      </c>
    </row>
    <row r="9" spans="2:10" x14ac:dyDescent="0.3">
      <c r="B9" s="2" t="s">
        <v>4</v>
      </c>
      <c r="C9" s="1">
        <v>150</v>
      </c>
    </row>
    <row r="10" spans="2:10" x14ac:dyDescent="0.3">
      <c r="B10" s="2" t="s">
        <v>5</v>
      </c>
      <c r="C10" s="1">
        <v>500</v>
      </c>
    </row>
    <row r="11" spans="2:10" x14ac:dyDescent="0.3">
      <c r="B11" s="2" t="s">
        <v>31</v>
      </c>
      <c r="C11" s="1">
        <v>500</v>
      </c>
    </row>
    <row r="12" spans="2:10" x14ac:dyDescent="0.3">
      <c r="B12" s="2" t="s">
        <v>32</v>
      </c>
      <c r="C12" s="1">
        <v>5</v>
      </c>
    </row>
    <row r="13" spans="2:10" x14ac:dyDescent="0.3">
      <c r="B13" s="2" t="s">
        <v>33</v>
      </c>
      <c r="C13" s="1">
        <v>200</v>
      </c>
    </row>
    <row r="14" spans="2:10" x14ac:dyDescent="0.3">
      <c r="B14" s="2" t="s">
        <v>34</v>
      </c>
      <c r="C14" s="1">
        <v>250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3CED8-CDDC-4CB8-9B24-5C49AE890F0F}">
  <dimension ref="A3:M33"/>
  <sheetViews>
    <sheetView tabSelected="1" topLeftCell="A15" zoomScaleNormal="100" workbookViewId="0">
      <selection activeCell="Q17" sqref="Q17"/>
    </sheetView>
  </sheetViews>
  <sheetFormatPr defaultRowHeight="15.6" x14ac:dyDescent="0.3"/>
  <cols>
    <col min="1" max="1" width="19.33203125" style="1" bestFit="1" customWidth="1"/>
    <col min="2" max="2" width="6.44140625" style="1" bestFit="1" customWidth="1"/>
    <col min="3" max="3" width="5.44140625" style="1" bestFit="1" customWidth="1"/>
    <col min="4" max="4" width="14.6640625" style="1" bestFit="1" customWidth="1"/>
    <col min="5" max="7" width="8.21875" style="1" bestFit="1" customWidth="1"/>
    <col min="8" max="8" width="12.109375" style="1" bestFit="1" customWidth="1"/>
    <col min="9" max="10" width="8.21875" style="1" bestFit="1" customWidth="1"/>
    <col min="11" max="11" width="13.5546875" style="1" bestFit="1" customWidth="1"/>
    <col min="12" max="12" width="14.109375" style="1" bestFit="1" customWidth="1"/>
    <col min="13" max="13" width="9.33203125" style="1" bestFit="1" customWidth="1"/>
    <col min="14" max="15" width="2.109375" style="1" bestFit="1" customWidth="1"/>
    <col min="16" max="16" width="7.6640625" style="1" bestFit="1" customWidth="1"/>
    <col min="17" max="18" width="2.109375" style="1" bestFit="1" customWidth="1"/>
    <col min="19" max="16384" width="8.88671875" style="1"/>
  </cols>
  <sheetData>
    <row r="3" spans="1:13" ht="16.2" thickBot="1" x14ac:dyDescent="0.35">
      <c r="B3" s="2" t="s">
        <v>7</v>
      </c>
      <c r="C3" s="2" t="s">
        <v>1</v>
      </c>
      <c r="D3" s="3" t="s">
        <v>6</v>
      </c>
      <c r="E3" s="3">
        <v>1</v>
      </c>
      <c r="F3" s="3">
        <v>2</v>
      </c>
      <c r="G3" s="3">
        <v>3</v>
      </c>
      <c r="H3" s="3">
        <v>4</v>
      </c>
      <c r="I3" s="3">
        <v>5</v>
      </c>
      <c r="J3" s="3">
        <v>6</v>
      </c>
      <c r="L3" s="4" t="s">
        <v>23</v>
      </c>
      <c r="M3" s="5">
        <v>405000</v>
      </c>
    </row>
    <row r="4" spans="1:13" x14ac:dyDescent="0.3">
      <c r="A4" s="8" t="s">
        <v>28</v>
      </c>
      <c r="B4" s="2" t="s">
        <v>8</v>
      </c>
      <c r="C4" s="2" t="s">
        <v>0</v>
      </c>
      <c r="D4" s="1">
        <v>1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659.25925925925924</v>
      </c>
      <c r="L4" s="4" t="s">
        <v>24</v>
      </c>
      <c r="M4" s="5">
        <v>240907.40740740742</v>
      </c>
    </row>
    <row r="5" spans="1:13" x14ac:dyDescent="0.3">
      <c r="A5" s="8"/>
      <c r="B5" s="2" t="s">
        <v>9</v>
      </c>
      <c r="C5" s="2" t="s">
        <v>0</v>
      </c>
      <c r="D5" s="1">
        <v>2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540.74074074074076</v>
      </c>
      <c r="L5" s="4" t="s">
        <v>25</v>
      </c>
      <c r="M5" s="5">
        <v>56249.999999999993</v>
      </c>
    </row>
    <row r="6" spans="1:13" x14ac:dyDescent="0.3">
      <c r="A6" s="8"/>
      <c r="B6" s="2" t="s">
        <v>10</v>
      </c>
      <c r="C6" s="2" t="s">
        <v>2</v>
      </c>
      <c r="D6" s="1">
        <v>1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L6" s="4" t="s">
        <v>26</v>
      </c>
      <c r="M6" s="5">
        <v>107842.59259259258</v>
      </c>
    </row>
    <row r="7" spans="1:13" x14ac:dyDescent="0.3">
      <c r="A7" s="8"/>
      <c r="B7" s="2" t="s">
        <v>11</v>
      </c>
      <c r="C7" s="2" t="s">
        <v>2</v>
      </c>
      <c r="D7" s="1">
        <v>2</v>
      </c>
      <c r="E7" s="6">
        <v>0</v>
      </c>
      <c r="F7" s="6">
        <v>750</v>
      </c>
      <c r="G7" s="6">
        <v>0</v>
      </c>
      <c r="H7" s="6">
        <v>0</v>
      </c>
      <c r="I7" s="6">
        <v>0</v>
      </c>
      <c r="J7" s="6">
        <v>750</v>
      </c>
    </row>
    <row r="8" spans="1:13" x14ac:dyDescent="0.3">
      <c r="A8" s="8"/>
      <c r="B8" s="2" t="s">
        <v>12</v>
      </c>
      <c r="C8" s="2" t="s">
        <v>2</v>
      </c>
      <c r="D8" s="1">
        <v>3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</row>
    <row r="11" spans="1:13" ht="16.2" thickBot="1" x14ac:dyDescent="0.35">
      <c r="B11" s="2" t="s">
        <v>7</v>
      </c>
      <c r="C11" s="2" t="s">
        <v>1</v>
      </c>
      <c r="D11" s="3" t="s">
        <v>6</v>
      </c>
      <c r="E11" s="3">
        <v>1</v>
      </c>
      <c r="F11" s="3">
        <v>2</v>
      </c>
      <c r="G11" s="3">
        <v>3</v>
      </c>
      <c r="H11" s="3">
        <v>4</v>
      </c>
      <c r="I11" s="3">
        <v>5</v>
      </c>
      <c r="J11" s="3">
        <v>6</v>
      </c>
    </row>
    <row r="12" spans="1:13" ht="28.8" customHeight="1" x14ac:dyDescent="0.3">
      <c r="A12" s="8" t="s">
        <v>29</v>
      </c>
      <c r="B12" s="2" t="s">
        <v>13</v>
      </c>
      <c r="C12" s="2" t="s">
        <v>0</v>
      </c>
      <c r="D12" s="1">
        <v>1</v>
      </c>
      <c r="E12" s="6">
        <v>22.222222222222399</v>
      </c>
      <c r="F12" s="6">
        <v>0</v>
      </c>
      <c r="G12" s="6">
        <v>159.25925925925921</v>
      </c>
      <c r="H12" s="6">
        <v>159.25925925925921</v>
      </c>
      <c r="I12" s="6">
        <v>159.25925925925921</v>
      </c>
      <c r="J12" s="6">
        <v>159.25925925925921</v>
      </c>
    </row>
    <row r="13" spans="1:13" x14ac:dyDescent="0.3">
      <c r="A13" s="8"/>
      <c r="B13" s="2" t="s">
        <v>14</v>
      </c>
      <c r="C13" s="2" t="s">
        <v>0</v>
      </c>
      <c r="D13" s="1">
        <v>2</v>
      </c>
      <c r="E13" s="6">
        <v>177.7777777777776</v>
      </c>
      <c r="F13" s="6">
        <v>200</v>
      </c>
      <c r="G13" s="6">
        <v>40.74074074074079</v>
      </c>
      <c r="H13" s="6">
        <v>40.74074074074079</v>
      </c>
      <c r="I13" s="6">
        <v>40.74074074074079</v>
      </c>
      <c r="J13" s="6">
        <v>40.74074074074079</v>
      </c>
    </row>
    <row r="14" spans="1:13" x14ac:dyDescent="0.3">
      <c r="A14" s="8"/>
      <c r="B14" s="2" t="s">
        <v>15</v>
      </c>
      <c r="C14" s="2" t="s">
        <v>2</v>
      </c>
      <c r="D14" s="1">
        <v>1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</row>
    <row r="15" spans="1:13" x14ac:dyDescent="0.3">
      <c r="A15" s="8"/>
      <c r="B15" s="2" t="s">
        <v>16</v>
      </c>
      <c r="C15" s="2" t="s">
        <v>2</v>
      </c>
      <c r="D15" s="1">
        <v>2</v>
      </c>
      <c r="E15" s="6">
        <v>250</v>
      </c>
      <c r="F15" s="6">
        <v>250</v>
      </c>
      <c r="G15" s="6">
        <v>250</v>
      </c>
      <c r="H15" s="6">
        <v>250</v>
      </c>
      <c r="I15" s="6">
        <v>250</v>
      </c>
      <c r="J15" s="6">
        <v>250</v>
      </c>
    </row>
    <row r="16" spans="1:13" x14ac:dyDescent="0.3">
      <c r="A16" s="8"/>
      <c r="B16" s="2" t="s">
        <v>17</v>
      </c>
      <c r="C16" s="2" t="s">
        <v>2</v>
      </c>
      <c r="D16" s="1">
        <v>3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</row>
    <row r="19" spans="1:11" ht="16.2" thickBot="1" x14ac:dyDescent="0.35">
      <c r="B19" s="2" t="s">
        <v>7</v>
      </c>
      <c r="C19" s="2" t="s">
        <v>1</v>
      </c>
      <c r="D19" s="3" t="s">
        <v>6</v>
      </c>
      <c r="E19" s="3">
        <v>1</v>
      </c>
      <c r="F19" s="3">
        <v>2</v>
      </c>
      <c r="G19" s="3">
        <v>3</v>
      </c>
      <c r="H19" s="3">
        <v>4</v>
      </c>
      <c r="I19" s="3">
        <v>5</v>
      </c>
      <c r="J19" s="3">
        <v>6</v>
      </c>
    </row>
    <row r="20" spans="1:11" x14ac:dyDescent="0.3">
      <c r="A20" s="8" t="s">
        <v>30</v>
      </c>
      <c r="B20" s="2" t="s">
        <v>18</v>
      </c>
      <c r="C20" s="2" t="s">
        <v>0</v>
      </c>
      <c r="D20" s="1">
        <v>1</v>
      </c>
      <c r="E20" s="6">
        <v>477.7777777777776</v>
      </c>
      <c r="F20" s="6">
        <v>477.7777777777776</v>
      </c>
      <c r="G20" s="6">
        <v>318.51851851851842</v>
      </c>
      <c r="H20" s="6">
        <v>159.25925925925921</v>
      </c>
      <c r="I20" s="6">
        <v>0</v>
      </c>
      <c r="J20" s="6">
        <v>500</v>
      </c>
    </row>
    <row r="21" spans="1:11" x14ac:dyDescent="0.3">
      <c r="A21" s="8"/>
      <c r="B21" s="2" t="s">
        <v>19</v>
      </c>
      <c r="C21" s="2" t="s">
        <v>0</v>
      </c>
      <c r="D21" s="1">
        <v>2</v>
      </c>
      <c r="E21" s="6">
        <v>322.2222222222224</v>
      </c>
      <c r="F21" s="6">
        <v>122.2222222222224</v>
      </c>
      <c r="G21" s="6">
        <v>81.481481481481609</v>
      </c>
      <c r="H21" s="6">
        <v>40.740740740740819</v>
      </c>
      <c r="I21" s="6">
        <v>0</v>
      </c>
      <c r="J21" s="6">
        <v>500</v>
      </c>
    </row>
    <row r="22" spans="1:11" x14ac:dyDescent="0.3">
      <c r="A22" s="8"/>
      <c r="B22" s="2" t="s">
        <v>22</v>
      </c>
      <c r="C22" s="2" t="s">
        <v>2</v>
      </c>
      <c r="D22" s="1">
        <v>1</v>
      </c>
      <c r="E22" s="6">
        <v>500</v>
      </c>
      <c r="F22" s="6">
        <v>500</v>
      </c>
      <c r="G22" s="6">
        <v>500</v>
      </c>
      <c r="H22" s="6">
        <v>500</v>
      </c>
      <c r="I22" s="6">
        <v>500</v>
      </c>
      <c r="J22" s="6">
        <v>500</v>
      </c>
    </row>
    <row r="23" spans="1:11" x14ac:dyDescent="0.3">
      <c r="A23" s="8"/>
      <c r="B23" s="2" t="s">
        <v>20</v>
      </c>
      <c r="C23" s="2" t="s">
        <v>2</v>
      </c>
      <c r="D23" s="1">
        <v>2</v>
      </c>
      <c r="E23" s="6">
        <v>250</v>
      </c>
      <c r="F23" s="6">
        <v>750</v>
      </c>
      <c r="G23" s="6">
        <v>500</v>
      </c>
      <c r="H23" s="6">
        <v>250</v>
      </c>
      <c r="I23" s="6">
        <v>0</v>
      </c>
      <c r="J23" s="6">
        <v>500</v>
      </c>
    </row>
    <row r="24" spans="1:11" x14ac:dyDescent="0.3">
      <c r="A24" s="8"/>
      <c r="B24" s="2" t="s">
        <v>21</v>
      </c>
      <c r="C24" s="2" t="s">
        <v>2</v>
      </c>
      <c r="D24" s="1">
        <v>3</v>
      </c>
      <c r="E24" s="6">
        <v>500</v>
      </c>
      <c r="F24" s="6">
        <v>500</v>
      </c>
      <c r="G24" s="6">
        <v>500</v>
      </c>
      <c r="H24" s="6">
        <v>500</v>
      </c>
      <c r="I24" s="6">
        <v>500</v>
      </c>
      <c r="J24" s="6">
        <v>500</v>
      </c>
    </row>
    <row r="27" spans="1:11" ht="16.2" thickBot="1" x14ac:dyDescent="0.35">
      <c r="D27" s="3" t="s">
        <v>27</v>
      </c>
      <c r="E27" s="3">
        <v>1</v>
      </c>
      <c r="F27" s="3">
        <v>2</v>
      </c>
      <c r="G27" s="3">
        <v>3</v>
      </c>
      <c r="H27" s="3">
        <v>4</v>
      </c>
      <c r="I27" s="3">
        <v>5</v>
      </c>
      <c r="J27" s="3">
        <v>6</v>
      </c>
      <c r="K27" s="3" t="s">
        <v>39</v>
      </c>
    </row>
    <row r="28" spans="1:11" x14ac:dyDescent="0.3">
      <c r="D28" s="2" t="s">
        <v>35</v>
      </c>
      <c r="E28" s="1">
        <f>SUM(E12:E16)* input!$C$9</f>
        <v>67500</v>
      </c>
      <c r="F28" s="1">
        <f>SUM(F12:F16)* input!$C$9</f>
        <v>67500</v>
      </c>
      <c r="G28" s="1">
        <f>SUM(G12:G16)* input!$C$9</f>
        <v>67500</v>
      </c>
      <c r="H28" s="1">
        <f>SUM(H12:H16)* input!$C$9</f>
        <v>67500</v>
      </c>
      <c r="I28" s="1">
        <f>SUM(I12:I16)* input!$C$9</f>
        <v>67500</v>
      </c>
      <c r="J28" s="1">
        <f>SUM(J12:J16)* input!$C$9</f>
        <v>67500</v>
      </c>
      <c r="K28" s="7">
        <f>SUM(E28:J28)</f>
        <v>405000</v>
      </c>
    </row>
    <row r="29" spans="1:11" x14ac:dyDescent="0.3">
      <c r="D29" s="2" t="s">
        <v>37</v>
      </c>
      <c r="E29" s="6">
        <f>SUM(E20:E24)</f>
        <v>2050</v>
      </c>
      <c r="F29" s="6">
        <f t="shared" ref="F29:J29" si="0">SUM(F20:F24)</f>
        <v>2350</v>
      </c>
      <c r="G29" s="6">
        <f t="shared" si="0"/>
        <v>1900</v>
      </c>
      <c r="H29" s="6">
        <f t="shared" si="0"/>
        <v>1450</v>
      </c>
      <c r="I29" s="6">
        <f t="shared" si="0"/>
        <v>1000</v>
      </c>
      <c r="J29" s="6">
        <f t="shared" si="0"/>
        <v>2500</v>
      </c>
      <c r="K29" s="7" t="s">
        <v>40</v>
      </c>
    </row>
    <row r="30" spans="1:11" x14ac:dyDescent="0.3">
      <c r="D30" s="2" t="s">
        <v>36</v>
      </c>
      <c r="E30" s="1">
        <f>E29*input!$C$12</f>
        <v>10250</v>
      </c>
      <c r="F30" s="1">
        <f>F29*input!$C$12</f>
        <v>11750</v>
      </c>
      <c r="G30" s="1">
        <f>G29*input!$C$12</f>
        <v>9500</v>
      </c>
      <c r="H30" s="1">
        <f>H29*input!$C$12</f>
        <v>7250</v>
      </c>
      <c r="I30" s="1">
        <f>I29*input!$C$12</f>
        <v>5000</v>
      </c>
      <c r="J30" s="1">
        <f>J29*input!$C$12</f>
        <v>12500</v>
      </c>
      <c r="K30" s="7">
        <f t="shared" ref="K30:K32" si="1">SUM(E30:J30)</f>
        <v>56250</v>
      </c>
    </row>
    <row r="31" spans="1:11" x14ac:dyDescent="0.3">
      <c r="D31" s="2" t="s">
        <v>38</v>
      </c>
      <c r="E31" s="1">
        <f>SUMPRODUCT(E4:E8, input!D3:D7)</f>
        <v>0</v>
      </c>
      <c r="F31" s="1">
        <f>SUMPRODUCT(F4:F8, input!E3:E7)</f>
        <v>67500</v>
      </c>
      <c r="G31" s="1">
        <f>SUMPRODUCT(G4:G8, input!F3:F7)</f>
        <v>0</v>
      </c>
      <c r="H31" s="1">
        <f>SUMPRODUCT(H4:H8, input!G3:G7)</f>
        <v>0</v>
      </c>
      <c r="I31" s="1">
        <f>SUMPRODUCT(I4:I8, input!H3:H7)</f>
        <v>0</v>
      </c>
      <c r="J31" s="1">
        <f>SUMPRODUCT(J4:J8, input!I3:I7)</f>
        <v>173407.40740740742</v>
      </c>
      <c r="K31" s="7">
        <f t="shared" si="1"/>
        <v>240907.40740740742</v>
      </c>
    </row>
    <row r="32" spans="1:11" x14ac:dyDescent="0.3">
      <c r="D32" s="2" t="s">
        <v>26</v>
      </c>
      <c r="E32" s="1">
        <f>E28-E30-E31</f>
        <v>57250</v>
      </c>
      <c r="F32" s="1">
        <f t="shared" ref="F32:J32" si="2">F28-F30-F31</f>
        <v>-11750</v>
      </c>
      <c r="G32" s="1">
        <f t="shared" si="2"/>
        <v>58000</v>
      </c>
      <c r="H32" s="1">
        <f t="shared" si="2"/>
        <v>60250</v>
      </c>
      <c r="I32" s="1">
        <f t="shared" si="2"/>
        <v>62500</v>
      </c>
      <c r="J32" s="1">
        <f t="shared" si="2"/>
        <v>-118407.40740740742</v>
      </c>
      <c r="K32" s="7">
        <f t="shared" si="1"/>
        <v>107842.59259259258</v>
      </c>
    </row>
    <row r="33" spans="4:10" x14ac:dyDescent="0.3">
      <c r="D33" s="2" t="s">
        <v>3</v>
      </c>
      <c r="E33" s="1">
        <f>SUMPRODUCT(E12:E16, input!$J$3:$J$7)/ SUM(output!E12:E16)</f>
        <v>5.1777777777777789</v>
      </c>
      <c r="F33" s="1">
        <f>SUMPRODUCT(F12:F16, input!$J$3:$J$7)/ SUM(output!F12:F16)</f>
        <v>5.0444444444444443</v>
      </c>
      <c r="G33" s="1">
        <f>SUMPRODUCT(G12:G16, input!$J$3:$J$7)/ SUM(output!G12:G16)</f>
        <v>6</v>
      </c>
      <c r="H33" s="1">
        <f>SUMPRODUCT(H12:H16, input!$J$3:$J$7)/ SUM(output!H12:H16)</f>
        <v>6</v>
      </c>
      <c r="I33" s="1">
        <f>SUMPRODUCT(I12:I16, input!$J$3:$J$7)/ SUM(output!I12:I16)</f>
        <v>6</v>
      </c>
      <c r="J33" s="1">
        <f>SUMPRODUCT(J12:J16, input!$J$3:$J$7)/ SUM(output!J12:J16)</f>
        <v>6</v>
      </c>
    </row>
  </sheetData>
  <mergeCells count="3">
    <mergeCell ref="A4:A8"/>
    <mergeCell ref="A12:A16"/>
    <mergeCell ref="A20:A2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</vt:lpstr>
      <vt:lpstr>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Mohsen Hosseini</dc:creator>
  <cp:lastModifiedBy>LENOVO</cp:lastModifiedBy>
  <dcterms:created xsi:type="dcterms:W3CDTF">2015-06-05T18:17:20Z</dcterms:created>
  <dcterms:modified xsi:type="dcterms:W3CDTF">2023-01-08T13:30:08Z</dcterms:modified>
</cp:coreProperties>
</file>