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55CCA8ED-8CAA-4236-B2C4-F7786E6D0A24}" xr6:coauthVersionLast="47" xr6:coauthVersionMax="47" xr10:uidLastSave="{00000000-0000-0000-0000-000000000000}"/>
  <bookViews>
    <workbookView xWindow="-98" yWindow="-98" windowWidth="20715" windowHeight="13276" xr2:uid="{00000000-000D-0000-FFFF-FFFF00000000}"/>
  </bookViews>
  <sheets>
    <sheet name="Projektplan" sheetId="11" r:id="rId1"/>
    <sheet name="Info" sheetId="12" r:id="rId2"/>
  </sheets>
  <externalReferences>
    <externalReference r:id="rId3"/>
  </externalReferences>
  <definedNames>
    <definedName name="Anzeigewoche">Projektplan!$E$4</definedName>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1" l="1"/>
  <c r="H36" i="11"/>
  <c r="F15" i="11"/>
  <c r="E3" i="11"/>
  <c r="B9" i="11"/>
  <c r="C9" i="11"/>
  <c r="D9" i="11"/>
  <c r="B10" i="11"/>
  <c r="C10" i="11"/>
  <c r="D10" i="11"/>
  <c r="B11" i="11"/>
  <c r="C11" i="11"/>
  <c r="D11" i="11"/>
  <c r="B12" i="11"/>
  <c r="C12" i="11"/>
  <c r="D12" i="11"/>
  <c r="B13" i="11"/>
  <c r="C13" i="11"/>
  <c r="D13" i="11"/>
  <c r="B14" i="11"/>
  <c r="D14" i="11"/>
  <c r="B15" i="11"/>
  <c r="C15" i="11"/>
  <c r="D15" i="11"/>
  <c r="B16" i="11"/>
  <c r="D16" i="11"/>
  <c r="H7" i="11"/>
  <c r="H22" i="11" l="1"/>
  <c r="I5" i="11"/>
  <c r="I6" i="11" s="1"/>
  <c r="H32" i="11"/>
  <c r="H31" i="11"/>
  <c r="H30" i="11"/>
  <c r="H29" i="11"/>
  <c r="H28" i="11"/>
  <c r="H26" i="11"/>
  <c r="H21" i="11"/>
  <c r="H20" i="11"/>
  <c r="H8" i="11"/>
  <c r="H9" i="11" l="1"/>
  <c r="H27" i="11" l="1"/>
  <c r="H25" i="11"/>
  <c r="H10" i="11"/>
  <c r="H23" i="11"/>
  <c r="H13" i="11"/>
  <c r="J5" i="11"/>
  <c r="I4" i="11"/>
  <c r="K5" i="11" l="1"/>
  <c r="J6" i="11"/>
  <c r="H24" i="11"/>
  <c r="H11" i="11"/>
  <c r="H12" i="11"/>
  <c r="L5" i="11" l="1"/>
  <c r="K6" i="11"/>
  <c r="H19" i="11"/>
  <c r="H18"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 r="E14" i="11"/>
  <c r="F14" i="11"/>
  <c r="E15" i="11"/>
  <c r="H15" i="11" s="1"/>
  <c r="E16" i="11"/>
  <c r="F16" i="11"/>
  <c r="H16" i="11" l="1"/>
  <c r="H14" i="11"/>
</calcChain>
</file>

<file path=xl/sharedStrings.xml><?xml version="1.0" encoding="utf-8"?>
<sst xmlns="http://schemas.openxmlformats.org/spreadsheetml/2006/main" count="89" uniqueCount="74">
  <si>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</si>
  <si>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</si>
  <si>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</si>
  <si>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</si>
  <si>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</si>
  <si>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</si>
  <si>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</si>
  <si>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</si>
  <si>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</si>
  <si>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</si>
  <si>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</si>
  <si>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Dies ist eine leere Zeile.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</si>
  <si>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</si>
  <si>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</si>
  <si>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</si>
  <si>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</si>
  <si>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</si>
  <si>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</si>
  <si>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</si>
  <si>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</si>
  <si>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</si>
  <si>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</si>
  <si>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</si>
  <si>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</si>
  <si>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</si>
  <si>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</si>
  <si>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</si>
  <si>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</si>
  <si>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</si>
  <si>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</si>
  <si>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</si>
  <si>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</si>
  <si>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</si>
  <si>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</si>
  <si>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</si>
  <si>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</si>
  <si>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</si>
  <si>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</si>
  <si>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</si>
  <si>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1. Meilenstein</t>
  </si>
  <si>
    <t xml:space="preserve">GUI CriteriaRegulator Sortierer Implementieren </t>
  </si>
  <si>
    <t>Linh</t>
  </si>
  <si>
    <t>GUI Weiterentwicklung</t>
  </si>
  <si>
    <t>Parviz</t>
  </si>
  <si>
    <t>GUI Implementation ver. 2</t>
  </si>
  <si>
    <t>GUI Implementation ver. 1</t>
  </si>
  <si>
    <t>Le</t>
  </si>
  <si>
    <t>Filechooser</t>
  </si>
  <si>
    <t xml:space="preserve">Gantt  Chart </t>
  </si>
  <si>
    <t>2. Meilenstein</t>
  </si>
  <si>
    <t>Alle</t>
  </si>
  <si>
    <t>Junit Tests</t>
  </si>
  <si>
    <t>Systemtests</t>
  </si>
  <si>
    <t>Event Klasse im Model</t>
  </si>
  <si>
    <t>Christian</t>
  </si>
  <si>
    <t>Pair Algorithmen plannen</t>
  </si>
  <si>
    <t>Group Algorithmen plannen</t>
  </si>
  <si>
    <t>Pair implementieren</t>
  </si>
  <si>
    <t>Group implementieren</t>
  </si>
  <si>
    <t>Diagramm aktualisieren</t>
  </si>
  <si>
    <t>.csv speichern</t>
  </si>
  <si>
    <t>am 11.06 dem Tutor abgeben</t>
  </si>
  <si>
    <t>Linh + Le</t>
  </si>
  <si>
    <t>Cancel-Method</t>
  </si>
  <si>
    <t>na</t>
  </si>
  <si>
    <t>Ausgabeformat ändern</t>
  </si>
  <si>
    <t>Gantt Chart aktualisieren</t>
  </si>
  <si>
    <t>Pair implementieren (neue Spezification)</t>
  </si>
  <si>
    <t>Klassendiagramm aktualisieren</t>
  </si>
  <si>
    <t>Parviz + Christian + Le</t>
  </si>
  <si>
    <t>Dokumentation (Javadoc + Test)</t>
  </si>
  <si>
    <t>Christian + Parviz + Le</t>
  </si>
  <si>
    <t>Method getAverageAgeDifference()</t>
  </si>
  <si>
    <t>Check Kriterien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</si>
</sst>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dd\,\ d/m/yyyy"/>
    <numFmt numFmtId="168" formatCode="d/\ mmm\ yy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tint="-0.499984740745262"/>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1" applyNumberFormat="0" applyAlignment="0" applyProtection="0"/>
    <xf numFmtId="0" fontId="29" fillId="13" borderId="12" applyNumberFormat="0" applyAlignment="0" applyProtection="0"/>
    <xf numFmtId="0" fontId="30" fillId="13" borderId="11" applyNumberFormat="0" applyAlignment="0" applyProtection="0"/>
    <xf numFmtId="0" fontId="31" fillId="0" borderId="13" applyNumberFormat="0" applyFill="0" applyAlignment="0" applyProtection="0"/>
    <xf numFmtId="0" fontId="32" fillId="14" borderId="14" applyNumberFormat="0" applyAlignment="0" applyProtection="0"/>
    <xf numFmtId="0" fontId="33" fillId="0" borderId="0" applyNumberFormat="0" applyFill="0" applyBorder="0" applyAlignment="0" applyProtection="0"/>
    <xf numFmtId="0" fontId="7" fillId="15"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3" borderId="2" xfId="11" applyFill="1">
      <alignment horizontal="center" vertical="center"/>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3" borderId="2" xfId="10" applyFill="1">
      <alignment horizontal="center" vertical="center"/>
    </xf>
    <xf numFmtId="169" fontId="9" fillId="4" borderId="6" xfId="0" applyNumberFormat="1" applyFont="1" applyFill="1" applyBorder="1" applyAlignment="1">
      <alignment horizontal="center" vertical="center"/>
    </xf>
    <xf numFmtId="169" fontId="9" fillId="4" borderId="0" xfId="0" applyNumberFormat="1" applyFont="1" applyFill="1" applyAlignment="1">
      <alignment horizontal="center" vertical="center"/>
    </xf>
    <xf numFmtId="169" fontId="9" fillId="4" borderId="7" xfId="0" applyNumberFormat="1" applyFont="1" applyFill="1" applyBorder="1" applyAlignment="1">
      <alignment horizontal="center" vertical="center"/>
    </xf>
    <xf numFmtId="0" fontId="7" fillId="2" borderId="2" xfId="12" applyFill="1" applyAlignment="1">
      <alignment horizontal="left" vertical="center" wrapText="1"/>
    </xf>
    <xf numFmtId="0" fontId="7" fillId="3" borderId="2" xfId="12" applyFill="1" applyAlignment="1">
      <alignment horizontal="left" vertical="center" wrapText="1"/>
    </xf>
    <xf numFmtId="0" fontId="5" fillId="6" borderId="2" xfId="11" applyFont="1" applyFill="1">
      <alignment horizontal="center" vertical="center"/>
    </xf>
    <xf numFmtId="0" fontId="7" fillId="3" borderId="2" xfId="11" applyFill="1" applyAlignment="1">
      <alignment horizontal="left" vertical="center"/>
    </xf>
    <xf numFmtId="0" fontId="0" fillId="3" borderId="0" xfId="0" applyFill="1" applyAlignment="1">
      <alignment horizontal="left" vertical="center"/>
    </xf>
    <xf numFmtId="9" fontId="4" fillId="40" borderId="2" xfId="2" applyFont="1" applyFill="1" applyBorder="1" applyAlignment="1">
      <alignment horizontal="center" vertical="center"/>
    </xf>
    <xf numFmtId="0" fontId="0" fillId="3" borderId="0" xfId="0" applyFill="1" applyAlignment="1">
      <alignment horizontal="left" vertical="center" wrapText="1"/>
    </xf>
    <xf numFmtId="0" fontId="7" fillId="3" borderId="2" xfId="12" applyFill="1" applyAlignment="1">
      <alignment vertical="center"/>
    </xf>
    <xf numFmtId="0" fontId="7" fillId="3" borderId="2" xfId="12" applyFill="1" applyAlignment="1">
      <alignment horizontal="left" vertical="center"/>
    </xf>
    <xf numFmtId="166" fontId="7" fillId="2" borderId="2" xfId="10" applyFill="1">
      <alignment horizontal="center" vertical="center"/>
    </xf>
    <xf numFmtId="0" fontId="0" fillId="41" borderId="9" xfId="0" applyFill="1" applyBorder="1" applyAlignment="1">
      <alignment vertical="center"/>
    </xf>
    <xf numFmtId="0" fontId="35" fillId="41" borderId="9" xfId="0" applyFont="1" applyFill="1" applyBorder="1" applyAlignment="1">
      <alignment vertical="center"/>
    </xf>
    <xf numFmtId="14" fontId="0" fillId="3" borderId="0" xfId="0" applyNumberFormat="1" applyFill="1" applyAlignment="1">
      <alignment horizontal="center" vertical="center"/>
    </xf>
    <xf numFmtId="0" fontId="5" fillId="5" borderId="17" xfId="0" applyFont="1" applyFill="1" applyBorder="1" applyAlignment="1">
      <alignment horizontal="center" vertical="center" wrapText="1"/>
    </xf>
    <xf numFmtId="0" fontId="7" fillId="0" borderId="0" xfId="8">
      <alignment horizontal="right" indent="1"/>
    </xf>
    <xf numFmtId="0" fontId="7" fillId="0" borderId="7" xfId="8" applyBorder="1">
      <alignment horizontal="right" indent="1"/>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7"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Einfaches%20Gantt-Diagramm.xlsx" TargetMode="External"/><Relationship Id="rId1" Type="http://schemas.openxmlformats.org/officeDocument/2006/relationships/externalLinkPath" Target="Einfaches%20Gantt-Diagra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ktplan"/>
      <sheetName val="Info"/>
    </sheetNames>
    <sheetDataSet>
      <sheetData sheetId="0" refreshError="1">
        <row r="28">
          <cell r="B28" t="str">
            <v>Gantt Chart Erstellen</v>
          </cell>
          <cell r="C28" t="str">
            <v>Christian</v>
          </cell>
          <cell r="D28">
            <v>1</v>
          </cell>
        </row>
        <row r="29">
          <cell r="B29" t="str">
            <v xml:space="preserve">Grobes Klassendiagramm </v>
          </cell>
          <cell r="C29" t="str">
            <v>Linh</v>
          </cell>
          <cell r="D29">
            <v>1</v>
          </cell>
        </row>
        <row r="30">
          <cell r="B30" t="str">
            <v>Grobe Implementierung Klassen</v>
          </cell>
          <cell r="C30" t="str">
            <v>Christian</v>
          </cell>
          <cell r="D30">
            <v>1</v>
          </cell>
        </row>
        <row r="31">
          <cell r="B31" t="str">
            <v xml:space="preserve"> Input / Output</v>
          </cell>
          <cell r="C31" t="str">
            <v>Parviz</v>
          </cell>
          <cell r="D31">
            <v>1</v>
          </cell>
        </row>
        <row r="32">
          <cell r="B32" t="str">
            <v>GitLab Einrichten</v>
          </cell>
          <cell r="C32" t="str">
            <v>Le</v>
          </cell>
          <cell r="D32">
            <v>1</v>
          </cell>
        </row>
        <row r="33">
          <cell r="B33" t="str">
            <v>POM Maven</v>
          </cell>
          <cell r="D33">
            <v>1</v>
          </cell>
          <cell r="E33">
            <v>45414</v>
          </cell>
          <cell r="F33">
            <v>45422</v>
          </cell>
        </row>
        <row r="34">
          <cell r="B34" t="str">
            <v>Use Case Diagramm</v>
          </cell>
          <cell r="C34" t="str">
            <v>Le</v>
          </cell>
          <cell r="D34">
            <v>1</v>
          </cell>
          <cell r="E34">
            <v>45414</v>
          </cell>
          <cell r="F34">
            <v>45422</v>
          </cell>
        </row>
        <row r="35">
          <cell r="B35" t="str">
            <v>Tests</v>
          </cell>
          <cell r="D35">
            <v>1</v>
          </cell>
          <cell r="E35">
            <v>45405</v>
          </cell>
          <cell r="F35">
            <v>45413</v>
          </cell>
        </row>
      </sheetData>
      <sheetData sheetId="1"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70" zoomScaleNormal="70" zoomScalePageLayoutView="70" workbookViewId="0">
      <pane ySplit="6" topLeftCell="A29" activePane="bottomLeft" state="frozen"/>
      <selection pane="bottomLeft" activeCell="C34" sqref="C34"/>
    </sheetView>
  </sheetViews>
  <sheetFormatPr defaultColWidth="9.1328125" defaultRowHeight="30" customHeight="1" x14ac:dyDescent="0.45"/>
  <cols>
    <col min="1" max="1" width="2.73046875" style="30" customWidth="1"/>
    <col min="2" max="2" width="26.66406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31" t="s">
        <v>0</v>
      </c>
      <c r="B1" s="34" t="s">
        <v>13</v>
      </c>
      <c r="C1" s="1"/>
      <c r="D1" s="2"/>
      <c r="E1" s="4"/>
      <c r="F1" s="19"/>
      <c r="H1" s="2"/>
      <c r="I1" s="40" t="s">
        <v>24</v>
      </c>
    </row>
    <row r="2" spans="1:64" ht="30" customHeight="1" x14ac:dyDescent="0.55000000000000004">
      <c r="A2" s="30" t="s">
        <v>1</v>
      </c>
      <c r="B2" s="35" t="s">
        <v>14</v>
      </c>
      <c r="I2" s="41" t="s">
        <v>25</v>
      </c>
    </row>
    <row r="3" spans="1:64" ht="30" customHeight="1" x14ac:dyDescent="0.45">
      <c r="A3" s="30" t="s">
        <v>2</v>
      </c>
      <c r="B3" s="36" t="s">
        <v>15</v>
      </c>
      <c r="C3" s="63" t="s">
        <v>17</v>
      </c>
      <c r="D3" s="64"/>
      <c r="E3" s="68">
        <f ca="1">TODAY()</f>
        <v>45456</v>
      </c>
      <c r="F3" s="68"/>
    </row>
    <row r="4" spans="1:64" ht="30" customHeight="1" x14ac:dyDescent="0.45">
      <c r="A4" s="31" t="s">
        <v>3</v>
      </c>
      <c r="C4" s="63" t="s">
        <v>18</v>
      </c>
      <c r="D4" s="64"/>
      <c r="E4" s="6">
        <v>-6</v>
      </c>
      <c r="I4" s="65">
        <f ca="1">I5</f>
        <v>45404</v>
      </c>
      <c r="J4" s="66"/>
      <c r="K4" s="66"/>
      <c r="L4" s="66"/>
      <c r="M4" s="66"/>
      <c r="N4" s="66"/>
      <c r="O4" s="67"/>
      <c r="P4" s="65">
        <f ca="1">P5</f>
        <v>45411</v>
      </c>
      <c r="Q4" s="66"/>
      <c r="R4" s="66"/>
      <c r="S4" s="66"/>
      <c r="T4" s="66"/>
      <c r="U4" s="66"/>
      <c r="V4" s="67"/>
      <c r="W4" s="65">
        <f ca="1">W5</f>
        <v>45418</v>
      </c>
      <c r="X4" s="66"/>
      <c r="Y4" s="66"/>
      <c r="Z4" s="66"/>
      <c r="AA4" s="66"/>
      <c r="AB4" s="66"/>
      <c r="AC4" s="67"/>
      <c r="AD4" s="65">
        <f ca="1">AD5</f>
        <v>45425</v>
      </c>
      <c r="AE4" s="66"/>
      <c r="AF4" s="66"/>
      <c r="AG4" s="66"/>
      <c r="AH4" s="66"/>
      <c r="AI4" s="66"/>
      <c r="AJ4" s="67"/>
      <c r="AK4" s="65">
        <f ca="1">AK5</f>
        <v>45432</v>
      </c>
      <c r="AL4" s="66"/>
      <c r="AM4" s="66"/>
      <c r="AN4" s="66"/>
      <c r="AO4" s="66"/>
      <c r="AP4" s="66"/>
      <c r="AQ4" s="67"/>
      <c r="AR4" s="65">
        <f ca="1">AR5</f>
        <v>45439</v>
      </c>
      <c r="AS4" s="66"/>
      <c r="AT4" s="66"/>
      <c r="AU4" s="66"/>
      <c r="AV4" s="66"/>
      <c r="AW4" s="66"/>
      <c r="AX4" s="67"/>
      <c r="AY4" s="65">
        <f ca="1">AY5</f>
        <v>45446</v>
      </c>
      <c r="AZ4" s="66"/>
      <c r="BA4" s="66"/>
      <c r="BB4" s="66"/>
      <c r="BC4" s="66"/>
      <c r="BD4" s="66"/>
      <c r="BE4" s="67"/>
      <c r="BF4" s="65">
        <f ca="1">BF5</f>
        <v>45453</v>
      </c>
      <c r="BG4" s="66"/>
      <c r="BH4" s="66"/>
      <c r="BI4" s="66"/>
      <c r="BJ4" s="66"/>
      <c r="BK4" s="66"/>
      <c r="BL4" s="67"/>
    </row>
    <row r="5" spans="1:64" ht="15" customHeight="1" x14ac:dyDescent="0.45">
      <c r="A5" s="31" t="s">
        <v>4</v>
      </c>
      <c r="B5" s="39"/>
      <c r="C5" s="39"/>
      <c r="D5" s="39"/>
      <c r="E5" s="39"/>
      <c r="F5" s="39"/>
      <c r="G5" s="39"/>
      <c r="I5" s="46">
        <f ca="1">Projektanfang-WEEKDAY(Projektanfang,1)+2+7*(Anzeigewoche-1)</f>
        <v>45404</v>
      </c>
      <c r="J5" s="47">
        <f ca="1">I5+1</f>
        <v>45405</v>
      </c>
      <c r="K5" s="47">
        <f t="shared" ref="K5:AX5" ca="1" si="0">J5+1</f>
        <v>45406</v>
      </c>
      <c r="L5" s="47">
        <f t="shared" ca="1" si="0"/>
        <v>45407</v>
      </c>
      <c r="M5" s="47">
        <f t="shared" ca="1" si="0"/>
        <v>45408</v>
      </c>
      <c r="N5" s="47">
        <f t="shared" ca="1" si="0"/>
        <v>45409</v>
      </c>
      <c r="O5" s="48">
        <f t="shared" ca="1" si="0"/>
        <v>45410</v>
      </c>
      <c r="P5" s="46">
        <f ca="1">O5+1</f>
        <v>45411</v>
      </c>
      <c r="Q5" s="47">
        <f ca="1">P5+1</f>
        <v>45412</v>
      </c>
      <c r="R5" s="47">
        <f t="shared" ca="1" si="0"/>
        <v>45413</v>
      </c>
      <c r="S5" s="47">
        <f t="shared" ca="1" si="0"/>
        <v>45414</v>
      </c>
      <c r="T5" s="47">
        <f t="shared" ca="1" si="0"/>
        <v>45415</v>
      </c>
      <c r="U5" s="47">
        <f t="shared" ca="1" si="0"/>
        <v>45416</v>
      </c>
      <c r="V5" s="48">
        <f t="shared" ca="1" si="0"/>
        <v>45417</v>
      </c>
      <c r="W5" s="46">
        <f ca="1">V5+1</f>
        <v>45418</v>
      </c>
      <c r="X5" s="47">
        <f ca="1">W5+1</f>
        <v>45419</v>
      </c>
      <c r="Y5" s="47">
        <f t="shared" ca="1" si="0"/>
        <v>45420</v>
      </c>
      <c r="Z5" s="47">
        <f t="shared" ca="1" si="0"/>
        <v>45421</v>
      </c>
      <c r="AA5" s="47">
        <f t="shared" ca="1" si="0"/>
        <v>45422</v>
      </c>
      <c r="AB5" s="47">
        <f t="shared" ca="1" si="0"/>
        <v>45423</v>
      </c>
      <c r="AC5" s="48">
        <f t="shared" ca="1" si="0"/>
        <v>45424</v>
      </c>
      <c r="AD5" s="46">
        <f ca="1">AC5+1</f>
        <v>45425</v>
      </c>
      <c r="AE5" s="47">
        <f ca="1">AD5+1</f>
        <v>45426</v>
      </c>
      <c r="AF5" s="47">
        <f t="shared" ca="1" si="0"/>
        <v>45427</v>
      </c>
      <c r="AG5" s="47">
        <f t="shared" ca="1" si="0"/>
        <v>45428</v>
      </c>
      <c r="AH5" s="47">
        <f t="shared" ca="1" si="0"/>
        <v>45429</v>
      </c>
      <c r="AI5" s="47">
        <f t="shared" ca="1" si="0"/>
        <v>45430</v>
      </c>
      <c r="AJ5" s="48">
        <f t="shared" ca="1" si="0"/>
        <v>45431</v>
      </c>
      <c r="AK5" s="46">
        <f ca="1">AJ5+1</f>
        <v>45432</v>
      </c>
      <c r="AL5" s="47">
        <f ca="1">AK5+1</f>
        <v>45433</v>
      </c>
      <c r="AM5" s="47">
        <f t="shared" ca="1" si="0"/>
        <v>45434</v>
      </c>
      <c r="AN5" s="47">
        <f t="shared" ca="1" si="0"/>
        <v>45435</v>
      </c>
      <c r="AO5" s="47">
        <f t="shared" ca="1" si="0"/>
        <v>45436</v>
      </c>
      <c r="AP5" s="47">
        <f t="shared" ca="1" si="0"/>
        <v>45437</v>
      </c>
      <c r="AQ5" s="48">
        <f t="shared" ca="1" si="0"/>
        <v>45438</v>
      </c>
      <c r="AR5" s="46">
        <f ca="1">AQ5+1</f>
        <v>45439</v>
      </c>
      <c r="AS5" s="47">
        <f ca="1">AR5+1</f>
        <v>45440</v>
      </c>
      <c r="AT5" s="47">
        <f t="shared" ca="1" si="0"/>
        <v>45441</v>
      </c>
      <c r="AU5" s="47">
        <f t="shared" ca="1" si="0"/>
        <v>45442</v>
      </c>
      <c r="AV5" s="47">
        <f t="shared" ca="1" si="0"/>
        <v>45443</v>
      </c>
      <c r="AW5" s="47">
        <f t="shared" ca="1" si="0"/>
        <v>45444</v>
      </c>
      <c r="AX5" s="48">
        <f t="shared" ca="1" si="0"/>
        <v>45445</v>
      </c>
      <c r="AY5" s="46">
        <f ca="1">AX5+1</f>
        <v>45446</v>
      </c>
      <c r="AZ5" s="47">
        <f ca="1">AY5+1</f>
        <v>45447</v>
      </c>
      <c r="BA5" s="47">
        <f t="shared" ref="BA5:BE5" ca="1" si="1">AZ5+1</f>
        <v>45448</v>
      </c>
      <c r="BB5" s="47">
        <f t="shared" ca="1" si="1"/>
        <v>45449</v>
      </c>
      <c r="BC5" s="47">
        <f t="shared" ca="1" si="1"/>
        <v>45450</v>
      </c>
      <c r="BD5" s="47">
        <f t="shared" ca="1" si="1"/>
        <v>45451</v>
      </c>
      <c r="BE5" s="48">
        <f t="shared" ca="1" si="1"/>
        <v>45452</v>
      </c>
      <c r="BF5" s="46">
        <f ca="1">BE5+1</f>
        <v>45453</v>
      </c>
      <c r="BG5" s="47">
        <f ca="1">BF5+1</f>
        <v>45454</v>
      </c>
      <c r="BH5" s="47">
        <f t="shared" ref="BH5:BL5" ca="1" si="2">BG5+1</f>
        <v>45455</v>
      </c>
      <c r="BI5" s="47">
        <f t="shared" ca="1" si="2"/>
        <v>45456</v>
      </c>
      <c r="BJ5" s="47">
        <f t="shared" ca="1" si="2"/>
        <v>45457</v>
      </c>
      <c r="BK5" s="47">
        <f t="shared" ca="1" si="2"/>
        <v>45458</v>
      </c>
      <c r="BL5" s="48">
        <f t="shared" ca="1" si="2"/>
        <v>45459</v>
      </c>
    </row>
    <row r="6" spans="1:64" ht="30" customHeight="1" thickBot="1" x14ac:dyDescent="0.5">
      <c r="A6" s="31" t="s">
        <v>5</v>
      </c>
      <c r="B6" s="7" t="s">
        <v>16</v>
      </c>
      <c r="C6" s="8" t="s">
        <v>19</v>
      </c>
      <c r="D6" s="8" t="s">
        <v>20</v>
      </c>
      <c r="E6" s="8" t="s">
        <v>21</v>
      </c>
      <c r="F6" s="8" t="s">
        <v>22</v>
      </c>
      <c r="G6" s="8"/>
      <c r="H6" s="8" t="s">
        <v>23</v>
      </c>
      <c r="I6" s="9" t="str">
        <f t="shared" ref="I6:AN6" ca="1" si="3">LEFT(TEXT(I5,"TTTT"),1)</f>
        <v>T</v>
      </c>
      <c r="J6" s="9" t="str">
        <f t="shared" ca="1" si="3"/>
        <v>T</v>
      </c>
      <c r="K6" s="9" t="str">
        <f t="shared" ca="1" si="3"/>
        <v>T</v>
      </c>
      <c r="L6" s="9" t="str">
        <f t="shared" ca="1" si="3"/>
        <v>T</v>
      </c>
      <c r="M6" s="9" t="str">
        <f t="shared" ca="1" si="3"/>
        <v>T</v>
      </c>
      <c r="N6" s="9" t="str">
        <f t="shared" ca="1" si="3"/>
        <v>T</v>
      </c>
      <c r="O6" s="9" t="str">
        <f t="shared" ca="1" si="3"/>
        <v>T</v>
      </c>
      <c r="P6" s="9" t="str">
        <f t="shared" ca="1" si="3"/>
        <v>T</v>
      </c>
      <c r="Q6" s="9" t="str">
        <f t="shared" ca="1" si="3"/>
        <v>T</v>
      </c>
      <c r="R6" s="9" t="str">
        <f t="shared" ca="1" si="3"/>
        <v>T</v>
      </c>
      <c r="S6" s="9" t="str">
        <f t="shared" ca="1" si="3"/>
        <v>T</v>
      </c>
      <c r="T6" s="9" t="str">
        <f t="shared" ca="1" si="3"/>
        <v>T</v>
      </c>
      <c r="U6" s="9" t="str">
        <f t="shared" ca="1" si="3"/>
        <v>T</v>
      </c>
      <c r="V6" s="9" t="str">
        <f t="shared" ca="1" si="3"/>
        <v>T</v>
      </c>
      <c r="W6" s="9" t="str">
        <f t="shared" ca="1" si="3"/>
        <v>T</v>
      </c>
      <c r="X6" s="9" t="str">
        <f t="shared" ca="1" si="3"/>
        <v>T</v>
      </c>
      <c r="Y6" s="9" t="str">
        <f t="shared" ca="1" si="3"/>
        <v>T</v>
      </c>
      <c r="Z6" s="9" t="str">
        <f t="shared" ca="1" si="3"/>
        <v>T</v>
      </c>
      <c r="AA6" s="9" t="str">
        <f t="shared" ca="1" si="3"/>
        <v>T</v>
      </c>
      <c r="AB6" s="9" t="str">
        <f t="shared" ca="1" si="3"/>
        <v>T</v>
      </c>
      <c r="AC6" s="9" t="str">
        <f t="shared" ca="1" si="3"/>
        <v>T</v>
      </c>
      <c r="AD6" s="9" t="str">
        <f t="shared" ca="1" si="3"/>
        <v>T</v>
      </c>
      <c r="AE6" s="9" t="str">
        <f t="shared" ca="1" si="3"/>
        <v>T</v>
      </c>
      <c r="AF6" s="9" t="str">
        <f t="shared" ca="1" si="3"/>
        <v>T</v>
      </c>
      <c r="AG6" s="9" t="str">
        <f t="shared" ca="1" si="3"/>
        <v>T</v>
      </c>
      <c r="AH6" s="9" t="str">
        <f t="shared" ca="1" si="3"/>
        <v>T</v>
      </c>
      <c r="AI6" s="9" t="str">
        <f t="shared" ca="1" si="3"/>
        <v>T</v>
      </c>
      <c r="AJ6" s="9" t="str">
        <f t="shared" ca="1" si="3"/>
        <v>T</v>
      </c>
      <c r="AK6" s="9" t="str">
        <f t="shared" ca="1" si="3"/>
        <v>T</v>
      </c>
      <c r="AL6" s="9" t="str">
        <f t="shared" ca="1" si="3"/>
        <v>T</v>
      </c>
      <c r="AM6" s="9" t="str">
        <f t="shared" ca="1" si="3"/>
        <v>T</v>
      </c>
      <c r="AN6" s="9" t="str">
        <f t="shared" ca="1" si="3"/>
        <v>T</v>
      </c>
      <c r="AO6" s="9" t="str">
        <f t="shared" ref="AO6:BL6" ca="1" si="4">LEFT(TEXT(AO5,"TTTT"),1)</f>
        <v>T</v>
      </c>
      <c r="AP6" s="9" t="str">
        <f t="shared" ca="1" si="4"/>
        <v>T</v>
      </c>
      <c r="AQ6" s="9" t="str">
        <f t="shared" ca="1" si="4"/>
        <v>T</v>
      </c>
      <c r="AR6" s="9" t="str">
        <f t="shared" ca="1" si="4"/>
        <v>T</v>
      </c>
      <c r="AS6" s="9" t="str">
        <f t="shared" ca="1" si="4"/>
        <v>T</v>
      </c>
      <c r="AT6" s="9" t="str">
        <f t="shared" ca="1" si="4"/>
        <v>T</v>
      </c>
      <c r="AU6" s="9" t="str">
        <f t="shared" ca="1" si="4"/>
        <v>T</v>
      </c>
      <c r="AV6" s="9" t="str">
        <f t="shared" ca="1" si="4"/>
        <v>T</v>
      </c>
      <c r="AW6" s="9" t="str">
        <f t="shared" ca="1" si="4"/>
        <v>T</v>
      </c>
      <c r="AX6" s="9" t="str">
        <f t="shared" ca="1" si="4"/>
        <v>T</v>
      </c>
      <c r="AY6" s="9" t="str">
        <f t="shared" ca="1" si="4"/>
        <v>T</v>
      </c>
      <c r="AZ6" s="9" t="str">
        <f t="shared" ca="1" si="4"/>
        <v>T</v>
      </c>
      <c r="BA6" s="9" t="str">
        <f t="shared" ca="1" si="4"/>
        <v>T</v>
      </c>
      <c r="BB6" s="9" t="str">
        <f t="shared" ca="1" si="4"/>
        <v>T</v>
      </c>
      <c r="BC6" s="9" t="str">
        <f t="shared" ca="1" si="4"/>
        <v>T</v>
      </c>
      <c r="BD6" s="9" t="str">
        <f t="shared" ca="1" si="4"/>
        <v>T</v>
      </c>
      <c r="BE6" s="9" t="str">
        <f t="shared" ca="1" si="4"/>
        <v>T</v>
      </c>
      <c r="BF6" s="9" t="str">
        <f t="shared" ca="1" si="4"/>
        <v>T</v>
      </c>
      <c r="BG6" s="9" t="str">
        <f t="shared" ca="1" si="4"/>
        <v>T</v>
      </c>
      <c r="BH6" s="9" t="str">
        <f t="shared" ca="1" si="4"/>
        <v>T</v>
      </c>
      <c r="BI6" s="9" t="str">
        <f t="shared" ca="1" si="4"/>
        <v>T</v>
      </c>
      <c r="BJ6" s="9" t="str">
        <f t="shared" ca="1" si="4"/>
        <v>T</v>
      </c>
      <c r="BK6" s="9" t="str">
        <f t="shared" ca="1" si="4"/>
        <v>T</v>
      </c>
      <c r="BL6" s="9" t="str">
        <f t="shared" ca="1" si="4"/>
        <v>T</v>
      </c>
    </row>
    <row r="7" spans="1:64" ht="30" hidden="1" customHeight="1" thickBot="1" x14ac:dyDescent="0.5">
      <c r="A7" s="30" t="s">
        <v>6</v>
      </c>
      <c r="C7" s="33"/>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64" s="3" customFormat="1" ht="30" customHeight="1" thickBot="1" x14ac:dyDescent="0.5">
      <c r="A8" s="31" t="s">
        <v>7</v>
      </c>
      <c r="B8" s="62" t="s">
        <v>39</v>
      </c>
      <c r="C8" s="62"/>
      <c r="D8" s="62"/>
      <c r="E8" s="62"/>
      <c r="F8" s="62"/>
      <c r="G8" s="12"/>
      <c r="H8" s="12" t="str">
        <f t="shared" ref="H8:H30" si="5">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5">
      <c r="A9" s="31" t="s">
        <v>8</v>
      </c>
      <c r="B9" s="49" t="str">
        <f>[1]Projektplan!B28</f>
        <v>Gantt Chart Erstellen</v>
      </c>
      <c r="C9" s="37" t="str">
        <f>[1]Projektplan!C28</f>
        <v>Christian</v>
      </c>
      <c r="D9" s="13">
        <f>[1]Projektplan!D28</f>
        <v>1</v>
      </c>
      <c r="E9" s="58">
        <v>45405</v>
      </c>
      <c r="F9" s="58">
        <v>45413</v>
      </c>
      <c r="G9" s="12"/>
      <c r="H9" s="12">
        <f t="shared" si="5"/>
        <v>9</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5">
      <c r="A10" s="31" t="s">
        <v>9</v>
      </c>
      <c r="B10" s="49" t="str">
        <f>[1]Projektplan!B29</f>
        <v xml:space="preserve">Grobes Klassendiagramm </v>
      </c>
      <c r="C10" s="37" t="str">
        <f>[1]Projektplan!C29</f>
        <v>Linh</v>
      </c>
      <c r="D10" s="13">
        <f>[1]Projektplan!D29</f>
        <v>1</v>
      </c>
      <c r="E10" s="58">
        <v>45405</v>
      </c>
      <c r="F10" s="58">
        <v>45413</v>
      </c>
      <c r="G10" s="12"/>
      <c r="H10" s="12">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5">
      <c r="A11" s="30"/>
      <c r="B11" s="49" t="str">
        <f>[1]Projektplan!B30</f>
        <v>Grobe Implementierung Klassen</v>
      </c>
      <c r="C11" s="37" t="str">
        <f>[1]Projektplan!C30</f>
        <v>Christian</v>
      </c>
      <c r="D11" s="13">
        <f>[1]Projektplan!D30</f>
        <v>1</v>
      </c>
      <c r="E11" s="58">
        <v>45405</v>
      </c>
      <c r="F11" s="58">
        <v>45413</v>
      </c>
      <c r="G11" s="12"/>
      <c r="H11" s="12">
        <f t="shared" si="5"/>
        <v>9</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5">
      <c r="A12" s="30"/>
      <c r="B12" s="49" t="str">
        <f>[1]Projektplan!B31</f>
        <v xml:space="preserve"> Input / Output</v>
      </c>
      <c r="C12" s="37" t="str">
        <f>[1]Projektplan!C31</f>
        <v>Parviz</v>
      </c>
      <c r="D12" s="13">
        <f>[1]Projektplan!D31</f>
        <v>1</v>
      </c>
      <c r="E12" s="58">
        <v>45405</v>
      </c>
      <c r="F12" s="58">
        <v>45413</v>
      </c>
      <c r="G12" s="12"/>
      <c r="H12" s="12">
        <f t="shared" si="5"/>
        <v>9</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5">
      <c r="A13" s="30"/>
      <c r="B13" s="49" t="str">
        <f>[1]Projektplan!B32</f>
        <v>GitLab Einrichten</v>
      </c>
      <c r="C13" s="37" t="str">
        <f>[1]Projektplan!C32</f>
        <v>Le</v>
      </c>
      <c r="D13" s="13">
        <f>[1]Projektplan!D32</f>
        <v>1</v>
      </c>
      <c r="E13" s="58">
        <v>45405</v>
      </c>
      <c r="F13" s="58">
        <v>45406</v>
      </c>
      <c r="G13" s="12"/>
      <c r="H13" s="12">
        <f t="shared" si="5"/>
        <v>2</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5">
      <c r="A14" s="31" t="s">
        <v>10</v>
      </c>
      <c r="B14" s="49" t="str">
        <f>[1]Projektplan!B33</f>
        <v>POM Maven</v>
      </c>
      <c r="C14" s="37"/>
      <c r="D14" s="13">
        <f>[1]Projektplan!D33</f>
        <v>1</v>
      </c>
      <c r="E14" s="58">
        <f>[1]Projektplan!E33</f>
        <v>45414</v>
      </c>
      <c r="F14" s="58">
        <f>[1]Projektplan!F33</f>
        <v>45422</v>
      </c>
      <c r="G14" s="12"/>
      <c r="H14" s="12">
        <f t="shared" si="5"/>
        <v>9</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5">
      <c r="A15" s="31"/>
      <c r="B15" s="49" t="str">
        <f>[1]Projektplan!B34</f>
        <v>Use Case Diagramm</v>
      </c>
      <c r="C15" s="37" t="str">
        <f>[1]Projektplan!C34</f>
        <v>Le</v>
      </c>
      <c r="D15" s="13">
        <f>[1]Projektplan!D34</f>
        <v>1</v>
      </c>
      <c r="E15" s="58">
        <f>[1]Projektplan!E34</f>
        <v>45414</v>
      </c>
      <c r="F15" s="58">
        <f>[1]Projektplan!F34</f>
        <v>45422</v>
      </c>
      <c r="G15" s="12"/>
      <c r="H15" s="12">
        <f t="shared" si="5"/>
        <v>9</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5">
      <c r="A16" s="30"/>
      <c r="B16" s="49" t="str">
        <f>[1]Projektplan!B35</f>
        <v>Tests</v>
      </c>
      <c r="C16" s="37" t="s">
        <v>50</v>
      </c>
      <c r="D16" s="13">
        <f>[1]Projektplan!D35</f>
        <v>1</v>
      </c>
      <c r="E16" s="58">
        <f>[1]Projektplan!E35</f>
        <v>45405</v>
      </c>
      <c r="F16" s="58">
        <f>[1]Projektplan!F35</f>
        <v>45413</v>
      </c>
      <c r="G16" s="12"/>
      <c r="H16" s="12">
        <f t="shared" si="5"/>
        <v>9</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5">
      <c r="A17" s="30"/>
      <c r="B17" s="14"/>
      <c r="C17" s="51" t="s">
        <v>49</v>
      </c>
      <c r="D17" s="15"/>
      <c r="E17" s="43"/>
      <c r="F17" s="44"/>
      <c r="G17" s="12"/>
      <c r="H17" s="12" t="str">
        <f t="shared" si="5"/>
        <v/>
      </c>
      <c r="I17" s="17"/>
      <c r="J17" s="17"/>
      <c r="K17" s="17"/>
      <c r="L17" s="17"/>
      <c r="M17" s="17"/>
      <c r="N17" s="17"/>
      <c r="O17" s="17"/>
      <c r="P17" s="17"/>
      <c r="Q17" s="17"/>
      <c r="R17" s="17"/>
      <c r="S17" s="17"/>
      <c r="T17" s="17"/>
      <c r="U17" s="17"/>
      <c r="V17" s="17"/>
      <c r="W17" s="17"/>
      <c r="X17" s="17"/>
      <c r="Y17" s="17"/>
      <c r="Z17" s="17"/>
      <c r="AA17" s="17"/>
      <c r="AB17" s="17"/>
      <c r="AC17" s="17"/>
      <c r="AD17" s="59"/>
      <c r="AE17" s="59"/>
      <c r="AF17" s="59"/>
      <c r="AG17" s="59"/>
      <c r="AH17" s="59"/>
      <c r="AI17" s="59"/>
      <c r="AJ17" s="59"/>
      <c r="AK17" s="59"/>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5">
      <c r="A18" s="30"/>
      <c r="B18" s="50" t="s">
        <v>48</v>
      </c>
      <c r="C18" s="38" t="s">
        <v>46</v>
      </c>
      <c r="D18" s="54">
        <v>1</v>
      </c>
      <c r="E18" s="45">
        <v>45433</v>
      </c>
      <c r="F18" s="45">
        <v>45433</v>
      </c>
      <c r="G18" s="12"/>
      <c r="H18" s="12">
        <f t="shared" si="5"/>
        <v>1</v>
      </c>
      <c r="I18" s="17"/>
      <c r="J18" s="17"/>
      <c r="K18" s="17"/>
      <c r="L18" s="17"/>
      <c r="M18" s="17"/>
      <c r="N18" s="17"/>
      <c r="O18" s="17"/>
      <c r="P18" s="17"/>
      <c r="Q18" s="17"/>
      <c r="R18" s="17"/>
      <c r="S18" s="17"/>
      <c r="T18" s="17"/>
      <c r="U18" s="17"/>
      <c r="V18" s="17"/>
      <c r="W18" s="17"/>
      <c r="X18" s="17"/>
      <c r="Y18" s="18"/>
      <c r="Z18" s="17"/>
      <c r="AA18" s="17"/>
      <c r="AB18" s="17"/>
      <c r="AC18" s="17"/>
      <c r="AD18" s="59"/>
      <c r="AE18" s="60"/>
      <c r="AF18" s="59"/>
      <c r="AG18" s="59"/>
      <c r="AH18" s="59"/>
      <c r="AI18" s="59"/>
      <c r="AJ18" s="59"/>
      <c r="AK18" s="59"/>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5">
      <c r="A19" s="30"/>
      <c r="B19" s="50" t="s">
        <v>47</v>
      </c>
      <c r="C19" s="38" t="s">
        <v>54</v>
      </c>
      <c r="D19" s="54">
        <v>1</v>
      </c>
      <c r="E19" s="45">
        <v>45433</v>
      </c>
      <c r="F19" s="45">
        <v>45437</v>
      </c>
      <c r="G19" s="12"/>
      <c r="H19" s="12">
        <f t="shared" si="5"/>
        <v>5</v>
      </c>
      <c r="I19" s="17"/>
      <c r="J19" s="17"/>
      <c r="K19" s="17"/>
      <c r="L19" s="17"/>
      <c r="M19" s="17"/>
      <c r="N19" s="17"/>
      <c r="O19" s="17"/>
      <c r="P19" s="17"/>
      <c r="Q19" s="17"/>
      <c r="R19" s="17"/>
      <c r="S19" s="17"/>
      <c r="T19" s="17"/>
      <c r="U19" s="17"/>
      <c r="V19" s="17"/>
      <c r="W19" s="17"/>
      <c r="X19" s="17"/>
      <c r="Y19" s="17"/>
      <c r="Z19" s="17"/>
      <c r="AA19" s="17"/>
      <c r="AB19" s="17"/>
      <c r="AC19" s="17"/>
      <c r="AD19" s="59"/>
      <c r="AE19" s="59"/>
      <c r="AF19" s="59"/>
      <c r="AG19" s="59"/>
      <c r="AH19" s="59"/>
      <c r="AI19" s="59"/>
      <c r="AJ19" s="59"/>
      <c r="AK19" s="59"/>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5">
      <c r="A20" s="30"/>
      <c r="B20" s="50" t="s">
        <v>45</v>
      </c>
      <c r="C20" s="38" t="s">
        <v>54</v>
      </c>
      <c r="D20" s="54">
        <v>1</v>
      </c>
      <c r="E20" s="45">
        <v>45419</v>
      </c>
      <c r="F20" s="45">
        <v>45426</v>
      </c>
      <c r="G20" s="12"/>
      <c r="H20" s="12">
        <f t="shared" si="5"/>
        <v>8</v>
      </c>
      <c r="I20" s="17"/>
      <c r="J20" s="17"/>
      <c r="K20" s="17"/>
      <c r="L20" s="17"/>
      <c r="M20" s="17"/>
      <c r="N20" s="17"/>
      <c r="O20" s="17"/>
      <c r="P20" s="17"/>
      <c r="Q20" s="17"/>
      <c r="R20" s="17"/>
      <c r="S20" s="17"/>
      <c r="T20" s="17"/>
      <c r="U20" s="17"/>
      <c r="V20" s="17"/>
      <c r="W20" s="17"/>
      <c r="X20" s="17"/>
      <c r="Y20" s="17"/>
      <c r="Z20" s="17"/>
      <c r="AA20" s="17"/>
      <c r="AB20" s="17"/>
      <c r="AC20" s="17"/>
      <c r="AD20" s="59"/>
      <c r="AE20" s="59"/>
      <c r="AF20" s="59"/>
      <c r="AG20" s="59"/>
      <c r="AH20" s="59"/>
      <c r="AI20" s="59"/>
      <c r="AJ20" s="59"/>
      <c r="AK20" s="59"/>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5">
      <c r="A21" s="30"/>
      <c r="B21" s="50" t="s">
        <v>44</v>
      </c>
      <c r="C21" s="38" t="s">
        <v>43</v>
      </c>
      <c r="D21" s="54">
        <v>1</v>
      </c>
      <c r="E21" s="45">
        <v>45426</v>
      </c>
      <c r="F21" s="45">
        <v>45433</v>
      </c>
      <c r="G21" s="12"/>
      <c r="H21" s="12">
        <f t="shared" si="5"/>
        <v>8</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5">
      <c r="A22" s="30"/>
      <c r="B22" s="52" t="s">
        <v>42</v>
      </c>
      <c r="C22" s="38" t="s">
        <v>41</v>
      </c>
      <c r="D22" s="54">
        <v>1</v>
      </c>
      <c r="E22" s="45">
        <v>45433</v>
      </c>
      <c r="F22" s="45">
        <v>45440</v>
      </c>
      <c r="G22" s="12"/>
      <c r="H22" s="12">
        <f t="shared" si="5"/>
        <v>8</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5">
      <c r="A23" s="30"/>
      <c r="B23" s="55" t="s">
        <v>40</v>
      </c>
      <c r="C23" s="16" t="s">
        <v>54</v>
      </c>
      <c r="D23" s="54">
        <v>1</v>
      </c>
      <c r="E23" s="61">
        <v>45433</v>
      </c>
      <c r="F23" s="61">
        <v>45440</v>
      </c>
      <c r="G23" s="12"/>
      <c r="H23" s="12">
        <f t="shared" si="5"/>
        <v>8</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5">
      <c r="A24" s="30"/>
      <c r="B24" s="56" t="s">
        <v>59</v>
      </c>
      <c r="C24" s="38" t="s">
        <v>46</v>
      </c>
      <c r="D24" s="54">
        <v>1</v>
      </c>
      <c r="E24" s="45">
        <v>45426</v>
      </c>
      <c r="F24" s="45">
        <v>45433</v>
      </c>
      <c r="G24" s="12"/>
      <c r="H24" s="12">
        <f t="shared" si="5"/>
        <v>8</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5">
      <c r="A25" s="30"/>
      <c r="B25" s="56" t="s">
        <v>51</v>
      </c>
      <c r="C25" s="38" t="s">
        <v>62</v>
      </c>
      <c r="D25" s="54">
        <v>1</v>
      </c>
      <c r="E25" s="45">
        <v>45447</v>
      </c>
      <c r="F25" s="45">
        <v>45571</v>
      </c>
      <c r="G25" s="12"/>
      <c r="H25" s="12">
        <f t="shared" si="5"/>
        <v>125</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5">
      <c r="A26" s="30"/>
      <c r="B26" s="56" t="s">
        <v>52</v>
      </c>
      <c r="C26" s="38" t="s">
        <v>43</v>
      </c>
      <c r="D26" s="54">
        <v>1</v>
      </c>
      <c r="E26" s="45">
        <v>45453</v>
      </c>
      <c r="F26" s="45">
        <v>45455</v>
      </c>
      <c r="G26" s="12"/>
      <c r="H26" s="12">
        <f t="shared" si="5"/>
        <v>3</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5">
      <c r="A27" s="30"/>
      <c r="B27" s="56" t="s">
        <v>70</v>
      </c>
      <c r="C27" s="38" t="s">
        <v>41</v>
      </c>
      <c r="D27" s="54">
        <v>1</v>
      </c>
      <c r="E27" s="45">
        <v>45449</v>
      </c>
      <c r="F27" s="45">
        <v>45456</v>
      </c>
      <c r="G27" s="12"/>
      <c r="H27" s="12">
        <f t="shared" si="5"/>
        <v>8</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5">
      <c r="A28" s="30"/>
      <c r="B28" s="56" t="s">
        <v>53</v>
      </c>
      <c r="C28" s="38" t="s">
        <v>54</v>
      </c>
      <c r="D28" s="54">
        <v>1</v>
      </c>
      <c r="E28" s="45">
        <v>45433</v>
      </c>
      <c r="F28" s="45">
        <v>45440</v>
      </c>
      <c r="G28" s="12"/>
      <c r="H28" s="12">
        <f t="shared" si="5"/>
        <v>8</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5">
      <c r="A29" s="30"/>
      <c r="B29" s="56" t="s">
        <v>55</v>
      </c>
      <c r="C29" s="38" t="s">
        <v>43</v>
      </c>
      <c r="D29" s="54">
        <v>1</v>
      </c>
      <c r="E29" s="45">
        <v>45433</v>
      </c>
      <c r="F29" s="45">
        <v>45440</v>
      </c>
      <c r="G29" s="12"/>
      <c r="H29" s="12">
        <f t="shared" si="5"/>
        <v>8</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5">
      <c r="A30" s="30"/>
      <c r="B30" s="56" t="s">
        <v>56</v>
      </c>
      <c r="C30" s="38" t="s">
        <v>54</v>
      </c>
      <c r="D30" s="54">
        <v>1</v>
      </c>
      <c r="E30" s="45">
        <v>45433</v>
      </c>
      <c r="F30" s="45">
        <v>45440</v>
      </c>
      <c r="G30" s="12"/>
      <c r="H30" s="12">
        <f t="shared" si="5"/>
        <v>8</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5">
      <c r="A31" s="30"/>
      <c r="B31" s="53" t="s">
        <v>57</v>
      </c>
      <c r="C31" s="38" t="s">
        <v>43</v>
      </c>
      <c r="D31" s="54">
        <v>1</v>
      </c>
      <c r="E31" s="45">
        <v>45440</v>
      </c>
      <c r="F31" s="45">
        <v>45447</v>
      </c>
      <c r="G31" s="12"/>
      <c r="H31" s="12">
        <f>IF(OR(ISBLANK(task_start),ISBLANK(task_end)),"",task_end-task_start+1)</f>
        <v>8</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5">
      <c r="A32" s="30" t="s">
        <v>11</v>
      </c>
      <c r="B32" s="57" t="s">
        <v>58</v>
      </c>
      <c r="C32" s="38" t="s">
        <v>54</v>
      </c>
      <c r="D32" s="54">
        <v>1</v>
      </c>
      <c r="E32" s="45">
        <v>45440</v>
      </c>
      <c r="F32" s="45">
        <v>45447</v>
      </c>
      <c r="G32" s="12"/>
      <c r="H32" s="12">
        <f>IF(OR(ISBLANK(task_start),ISBLANK(task_end)),"",task_end-task_start+1)</f>
        <v>8</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5">
      <c r="A33" s="30" t="s">
        <v>64</v>
      </c>
      <c r="B33" s="57" t="s">
        <v>67</v>
      </c>
      <c r="C33" s="38" t="s">
        <v>43</v>
      </c>
      <c r="D33" s="54">
        <v>1</v>
      </c>
      <c r="E33" s="45">
        <v>45448</v>
      </c>
      <c r="F33" s="45">
        <v>45510</v>
      </c>
      <c r="G33" s="12"/>
      <c r="H33" s="12"/>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5">
      <c r="A34" s="30"/>
      <c r="B34" s="57" t="s">
        <v>65</v>
      </c>
      <c r="C34" s="38"/>
      <c r="D34" s="54">
        <v>1</v>
      </c>
      <c r="E34" s="45">
        <v>45449</v>
      </c>
      <c r="F34" s="45">
        <v>45453</v>
      </c>
      <c r="G34" s="12"/>
      <c r="H34" s="12"/>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5">
      <c r="A35" s="30"/>
      <c r="B35" s="57" t="s">
        <v>66</v>
      </c>
      <c r="C35" s="38" t="s">
        <v>46</v>
      </c>
      <c r="D35" s="54">
        <v>1</v>
      </c>
      <c r="E35" s="45">
        <v>45448</v>
      </c>
      <c r="F35" s="45">
        <v>45448</v>
      </c>
      <c r="G35" s="12"/>
      <c r="H35" s="12"/>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5">
      <c r="A36" s="31" t="s">
        <v>12</v>
      </c>
      <c r="B36" s="53" t="s">
        <v>60</v>
      </c>
      <c r="C36" s="38"/>
      <c r="D36" s="54"/>
      <c r="E36" s="45">
        <v>45449</v>
      </c>
      <c r="F36" s="45">
        <v>45453</v>
      </c>
      <c r="G36" s="12"/>
      <c r="H36" s="12">
        <f>IF(OR(ISBLANK(task_start),ISBLANK(task_end)),"",task_end-task_start+1)</f>
        <v>5</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5">
      <c r="A37" s="31"/>
      <c r="B37" s="53" t="s">
        <v>63</v>
      </c>
      <c r="C37" s="38" t="s">
        <v>71</v>
      </c>
      <c r="D37" s="54">
        <v>0.5</v>
      </c>
      <c r="E37" s="45">
        <v>45453</v>
      </c>
      <c r="F37" s="45">
        <v>45456</v>
      </c>
      <c r="G37" s="12"/>
      <c r="H37" s="12"/>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5">
      <c r="A38" s="31"/>
      <c r="B38" s="53" t="s">
        <v>68</v>
      </c>
      <c r="C38" s="38" t="s">
        <v>69</v>
      </c>
      <c r="D38" s="54"/>
      <c r="E38" s="45">
        <v>45455</v>
      </c>
      <c r="F38" s="45">
        <v>45455</v>
      </c>
      <c r="G38" s="12"/>
      <c r="H38" s="12"/>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5">
      <c r="A39" s="31"/>
      <c r="B39" s="53" t="s">
        <v>73</v>
      </c>
      <c r="C39" s="38"/>
      <c r="D39" s="54"/>
      <c r="E39" s="45">
        <v>45455</v>
      </c>
      <c r="F39" s="45">
        <v>45458</v>
      </c>
      <c r="G39" s="12"/>
      <c r="H39" s="12"/>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5">
      <c r="A40" s="31"/>
      <c r="B40" s="53" t="s">
        <v>72</v>
      </c>
      <c r="C40" s="38"/>
      <c r="D40" s="54"/>
      <c r="E40" s="45">
        <v>45454</v>
      </c>
      <c r="F40" s="45">
        <v>45458</v>
      </c>
      <c r="G40" s="12"/>
      <c r="H40" s="12"/>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ht="30" customHeight="1" thickBot="1" x14ac:dyDescent="0.5">
      <c r="B41" s="57" t="s">
        <v>61</v>
      </c>
      <c r="C41" s="38" t="s">
        <v>43</v>
      </c>
      <c r="D41" s="54">
        <v>1</v>
      </c>
      <c r="E41" s="45">
        <v>45454</v>
      </c>
      <c r="F41" s="45">
        <v>45454</v>
      </c>
      <c r="G41" s="12"/>
      <c r="H41" s="12">
        <f>IF(OR(ISBLANK(task_start),ISBLANK(task_end)),"",task_end-task_start+1)</f>
        <v>1</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ht="30" customHeight="1" x14ac:dyDescent="0.45">
      <c r="C42" s="10"/>
      <c r="F42" s="32"/>
    </row>
    <row r="43" spans="1:64" ht="30" customHeight="1" x14ac:dyDescent="0.45">
      <c r="C43" s="11"/>
    </row>
  </sheetData>
  <mergeCells count="12">
    <mergeCell ref="AY4:BE4"/>
    <mergeCell ref="BF4:BL4"/>
    <mergeCell ref="E3:F3"/>
    <mergeCell ref="I4:O4"/>
    <mergeCell ref="P4:V4"/>
    <mergeCell ref="W4:AC4"/>
    <mergeCell ref="AD4:AJ4"/>
    <mergeCell ref="B8:F8"/>
    <mergeCell ref="C3:D3"/>
    <mergeCell ref="C4:D4"/>
    <mergeCell ref="AK4:AQ4"/>
    <mergeCell ref="AR4:AX4"/>
  </mergeCells>
  <conditionalFormatting sqref="C23">
    <cfRule type="dataBar" priority="1">
      <dataBar>
        <cfvo type="num" val="0"/>
        <cfvo type="num" val="1"/>
        <color theme="0" tint="-0.249977111117893"/>
      </dataBar>
      <extLst>
        <ext xmlns:x14="http://schemas.microsoft.com/office/spreadsheetml/2009/9/main" uri="{B025F937-C7B1-47D3-B67F-A62EFF666E3E}">
          <x14:id>{FA7E8EBA-13CF-4195-948D-C5117DA0524D}</x14:id>
        </ext>
      </extLst>
    </cfRule>
  </conditionalFormatting>
  <conditionalFormatting sqref="D9:D16">
    <cfRule type="dataBar" priority="2">
      <dataBar>
        <cfvo type="num" val="0"/>
        <cfvo type="num" val="1"/>
        <color theme="0" tint="-0.249977111117893"/>
      </dataBar>
      <extLst>
        <ext xmlns:x14="http://schemas.microsoft.com/office/spreadsheetml/2009/9/main" uri="{B025F937-C7B1-47D3-B67F-A62EFF666E3E}">
          <x14:id>{6145FD8C-646D-42F2-8307-445A372E97FF}</x14:id>
        </ext>
      </extLst>
    </cfRule>
  </conditionalFormatting>
  <conditionalFormatting sqref="D17:D41 D7">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35">
      <formula>AND(TODAY()&gt;=I$5,TODAY()&lt;J$5)</formula>
    </cfRule>
  </conditionalFormatting>
  <conditionalFormatting sqref="I7:BL41">
    <cfRule type="expression" dxfId="1" priority="29">
      <formula>AND(task_start&lt;=I$5,ROUNDDOWN((task_end-task_start+1)*task_progress,0)+task_start-1&gt;=I$5)</formula>
    </cfRule>
    <cfRule type="expression" dxfId="0" priority="30"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A7E8EBA-13CF-4195-948D-C5117DA0524D}">
            <x14:dataBar minLength="0" maxLength="100" gradient="0">
              <x14:cfvo type="num">
                <xm:f>0</xm:f>
              </x14:cfvo>
              <x14:cfvo type="num">
                <xm:f>1</xm:f>
              </x14:cfvo>
              <x14:negativeFillColor rgb="FFFF0000"/>
              <x14:axisColor rgb="FF000000"/>
            </x14:dataBar>
          </x14:cfRule>
          <xm:sqref>C23</xm:sqref>
        </x14:conditionalFormatting>
        <x14:conditionalFormatting xmlns:xm="http://schemas.microsoft.com/office/excel/2006/main">
          <x14:cfRule type="dataBar" id="{6145FD8C-646D-42F2-8307-445A372E97FF}">
            <x14:dataBar minLength="0" maxLength="100" gradient="0">
              <x14:cfvo type="num">
                <xm:f>0</xm:f>
              </x14:cfvo>
              <x14:cfvo type="num">
                <xm:f>1</xm:f>
              </x14:cfvo>
              <x14:negativeFillColor rgb="FFFF0000"/>
              <x14:axisColor rgb="FF000000"/>
            </x14:dataBar>
          </x14:cfRule>
          <xm:sqref>D9:D16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D17:D41 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0" customWidth="1"/>
    <col min="2" max="16384" width="9.1328125" style="2"/>
  </cols>
  <sheetData>
    <row r="1" spans="1:2" ht="46.5" customHeight="1" x14ac:dyDescent="0.4"/>
    <row r="2" spans="1:2" s="22" customFormat="1" ht="15.75" x14ac:dyDescent="0.45">
      <c r="A2" s="21" t="s">
        <v>24</v>
      </c>
      <c r="B2" s="21"/>
    </row>
    <row r="3" spans="1:2" s="26" customFormat="1" ht="27" customHeight="1" x14ac:dyDescent="0.45">
      <c r="A3" s="42" t="s">
        <v>25</v>
      </c>
      <c r="B3" s="27"/>
    </row>
    <row r="4" spans="1:2" s="23" customFormat="1" ht="25.5" x14ac:dyDescent="0.75">
      <c r="A4" s="24" t="s">
        <v>26</v>
      </c>
    </row>
    <row r="5" spans="1:2" ht="74.099999999999994" customHeight="1" x14ac:dyDescent="0.4">
      <c r="A5" s="25" t="s">
        <v>27</v>
      </c>
    </row>
    <row r="6" spans="1:2" ht="26.25" customHeight="1" x14ac:dyDescent="0.4">
      <c r="A6" s="24" t="s">
        <v>28</v>
      </c>
    </row>
    <row r="7" spans="1:2" s="20" customFormat="1" ht="204.95" customHeight="1" x14ac:dyDescent="0.45">
      <c r="A7" s="29" t="s">
        <v>29</v>
      </c>
    </row>
    <row r="8" spans="1:2" s="23" customFormat="1" ht="25.5" x14ac:dyDescent="0.75">
      <c r="A8" s="24" t="s">
        <v>30</v>
      </c>
    </row>
    <row r="9" spans="1:2" ht="71.25" x14ac:dyDescent="0.4">
      <c r="A9" s="25" t="s">
        <v>31</v>
      </c>
    </row>
    <row r="10" spans="1:2" s="20" customFormat="1" ht="27.95" customHeight="1" x14ac:dyDescent="0.45">
      <c r="A10" s="28" t="s">
        <v>32</v>
      </c>
    </row>
    <row r="11" spans="1:2" s="23" customFormat="1" ht="25.5" x14ac:dyDescent="0.75">
      <c r="A11" s="24" t="s">
        <v>33</v>
      </c>
    </row>
    <row r="12" spans="1:2" ht="28.5" x14ac:dyDescent="0.4">
      <c r="A12" s="25" t="s">
        <v>34</v>
      </c>
    </row>
    <row r="13" spans="1:2" s="20" customFormat="1" ht="27.95" customHeight="1" x14ac:dyDescent="0.45">
      <c r="A13" s="28" t="s">
        <v>35</v>
      </c>
    </row>
    <row r="14" spans="1:2" s="23" customFormat="1" ht="25.5" x14ac:dyDescent="0.75">
      <c r="A14" s="24" t="s">
        <v>36</v>
      </c>
    </row>
    <row r="15" spans="1:2" ht="75" customHeight="1" x14ac:dyDescent="0.4">
      <c r="A15" s="25" t="s">
        <v>37</v>
      </c>
    </row>
    <row r="16" spans="1:2" ht="71.25" x14ac:dyDescent="0.4">
      <c r="A16" s="25"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2024-06-13T06:51:52Z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