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759BD8D9-72EE-465C-9431-5AA3910EBD52}" xr6:coauthVersionLast="34" xr6:coauthVersionMax="34" xr10:uidLastSave="{00000000-0000-0000-0000-000000000000}"/>
  <bookViews>
    <workbookView xWindow="0" yWindow="0" windowWidth="28800" windowHeight="12225" activeTab="3" xr2:uid="{C79A5310-06E7-4361-8190-5E22AF56C55D}"/>
  </bookViews>
  <sheets>
    <sheet name="CheetSheet" sheetId="1" r:id="rId1"/>
    <sheet name="Examples 1" sheetId="2" r:id="rId2"/>
    <sheet name="Examples 2" sheetId="3" r:id="rId3"/>
    <sheet name="Examples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C11" i="4"/>
  <c r="B11" i="4"/>
  <c r="A11" i="4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M25" i="2"/>
  <c r="M27" i="2" s="1"/>
  <c r="M20" i="2"/>
  <c r="S6" i="2"/>
  <c r="O11" i="2"/>
  <c r="L3" i="2"/>
  <c r="J3" i="2"/>
  <c r="K2" i="2"/>
  <c r="L2" i="2" s="1"/>
  <c r="J2" i="2"/>
  <c r="C18" i="2"/>
  <c r="C19" i="2" s="1"/>
  <c r="C17" i="2"/>
  <c r="A19" i="2" s="1"/>
  <c r="D12" i="2"/>
  <c r="D13" i="2" s="1"/>
  <c r="D11" i="2"/>
  <c r="D10" i="2"/>
  <c r="D5" i="2"/>
  <c r="D4" i="2"/>
  <c r="D3" i="2"/>
  <c r="D6" i="2" s="1"/>
  <c r="M2" i="1"/>
  <c r="L2" i="1"/>
  <c r="K2" i="1"/>
  <c r="J2" i="1"/>
</calcChain>
</file>

<file path=xl/sharedStrings.xml><?xml version="1.0" encoding="utf-8"?>
<sst xmlns="http://schemas.openxmlformats.org/spreadsheetml/2006/main" count="241" uniqueCount="224">
  <si>
    <t xml:space="preserve"> Column 1</t>
  </si>
  <si>
    <t>Column 2</t>
  </si>
  <si>
    <t>Column 3</t>
  </si>
  <si>
    <t>Column 4</t>
  </si>
  <si>
    <t>Row 1</t>
  </si>
  <si>
    <t xml:space="preserve">  </t>
  </si>
  <si>
    <t>Row 2</t>
  </si>
  <si>
    <t>Row 3</t>
  </si>
  <si>
    <t>Row 4</t>
  </si>
  <si>
    <t>ID</t>
  </si>
  <si>
    <t>Breakfast Cost</t>
  </si>
  <si>
    <t>Dinner Cost</t>
  </si>
  <si>
    <t xml:space="preserve">Addition </t>
  </si>
  <si>
    <t xml:space="preserve">Substraction </t>
  </si>
  <si>
    <t>Multiplication</t>
  </si>
  <si>
    <t>Division</t>
  </si>
  <si>
    <t>Shorcuts</t>
  </si>
  <si>
    <t>Description</t>
  </si>
  <si>
    <t>Tab</t>
  </si>
  <si>
    <t>Goes to the left column</t>
  </si>
  <si>
    <t>Shift + Tab</t>
  </si>
  <si>
    <t>Goes to the right column</t>
  </si>
  <si>
    <t>Space</t>
  </si>
  <si>
    <t>Erase the field data</t>
  </si>
  <si>
    <t>Enter</t>
  </si>
  <si>
    <t>Saves the field data &amp; Goes to next field</t>
  </si>
  <si>
    <t>F2</t>
  </si>
  <si>
    <t>Edits the field data</t>
  </si>
  <si>
    <t xml:space="preserve">Ctrl + C </t>
  </si>
  <si>
    <t>Copy the data</t>
  </si>
  <si>
    <t xml:space="preserve">Ctrl + V </t>
  </si>
  <si>
    <t>Paste the data</t>
  </si>
  <si>
    <t>Ctrl + X</t>
  </si>
  <si>
    <t>Remove and Copy</t>
  </si>
  <si>
    <t>Ctrl + Z</t>
  </si>
  <si>
    <t>Undo</t>
  </si>
  <si>
    <t>Ctrl + Y</t>
  </si>
  <si>
    <t>Redo</t>
  </si>
  <si>
    <t>Ctrl + B</t>
  </si>
  <si>
    <t>Bold</t>
  </si>
  <si>
    <t>Ctrl + I</t>
  </si>
  <si>
    <t>Italic</t>
  </si>
  <si>
    <t>Ctrl + U</t>
  </si>
  <si>
    <t>Underline</t>
  </si>
  <si>
    <t>Ctrl + T</t>
  </si>
  <si>
    <t>Quick Table</t>
  </si>
  <si>
    <t>Ctrl + Shift + &amp;</t>
  </si>
  <si>
    <t>Give outside Border</t>
  </si>
  <si>
    <t>Ctrl + Shift + *</t>
  </si>
  <si>
    <t>Grabs the whole table</t>
  </si>
  <si>
    <t>Got text instead of a value</t>
  </si>
  <si>
    <t>Wrong reference</t>
  </si>
  <si>
    <t>Function Wrong</t>
  </si>
  <si>
    <t>#DIV/0</t>
  </si>
  <si>
    <t>50/0</t>
  </si>
  <si>
    <t>IFERROR</t>
  </si>
  <si>
    <t>Returns something else when error</t>
  </si>
  <si>
    <t>ISERR()</t>
  </si>
  <si>
    <t>Error or not</t>
  </si>
  <si>
    <t>Forget to enter the required arguments into a function</t>
  </si>
  <si>
    <t>ERROR.TYPE</t>
  </si>
  <si>
    <t>Tells you the type of error</t>
  </si>
  <si>
    <t>VALUE()</t>
  </si>
  <si>
    <t>Converts or force to numerical number</t>
  </si>
  <si>
    <t>TEXT()</t>
  </si>
  <si>
    <t>Converts the value to a text</t>
  </si>
  <si>
    <t>ISREF</t>
  </si>
  <si>
    <t>Reference or not</t>
  </si>
  <si>
    <t>TYPE</t>
  </si>
  <si>
    <t>TEXT OR VALUE</t>
  </si>
  <si>
    <t>ISTEXT</t>
  </si>
  <si>
    <t>TEXT OR NOT</t>
  </si>
  <si>
    <t>ISBLANK</t>
  </si>
  <si>
    <t>BLANK OR NOT</t>
  </si>
  <si>
    <t>ISNONTEXT</t>
  </si>
  <si>
    <t>NON TEXT OR NOT</t>
  </si>
  <si>
    <t>STDEV()</t>
  </si>
  <si>
    <t>Standard Deviation</t>
  </si>
  <si>
    <t>DATEVALUE()</t>
  </si>
  <si>
    <t>Converts Date Text Into Value</t>
  </si>
  <si>
    <t>Converts Date Into Value</t>
  </si>
  <si>
    <t>DATEDIF()</t>
  </si>
  <si>
    <t>Differ between two dates</t>
  </si>
  <si>
    <t>Present Value</t>
  </si>
  <si>
    <t>Present Value Investment</t>
  </si>
  <si>
    <t>Net Present Value</t>
  </si>
  <si>
    <t>Net Present Value Investment</t>
  </si>
  <si>
    <t>What-if Analysis</t>
  </si>
  <si>
    <t>Grabs the leftmost text in a cell</t>
  </si>
  <si>
    <t>Removes text from the righthand side of the cell</t>
  </si>
  <si>
    <t>Returns a number that represents the positon of a search string in a cell</t>
  </si>
  <si>
    <t>Removes duplicate spaces and spaces on each end of text in a cell</t>
  </si>
  <si>
    <t>Length of the string</t>
  </si>
  <si>
    <t>Finds the string</t>
  </si>
  <si>
    <t>Paste the Value</t>
  </si>
  <si>
    <t>Not the formula</t>
  </si>
  <si>
    <t>Replace the characters</t>
  </si>
  <si>
    <t>First Letter capitalize</t>
  </si>
  <si>
    <t>Attach two strings</t>
  </si>
  <si>
    <t>Scenario Manager, Goal Seek, Data Analysis, Solver, Data Validation</t>
  </si>
  <si>
    <t>Things to Know</t>
  </si>
  <si>
    <t xml:space="preserve">Relative Reference </t>
  </si>
  <si>
    <t>Absolute Reference</t>
  </si>
  <si>
    <t>Sheet Reference</t>
  </si>
  <si>
    <t>SUM(), MIN(), MAX(), AVERAGE(), ABS()</t>
  </si>
  <si>
    <t>IF(), IFCOUNT(), IFCOUNTS()</t>
  </si>
  <si>
    <t>Home Ribbon :: Wrap Text, Align Texts, Numbers</t>
  </si>
  <si>
    <t>Insert Ribbon :: Pivot Table, Graphs</t>
  </si>
  <si>
    <t>Formulas Ribbon:: Trace Precedents, Trace Dependents</t>
  </si>
  <si>
    <t>Data Ribbon :: Sort, Filter, Text to Column, Data Validation, What-if-Analysis, Scenario Manager, Goal Seek, Solver</t>
  </si>
  <si>
    <t>Page Layout Ribbon :: Themes, Colors</t>
  </si>
  <si>
    <t>View Ribbon:: Page Layout, Hide &amp; Show</t>
  </si>
  <si>
    <t>LEFT</t>
  </si>
  <si>
    <t>RIGHT</t>
  </si>
  <si>
    <t>FIND</t>
  </si>
  <si>
    <t>TRIM</t>
  </si>
  <si>
    <t>LEN</t>
  </si>
  <si>
    <t>SUBSTITUTE</t>
  </si>
  <si>
    <t>PROPER</t>
  </si>
  <si>
    <t>CONCATENATE</t>
  </si>
  <si>
    <t>Marzia's Pocket</t>
  </si>
  <si>
    <t>Meal</t>
  </si>
  <si>
    <t xml:space="preserve">My Share </t>
  </si>
  <si>
    <t>Marzia Share</t>
  </si>
  <si>
    <t>Total</t>
  </si>
  <si>
    <t>Breakfast</t>
  </si>
  <si>
    <t>Lunch</t>
  </si>
  <si>
    <t>Dinner</t>
  </si>
  <si>
    <t>Total Spend</t>
  </si>
  <si>
    <t>My Pocket</t>
  </si>
  <si>
    <t>Budget Per Person</t>
  </si>
  <si>
    <t>Calculation</t>
  </si>
  <si>
    <t>I spent on Marzia</t>
  </si>
  <si>
    <t>Marzia spend on me</t>
  </si>
  <si>
    <t>Dates</t>
  </si>
  <si>
    <t>Date Values</t>
  </si>
  <si>
    <t>Difference in Days</t>
  </si>
  <si>
    <t>This year</t>
  </si>
  <si>
    <t>Rate</t>
  </si>
  <si>
    <t>Year 1</t>
  </si>
  <si>
    <t>Year 2</t>
  </si>
  <si>
    <t>Year 3</t>
  </si>
  <si>
    <t>Year 4</t>
  </si>
  <si>
    <t>Year 5</t>
  </si>
  <si>
    <t>NPV</t>
  </si>
  <si>
    <t>PRESENT VALUE</t>
  </si>
  <si>
    <t>Annual Interest Rate</t>
  </si>
  <si>
    <t>Loan term(years)</t>
  </si>
  <si>
    <t>Payment (monthly)</t>
  </si>
  <si>
    <t>Loan Amount</t>
  </si>
  <si>
    <t>Weekly Sales</t>
  </si>
  <si>
    <t>Total Costs</t>
  </si>
  <si>
    <t>Baguette Price</t>
  </si>
  <si>
    <t>Sold to regulars</t>
  </si>
  <si>
    <t>New Customers</t>
  </si>
  <si>
    <t>Total Revenues</t>
  </si>
  <si>
    <t>Fixed Costs</t>
  </si>
  <si>
    <t>Ad Costs</t>
  </si>
  <si>
    <t xml:space="preserve">Net Income </t>
  </si>
  <si>
    <t>Random Data</t>
  </si>
  <si>
    <t>ssssWALTON,GRANT.202*431*4040</t>
  </si>
  <si>
    <t>ssANDREWS,CIERRA.646*351*8529</t>
  </si>
  <si>
    <t>ssSTEELE,BRYNLEE.917*652*6716</t>
  </si>
  <si>
    <t>sssssDUNN,MADILYNN.212*679*6373</t>
  </si>
  <si>
    <t>sWELCH,LILAH.202*596*6969</t>
  </si>
  <si>
    <t>sPARRISH,GABRIEL.703*538*8735</t>
  </si>
  <si>
    <t>ssssKEY,XAVIER.917*657*6528</t>
  </si>
  <si>
    <t>sssssBALL,YARITZA.212*519*4075</t>
  </si>
  <si>
    <t>sNELSON,JAZLYN.718*913*7723</t>
  </si>
  <si>
    <t>sFOSTER,MAKENZIE.347*714*3418</t>
  </si>
  <si>
    <t>sssSALINAS,PAMELA.718*376*6902</t>
  </si>
  <si>
    <t>sMATHIS,IRELAND.917*538*7421</t>
  </si>
  <si>
    <t>sssHYDE,SPENCER.202*517*3275</t>
  </si>
  <si>
    <t>sMCKENZIE,JAYDA.646*893*1014</t>
  </si>
  <si>
    <t>ssMOORE,KARLY.202*216*6224</t>
  </si>
  <si>
    <t>ssDUFFY,MAXIMO.240*677*8638</t>
  </si>
  <si>
    <t>sCLEVELAND,MIRANDA.646*492*5471</t>
  </si>
  <si>
    <t>sCHASE,MELISSA.646*749*7422</t>
  </si>
  <si>
    <t>sREESE,DIEGO.301*634*9751</t>
  </si>
  <si>
    <t>ssssRIVERS,BRICE.212*716*8642</t>
  </si>
  <si>
    <t>sssssLAWSON,NOEL.646*351*4181</t>
  </si>
  <si>
    <t>ssssMUNOZ,ITZEL.917*824*2362</t>
  </si>
  <si>
    <t>sssSIMS,GINA.212*381*7598</t>
  </si>
  <si>
    <t>sssssWHITEHEAD,KEYLA.646*334*6513</t>
  </si>
  <si>
    <t>ssssWHITAKER,ALONDRA.646*611*4024</t>
  </si>
  <si>
    <t>ssssTHOMPSON,KAIDEN.917*889*3974</t>
  </si>
  <si>
    <t>sSTOKES,PAYTON.301*363*4329</t>
  </si>
  <si>
    <t>ssBRADFORD,ALIZA.301*360*1746</t>
  </si>
  <si>
    <t>sssBURKE,BREANNA.202*740*4579</t>
  </si>
  <si>
    <t>sssssDURAN,WYATT.703*941*9848</t>
  </si>
  <si>
    <t>sssssHAMPTON,MYLES.646*942*2079</t>
  </si>
  <si>
    <t>sssBURGESS,LAUREN.301*868*1211</t>
  </si>
  <si>
    <t>sssssPETERS,SHERLYN.301*496*5674</t>
  </si>
  <si>
    <t>sssWARE,MOHAMMAD.301*833*8468</t>
  </si>
  <si>
    <t>ssRIVERS,ISABELA.917*481*1265</t>
  </si>
  <si>
    <t>ssssSHARPE,CAMDEN.917*265*1355</t>
  </si>
  <si>
    <t>sssRODRIGUEZ,JAQUELINE.646*290*2946</t>
  </si>
  <si>
    <t>sssssHEWITT,FAITH.646*716*2288</t>
  </si>
  <si>
    <t>ssMALONE,HALLIE.240*312*8237</t>
  </si>
  <si>
    <t>ssVALENTINE,ROCCO.646*590*4581</t>
  </si>
  <si>
    <t xml:space="preserve">Student </t>
  </si>
  <si>
    <t>Section</t>
  </si>
  <si>
    <t>Test 1</t>
  </si>
  <si>
    <t>Test 2</t>
  </si>
  <si>
    <t xml:space="preserve">Test 3 </t>
  </si>
  <si>
    <t>Assignment 1</t>
  </si>
  <si>
    <t xml:space="preserve">Assignment 2 </t>
  </si>
  <si>
    <t>Presentation</t>
  </si>
  <si>
    <t>Sum</t>
  </si>
  <si>
    <t>Overall Grade</t>
  </si>
  <si>
    <t>Marzia</t>
  </si>
  <si>
    <t>Blue</t>
  </si>
  <si>
    <t>Photon</t>
  </si>
  <si>
    <t>Pink</t>
  </si>
  <si>
    <t>Samith</t>
  </si>
  <si>
    <t>Sam</t>
  </si>
  <si>
    <t>Red</t>
  </si>
  <si>
    <t>Urmi</t>
  </si>
  <si>
    <t>Grade A</t>
  </si>
  <si>
    <t>Grade B</t>
  </si>
  <si>
    <t>Grade C</t>
  </si>
  <si>
    <t>VLOOKUP</t>
  </si>
  <si>
    <t>Rambo</t>
  </si>
  <si>
    <t>Wonky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</si>
</sst>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6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21" fontId="0" fillId="0" borderId="3" xfId="0" applyNumberFormat="1" applyBorder="1"/>
    <xf numFmtId="6" fontId="0" fillId="0" borderId="5" xfId="0" applyNumberFormat="1" applyBorder="1"/>
    <xf numFmtId="9" fontId="0" fillId="0" borderId="5" xfId="0" applyNumberFormat="1" applyBorder="1"/>
    <xf numFmtId="8" fontId="0" fillId="0" borderId="8" xfId="0" applyNumberFormat="1" applyBorder="1"/>
    <xf numFmtId="0" fontId="0" fillId="0" borderId="4" xfId="0" applyFont="1" applyBorder="1" applyAlignment="1">
      <alignment horizontal="left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6019D-1D4B-4CB6-BA8A-3B93C92718F2}" name="Table3" displayName="Table3" ref="O1:P17" totalsRowShown="0" headerRowDxfId="3" dataDxfId="2">
  <tableColumns count="2">
    <tableColumn id="1" xr3:uid="{518DFF79-D2A9-4EDD-ACAE-071A0D17A1F1}" name="Shorcuts" dataDxfId="1"/>
    <tableColumn id="2" xr3:uid="{FC733EE2-61C7-4E9C-A6A9-A4181FDC7042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E6C9-5C62-4C58-8F1D-5D3AC745B48D}">
  <dimension ref="A1:P54"/>
  <sheetViews>
    <sheetView workbookViewId="0">
      <selection activeCell="A21" sqref="A21"/>
    </sheetView>
  </sheetViews>
  <sheetFormatPr defaultRowHeight="15" x14ac:dyDescent="0.25"/>
  <cols>
    <col min="7" max="7" width="6.75" customWidth="1"/>
    <col min="8" max="8" width="11.875" bestFit="1" customWidth="1"/>
    <col min="9" max="9" width="9.75" customWidth="1"/>
    <col min="11" max="11" width="10.625" customWidth="1"/>
    <col min="12" max="12" width="12.5" customWidth="1"/>
    <col min="15" max="15" width="14.5" bestFit="1" customWidth="1"/>
    <col min="16" max="16" width="53.875" customWidth="1"/>
  </cols>
  <sheetData>
    <row r="1" spans="1:16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G1" s="10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2" t="s">
        <v>15</v>
      </c>
      <c r="O1" s="16" t="s">
        <v>16</v>
      </c>
      <c r="P1" s="16" t="s">
        <v>17</v>
      </c>
    </row>
    <row r="2" spans="1:16" x14ac:dyDescent="0.25">
      <c r="A2" s="4" t="s">
        <v>4</v>
      </c>
      <c r="B2" s="5"/>
      <c r="C2" s="5" t="s">
        <v>5</v>
      </c>
      <c r="D2" s="5"/>
      <c r="E2" s="6"/>
      <c r="G2" s="13">
        <v>1</v>
      </c>
      <c r="H2" s="14">
        <v>45</v>
      </c>
      <c r="I2" s="14">
        <v>45</v>
      </c>
      <c r="J2" s="14">
        <f>H2+I2</f>
        <v>90</v>
      </c>
      <c r="K2" s="14">
        <f>H2-I2</f>
        <v>0</v>
      </c>
      <c r="L2" s="14">
        <f>H2*I2</f>
        <v>2025</v>
      </c>
      <c r="M2" s="15">
        <f>H2/I2</f>
        <v>1</v>
      </c>
      <c r="O2" s="17" t="s">
        <v>18</v>
      </c>
      <c r="P2" s="17" t="s">
        <v>19</v>
      </c>
    </row>
    <row r="3" spans="1:16" x14ac:dyDescent="0.25">
      <c r="A3" s="4" t="s">
        <v>6</v>
      </c>
      <c r="B3" s="5"/>
      <c r="C3" s="5"/>
      <c r="D3" s="5"/>
      <c r="E3" s="6"/>
      <c r="O3" s="17" t="s">
        <v>20</v>
      </c>
      <c r="P3" s="17" t="s">
        <v>21</v>
      </c>
    </row>
    <row r="4" spans="1:16" x14ac:dyDescent="0.25">
      <c r="A4" s="4" t="s">
        <v>7</v>
      </c>
      <c r="B4" s="5"/>
      <c r="C4" s="5"/>
      <c r="D4" s="5"/>
      <c r="E4" s="6"/>
      <c r="O4" s="17" t="s">
        <v>22</v>
      </c>
      <c r="P4" s="17" t="s">
        <v>23</v>
      </c>
    </row>
    <row r="5" spans="1:16" x14ac:dyDescent="0.25">
      <c r="A5" s="7" t="s">
        <v>8</v>
      </c>
      <c r="B5" s="8"/>
      <c r="C5" s="8"/>
      <c r="D5" s="8"/>
      <c r="E5" s="9"/>
      <c r="O5" s="17" t="s">
        <v>24</v>
      </c>
      <c r="P5" s="17" t="s">
        <v>25</v>
      </c>
    </row>
    <row r="6" spans="1:16" x14ac:dyDescent="0.25">
      <c r="O6" s="17" t="s">
        <v>26</v>
      </c>
      <c r="P6" s="17" t="s">
        <v>27</v>
      </c>
    </row>
    <row r="7" spans="1:16" x14ac:dyDescent="0.25">
      <c r="O7" s="17" t="s">
        <v>28</v>
      </c>
      <c r="P7" s="17" t="s">
        <v>29</v>
      </c>
    </row>
    <row r="8" spans="1:16" x14ac:dyDescent="0.25">
      <c r="O8" s="17" t="s">
        <v>30</v>
      </c>
      <c r="P8" s="17" t="s">
        <v>31</v>
      </c>
    </row>
    <row r="9" spans="1:16" x14ac:dyDescent="0.25">
      <c r="A9" s="31" t="s">
        <v>100</v>
      </c>
      <c r="O9" s="17" t="s">
        <v>32</v>
      </c>
      <c r="P9" s="17" t="s">
        <v>33</v>
      </c>
    </row>
    <row r="10" spans="1:16" x14ac:dyDescent="0.25">
      <c r="A10" t="s">
        <v>104</v>
      </c>
      <c r="O10" s="17" t="s">
        <v>34</v>
      </c>
      <c r="P10" s="17" t="s">
        <v>35</v>
      </c>
    </row>
    <row r="11" spans="1:16" x14ac:dyDescent="0.25">
      <c r="A11" t="s">
        <v>105</v>
      </c>
      <c r="O11" s="17" t="s">
        <v>36</v>
      </c>
      <c r="P11" s="17" t="s">
        <v>37</v>
      </c>
    </row>
    <row r="12" spans="1:16" x14ac:dyDescent="0.25">
      <c r="A12" t="s">
        <v>101</v>
      </c>
      <c r="O12" s="17" t="s">
        <v>38</v>
      </c>
      <c r="P12" s="17" t="s">
        <v>39</v>
      </c>
    </row>
    <row r="13" spans="1:16" x14ac:dyDescent="0.25">
      <c r="A13" t="s">
        <v>102</v>
      </c>
      <c r="O13" s="17" t="s">
        <v>40</v>
      </c>
      <c r="P13" s="17" t="s">
        <v>41</v>
      </c>
    </row>
    <row r="14" spans="1:16" x14ac:dyDescent="0.25">
      <c r="A14" t="s">
        <v>103</v>
      </c>
      <c r="O14" s="17" t="s">
        <v>42</v>
      </c>
      <c r="P14" s="17" t="s">
        <v>43</v>
      </c>
    </row>
    <row r="15" spans="1:16" x14ac:dyDescent="0.25">
      <c r="A15" t="s">
        <v>106</v>
      </c>
      <c r="O15" s="17" t="s">
        <v>44</v>
      </c>
      <c r="P15" s="17" t="s">
        <v>45</v>
      </c>
    </row>
    <row r="16" spans="1:16" x14ac:dyDescent="0.25">
      <c r="A16" t="s">
        <v>107</v>
      </c>
      <c r="O16" s="17" t="s">
        <v>46</v>
      </c>
      <c r="P16" s="17" t="s">
        <v>47</v>
      </c>
    </row>
    <row r="17" spans="1:16" x14ac:dyDescent="0.25">
      <c r="A17" t="s">
        <v>110</v>
      </c>
      <c r="O17" s="17" t="s">
        <v>48</v>
      </c>
      <c r="P17" s="17" t="s">
        <v>49</v>
      </c>
    </row>
    <row r="18" spans="1:16" x14ac:dyDescent="0.25">
      <c r="A18" t="s">
        <v>108</v>
      </c>
    </row>
    <row r="19" spans="1:16" x14ac:dyDescent="0.25">
      <c r="A19" t="s">
        <v>109</v>
      </c>
      <c r="O19" s="1" t="e">
        <v>#VALUE!</v>
      </c>
      <c r="P19" s="27" t="s">
        <v>50</v>
      </c>
    </row>
    <row r="20" spans="1:16" x14ac:dyDescent="0.25">
      <c r="A20" t="s">
        <v>111</v>
      </c>
      <c r="O20" s="25" t="e">
        <v>#REF!</v>
      </c>
      <c r="P20" s="6" t="s">
        <v>51</v>
      </c>
    </row>
    <row r="21" spans="1:16" x14ac:dyDescent="0.25">
      <c r="O21" s="25" t="e">
        <v>#NAME?</v>
      </c>
      <c r="P21" s="6" t="s">
        <v>52</v>
      </c>
    </row>
    <row r="22" spans="1:16" x14ac:dyDescent="0.25">
      <c r="O22" s="25" t="s">
        <v>53</v>
      </c>
      <c r="P22" s="6" t="s">
        <v>54</v>
      </c>
    </row>
    <row r="23" spans="1:16" x14ac:dyDescent="0.25">
      <c r="O23" s="25" t="s">
        <v>55</v>
      </c>
      <c r="P23" s="6" t="s">
        <v>56</v>
      </c>
    </row>
    <row r="24" spans="1:16" x14ac:dyDescent="0.25">
      <c r="O24" s="25" t="s">
        <v>57</v>
      </c>
      <c r="P24" s="6" t="s">
        <v>58</v>
      </c>
    </row>
    <row r="25" spans="1:16" x14ac:dyDescent="0.25">
      <c r="O25" s="25" t="e">
        <v>#N/A</v>
      </c>
      <c r="P25" s="6" t="s">
        <v>59</v>
      </c>
    </row>
    <row r="26" spans="1:16" x14ac:dyDescent="0.25">
      <c r="O26" s="26" t="s">
        <v>60</v>
      </c>
      <c r="P26" s="9" t="s">
        <v>61</v>
      </c>
    </row>
    <row r="28" spans="1:16" x14ac:dyDescent="0.25">
      <c r="O28" s="18" t="s">
        <v>62</v>
      </c>
      <c r="P28" s="28" t="s">
        <v>63</v>
      </c>
    </row>
    <row r="29" spans="1:16" x14ac:dyDescent="0.25">
      <c r="O29" s="20" t="s">
        <v>64</v>
      </c>
      <c r="P29" s="29" t="s">
        <v>65</v>
      </c>
    </row>
    <row r="30" spans="1:16" x14ac:dyDescent="0.25">
      <c r="O30" s="20" t="s">
        <v>66</v>
      </c>
      <c r="P30" s="29" t="s">
        <v>67</v>
      </c>
    </row>
    <row r="31" spans="1:16" x14ac:dyDescent="0.25">
      <c r="O31" s="20" t="s">
        <v>68</v>
      </c>
      <c r="P31" s="29" t="s">
        <v>69</v>
      </c>
    </row>
    <row r="32" spans="1:16" x14ac:dyDescent="0.25">
      <c r="O32" s="20" t="s">
        <v>70</v>
      </c>
      <c r="P32" s="29" t="s">
        <v>71</v>
      </c>
    </row>
    <row r="33" spans="15:16" x14ac:dyDescent="0.25">
      <c r="O33" s="20" t="s">
        <v>72</v>
      </c>
      <c r="P33" s="29" t="s">
        <v>73</v>
      </c>
    </row>
    <row r="34" spans="15:16" x14ac:dyDescent="0.25">
      <c r="O34" s="22" t="s">
        <v>74</v>
      </c>
      <c r="P34" s="30" t="s">
        <v>75</v>
      </c>
    </row>
    <row r="36" spans="15:16" x14ac:dyDescent="0.25">
      <c r="O36" s="18" t="s">
        <v>76</v>
      </c>
      <c r="P36" s="28" t="s">
        <v>77</v>
      </c>
    </row>
    <row r="37" spans="15:16" x14ac:dyDescent="0.25">
      <c r="O37" s="20" t="s">
        <v>78</v>
      </c>
      <c r="P37" s="29" t="s">
        <v>79</v>
      </c>
    </row>
    <row r="38" spans="15:16" x14ac:dyDescent="0.25">
      <c r="O38" s="20" t="s">
        <v>62</v>
      </c>
      <c r="P38" s="29" t="s">
        <v>80</v>
      </c>
    </row>
    <row r="39" spans="15:16" x14ac:dyDescent="0.25">
      <c r="O39" s="22" t="s">
        <v>81</v>
      </c>
      <c r="P39" s="30" t="s">
        <v>82</v>
      </c>
    </row>
    <row r="41" spans="15:16" x14ac:dyDescent="0.25">
      <c r="O41" s="18" t="s">
        <v>83</v>
      </c>
      <c r="P41" s="28" t="s">
        <v>84</v>
      </c>
    </row>
    <row r="42" spans="15:16" x14ac:dyDescent="0.25">
      <c r="O42" s="22" t="s">
        <v>85</v>
      </c>
      <c r="P42" s="30" t="s">
        <v>86</v>
      </c>
    </row>
    <row r="44" spans="15:16" x14ac:dyDescent="0.25">
      <c r="O44" s="18" t="s">
        <v>87</v>
      </c>
      <c r="P44" s="28" t="s">
        <v>99</v>
      </c>
    </row>
    <row r="45" spans="15:16" x14ac:dyDescent="0.25">
      <c r="O45" s="20" t="s">
        <v>112</v>
      </c>
      <c r="P45" s="29" t="s">
        <v>88</v>
      </c>
    </row>
    <row r="46" spans="15:16" x14ac:dyDescent="0.25">
      <c r="O46" s="20" t="s">
        <v>113</v>
      </c>
      <c r="P46" s="29" t="s">
        <v>89</v>
      </c>
    </row>
    <row r="47" spans="15:16" x14ac:dyDescent="0.25">
      <c r="O47" s="20" t="s">
        <v>114</v>
      </c>
      <c r="P47" s="29" t="s">
        <v>90</v>
      </c>
    </row>
    <row r="48" spans="15:16" x14ac:dyDescent="0.25">
      <c r="O48" s="20" t="s">
        <v>115</v>
      </c>
      <c r="P48" s="29" t="s">
        <v>91</v>
      </c>
    </row>
    <row r="49" spans="15:16" x14ac:dyDescent="0.25">
      <c r="O49" s="20" t="s">
        <v>116</v>
      </c>
      <c r="P49" s="29" t="s">
        <v>92</v>
      </c>
    </row>
    <row r="50" spans="15:16" x14ac:dyDescent="0.25">
      <c r="O50" s="20" t="s">
        <v>114</v>
      </c>
      <c r="P50" s="29" t="s">
        <v>93</v>
      </c>
    </row>
    <row r="51" spans="15:16" x14ac:dyDescent="0.25">
      <c r="O51" s="20" t="s">
        <v>94</v>
      </c>
      <c r="P51" s="29" t="s">
        <v>95</v>
      </c>
    </row>
    <row r="52" spans="15:16" x14ac:dyDescent="0.25">
      <c r="O52" s="20" t="s">
        <v>117</v>
      </c>
      <c r="P52" s="29" t="s">
        <v>96</v>
      </c>
    </row>
    <row r="53" spans="15:16" x14ac:dyDescent="0.25">
      <c r="O53" s="20" t="s">
        <v>118</v>
      </c>
      <c r="P53" s="29" t="s">
        <v>97</v>
      </c>
    </row>
    <row r="54" spans="15:16" x14ac:dyDescent="0.25">
      <c r="O54" s="22" t="s">
        <v>119</v>
      </c>
      <c r="P54" s="30" t="s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441F-92D9-4874-B1BB-5EBC90E94500}">
  <dimension ref="A1:S27"/>
  <sheetViews>
    <sheetView workbookViewId="0">
      <selection activeCell="H29" sqref="H29"/>
    </sheetView>
  </sheetViews>
  <sheetFormatPr defaultRowHeight="15" x14ac:dyDescent="0.25"/>
  <cols>
    <col min="1" max="1" width="9" style="17" customWidth="1"/>
    <col min="2" max="2" width="12.375" style="17" customWidth="1"/>
    <col min="3" max="3" width="12" style="17" customWidth="1"/>
    <col min="4" max="5" width="9" style="17"/>
    <col min="6" max="6" width="15.25" style="17" bestFit="1" customWidth="1"/>
    <col min="7" max="7" width="9" style="17"/>
    <col min="8" max="8" width="11.875" style="17" customWidth="1"/>
    <col min="9" max="9" width="9" style="17"/>
    <col min="10" max="10" width="10.125" style="17" bestFit="1" customWidth="1"/>
    <col min="11" max="11" width="9" style="17"/>
    <col min="12" max="12" width="18.375" style="17" customWidth="1"/>
    <col min="13" max="18" width="9" style="17"/>
    <col min="19" max="19" width="10.125" style="17" bestFit="1" customWidth="1"/>
    <col min="20" max="16384" width="9" style="17"/>
  </cols>
  <sheetData>
    <row r="1" spans="1:19" x14ac:dyDescent="0.25">
      <c r="A1" s="33" t="s">
        <v>120</v>
      </c>
      <c r="B1" s="24"/>
      <c r="C1" s="24"/>
      <c r="D1" s="27"/>
      <c r="F1" s="37" t="s">
        <v>130</v>
      </c>
      <c r="H1" s="43" t="s">
        <v>134</v>
      </c>
      <c r="I1" s="44"/>
      <c r="J1" s="44" t="s">
        <v>135</v>
      </c>
      <c r="K1" s="44"/>
      <c r="L1" s="45" t="s">
        <v>136</v>
      </c>
      <c r="N1" s="32" t="s">
        <v>85</v>
      </c>
      <c r="O1" s="46"/>
      <c r="Q1" s="32" t="s">
        <v>145</v>
      </c>
      <c r="R1" s="19"/>
      <c r="S1" s="28"/>
    </row>
    <row r="2" spans="1:19" x14ac:dyDescent="0.25">
      <c r="A2" s="34" t="s">
        <v>121</v>
      </c>
      <c r="B2" s="35" t="s">
        <v>122</v>
      </c>
      <c r="C2" s="35" t="s">
        <v>123</v>
      </c>
      <c r="D2" s="36" t="s">
        <v>124</v>
      </c>
      <c r="F2" s="38">
        <v>200</v>
      </c>
      <c r="H2" s="39">
        <v>41498</v>
      </c>
      <c r="I2" s="40">
        <v>42909</v>
      </c>
      <c r="J2" s="5">
        <f>DATEVALUE("12-08-2013")</f>
        <v>41498</v>
      </c>
      <c r="K2" s="5">
        <f>DATEVALUE("23-06-2017")</f>
        <v>42909</v>
      </c>
      <c r="L2" s="6">
        <f>K2-J2</f>
        <v>1411</v>
      </c>
      <c r="N2" s="20" t="s">
        <v>137</v>
      </c>
      <c r="O2" s="47">
        <v>100</v>
      </c>
      <c r="Q2" s="20" t="s">
        <v>146</v>
      </c>
      <c r="R2" s="21"/>
      <c r="S2" s="48">
        <v>0.05</v>
      </c>
    </row>
    <row r="3" spans="1:19" x14ac:dyDescent="0.25">
      <c r="A3" s="25" t="s">
        <v>125</v>
      </c>
      <c r="B3" s="5">
        <v>25</v>
      </c>
      <c r="C3" s="5">
        <v>12</v>
      </c>
      <c r="D3" s="6">
        <f>B3 + C3</f>
        <v>37</v>
      </c>
      <c r="H3" s="41">
        <v>36922</v>
      </c>
      <c r="I3" s="42">
        <v>41498</v>
      </c>
      <c r="J3" s="8">
        <f>VALUE(H3)</f>
        <v>36922</v>
      </c>
      <c r="K3" s="8"/>
      <c r="L3" s="9">
        <f>DATEDIF(H3, I3, "y" )</f>
        <v>12</v>
      </c>
      <c r="N3" s="20" t="s">
        <v>138</v>
      </c>
      <c r="O3" s="48">
        <v>0.03</v>
      </c>
      <c r="Q3" s="20" t="s">
        <v>147</v>
      </c>
      <c r="R3" s="21"/>
      <c r="S3" s="29">
        <v>30</v>
      </c>
    </row>
    <row r="4" spans="1:19" x14ac:dyDescent="0.25">
      <c r="A4" s="25" t="s">
        <v>126</v>
      </c>
      <c r="B4" s="5">
        <v>13</v>
      </c>
      <c r="C4" s="5">
        <v>30</v>
      </c>
      <c r="D4" s="6">
        <f>B4 + C4</f>
        <v>43</v>
      </c>
      <c r="N4" s="20"/>
      <c r="O4" s="29"/>
      <c r="Q4" s="20" t="s">
        <v>148</v>
      </c>
      <c r="R4" s="21"/>
      <c r="S4" s="47">
        <v>1500</v>
      </c>
    </row>
    <row r="5" spans="1:19" x14ac:dyDescent="0.25">
      <c r="A5" s="25" t="s">
        <v>127</v>
      </c>
      <c r="B5" s="5">
        <v>15</v>
      </c>
      <c r="C5" s="5">
        <v>25</v>
      </c>
      <c r="D5" s="6">
        <f>B5 + C5</f>
        <v>40</v>
      </c>
      <c r="N5" s="20" t="s">
        <v>139</v>
      </c>
      <c r="O5" s="47">
        <v>103</v>
      </c>
      <c r="Q5" s="20"/>
      <c r="R5" s="21"/>
      <c r="S5" s="29"/>
    </row>
    <row r="6" spans="1:19" x14ac:dyDescent="0.25">
      <c r="A6" s="26" t="s">
        <v>128</v>
      </c>
      <c r="B6" s="8"/>
      <c r="C6" s="8"/>
      <c r="D6" s="9">
        <f>SUM(D3:D5)</f>
        <v>120</v>
      </c>
      <c r="N6" s="20" t="s">
        <v>140</v>
      </c>
      <c r="O6" s="47">
        <v>106</v>
      </c>
      <c r="Q6" s="22" t="s">
        <v>149</v>
      </c>
      <c r="R6" s="23"/>
      <c r="S6" s="49">
        <f>PV(S2/12, 30/12, 1500)</f>
        <v>-3722.8261746078833</v>
      </c>
    </row>
    <row r="7" spans="1:19" x14ac:dyDescent="0.25">
      <c r="N7" s="20" t="s">
        <v>141</v>
      </c>
      <c r="O7" s="47">
        <v>109</v>
      </c>
    </row>
    <row r="8" spans="1:19" x14ac:dyDescent="0.25">
      <c r="A8" s="33" t="s">
        <v>129</v>
      </c>
      <c r="B8" s="24"/>
      <c r="C8" s="24"/>
      <c r="D8" s="27"/>
      <c r="N8" s="20" t="s">
        <v>142</v>
      </c>
      <c r="O8" s="47">
        <v>112</v>
      </c>
    </row>
    <row r="9" spans="1:19" x14ac:dyDescent="0.25">
      <c r="A9" s="34" t="s">
        <v>121</v>
      </c>
      <c r="B9" s="35" t="s">
        <v>122</v>
      </c>
      <c r="C9" s="35" t="s">
        <v>123</v>
      </c>
      <c r="D9" s="36" t="s">
        <v>124</v>
      </c>
      <c r="N9" s="20" t="s">
        <v>143</v>
      </c>
      <c r="O9" s="47">
        <v>115</v>
      </c>
    </row>
    <row r="10" spans="1:19" x14ac:dyDescent="0.25">
      <c r="A10" s="25" t="s">
        <v>125</v>
      </c>
      <c r="B10" s="5">
        <v>34</v>
      </c>
      <c r="C10" s="5">
        <v>11</v>
      </c>
      <c r="D10" s="6">
        <f>B10 + C10</f>
        <v>45</v>
      </c>
      <c r="N10" s="20"/>
      <c r="O10" s="29"/>
    </row>
    <row r="11" spans="1:19" x14ac:dyDescent="0.25">
      <c r="A11" s="25" t="s">
        <v>126</v>
      </c>
      <c r="B11" s="5">
        <v>8</v>
      </c>
      <c r="C11" s="5">
        <v>24</v>
      </c>
      <c r="D11" s="6">
        <f t="shared" ref="D11:D12" si="0">B11 + C11</f>
        <v>32</v>
      </c>
      <c r="N11" s="22" t="s">
        <v>144</v>
      </c>
      <c r="O11" s="49">
        <f>NPV($I$11, O5:O9)</f>
        <v>545</v>
      </c>
    </row>
    <row r="12" spans="1:19" x14ac:dyDescent="0.25">
      <c r="A12" s="25" t="s">
        <v>127</v>
      </c>
      <c r="B12" s="5">
        <v>25</v>
      </c>
      <c r="C12" s="5">
        <v>48</v>
      </c>
      <c r="D12" s="6">
        <f t="shared" si="0"/>
        <v>73</v>
      </c>
    </row>
    <row r="13" spans="1:19" x14ac:dyDescent="0.25">
      <c r="A13" s="26" t="s">
        <v>128</v>
      </c>
      <c r="B13" s="8"/>
      <c r="C13" s="8"/>
      <c r="D13" s="9">
        <f>SUM(D10:D12)</f>
        <v>150</v>
      </c>
    </row>
    <row r="15" spans="1:19" x14ac:dyDescent="0.25">
      <c r="L15" s="43" t="s">
        <v>150</v>
      </c>
      <c r="M15" s="45" t="s">
        <v>151</v>
      </c>
    </row>
    <row r="16" spans="1:19" x14ac:dyDescent="0.25">
      <c r="A16" s="16" t="s">
        <v>131</v>
      </c>
      <c r="L16" s="25"/>
      <c r="M16" s="6"/>
    </row>
    <row r="17" spans="1:13" x14ac:dyDescent="0.25">
      <c r="A17" s="1" t="s">
        <v>132</v>
      </c>
      <c r="B17" s="24"/>
      <c r="C17" s="27">
        <f>SUM(C10:C12)</f>
        <v>83</v>
      </c>
      <c r="L17" s="50" t="s">
        <v>152</v>
      </c>
      <c r="M17" s="6">
        <v>5</v>
      </c>
    </row>
    <row r="18" spans="1:13" x14ac:dyDescent="0.25">
      <c r="A18" s="25" t="s">
        <v>133</v>
      </c>
      <c r="B18" s="5"/>
      <c r="C18" s="6">
        <f>SUM(B3:B5)</f>
        <v>53</v>
      </c>
      <c r="L18" s="25" t="s">
        <v>153</v>
      </c>
      <c r="M18" s="6">
        <v>1000</v>
      </c>
    </row>
    <row r="19" spans="1:13" x14ac:dyDescent="0.25">
      <c r="A19" s="26" t="str">
        <f>IF(C17&gt;C18, "Photon owes from Marzia", "Marzia owes from Photon")</f>
        <v>Photon owes from Marzia</v>
      </c>
      <c r="B19" s="8"/>
      <c r="C19" s="9">
        <f>IF(C17&gt;C18, C17-C18, C18-C17)</f>
        <v>30</v>
      </c>
      <c r="L19" s="25" t="s">
        <v>154</v>
      </c>
      <c r="M19" s="6">
        <v>100</v>
      </c>
    </row>
    <row r="20" spans="1:13" x14ac:dyDescent="0.25">
      <c r="L20" s="25" t="s">
        <v>155</v>
      </c>
      <c r="M20" s="6">
        <f>SUM(M18:M19)*M17</f>
        <v>5500</v>
      </c>
    </row>
    <row r="21" spans="1:13" x14ac:dyDescent="0.25">
      <c r="L21" s="25"/>
      <c r="M21" s="6"/>
    </row>
    <row r="22" spans="1:13" x14ac:dyDescent="0.25">
      <c r="L22" s="25"/>
      <c r="M22" s="6"/>
    </row>
    <row r="23" spans="1:13" x14ac:dyDescent="0.25">
      <c r="L23" s="25" t="s">
        <v>156</v>
      </c>
      <c r="M23" s="6">
        <v>4500</v>
      </c>
    </row>
    <row r="24" spans="1:13" x14ac:dyDescent="0.25">
      <c r="L24" s="25" t="s">
        <v>157</v>
      </c>
      <c r="M24" s="6">
        <v>500</v>
      </c>
    </row>
    <row r="25" spans="1:13" x14ac:dyDescent="0.25">
      <c r="L25" s="25" t="s">
        <v>151</v>
      </c>
      <c r="M25" s="6">
        <f>SUM(M23:M24)</f>
        <v>5000</v>
      </c>
    </row>
    <row r="26" spans="1:13" x14ac:dyDescent="0.25">
      <c r="L26" s="25"/>
      <c r="M26" s="6"/>
    </row>
    <row r="27" spans="1:13" x14ac:dyDescent="0.25">
      <c r="L27" s="7" t="s">
        <v>158</v>
      </c>
      <c r="M27" s="9">
        <f>M20-M25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E7A7-2EA9-48AB-8EB2-B3FFEAE78673}">
  <dimension ref="A1:A41"/>
  <sheetViews>
    <sheetView workbookViewId="0">
      <selection activeCell="A2" sqref="A2"/>
    </sheetView>
  </sheetViews>
  <sheetFormatPr defaultRowHeight="15" x14ac:dyDescent="0.25"/>
  <cols>
    <col min="1" max="1" width="33.625" customWidth="1"/>
  </cols>
  <sheetData>
    <row r="1" spans="1:1" x14ac:dyDescent="0.25">
      <c r="A1" s="31" t="s">
        <v>159</v>
      </c>
    </row>
    <row r="2" spans="1:1" x14ac:dyDescent="0.25">
      <c r="A2" t="s">
        <v>160</v>
      </c>
    </row>
    <row r="3" spans="1:1" x14ac:dyDescent="0.25">
      <c r="A3" t="s">
        <v>161</v>
      </c>
    </row>
    <row r="4" spans="1:1" x14ac:dyDescent="0.25">
      <c r="A4" t="s">
        <v>162</v>
      </c>
    </row>
    <row r="5" spans="1:1" x14ac:dyDescent="0.25">
      <c r="A5" t="s">
        <v>163</v>
      </c>
    </row>
    <row r="6" spans="1:1" x14ac:dyDescent="0.25">
      <c r="A6" t="s">
        <v>164</v>
      </c>
    </row>
    <row r="7" spans="1:1" x14ac:dyDescent="0.25">
      <c r="A7" t="s">
        <v>165</v>
      </c>
    </row>
    <row r="8" spans="1:1" x14ac:dyDescent="0.25">
      <c r="A8" t="s">
        <v>166</v>
      </c>
    </row>
    <row r="9" spans="1:1" x14ac:dyDescent="0.25">
      <c r="A9" t="s">
        <v>167</v>
      </c>
    </row>
    <row r="10" spans="1:1" x14ac:dyDescent="0.25">
      <c r="A10" t="s">
        <v>168</v>
      </c>
    </row>
    <row r="11" spans="1:1" x14ac:dyDescent="0.25">
      <c r="A11" t="s">
        <v>169</v>
      </c>
    </row>
    <row r="12" spans="1:1" x14ac:dyDescent="0.25">
      <c r="A12" t="s">
        <v>170</v>
      </c>
    </row>
    <row r="13" spans="1:1" x14ac:dyDescent="0.25">
      <c r="A13" t="s">
        <v>171</v>
      </c>
    </row>
    <row r="14" spans="1:1" x14ac:dyDescent="0.25">
      <c r="A14" t="s">
        <v>172</v>
      </c>
    </row>
    <row r="15" spans="1:1" x14ac:dyDescent="0.25">
      <c r="A15" t="s">
        <v>173</v>
      </c>
    </row>
    <row r="16" spans="1:1" x14ac:dyDescent="0.25">
      <c r="A16" t="s">
        <v>174</v>
      </c>
    </row>
    <row r="17" spans="1:1" x14ac:dyDescent="0.25">
      <c r="A17" t="s">
        <v>175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178</v>
      </c>
    </row>
    <row r="21" spans="1:1" x14ac:dyDescent="0.25">
      <c r="A21" t="s">
        <v>179</v>
      </c>
    </row>
    <row r="22" spans="1:1" x14ac:dyDescent="0.25">
      <c r="A22" t="s">
        <v>180</v>
      </c>
    </row>
    <row r="23" spans="1:1" x14ac:dyDescent="0.25">
      <c r="A23" t="s">
        <v>181</v>
      </c>
    </row>
    <row r="24" spans="1:1" x14ac:dyDescent="0.25">
      <c r="A24" t="s">
        <v>182</v>
      </c>
    </row>
    <row r="25" spans="1:1" x14ac:dyDescent="0.25">
      <c r="A25" t="s">
        <v>183</v>
      </c>
    </row>
    <row r="26" spans="1:1" x14ac:dyDescent="0.25">
      <c r="A26" t="s">
        <v>184</v>
      </c>
    </row>
    <row r="27" spans="1:1" x14ac:dyDescent="0.25">
      <c r="A27" t="s">
        <v>185</v>
      </c>
    </row>
    <row r="28" spans="1:1" x14ac:dyDescent="0.25">
      <c r="A28" t="s">
        <v>186</v>
      </c>
    </row>
    <row r="29" spans="1:1" x14ac:dyDescent="0.25">
      <c r="A29" t="s">
        <v>187</v>
      </c>
    </row>
    <row r="30" spans="1:1" x14ac:dyDescent="0.25">
      <c r="A30" t="s">
        <v>188</v>
      </c>
    </row>
    <row r="31" spans="1:1" x14ac:dyDescent="0.25">
      <c r="A31" t="s">
        <v>189</v>
      </c>
    </row>
    <row r="32" spans="1:1" x14ac:dyDescent="0.25">
      <c r="A32" t="s">
        <v>190</v>
      </c>
    </row>
    <row r="33" spans="1:1" x14ac:dyDescent="0.25">
      <c r="A33" t="s">
        <v>191</v>
      </c>
    </row>
    <row r="34" spans="1:1" x14ac:dyDescent="0.25">
      <c r="A34" t="s">
        <v>192</v>
      </c>
    </row>
    <row r="35" spans="1:1" x14ac:dyDescent="0.25">
      <c r="A35" t="s">
        <v>193</v>
      </c>
    </row>
    <row r="36" spans="1:1" x14ac:dyDescent="0.25">
      <c r="A36" t="s">
        <v>194</v>
      </c>
    </row>
    <row r="37" spans="1:1" x14ac:dyDescent="0.25">
      <c r="A37" t="s">
        <v>195</v>
      </c>
    </row>
    <row r="38" spans="1:1" x14ac:dyDescent="0.25">
      <c r="A38" t="s">
        <v>196</v>
      </c>
    </row>
    <row r="39" spans="1:1" x14ac:dyDescent="0.25">
      <c r="A39" t="s">
        <v>197</v>
      </c>
    </row>
    <row r="40" spans="1:1" x14ac:dyDescent="0.25">
      <c r="A40" t="s">
        <v>198</v>
      </c>
    </row>
    <row r="41" spans="1:1" x14ac:dyDescent="0.25">
      <c r="A4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699C-C326-453F-A5B2-62F1907ED39C}">
  <dimension ref="A1:J14"/>
  <sheetViews>
    <sheetView tabSelected="1" workbookViewId="0">
      <selection activeCell="H28" sqref="H28"/>
    </sheetView>
  </sheetViews>
  <sheetFormatPr defaultRowHeight="15" x14ac:dyDescent="0.25"/>
  <cols>
    <col min="6" max="6" width="11.375" bestFit="1" customWidth="1"/>
    <col min="7" max="7" width="11.125" customWidth="1"/>
    <col min="8" max="8" width="11" customWidth="1"/>
    <col min="10" max="10" width="12.125" customWidth="1"/>
  </cols>
  <sheetData>
    <row r="1" spans="1:10" x14ac:dyDescent="0.25">
      <c r="A1" s="43" t="s">
        <v>200</v>
      </c>
      <c r="B1" s="44" t="s">
        <v>201</v>
      </c>
      <c r="C1" s="44" t="s">
        <v>202</v>
      </c>
      <c r="D1" s="44" t="s">
        <v>203</v>
      </c>
      <c r="E1" s="44" t="s">
        <v>204</v>
      </c>
      <c r="F1" s="44" t="s">
        <v>205</v>
      </c>
      <c r="G1" s="44" t="s">
        <v>206</v>
      </c>
      <c r="H1" s="44" t="s">
        <v>207</v>
      </c>
      <c r="I1" s="44" t="s">
        <v>208</v>
      </c>
      <c r="J1" s="45" t="s">
        <v>209</v>
      </c>
    </row>
    <row r="2" spans="1:10" x14ac:dyDescent="0.25">
      <c r="A2" s="25" t="s">
        <v>210</v>
      </c>
      <c r="B2" s="5" t="s">
        <v>211</v>
      </c>
      <c r="C2" s="5">
        <v>51</v>
      </c>
      <c r="D2" s="5">
        <v>58</v>
      </c>
      <c r="E2" s="5">
        <v>96</v>
      </c>
      <c r="F2" s="5">
        <v>82</v>
      </c>
      <c r="G2" s="5">
        <v>48</v>
      </c>
      <c r="H2" s="5">
        <v>78</v>
      </c>
      <c r="I2" s="5">
        <f>SUM(C2:H2)</f>
        <v>413</v>
      </c>
      <c r="J2" s="6" t="str">
        <f>IF(I2&gt;450,"A",IF(I2&gt;400,"B",IF(I2&gt;350,"C",IF(I2&gt;300,"D",IF(I2&gt;250,"E",IF(I2&lt;250,"F"))))))</f>
        <v>B</v>
      </c>
    </row>
    <row r="3" spans="1:10" x14ac:dyDescent="0.25">
      <c r="A3" s="25" t="s">
        <v>212</v>
      </c>
      <c r="B3" s="5" t="s">
        <v>213</v>
      </c>
      <c r="C3" s="5">
        <v>64</v>
      </c>
      <c r="D3" s="5">
        <v>74</v>
      </c>
      <c r="E3" s="5">
        <v>45</v>
      </c>
      <c r="F3" s="5">
        <v>84</v>
      </c>
      <c r="G3" s="5">
        <v>55</v>
      </c>
      <c r="H3" s="5">
        <v>59</v>
      </c>
      <c r="I3" s="5">
        <f t="shared" ref="I3:I8" si="0">SUM(C3:H3)</f>
        <v>381</v>
      </c>
      <c r="J3" s="6" t="str">
        <f t="shared" ref="J3:J8" si="1">IF(I3&gt;450,"A",IF(I3&gt;400,"B",IF(I3&gt;350,"C",IF(I3&gt;300,"D",IF(I3&gt;250,"E",IF(I3&lt;250,"F"))))))</f>
        <v>C</v>
      </c>
    </row>
    <row r="4" spans="1:10" x14ac:dyDescent="0.25">
      <c r="A4" s="25" t="s">
        <v>222</v>
      </c>
      <c r="B4" s="5" t="s">
        <v>211</v>
      </c>
      <c r="C4" s="5">
        <v>80</v>
      </c>
      <c r="D4" s="5">
        <v>90</v>
      </c>
      <c r="E4" s="5">
        <v>86</v>
      </c>
      <c r="F4" s="5">
        <v>43</v>
      </c>
      <c r="G4" s="5">
        <v>52</v>
      </c>
      <c r="H4" s="5">
        <v>96</v>
      </c>
      <c r="I4" s="5">
        <f t="shared" si="0"/>
        <v>447</v>
      </c>
      <c r="J4" s="6" t="str">
        <f t="shared" si="1"/>
        <v>B</v>
      </c>
    </row>
    <row r="5" spans="1:10" x14ac:dyDescent="0.25">
      <c r="A5" s="25" t="s">
        <v>214</v>
      </c>
      <c r="B5" s="5" t="s">
        <v>211</v>
      </c>
      <c r="C5" s="5">
        <v>69</v>
      </c>
      <c r="D5" s="5">
        <v>55</v>
      </c>
      <c r="E5" s="5">
        <v>70</v>
      </c>
      <c r="F5" s="5">
        <v>56</v>
      </c>
      <c r="G5" s="5">
        <v>80</v>
      </c>
      <c r="H5" s="5">
        <v>83</v>
      </c>
      <c r="I5" s="5">
        <f t="shared" si="0"/>
        <v>413</v>
      </c>
      <c r="J5" s="6" t="str">
        <f t="shared" si="1"/>
        <v>B</v>
      </c>
    </row>
    <row r="6" spans="1:10" x14ac:dyDescent="0.25">
      <c r="A6" s="25" t="s">
        <v>215</v>
      </c>
      <c r="B6" s="5" t="s">
        <v>213</v>
      </c>
      <c r="C6" s="5">
        <v>55</v>
      </c>
      <c r="D6" s="5">
        <v>77</v>
      </c>
      <c r="E6" s="5">
        <v>72</v>
      </c>
      <c r="F6" s="5">
        <v>92</v>
      </c>
      <c r="G6" s="5">
        <v>54</v>
      </c>
      <c r="H6" s="5">
        <v>68</v>
      </c>
      <c r="I6" s="5">
        <f t="shared" si="0"/>
        <v>418</v>
      </c>
      <c r="J6" s="6" t="str">
        <f t="shared" si="1"/>
        <v>B</v>
      </c>
    </row>
    <row r="7" spans="1:10" x14ac:dyDescent="0.25">
      <c r="A7" s="25" t="s">
        <v>223</v>
      </c>
      <c r="B7" s="5" t="s">
        <v>216</v>
      </c>
      <c r="C7" s="5">
        <v>60</v>
      </c>
      <c r="D7" s="5">
        <v>99</v>
      </c>
      <c r="E7" s="5">
        <v>52</v>
      </c>
      <c r="F7" s="5">
        <v>93</v>
      </c>
      <c r="G7" s="5">
        <v>85</v>
      </c>
      <c r="H7" s="5">
        <v>71</v>
      </c>
      <c r="I7" s="5">
        <f t="shared" si="0"/>
        <v>460</v>
      </c>
      <c r="J7" s="6" t="str">
        <f t="shared" si="1"/>
        <v>A</v>
      </c>
    </row>
    <row r="8" spans="1:10" x14ac:dyDescent="0.25">
      <c r="A8" s="26" t="s">
        <v>217</v>
      </c>
      <c r="B8" s="8" t="s">
        <v>216</v>
      </c>
      <c r="C8" s="8">
        <v>78</v>
      </c>
      <c r="D8" s="8">
        <v>76</v>
      </c>
      <c r="E8" s="8">
        <v>57</v>
      </c>
      <c r="F8" s="8">
        <v>45</v>
      </c>
      <c r="G8" s="8">
        <v>58</v>
      </c>
      <c r="H8" s="8">
        <v>48</v>
      </c>
      <c r="I8" s="8">
        <f t="shared" si="0"/>
        <v>362</v>
      </c>
      <c r="J8" s="9" t="str">
        <f t="shared" si="1"/>
        <v>C</v>
      </c>
    </row>
    <row r="10" spans="1:10" x14ac:dyDescent="0.25">
      <c r="A10" s="16" t="s">
        <v>218</v>
      </c>
      <c r="B10" s="16" t="s">
        <v>219</v>
      </c>
      <c r="C10" s="16" t="s">
        <v>220</v>
      </c>
    </row>
    <row r="11" spans="1:10" x14ac:dyDescent="0.25">
      <c r="A11" s="17">
        <f>COUNTIFS($A$2:$J8, "A")</f>
        <v>1</v>
      </c>
      <c r="B11" s="17">
        <f>COUNTIFS($A$2:$J8, "B")</f>
        <v>4</v>
      </c>
      <c r="C11" s="17">
        <f>COUNTIFS($A$2:$J8, "C")</f>
        <v>2</v>
      </c>
    </row>
    <row r="13" spans="1:10" x14ac:dyDescent="0.25">
      <c r="A13" s="31" t="s">
        <v>221</v>
      </c>
    </row>
    <row r="14" spans="1:10" x14ac:dyDescent="0.25">
      <c r="A14" t="s">
        <v>217</v>
      </c>
      <c r="B14" t="str">
        <f>VLOOKUP(A14, A2:J8, 10)</f>
        <v>B</v>
      </c>
    </row>
  </sheetData>
  <dataValidations count="1">
    <dataValidation type="whole" allowBlank="1" showInputMessage="1" showErrorMessage="1" errorTitle="Score Input Erro" error="Score cannot be less than 0 or greater than 100" promptTitle="Score" prompt="Score needs to be between 0 to 100" sqref="C2:H8" xr:uid="{93901DB2-6DB1-4C71-9EBC-52B41DB10081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CheetSheet</vt:lpstr>
      <vt:lpstr>Examples 1</vt:lpstr>
      <vt:lpstr>Examples 2</vt:lpstr>
      <vt:lpstr>Examples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2018-07-07T23:35:04Z</dcterms:created>
  <dcterms:modified xsi:type="dcterms:W3CDTF">2018-07-08T00:14:14Z</dcterms:modified>
</cp:coreProperties>
</file>