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PAG_~1\AppData\Local\Temp\Mxt214\RemoteFiles\198000_7_63\"/>
    </mc:Choice>
  </mc:AlternateContent>
  <bookViews>
    <workbookView xWindow="-120" yWindow="-120" windowWidth="24240" windowHeight="1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3" i="1" l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" i="1"/>
  <c r="AJ16" i="1"/>
  <c r="AS10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" i="1"/>
  <c r="AT25" i="1"/>
  <c r="AS25" i="1"/>
  <c r="AU25" i="1" s="1"/>
  <c r="AT44" i="1"/>
  <c r="AV39" i="1"/>
  <c r="AW39" i="1" s="1"/>
  <c r="AV40" i="1"/>
  <c r="AW40" i="1" s="1"/>
  <c r="AV41" i="1"/>
  <c r="AW41" i="1" s="1"/>
  <c r="AV42" i="1"/>
  <c r="AW42" i="1" s="1"/>
  <c r="AV43" i="1"/>
  <c r="AW43" i="1" s="1"/>
  <c r="AV45" i="1"/>
  <c r="AW45" i="1" s="1"/>
  <c r="AV46" i="1"/>
  <c r="AW46" i="1" s="1"/>
  <c r="AV47" i="1"/>
  <c r="AW47" i="1" s="1"/>
  <c r="AV48" i="1"/>
  <c r="AW48" i="1" s="1"/>
  <c r="AV44" i="1"/>
  <c r="AW44" i="1" s="1"/>
  <c r="AU45" i="1"/>
  <c r="AU46" i="1"/>
  <c r="AU47" i="1"/>
  <c r="AU48" i="1"/>
  <c r="AU44" i="1"/>
  <c r="AN49" i="1"/>
  <c r="AN50" i="1"/>
  <c r="AN51" i="1"/>
  <c r="AN52" i="1"/>
  <c r="AN53" i="1"/>
  <c r="AN54" i="1"/>
  <c r="AN55" i="1"/>
  <c r="AN56" i="1"/>
  <c r="AN58" i="1"/>
  <c r="AN59" i="1"/>
  <c r="AN60" i="1"/>
  <c r="AN61" i="1"/>
  <c r="AN62" i="1"/>
  <c r="AN63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4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2" i="1"/>
  <c r="AS45" i="1"/>
  <c r="AS46" i="1"/>
  <c r="AS47" i="1"/>
  <c r="AS48" i="1"/>
  <c r="AS44" i="1"/>
  <c r="AT45" i="1"/>
  <c r="AT46" i="1"/>
  <c r="AT47" i="1"/>
  <c r="AT48" i="1"/>
  <c r="AM80" i="1"/>
  <c r="AJ3" i="1"/>
  <c r="AL3" i="1" s="1"/>
  <c r="AJ4" i="1"/>
  <c r="AL4" i="1" s="1"/>
  <c r="AJ5" i="1"/>
  <c r="AL5" i="1" s="1"/>
  <c r="AJ6" i="1"/>
  <c r="AM6" i="1" s="1"/>
  <c r="AX6" i="1" s="1"/>
  <c r="AY6" i="1" s="1"/>
  <c r="AJ7" i="1"/>
  <c r="AL7" i="1" s="1"/>
  <c r="AJ8" i="1"/>
  <c r="AL8" i="1" s="1"/>
  <c r="AJ9" i="1"/>
  <c r="AL9" i="1" s="1"/>
  <c r="AJ10" i="1"/>
  <c r="AM10" i="1" s="1"/>
  <c r="AX10" i="1" s="1"/>
  <c r="AY10" i="1" s="1"/>
  <c r="AJ11" i="1"/>
  <c r="AL11" i="1" s="1"/>
  <c r="AJ12" i="1"/>
  <c r="AL12" i="1" s="1"/>
  <c r="AJ13" i="1"/>
  <c r="AL13" i="1" s="1"/>
  <c r="AJ14" i="1"/>
  <c r="AM14" i="1" s="1"/>
  <c r="AX14" i="1" s="1"/>
  <c r="AJ15" i="1"/>
  <c r="AL15" i="1" s="1"/>
  <c r="AL16" i="1"/>
  <c r="AJ17" i="1"/>
  <c r="AL17" i="1" s="1"/>
  <c r="AJ18" i="1"/>
  <c r="AM18" i="1" s="1"/>
  <c r="AJ19" i="1"/>
  <c r="AL19" i="1" s="1"/>
  <c r="AJ20" i="1"/>
  <c r="AL20" i="1" s="1"/>
  <c r="AJ21" i="1"/>
  <c r="AL21" i="1" s="1"/>
  <c r="AJ22" i="1"/>
  <c r="AM22" i="1" s="1"/>
  <c r="AJ23" i="1"/>
  <c r="AL23" i="1" s="1"/>
  <c r="AJ24" i="1"/>
  <c r="AL24" i="1" s="1"/>
  <c r="AJ25" i="1"/>
  <c r="AL25" i="1" s="1"/>
  <c r="AJ26" i="1"/>
  <c r="AM26" i="1" s="1"/>
  <c r="AJ27" i="1"/>
  <c r="AL27" i="1" s="1"/>
  <c r="AJ28" i="1"/>
  <c r="AL28" i="1" s="1"/>
  <c r="AJ29" i="1"/>
  <c r="AL29" i="1" s="1"/>
  <c r="AJ30" i="1"/>
  <c r="AM30" i="1" s="1"/>
  <c r="AJ31" i="1"/>
  <c r="AL31" i="1" s="1"/>
  <c r="AJ32" i="1"/>
  <c r="AL32" i="1" s="1"/>
  <c r="AJ33" i="1"/>
  <c r="AL33" i="1" s="1"/>
  <c r="AJ34" i="1"/>
  <c r="AM34" i="1" s="1"/>
  <c r="AJ35" i="1"/>
  <c r="AL35" i="1" s="1"/>
  <c r="AJ36" i="1"/>
  <c r="AL36" i="1" s="1"/>
  <c r="AJ37" i="1"/>
  <c r="AL37" i="1" s="1"/>
  <c r="AJ38" i="1"/>
  <c r="AM38" i="1" s="1"/>
  <c r="AJ39" i="1"/>
  <c r="AL39" i="1" s="1"/>
  <c r="AJ40" i="1"/>
  <c r="AL40" i="1" s="1"/>
  <c r="AJ41" i="1"/>
  <c r="AL41" i="1" s="1"/>
  <c r="AJ42" i="1"/>
  <c r="AM42" i="1" s="1"/>
  <c r="AJ43" i="1"/>
  <c r="AL43" i="1" s="1"/>
  <c r="AJ44" i="1"/>
  <c r="AL44" i="1" s="1"/>
  <c r="AJ45" i="1"/>
  <c r="AL45" i="1" s="1"/>
  <c r="AJ46" i="1"/>
  <c r="AM46" i="1" s="1"/>
  <c r="AJ47" i="1"/>
  <c r="AL47" i="1" s="1"/>
  <c r="AJ48" i="1"/>
  <c r="AL48" i="1" s="1"/>
  <c r="AJ50" i="1"/>
  <c r="AL50" i="1" s="1"/>
  <c r="AJ51" i="1"/>
  <c r="AM51" i="1" s="1"/>
  <c r="AJ52" i="1"/>
  <c r="AL52" i="1" s="1"/>
  <c r="AJ53" i="1"/>
  <c r="AL53" i="1" s="1"/>
  <c r="AJ54" i="1"/>
  <c r="AL54" i="1" s="1"/>
  <c r="AJ55" i="1"/>
  <c r="AM55" i="1" s="1"/>
  <c r="AJ56" i="1"/>
  <c r="AL56" i="1" s="1"/>
  <c r="AJ58" i="1"/>
  <c r="AL58" i="1" s="1"/>
  <c r="AJ59" i="1"/>
  <c r="AL59" i="1" s="1"/>
  <c r="AJ60" i="1"/>
  <c r="AM60" i="1" s="1"/>
  <c r="AJ61" i="1"/>
  <c r="AL61" i="1" s="1"/>
  <c r="AJ62" i="1"/>
  <c r="AL62" i="1" s="1"/>
  <c r="AJ63" i="1"/>
  <c r="AL63" i="1" s="1"/>
  <c r="AJ65" i="1"/>
  <c r="AM65" i="1" s="1"/>
  <c r="AJ66" i="1"/>
  <c r="AL66" i="1" s="1"/>
  <c r="AJ67" i="1"/>
  <c r="AL67" i="1" s="1"/>
  <c r="AJ68" i="1"/>
  <c r="AL68" i="1" s="1"/>
  <c r="AJ69" i="1"/>
  <c r="AM69" i="1" s="1"/>
  <c r="AJ70" i="1"/>
  <c r="AL70" i="1" s="1"/>
  <c r="AJ71" i="1"/>
  <c r="AL71" i="1" s="1"/>
  <c r="AJ72" i="1"/>
  <c r="AL72" i="1" s="1"/>
  <c r="AJ73" i="1"/>
  <c r="AM73" i="1" s="1"/>
  <c r="AJ74" i="1"/>
  <c r="AL74" i="1" s="1"/>
  <c r="AJ75" i="1"/>
  <c r="AL75" i="1" s="1"/>
  <c r="AJ76" i="1"/>
  <c r="AL76" i="1" s="1"/>
  <c r="AJ77" i="1"/>
  <c r="AM77" i="1" s="1"/>
  <c r="AJ78" i="1"/>
  <c r="AL78" i="1" s="1"/>
  <c r="AJ79" i="1"/>
  <c r="AL79" i="1" s="1"/>
  <c r="AJ80" i="1"/>
  <c r="AL80" i="1" s="1"/>
  <c r="AJ81" i="1"/>
  <c r="AM81" i="1" s="1"/>
  <c r="AJ82" i="1"/>
  <c r="AL82" i="1" s="1"/>
  <c r="AJ84" i="1"/>
  <c r="AL84" i="1" s="1"/>
  <c r="AJ2" i="1"/>
  <c r="AL2" i="1" s="1"/>
  <c r="AM13" i="1" l="1"/>
  <c r="AX13" i="1" s="1"/>
  <c r="AM63" i="1"/>
  <c r="AM45" i="1"/>
  <c r="AM29" i="1"/>
  <c r="AL65" i="1"/>
  <c r="AL30" i="1"/>
  <c r="AL77" i="1"/>
  <c r="AL60" i="1"/>
  <c r="AL42" i="1"/>
  <c r="AL26" i="1"/>
  <c r="AL10" i="1"/>
  <c r="AM76" i="1"/>
  <c r="AM59" i="1"/>
  <c r="AM41" i="1"/>
  <c r="AM25" i="1"/>
  <c r="AM9" i="1"/>
  <c r="AX9" i="1" s="1"/>
  <c r="AY9" i="1" s="1"/>
  <c r="AL81" i="1"/>
  <c r="AL46" i="1"/>
  <c r="AL14" i="1"/>
  <c r="AL73" i="1"/>
  <c r="AL55" i="1"/>
  <c r="AL38" i="1"/>
  <c r="AL22" i="1"/>
  <c r="AL6" i="1"/>
  <c r="AM72" i="1"/>
  <c r="AM54" i="1"/>
  <c r="AM37" i="1"/>
  <c r="AM21" i="1"/>
  <c r="AM5" i="1"/>
  <c r="AX5" i="1" s="1"/>
  <c r="AY5" i="1" s="1"/>
  <c r="AL69" i="1"/>
  <c r="AL51" i="1"/>
  <c r="AL34" i="1"/>
  <c r="AL18" i="1"/>
  <c r="AM2" i="1"/>
  <c r="AX2" i="1" s="1"/>
  <c r="AY2" i="1" s="1"/>
  <c r="AM68" i="1"/>
  <c r="AM50" i="1"/>
  <c r="AM33" i="1"/>
  <c r="AM17" i="1"/>
  <c r="AX17" i="1" s="1"/>
  <c r="AM84" i="1"/>
  <c r="AM79" i="1"/>
  <c r="AM75" i="1"/>
  <c r="AM71" i="1"/>
  <c r="AM67" i="1"/>
  <c r="AM62" i="1"/>
  <c r="AM58" i="1"/>
  <c r="AM53" i="1"/>
  <c r="AM48" i="1"/>
  <c r="AM44" i="1"/>
  <c r="AM40" i="1"/>
  <c r="AM36" i="1"/>
  <c r="AM32" i="1"/>
  <c r="AM28" i="1"/>
  <c r="AM24" i="1"/>
  <c r="AM20" i="1"/>
  <c r="AM16" i="1"/>
  <c r="AX16" i="1" s="1"/>
  <c r="AM12" i="1"/>
  <c r="AX12" i="1" s="1"/>
  <c r="AM8" i="1"/>
  <c r="AX8" i="1" s="1"/>
  <c r="AY8" i="1" s="1"/>
  <c r="AM4" i="1"/>
  <c r="AM82" i="1"/>
  <c r="AM78" i="1"/>
  <c r="AM74" i="1"/>
  <c r="AM70" i="1"/>
  <c r="AM66" i="1"/>
  <c r="AM61" i="1"/>
  <c r="AM56" i="1"/>
  <c r="AM52" i="1"/>
  <c r="AM47" i="1"/>
  <c r="AM43" i="1"/>
  <c r="AM39" i="1"/>
  <c r="AM35" i="1"/>
  <c r="AM31" i="1"/>
  <c r="AM27" i="1"/>
  <c r="AM23" i="1"/>
  <c r="AM19" i="1"/>
  <c r="AM15" i="1"/>
  <c r="AX15" i="1" s="1"/>
  <c r="AM11" i="1"/>
  <c r="AX11" i="1" s="1"/>
  <c r="AY11" i="1" s="1"/>
  <c r="AM7" i="1"/>
  <c r="AX7" i="1" s="1"/>
  <c r="AY7" i="1" s="1"/>
  <c r="AM3" i="1"/>
  <c r="AX3" i="1" s="1"/>
  <c r="AY3" i="1" s="1"/>
  <c r="AX4" i="1" l="1"/>
  <c r="AY4" i="1" s="1"/>
</calcChain>
</file>

<file path=xl/sharedStrings.xml><?xml version="1.0" encoding="utf-8"?>
<sst xmlns="http://schemas.openxmlformats.org/spreadsheetml/2006/main" count="2237" uniqueCount="225">
  <si>
    <t>Cohort</t>
  </si>
  <si>
    <t>Condition</t>
  </si>
  <si>
    <t>Y</t>
  </si>
  <si>
    <t>EIsupine</t>
  </si>
  <si>
    <t>Notes</t>
  </si>
  <si>
    <t>Human_Aging</t>
  </si>
  <si>
    <t>Human_Lung_Atlas</t>
  </si>
  <si>
    <t>ID</t>
  </si>
  <si>
    <t>AGING001</t>
  </si>
  <si>
    <t>AGING002</t>
  </si>
  <si>
    <t>AGING003</t>
  </si>
  <si>
    <t>AGING006</t>
  </si>
  <si>
    <t>AGING007</t>
  </si>
  <si>
    <t>AGING010</t>
  </si>
  <si>
    <t>AGING011</t>
  </si>
  <si>
    <t>AGING012</t>
  </si>
  <si>
    <t>AGING013</t>
  </si>
  <si>
    <t>AGING014</t>
  </si>
  <si>
    <t>AGING015</t>
  </si>
  <si>
    <t>AGING017</t>
  </si>
  <si>
    <t>AGING018</t>
  </si>
  <si>
    <t>AGING020</t>
  </si>
  <si>
    <t>AGING021</t>
  </si>
  <si>
    <t>AGING022</t>
  </si>
  <si>
    <t>AGING023</t>
  </si>
  <si>
    <t>AGING024</t>
  </si>
  <si>
    <t>AGING025</t>
  </si>
  <si>
    <t>AGING026</t>
  </si>
  <si>
    <t>AGING028</t>
  </si>
  <si>
    <t>AGING030</t>
  </si>
  <si>
    <t>AGING031</t>
  </si>
  <si>
    <t>AGING033</t>
  </si>
  <si>
    <t>AGING038</t>
  </si>
  <si>
    <t>AGING039</t>
  </si>
  <si>
    <t>AGING041</t>
  </si>
  <si>
    <t>AGING043</t>
  </si>
  <si>
    <t>AGING044</t>
  </si>
  <si>
    <t>AGING045</t>
  </si>
  <si>
    <t>AGING046</t>
  </si>
  <si>
    <t>AGING048</t>
  </si>
  <si>
    <t>AGING060</t>
  </si>
  <si>
    <t>AGING061</t>
  </si>
  <si>
    <t>AGING063</t>
  </si>
  <si>
    <t>AGING047</t>
  </si>
  <si>
    <t>AGING049</t>
  </si>
  <si>
    <t>AGING050</t>
  </si>
  <si>
    <t>AGING054</t>
  </si>
  <si>
    <t>AGING055</t>
  </si>
  <si>
    <t>AGING062</t>
  </si>
  <si>
    <t>P1BRP002-H644</t>
  </si>
  <si>
    <t>P2BRP001-H653</t>
  </si>
  <si>
    <t>P2BRP003-H655</t>
  </si>
  <si>
    <t>P2BRP005-H657</t>
  </si>
  <si>
    <t>P2BRP018-H670</t>
  </si>
  <si>
    <t>P2BRP021-H673</t>
  </si>
  <si>
    <t>P2BRP030-H682</t>
  </si>
  <si>
    <t>P2BRP032-H684</t>
  </si>
  <si>
    <t>P2BRP043-H245</t>
  </si>
  <si>
    <t>P2BRP061-H817</t>
  </si>
  <si>
    <t>P2BRP076-H1335</t>
  </si>
  <si>
    <t>P2BRP084-H1903</t>
  </si>
  <si>
    <t>P2BRP089-H1930</t>
  </si>
  <si>
    <t>P2BRP092-H1934</t>
  </si>
  <si>
    <t>P2BRP115-H5977</t>
  </si>
  <si>
    <t>P2BRP139-H6229</t>
  </si>
  <si>
    <t>P2BRP143-H6310</t>
  </si>
  <si>
    <t>P2BRP149-H6502</t>
  </si>
  <si>
    <t>P2BRP151-H6508</t>
  </si>
  <si>
    <t>P2BRP157-H6785</t>
  </si>
  <si>
    <t>P2BRP158-H6791</t>
  </si>
  <si>
    <t>P2BRP161-H7311</t>
  </si>
  <si>
    <t>P2BRP164-H7351</t>
  </si>
  <si>
    <t>P2BRP167-H7395</t>
  </si>
  <si>
    <t>P2BRP178-H7641</t>
  </si>
  <si>
    <t>P2BRP212-H8753</t>
  </si>
  <si>
    <t>P2BRP226-H10769</t>
  </si>
  <si>
    <t>P2BRP235-H11194</t>
  </si>
  <si>
    <t>P2BRP242-H11303</t>
  </si>
  <si>
    <t>P2BRP243-H11750</t>
  </si>
  <si>
    <t>P2BRP253-H12051</t>
  </si>
  <si>
    <t>P2BRP257-H12076</t>
  </si>
  <si>
    <t>P2BRP268-H12816</t>
  </si>
  <si>
    <t>PBRP017-H629</t>
  </si>
  <si>
    <t>PBRP028-H640</t>
  </si>
  <si>
    <t>Run</t>
  </si>
  <si>
    <t>N</t>
  </si>
  <si>
    <t>Insp</t>
  </si>
  <si>
    <t>EESupine</t>
  </si>
  <si>
    <t>AGING004</t>
  </si>
  <si>
    <t>AGING009</t>
  </si>
  <si>
    <t>AGING040</t>
  </si>
  <si>
    <t>AGING051</t>
  </si>
  <si>
    <t>AGING053</t>
  </si>
  <si>
    <t>H10769</t>
  </si>
  <si>
    <t>H11194</t>
  </si>
  <si>
    <t>H12051</t>
  </si>
  <si>
    <t>H12076</t>
  </si>
  <si>
    <t>H1335</t>
  </si>
  <si>
    <t>H18</t>
  </si>
  <si>
    <t>H1903</t>
  </si>
  <si>
    <t>H245</t>
  </si>
  <si>
    <t>H6229</t>
  </si>
  <si>
    <t>H6310</t>
  </si>
  <si>
    <t>H640</t>
  </si>
  <si>
    <t>H653</t>
  </si>
  <si>
    <t>H670</t>
  </si>
  <si>
    <t>H673</t>
  </si>
  <si>
    <t>H6785</t>
  </si>
  <si>
    <t>H682</t>
  </si>
  <si>
    <t>H684</t>
  </si>
  <si>
    <t>H7311</t>
  </si>
  <si>
    <t>H7641</t>
  </si>
  <si>
    <t>H817</t>
  </si>
  <si>
    <t>H8753</t>
  </si>
  <si>
    <t>AGING058</t>
  </si>
  <si>
    <t>H11303</t>
  </si>
  <si>
    <t>H11750</t>
  </si>
  <si>
    <t>H12816</t>
  </si>
  <si>
    <t>H1930</t>
  </si>
  <si>
    <t>H1934</t>
  </si>
  <si>
    <t>H5977</t>
  </si>
  <si>
    <t>H629</t>
  </si>
  <si>
    <t>H644</t>
  </si>
  <si>
    <t>H6502</t>
  </si>
  <si>
    <t>H6508</t>
  </si>
  <si>
    <t>H655</t>
  </si>
  <si>
    <t>H657</t>
  </si>
  <si>
    <t>H6791</t>
  </si>
  <si>
    <t>H7351</t>
  </si>
  <si>
    <t>H7395</t>
  </si>
  <si>
    <t>PCAsubjects</t>
  </si>
  <si>
    <t>*</t>
  </si>
  <si>
    <t>P2BRP042-H18</t>
  </si>
  <si>
    <t>Fitted lungs?</t>
  </si>
  <si>
    <t>Data clouds?</t>
  </si>
  <si>
    <t>Segment. masks?</t>
  </si>
  <si>
    <t>DICOMs?</t>
  </si>
  <si>
    <t>Fitted torso?</t>
  </si>
  <si>
    <t>FRC</t>
  </si>
  <si>
    <t>DICOM Location</t>
  </si>
  <si>
    <t>TLC</t>
  </si>
  <si>
    <t>Expn5x5</t>
  </si>
  <si>
    <t>Only 7 slices</t>
  </si>
  <si>
    <t>Expn</t>
  </si>
  <si>
    <t>EMPTY</t>
  </si>
  <si>
    <t>.hdr .img</t>
  </si>
  <si>
    <t>.hdr .img .img.gz</t>
  </si>
  <si>
    <t>/eresearch/lung/mpag253/Archive</t>
  </si>
  <si>
    <t>/hpc/mpag253/Torso/segmentation</t>
  </si>
  <si>
    <t>WORKFLOW:</t>
  </si>
  <si>
    <t>~50 slices, check for bed/border</t>
  </si>
  <si>
    <t>nii
d1</t>
  </si>
  <si>
    <t>nii
p1</t>
  </si>
  <si>
    <t>nii
p3</t>
  </si>
  <si>
    <t>nii
p2</t>
  </si>
  <si>
    <t>nii
d3</t>
  </si>
  <si>
    <t>nii
d2</t>
  </si>
  <si>
    <t>chk</t>
  </si>
  <si>
    <t>crop</t>
  </si>
  <si>
    <t>prep</t>
  </si>
  <si>
    <t>init</t>
  </si>
  <si>
    <t>c ap</t>
  </si>
  <si>
    <t>upd</t>
  </si>
  <si>
    <t>fin</t>
  </si>
  <si>
    <t>aR0.3</t>
  </si>
  <si>
    <t>pR0.2</t>
  </si>
  <si>
    <t>aL0.4</t>
  </si>
  <si>
    <t>pL0.5</t>
  </si>
  <si>
    <t>aL0.3</t>
  </si>
  <si>
    <t>pL0.3</t>
  </si>
  <si>
    <t>pR0.4</t>
  </si>
  <si>
    <t>pR0.1</t>
  </si>
  <si>
    <t>aR0.4</t>
  </si>
  <si>
    <t>aL0.2</t>
  </si>
  <si>
    <t>pL0.2</t>
  </si>
  <si>
    <t>aL0.8</t>
  </si>
  <si>
    <t>aL0.6</t>
  </si>
  <si>
    <t>aL1.0</t>
  </si>
  <si>
    <t>aR0.1</t>
  </si>
  <si>
    <t>pL0.4</t>
  </si>
  <si>
    <t>aL0.1</t>
  </si>
  <si>
    <t>pL0.1</t>
  </si>
  <si>
    <t>R-
L+</t>
  </si>
  <si>
    <t>aR0.2</t>
  </si>
  <si>
    <t>Lung cloud?</t>
  </si>
  <si>
    <t>Pinching - edited nodes</t>
  </si>
  <si>
    <t>Asymmetrical</t>
  </si>
  <si>
    <t>Extrapolation at bottom</t>
  </si>
  <si>
    <t>Bed removed</t>
  </si>
  <si>
    <t>copy</t>
  </si>
  <si>
    <t>aL0.5</t>
  </si>
  <si>
    <t>Caudal extrapolation</t>
  </si>
  <si>
    <t>Asymmetric</t>
  </si>
  <si>
    <t>Poor data - anterior cropped</t>
  </si>
  <si>
    <t>Good example</t>
  </si>
  <si>
    <t>-</t>
  </si>
  <si>
    <t>Manually flipped Y after fit</t>
  </si>
  <si>
    <t>Minor bed</t>
  </si>
  <si>
    <t>OMIT</t>
  </si>
  <si>
    <t>Rmv. Lat. Bed x[4, 373], Pinched</t>
  </si>
  <si>
    <t>Rmv. Lat. Bed x[4, 335]</t>
  </si>
  <si>
    <t>Rmv. Lat. Bed x[6, 345], ~Pinched</t>
  </si>
  <si>
    <t>Rmv. Lat. Bed x[4, 345], Pinched</t>
  </si>
  <si>
    <t>Rmv. Lat. Bed x[4, 375]</t>
  </si>
  <si>
    <t>Bad masks: can't separate bed</t>
  </si>
  <si>
    <t>final
check</t>
  </si>
  <si>
    <t>Manually scaled, bad data cut</t>
  </si>
  <si>
    <t>?</t>
  </si>
  <si>
    <t>EXDATA
HEIGHT</t>
  </si>
  <si>
    <t>DIFF</t>
  </si>
  <si>
    <t>EXPECT
HEIGHT</t>
  </si>
  <si>
    <t>FACTOR</t>
  </si>
  <si>
    <t>pz/pxy</t>
  </si>
  <si>
    <t>dxy/dz</t>
  </si>
  <si>
    <t>512 &amp; 0.5</t>
  </si>
  <si>
    <t>REVISIT - Hari: omit because 0.3mm thick</t>
  </si>
  <si>
    <t>d3/factor</t>
  </si>
  <si>
    <t>d3/factor/p1</t>
  </si>
  <si>
    <t>p1/0.5</t>
  </si>
  <si>
    <t>d3/695</t>
  </si>
  <si>
    <t>305.5=611*0.5 !!!</t>
  </si>
  <si>
    <t>272=544*0.5 !!!</t>
  </si>
  <si>
    <t xml:space="preserve"> </t>
  </si>
  <si>
    <t>implied #</t>
  </si>
  <si>
    <t>implied # if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</si>
</sst>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0.000"/>
    <numFmt numFmtId="166" formatCode="0.0"/>
    <numFmt numFmtId="167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0" xfId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0" fillId="2" borderId="0" xfId="0" applyFill="1"/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5" fontId="0" fillId="0" borderId="0" xfId="0" applyNumberFormat="1" applyAlignment="1">
      <alignment horizontal="center"/>
    </xf>
    <xf numFmtId="165" fontId="0" fillId="0" borderId="0" xfId="0" applyNumberFormat="1" applyFont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9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6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66" fontId="0" fillId="0" borderId="0" xfId="0" applyNumberFormat="1" applyAlignment="1">
      <alignment horizontal="center"/>
    </xf>
    <xf numFmtId="0" fontId="2" fillId="0" borderId="0" xfId="0" applyFont="1" applyBorder="1"/>
    <xf numFmtId="0" fontId="2" fillId="0" borderId="0" xfId="0" applyFont="1"/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Font="1"/>
    <xf numFmtId="2" fontId="0" fillId="0" borderId="0" xfId="0" applyNumberFormat="1" applyBorder="1" applyAlignment="1">
      <alignment horizontal="center"/>
    </xf>
    <xf numFmtId="0" fontId="1" fillId="0" borderId="0" xfId="0" applyFont="1"/>
    <xf numFmtId="2" fontId="3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0" fillId="2" borderId="0" xfId="0" applyFont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167" fontId="5" fillId="2" borderId="0" xfId="0" applyNumberFormat="1" applyFont="1" applyFill="1" applyAlignment="1">
      <alignment horizontal="center" vertical="center" wrapText="1"/>
    </xf>
    <xf numFmtId="167" fontId="0" fillId="2" borderId="0" xfId="0" applyNumberFormat="1" applyFill="1" applyAlignment="1">
      <alignment horizontal="center"/>
    </xf>
    <xf numFmtId="167" fontId="0" fillId="2" borderId="0" xfId="0" applyNumberFormat="1" applyFont="1" applyFill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4" borderId="0" xfId="0" applyFill="1"/>
    <xf numFmtId="0" fontId="5" fillId="0" borderId="0" xfId="0" applyFont="1"/>
  </cellXfs>
  <cellStyles count="2">
    <cellStyle name="Normal" xfId="0" builtinId="0"/>
    <cellStyle name="Percent" xfId="1" builtinId="5"/>
  </cellStyles>
  <dxfs count="9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FFC7CE"/>
      <color rgb="FFFFCDCD"/>
      <color rgb="FFFFB9B9"/>
      <color rgb="FFFFA7A7"/>
      <color rgb="FFFFC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8"/>
  <sheetViews>
    <sheetView tabSelected="1" zoomScale="80" zoomScaleNormal="80" workbookViewId="0">
      <pane xSplit="11" ySplit="1" topLeftCell="AG2" activePane="bottomRight" state="frozen"/>
      <selection pane="topRight" activeCell="L1" sqref="L1"/>
      <selection pane="bottomLeft" activeCell="A2" sqref="A2"/>
      <selection pane="bottomRight" activeCell="AP2" sqref="AP2:AP25"/>
    </sheetView>
  </sheetViews>
  <sheetFormatPr defaultRowHeight="15" x14ac:dyDescent="0.25"/>
  <cols>
    <col min="1" max="1" width="5.7109375" style="1" customWidth="1"/>
    <col min="2" max="2" width="18.140625" bestFit="1" customWidth="1"/>
    <col min="3" max="3" width="17.5703125" style="1" bestFit="1" customWidth="1"/>
    <col min="4" max="4" width="9.7109375" style="1" bestFit="1" customWidth="1"/>
    <col min="5" max="5" width="11.7109375" style="1" customWidth="1"/>
    <col min="6" max="7" width="4.42578125" style="68" bestFit="1" customWidth="1"/>
    <col min="8" max="8" width="5" style="68" bestFit="1" customWidth="1"/>
    <col min="9" max="10" width="12.140625" style="70" bestFit="1" customWidth="1"/>
    <col min="11" max="11" width="12" style="70" bestFit="1" customWidth="1"/>
    <col min="12" max="12" width="6.85546875" style="1" bestFit="1" customWidth="1"/>
    <col min="13" max="16" width="10.5703125" style="7" customWidth="1"/>
    <col min="17" max="17" width="10.5703125" style="1" hidden="1" customWidth="1"/>
    <col min="18" max="18" width="10.5703125" style="1" customWidth="1"/>
    <col min="19" max="19" width="3" style="1" customWidth="1"/>
    <col min="20" max="21" width="6.42578125" style="1" customWidth="1"/>
    <col min="22" max="22" width="7.42578125" style="1" bestFit="1" customWidth="1"/>
    <col min="23" max="23" width="6.42578125" style="1" customWidth="1"/>
    <col min="24" max="24" width="7.140625" style="1" bestFit="1" customWidth="1"/>
    <col min="25" max="31" width="6.42578125" style="1" customWidth="1"/>
    <col min="32" max="32" width="30.85546875" style="3" bestFit="1" customWidth="1"/>
    <col min="33" max="33" width="1.7109375" customWidth="1"/>
    <col min="34" max="34" width="10" customWidth="1"/>
    <col min="35" max="35" width="10" bestFit="1" customWidth="1"/>
    <col min="36" max="38" width="9.140625" style="1"/>
  </cols>
  <sheetData>
    <row r="1" spans="1:53" s="13" customFormat="1" ht="31.5" customHeight="1" x14ac:dyDescent="0.25">
      <c r="A1" s="12" t="s">
        <v>84</v>
      </c>
      <c r="B1" s="13" t="s">
        <v>0</v>
      </c>
      <c r="C1" s="12" t="s">
        <v>7</v>
      </c>
      <c r="D1" s="12" t="s">
        <v>1</v>
      </c>
      <c r="E1" s="12" t="s">
        <v>139</v>
      </c>
      <c r="F1" s="16" t="s">
        <v>151</v>
      </c>
      <c r="G1" s="16" t="s">
        <v>156</v>
      </c>
      <c r="H1" s="16" t="s">
        <v>155</v>
      </c>
      <c r="I1" s="69" t="s">
        <v>152</v>
      </c>
      <c r="J1" s="69" t="s">
        <v>154</v>
      </c>
      <c r="K1" s="69" t="s">
        <v>153</v>
      </c>
      <c r="L1" s="12" t="s">
        <v>149</v>
      </c>
      <c r="M1" s="46" t="s">
        <v>136</v>
      </c>
      <c r="N1" s="46" t="s">
        <v>135</v>
      </c>
      <c r="O1" s="46" t="s">
        <v>134</v>
      </c>
      <c r="P1" s="46" t="s">
        <v>133</v>
      </c>
      <c r="Q1" s="30" t="s">
        <v>184</v>
      </c>
      <c r="R1" s="15" t="s">
        <v>137</v>
      </c>
      <c r="S1" s="12"/>
      <c r="T1" s="12" t="s">
        <v>158</v>
      </c>
      <c r="U1" s="12" t="s">
        <v>159</v>
      </c>
      <c r="V1" s="12" t="s">
        <v>160</v>
      </c>
      <c r="W1" s="29" t="s">
        <v>157</v>
      </c>
      <c r="X1" s="12" t="s">
        <v>182</v>
      </c>
      <c r="Y1" s="12" t="s">
        <v>182</v>
      </c>
      <c r="Z1" s="12" t="s">
        <v>161</v>
      </c>
      <c r="AA1" s="12" t="s">
        <v>162</v>
      </c>
      <c r="AB1" s="29" t="s">
        <v>157</v>
      </c>
      <c r="AC1" s="12" t="s">
        <v>189</v>
      </c>
      <c r="AD1" s="12" t="s">
        <v>163</v>
      </c>
      <c r="AE1" s="16" t="s">
        <v>205</v>
      </c>
      <c r="AF1" s="14" t="s">
        <v>4</v>
      </c>
      <c r="AH1" s="13" t="s">
        <v>130</v>
      </c>
      <c r="AJ1" s="12" t="s">
        <v>210</v>
      </c>
      <c r="AK1" s="12" t="s">
        <v>208</v>
      </c>
      <c r="AL1" s="12" t="s">
        <v>209</v>
      </c>
      <c r="AM1" s="13" t="s">
        <v>211</v>
      </c>
      <c r="AN1" s="13" t="s">
        <v>214</v>
      </c>
      <c r="AO1" s="13" t="s">
        <v>223</v>
      </c>
      <c r="AP1" s="13" t="s">
        <v>224</v>
      </c>
      <c r="AS1" s="13" t="s">
        <v>213</v>
      </c>
      <c r="AT1" s="13" t="s">
        <v>212</v>
      </c>
      <c r="AU1" s="13" t="s">
        <v>218</v>
      </c>
      <c r="AV1" s="13" t="s">
        <v>219</v>
      </c>
      <c r="AX1" s="13" t="s">
        <v>216</v>
      </c>
      <c r="AY1" s="13" t="s">
        <v>217</v>
      </c>
    </row>
    <row r="2" spans="1:53" x14ac:dyDescent="0.25">
      <c r="A2" s="1">
        <v>1</v>
      </c>
      <c r="B2" t="s">
        <v>5</v>
      </c>
      <c r="C2" s="2" t="s">
        <v>8</v>
      </c>
      <c r="D2" s="1" t="s">
        <v>3</v>
      </c>
      <c r="E2" s="1" t="s">
        <v>147</v>
      </c>
      <c r="F2" s="28">
        <v>768</v>
      </c>
      <c r="G2" s="28">
        <v>768</v>
      </c>
      <c r="H2" s="28">
        <v>611</v>
      </c>
      <c r="I2" s="70">
        <v>0.44010416000000002</v>
      </c>
      <c r="J2" s="70">
        <v>0.44010416000000002</v>
      </c>
      <c r="K2" s="70">
        <v>0.5</v>
      </c>
      <c r="M2" s="7" t="s">
        <v>2</v>
      </c>
      <c r="N2" s="7" t="s">
        <v>2</v>
      </c>
      <c r="O2" s="7" t="s">
        <v>2</v>
      </c>
      <c r="P2" s="7" t="s">
        <v>2</v>
      </c>
      <c r="Q2" s="7" t="s">
        <v>2</v>
      </c>
      <c r="R2" s="7" t="s">
        <v>2</v>
      </c>
      <c r="T2" s="1" t="s">
        <v>2</v>
      </c>
      <c r="U2" s="1" t="s">
        <v>2</v>
      </c>
      <c r="V2" s="33">
        <v>0.91300000000000003</v>
      </c>
      <c r="W2" s="1" t="s">
        <v>2</v>
      </c>
      <c r="X2" s="1" t="s">
        <v>164</v>
      </c>
      <c r="Z2" s="1" t="s">
        <v>2</v>
      </c>
      <c r="AA2" s="33">
        <v>0.90100000000000002</v>
      </c>
      <c r="AB2" s="1" t="s">
        <v>2</v>
      </c>
      <c r="AC2" s="1" t="s">
        <v>2</v>
      </c>
      <c r="AD2" s="38">
        <v>0.90500000000000003</v>
      </c>
      <c r="AE2" s="38"/>
      <c r="AF2" s="3" t="s">
        <v>195</v>
      </c>
      <c r="AH2" t="s">
        <v>8</v>
      </c>
      <c r="AJ2" s="54">
        <f>K2*H2</f>
        <v>305.5</v>
      </c>
      <c r="AK2" s="65">
        <v>304.74852659999902</v>
      </c>
      <c r="AL2" s="58">
        <f>AJ2-AK2</f>
        <v>0.75147340000097529</v>
      </c>
      <c r="AM2" s="76">
        <f>AJ2/AK2</f>
        <v>1.0024658803387336</v>
      </c>
      <c r="AN2">
        <f>IF(F2=512,IF(K2=0.5,1,0),0)</f>
        <v>0</v>
      </c>
      <c r="AO2" s="59">
        <f>AK2/K2</f>
        <v>609.49705319999805</v>
      </c>
      <c r="AP2">
        <f>AK2/I2</f>
        <v>692.44636678735105</v>
      </c>
      <c r="AU2">
        <f>I2/0.5</f>
        <v>0.88020832000000004</v>
      </c>
      <c r="AV2">
        <f>1/(695/H2)</f>
        <v>0.87913669064748201</v>
      </c>
      <c r="AW2">
        <f>1/(AU2/AV2)</f>
        <v>0.99878252758106401</v>
      </c>
      <c r="AX2">
        <f>H2/AM2</f>
        <v>609.49705319999805</v>
      </c>
      <c r="AY2">
        <f>AX2*I2</f>
        <v>268.24218862106045</v>
      </c>
      <c r="BA2">
        <f>F2*I2</f>
        <v>337.99999488000003</v>
      </c>
    </row>
    <row r="3" spans="1:53" x14ac:dyDescent="0.25">
      <c r="A3" s="1">
        <v>1</v>
      </c>
      <c r="B3" t="s">
        <v>5</v>
      </c>
      <c r="C3" s="18" t="s">
        <v>9</v>
      </c>
      <c r="D3" s="10" t="s">
        <v>3</v>
      </c>
      <c r="E3" s="1" t="s">
        <v>147</v>
      </c>
      <c r="F3" s="28">
        <v>768</v>
      </c>
      <c r="G3" s="28">
        <v>768</v>
      </c>
      <c r="H3" s="28">
        <v>492</v>
      </c>
      <c r="I3" s="70">
        <v>0.421875</v>
      </c>
      <c r="J3" s="70">
        <v>0.421875</v>
      </c>
      <c r="K3" s="70">
        <v>0.5</v>
      </c>
      <c r="M3" s="7" t="s">
        <v>2</v>
      </c>
      <c r="N3" s="7" t="s">
        <v>2</v>
      </c>
      <c r="O3" s="49" t="s">
        <v>2</v>
      </c>
      <c r="P3" s="7" t="s">
        <v>2</v>
      </c>
      <c r="Q3" s="7" t="s">
        <v>2</v>
      </c>
      <c r="R3" s="7" t="s">
        <v>2</v>
      </c>
      <c r="T3" s="31" t="s">
        <v>2</v>
      </c>
      <c r="U3" s="31" t="s">
        <v>2</v>
      </c>
      <c r="V3" s="34">
        <v>0.876</v>
      </c>
      <c r="W3" s="31" t="s">
        <v>2</v>
      </c>
      <c r="X3" s="1" t="s">
        <v>166</v>
      </c>
      <c r="Y3" s="1" t="s">
        <v>174</v>
      </c>
      <c r="Z3" s="1" t="s">
        <v>2</v>
      </c>
      <c r="AA3" s="33">
        <v>0.88100000000000001</v>
      </c>
      <c r="AB3" s="1" t="s">
        <v>2</v>
      </c>
      <c r="AC3" s="1" t="s">
        <v>2</v>
      </c>
      <c r="AD3" s="33">
        <v>0.88200000000000001</v>
      </c>
      <c r="AE3" s="33"/>
      <c r="AF3" s="3" t="s">
        <v>188</v>
      </c>
      <c r="AH3" t="s">
        <v>9</v>
      </c>
      <c r="AJ3" s="54">
        <f t="shared" ref="AJ3:AJ66" si="0">K3*H3</f>
        <v>246</v>
      </c>
      <c r="AK3" s="58">
        <v>254.52137329999999</v>
      </c>
      <c r="AL3" s="58">
        <f t="shared" ref="AL3:AL66" si="1">AJ3-AK3</f>
        <v>-8.5213732999999934</v>
      </c>
      <c r="AM3" s="28">
        <f t="shared" ref="AM3:AM66" si="2">AJ3/AK3</f>
        <v>0.96652000895046253</v>
      </c>
      <c r="AN3">
        <f t="shared" ref="AN3:AN66" si="3">IF(F3=512,IF(K3=0.5,1,0),0)</f>
        <v>0</v>
      </c>
      <c r="AO3" s="59">
        <f t="shared" ref="AO3:AO25" si="4">AK3/K3</f>
        <v>509.04274659999999</v>
      </c>
      <c r="AP3">
        <f t="shared" ref="AP3:AP25" si="5">AK3/I3</f>
        <v>603.30992189629626</v>
      </c>
      <c r="AU3">
        <f t="shared" ref="AU3:AU16" si="6">I3/0.5</f>
        <v>0.84375</v>
      </c>
      <c r="AV3">
        <f t="shared" ref="AV3:AV16" si="7">1/(695/H3)</f>
        <v>0.70791366906474817</v>
      </c>
      <c r="AW3">
        <f t="shared" ref="AW3:AW16" si="8">1/(AU3/AV3)</f>
        <v>0.83900879296562747</v>
      </c>
      <c r="AX3">
        <f>H3/AM3</f>
        <v>509.04274659999999</v>
      </c>
      <c r="AY3">
        <f t="shared" ref="AY3:AY8" si="9">AX3*I3</f>
        <v>214.75240872187499</v>
      </c>
      <c r="BA3">
        <f t="shared" ref="BA3:BA22" si="10">F3*I3</f>
        <v>324</v>
      </c>
    </row>
    <row r="4" spans="1:53" x14ac:dyDescent="0.25">
      <c r="A4" s="1">
        <v>1</v>
      </c>
      <c r="B4" t="s">
        <v>5</v>
      </c>
      <c r="C4" s="18" t="s">
        <v>10</v>
      </c>
      <c r="D4" s="10" t="s">
        <v>3</v>
      </c>
      <c r="E4" s="1" t="s">
        <v>147</v>
      </c>
      <c r="F4" s="28">
        <v>768</v>
      </c>
      <c r="G4" s="28">
        <v>768</v>
      </c>
      <c r="H4" s="28">
        <v>652</v>
      </c>
      <c r="I4" s="70">
        <v>0.43489583999999998</v>
      </c>
      <c r="J4" s="70">
        <v>0.43489583999999998</v>
      </c>
      <c r="K4" s="70">
        <v>0.5</v>
      </c>
      <c r="M4" s="7" t="s">
        <v>2</v>
      </c>
      <c r="N4" s="7" t="s">
        <v>2</v>
      </c>
      <c r="O4" s="7" t="s">
        <v>2</v>
      </c>
      <c r="P4" s="7" t="s">
        <v>2</v>
      </c>
      <c r="Q4" s="7" t="s">
        <v>2</v>
      </c>
      <c r="R4" s="7" t="s">
        <v>2</v>
      </c>
      <c r="T4" s="1" t="s">
        <v>2</v>
      </c>
      <c r="U4" s="1" t="s">
        <v>2</v>
      </c>
      <c r="V4" s="33">
        <v>0.63800000000000001</v>
      </c>
      <c r="W4" s="1" t="s">
        <v>2</v>
      </c>
      <c r="X4" s="1" t="s">
        <v>164</v>
      </c>
      <c r="Z4" s="1" t="s">
        <v>2</v>
      </c>
      <c r="AA4" s="33">
        <v>0.64800000000000002</v>
      </c>
      <c r="AB4" s="1" t="s">
        <v>2</v>
      </c>
      <c r="AC4" s="1" t="s">
        <v>2</v>
      </c>
      <c r="AD4" s="38">
        <v>0.65</v>
      </c>
      <c r="AE4" s="38"/>
      <c r="AF4" s="11"/>
      <c r="AH4" t="s">
        <v>10</v>
      </c>
      <c r="AJ4" s="54">
        <f t="shared" si="0"/>
        <v>326</v>
      </c>
      <c r="AK4" s="65">
        <v>304.46100599999897</v>
      </c>
      <c r="AL4" s="58">
        <f t="shared" si="1"/>
        <v>21.538994000001026</v>
      </c>
      <c r="AM4" s="28">
        <f t="shared" si="2"/>
        <v>1.0707446719794427</v>
      </c>
      <c r="AN4">
        <f t="shared" si="3"/>
        <v>0</v>
      </c>
      <c r="AO4" s="59">
        <f t="shared" si="4"/>
        <v>608.92201199999795</v>
      </c>
      <c r="AP4">
        <f t="shared" si="5"/>
        <v>700.07799108862253</v>
      </c>
      <c r="AU4">
        <f t="shared" si="6"/>
        <v>0.86979167999999996</v>
      </c>
      <c r="AV4">
        <f t="shared" si="7"/>
        <v>0.93812949640287779</v>
      </c>
      <c r="AW4">
        <f t="shared" si="8"/>
        <v>1.0785680272348406</v>
      </c>
      <c r="AX4">
        <f>H4/AM4</f>
        <v>608.92201199999795</v>
      </c>
      <c r="AY4">
        <f t="shared" si="9"/>
        <v>264.81764990322915</v>
      </c>
      <c r="BA4">
        <f t="shared" si="10"/>
        <v>334.00000511999997</v>
      </c>
    </row>
    <row r="5" spans="1:53" x14ac:dyDescent="0.25">
      <c r="A5" s="1">
        <v>1</v>
      </c>
      <c r="B5" t="s">
        <v>5</v>
      </c>
      <c r="C5" s="10" t="s">
        <v>88</v>
      </c>
      <c r="D5" s="10" t="s">
        <v>3</v>
      </c>
      <c r="E5" s="1" t="s">
        <v>147</v>
      </c>
      <c r="F5" s="28">
        <v>768</v>
      </c>
      <c r="G5" s="28">
        <v>768</v>
      </c>
      <c r="H5" s="28">
        <v>551</v>
      </c>
      <c r="I5" s="70">
        <v>0.41276041000000002</v>
      </c>
      <c r="J5" s="70">
        <v>0.41276041000000002</v>
      </c>
      <c r="K5" s="70">
        <v>0.5</v>
      </c>
      <c r="M5" s="7" t="s">
        <v>2</v>
      </c>
      <c r="N5" s="7" t="s">
        <v>2</v>
      </c>
      <c r="O5" s="7" t="s">
        <v>2</v>
      </c>
      <c r="P5" s="7" t="s">
        <v>2</v>
      </c>
      <c r="Q5" s="7" t="s">
        <v>2</v>
      </c>
      <c r="R5" s="7" t="s">
        <v>2</v>
      </c>
      <c r="T5" s="1" t="s">
        <v>2</v>
      </c>
      <c r="U5" s="1" t="s">
        <v>2</v>
      </c>
      <c r="V5" s="33">
        <v>0.57899999999999996</v>
      </c>
      <c r="W5" s="1" t="s">
        <v>2</v>
      </c>
      <c r="Y5" s="1" t="s">
        <v>165</v>
      </c>
      <c r="Z5" s="1" t="s">
        <v>2</v>
      </c>
      <c r="AA5" s="33">
        <v>0.57599999999999996</v>
      </c>
      <c r="AB5" s="1" t="s">
        <v>2</v>
      </c>
      <c r="AC5" s="1" t="s">
        <v>2</v>
      </c>
      <c r="AD5" s="33">
        <v>0.57799999999999996</v>
      </c>
      <c r="AE5" s="33"/>
      <c r="AF5" s="11"/>
      <c r="AH5" t="s">
        <v>88</v>
      </c>
      <c r="AI5" t="s">
        <v>131</v>
      </c>
      <c r="AJ5" s="54">
        <f t="shared" si="0"/>
        <v>275.5</v>
      </c>
      <c r="AK5" s="58">
        <v>273.07813900000002</v>
      </c>
      <c r="AL5" s="58">
        <f t="shared" si="1"/>
        <v>2.4218609999999785</v>
      </c>
      <c r="AM5" s="76">
        <f t="shared" si="2"/>
        <v>1.0088687472709046</v>
      </c>
      <c r="AN5">
        <f t="shared" si="3"/>
        <v>0</v>
      </c>
      <c r="AO5" s="59">
        <f t="shared" si="4"/>
        <v>546.15627800000004</v>
      </c>
      <c r="AP5">
        <f t="shared" si="5"/>
        <v>661.58994996637398</v>
      </c>
      <c r="AU5">
        <f t="shared" si="6"/>
        <v>0.82552082000000004</v>
      </c>
      <c r="AV5">
        <f t="shared" si="7"/>
        <v>0.79280575539568343</v>
      </c>
      <c r="AW5">
        <f t="shared" si="8"/>
        <v>0.96037039428718873</v>
      </c>
      <c r="AX5">
        <f>H5/AM5</f>
        <v>546.15627800000004</v>
      </c>
      <c r="AY5">
        <f t="shared" si="9"/>
        <v>225.431689231354</v>
      </c>
      <c r="BA5">
        <f t="shared" si="10"/>
        <v>316.99999488000003</v>
      </c>
    </row>
    <row r="6" spans="1:53" x14ac:dyDescent="0.25">
      <c r="A6" s="1">
        <v>1</v>
      </c>
      <c r="B6" t="s">
        <v>5</v>
      </c>
      <c r="C6" s="18" t="s">
        <v>11</v>
      </c>
      <c r="D6" s="10" t="s">
        <v>3</v>
      </c>
      <c r="E6" s="1" t="s">
        <v>147</v>
      </c>
      <c r="F6" s="28">
        <v>768</v>
      </c>
      <c r="G6" s="28">
        <v>768</v>
      </c>
      <c r="H6" s="28">
        <v>690</v>
      </c>
      <c r="I6" s="70">
        <v>0.48046875</v>
      </c>
      <c r="J6" s="70">
        <v>0.48046875</v>
      </c>
      <c r="K6" s="70">
        <v>0.5</v>
      </c>
      <c r="M6" s="7" t="s">
        <v>2</v>
      </c>
      <c r="N6" s="7" t="s">
        <v>2</v>
      </c>
      <c r="O6" s="7" t="s">
        <v>2</v>
      </c>
      <c r="P6" s="7" t="s">
        <v>2</v>
      </c>
      <c r="Q6" s="7" t="s">
        <v>2</v>
      </c>
      <c r="R6" s="7" t="s">
        <v>2</v>
      </c>
      <c r="T6" s="1" t="s">
        <v>2</v>
      </c>
      <c r="U6" s="1" t="s">
        <v>2</v>
      </c>
      <c r="V6" s="33">
        <v>0.74199999999999999</v>
      </c>
      <c r="W6" s="1" t="s">
        <v>2</v>
      </c>
      <c r="Z6" s="1" t="s">
        <v>2</v>
      </c>
      <c r="AA6" s="33">
        <v>0.73699999999999999</v>
      </c>
      <c r="AB6" s="1" t="s">
        <v>2</v>
      </c>
      <c r="AC6" s="1" t="s">
        <v>2</v>
      </c>
      <c r="AD6" s="33">
        <v>0.73199999999999998</v>
      </c>
      <c r="AE6" s="33"/>
      <c r="AF6" s="3" t="s">
        <v>195</v>
      </c>
      <c r="AH6" t="s">
        <v>11</v>
      </c>
      <c r="AJ6" s="54">
        <f t="shared" si="0"/>
        <v>345</v>
      </c>
      <c r="AK6" s="58">
        <v>304.293948099999</v>
      </c>
      <c r="AL6" s="58">
        <f t="shared" si="1"/>
        <v>40.706051900001</v>
      </c>
      <c r="AM6" s="28">
        <f t="shared" si="2"/>
        <v>1.1337721376128844</v>
      </c>
      <c r="AN6">
        <f t="shared" si="3"/>
        <v>0</v>
      </c>
      <c r="AO6" s="59">
        <f t="shared" si="4"/>
        <v>608.587896199998</v>
      </c>
      <c r="AP6">
        <f t="shared" si="5"/>
        <v>633.32724157398161</v>
      </c>
      <c r="AU6">
        <f t="shared" si="6"/>
        <v>0.9609375</v>
      </c>
      <c r="AV6">
        <f t="shared" si="7"/>
        <v>0.99280575539568339</v>
      </c>
      <c r="AW6">
        <f t="shared" si="8"/>
        <v>1.0331637129320932</v>
      </c>
      <c r="AX6">
        <f>H6/AM6</f>
        <v>608.587896199998</v>
      </c>
      <c r="AY6">
        <f t="shared" si="9"/>
        <v>292.40746575234277</v>
      </c>
      <c r="BA6">
        <f t="shared" si="10"/>
        <v>369</v>
      </c>
    </row>
    <row r="7" spans="1:53" x14ac:dyDescent="0.25">
      <c r="A7" s="1">
        <v>1</v>
      </c>
      <c r="B7" t="s">
        <v>5</v>
      </c>
      <c r="C7" s="18" t="s">
        <v>12</v>
      </c>
      <c r="D7" s="10" t="s">
        <v>3</v>
      </c>
      <c r="E7" s="1" t="s">
        <v>147</v>
      </c>
      <c r="F7" s="28">
        <v>768</v>
      </c>
      <c r="G7" s="28">
        <v>768</v>
      </c>
      <c r="H7" s="28">
        <v>611</v>
      </c>
      <c r="I7" s="70">
        <v>0.39322916000000002</v>
      </c>
      <c r="J7" s="70">
        <v>0.39322916000000002</v>
      </c>
      <c r="K7" s="70">
        <v>0.5</v>
      </c>
      <c r="M7" s="7" t="s">
        <v>2</v>
      </c>
      <c r="N7" s="7" t="s">
        <v>2</v>
      </c>
      <c r="O7" s="7" t="s">
        <v>2</v>
      </c>
      <c r="P7" s="7" t="s">
        <v>2</v>
      </c>
      <c r="Q7" s="7" t="s">
        <v>2</v>
      </c>
      <c r="R7" s="7" t="s">
        <v>2</v>
      </c>
      <c r="T7" s="1" t="s">
        <v>2</v>
      </c>
      <c r="U7" s="1" t="s">
        <v>2</v>
      </c>
      <c r="V7" s="33">
        <v>0.90400000000000003</v>
      </c>
      <c r="W7" s="1" t="s">
        <v>2</v>
      </c>
      <c r="X7" s="1" t="s">
        <v>166</v>
      </c>
      <c r="Y7" s="1" t="s">
        <v>167</v>
      </c>
      <c r="Z7" s="1" t="s">
        <v>2</v>
      </c>
      <c r="AA7" s="33">
        <v>0.89200000000000002</v>
      </c>
      <c r="AB7" s="1" t="s">
        <v>2</v>
      </c>
      <c r="AC7" s="1" t="s">
        <v>2</v>
      </c>
      <c r="AD7" s="33">
        <v>0.88400000000000001</v>
      </c>
      <c r="AE7" s="33"/>
      <c r="AF7" s="3" t="s">
        <v>186</v>
      </c>
      <c r="AH7" t="s">
        <v>12</v>
      </c>
      <c r="AJ7" s="54">
        <f t="shared" si="0"/>
        <v>305.5</v>
      </c>
      <c r="AK7" s="65">
        <v>304.39515920000002</v>
      </c>
      <c r="AL7" s="58">
        <f t="shared" si="1"/>
        <v>1.1048407999999768</v>
      </c>
      <c r="AM7" s="76">
        <f t="shared" si="2"/>
        <v>1.0036296267092542</v>
      </c>
      <c r="AN7">
        <f t="shared" si="3"/>
        <v>0</v>
      </c>
      <c r="AO7" s="59">
        <f t="shared" si="4"/>
        <v>608.79031840000005</v>
      </c>
      <c r="AP7">
        <f t="shared" si="5"/>
        <v>774.09101400313239</v>
      </c>
      <c r="AU7">
        <f t="shared" si="6"/>
        <v>0.78645832000000004</v>
      </c>
      <c r="AV7">
        <f t="shared" si="7"/>
        <v>0.87913669064748201</v>
      </c>
      <c r="AW7">
        <f t="shared" si="8"/>
        <v>1.1178426984502903</v>
      </c>
      <c r="AX7">
        <f>H7/AM7</f>
        <v>608.79031840000005</v>
      </c>
      <c r="AY7">
        <f t="shared" si="9"/>
        <v>239.39410552056458</v>
      </c>
      <c r="BA7">
        <f t="shared" si="10"/>
        <v>301.99999488000003</v>
      </c>
    </row>
    <row r="8" spans="1:53" x14ac:dyDescent="0.25">
      <c r="A8" s="1">
        <v>1</v>
      </c>
      <c r="B8" t="s">
        <v>5</v>
      </c>
      <c r="C8" s="10" t="s">
        <v>89</v>
      </c>
      <c r="D8" s="10" t="s">
        <v>3</v>
      </c>
      <c r="E8" s="1" t="s">
        <v>147</v>
      </c>
      <c r="F8" s="28">
        <v>768</v>
      </c>
      <c r="G8" s="28">
        <v>768</v>
      </c>
      <c r="H8" s="28">
        <v>602</v>
      </c>
      <c r="I8" s="70">
        <v>0.43880208999999998</v>
      </c>
      <c r="J8" s="70">
        <v>0.43880208999999998</v>
      </c>
      <c r="K8" s="70">
        <v>0.5</v>
      </c>
      <c r="M8" s="7" t="s">
        <v>2</v>
      </c>
      <c r="N8" s="7" t="s">
        <v>2</v>
      </c>
      <c r="O8" s="7" t="s">
        <v>2</v>
      </c>
      <c r="P8" s="7" t="s">
        <v>2</v>
      </c>
      <c r="Q8" s="7" t="s">
        <v>2</v>
      </c>
      <c r="R8" s="7" t="s">
        <v>2</v>
      </c>
      <c r="T8" s="1" t="s">
        <v>2</v>
      </c>
      <c r="U8" s="1" t="s">
        <v>2</v>
      </c>
      <c r="V8" s="33">
        <v>1.2250000000000001</v>
      </c>
      <c r="W8" s="1" t="s">
        <v>2</v>
      </c>
      <c r="X8" s="1" t="s">
        <v>168</v>
      </c>
      <c r="Y8" s="1" t="s">
        <v>169</v>
      </c>
      <c r="Z8" s="1" t="s">
        <v>2</v>
      </c>
      <c r="AA8" s="33">
        <v>1.171</v>
      </c>
      <c r="AB8" s="1" t="s">
        <v>2</v>
      </c>
      <c r="AC8" s="1" t="s">
        <v>2</v>
      </c>
      <c r="AD8" s="33">
        <v>1.1739999999999999</v>
      </c>
      <c r="AE8" s="33"/>
      <c r="AF8" s="3" t="s">
        <v>195</v>
      </c>
      <c r="AH8" t="s">
        <v>89</v>
      </c>
      <c r="AI8" t="s">
        <v>131</v>
      </c>
      <c r="AJ8" s="54">
        <f t="shared" si="0"/>
        <v>301</v>
      </c>
      <c r="AK8" s="65">
        <v>304.45077279999902</v>
      </c>
      <c r="AL8" s="58">
        <f t="shared" si="1"/>
        <v>-3.4507727999990152</v>
      </c>
      <c r="AM8">
        <f t="shared" si="2"/>
        <v>0.98866558042121999</v>
      </c>
      <c r="AN8">
        <f t="shared" si="3"/>
        <v>0</v>
      </c>
      <c r="AO8" s="59">
        <f t="shared" si="4"/>
        <v>608.90154559999803</v>
      </c>
      <c r="AP8">
        <f t="shared" si="5"/>
        <v>693.82252213064669</v>
      </c>
      <c r="AU8">
        <f t="shared" si="6"/>
        <v>0.87760417999999996</v>
      </c>
      <c r="AV8">
        <f t="shared" si="7"/>
        <v>0.86618705035971222</v>
      </c>
      <c r="AW8">
        <f t="shared" si="8"/>
        <v>0.98699057057785688</v>
      </c>
      <c r="AX8">
        <f>H8/AM8</f>
        <v>608.90154559999803</v>
      </c>
      <c r="AY8">
        <f t="shared" si="9"/>
        <v>267.18727081350943</v>
      </c>
      <c r="BA8">
        <f t="shared" si="10"/>
        <v>337.00000511999997</v>
      </c>
    </row>
    <row r="9" spans="1:53" x14ac:dyDescent="0.25">
      <c r="A9" s="1">
        <v>1</v>
      </c>
      <c r="B9" t="s">
        <v>5</v>
      </c>
      <c r="C9" s="2" t="s">
        <v>13</v>
      </c>
      <c r="D9" s="1" t="s">
        <v>3</v>
      </c>
      <c r="E9" s="1" t="s">
        <v>147</v>
      </c>
      <c r="F9" s="28">
        <v>768</v>
      </c>
      <c r="G9" s="28">
        <v>768</v>
      </c>
      <c r="H9" s="28">
        <v>611</v>
      </c>
      <c r="I9" s="70">
        <v>0.41015625</v>
      </c>
      <c r="J9" s="70">
        <v>0.41015625</v>
      </c>
      <c r="K9" s="70">
        <v>0.5</v>
      </c>
      <c r="M9" s="7" t="s">
        <v>2</v>
      </c>
      <c r="N9" s="7" t="s">
        <v>2</v>
      </c>
      <c r="O9" s="7" t="s">
        <v>2</v>
      </c>
      <c r="P9" s="7" t="s">
        <v>2</v>
      </c>
      <c r="Q9" s="7" t="s">
        <v>2</v>
      </c>
      <c r="R9" s="7" t="s">
        <v>2</v>
      </c>
      <c r="T9" s="1" t="s">
        <v>2</v>
      </c>
      <c r="U9" s="1" t="s">
        <v>2</v>
      </c>
      <c r="V9" s="33">
        <v>0.65400000000000003</v>
      </c>
      <c r="W9" s="1" t="s">
        <v>2</v>
      </c>
      <c r="X9" s="1" t="s">
        <v>168</v>
      </c>
      <c r="Y9" s="1" t="s">
        <v>170</v>
      </c>
      <c r="Z9" s="1" t="s">
        <v>2</v>
      </c>
      <c r="AA9" s="33">
        <v>0.61699999999999999</v>
      </c>
      <c r="AB9" s="1" t="s">
        <v>2</v>
      </c>
      <c r="AC9" s="1" t="s">
        <v>2</v>
      </c>
      <c r="AD9" s="33">
        <v>0.62</v>
      </c>
      <c r="AE9" s="33"/>
      <c r="AF9" s="3" t="s">
        <v>195</v>
      </c>
      <c r="AH9" t="s">
        <v>13</v>
      </c>
      <c r="AJ9" s="54">
        <f t="shared" si="0"/>
        <v>305.5</v>
      </c>
      <c r="AK9" s="65">
        <v>304.1973016</v>
      </c>
      <c r="AL9" s="58">
        <f t="shared" si="1"/>
        <v>1.302698399999997</v>
      </c>
      <c r="AM9" s="76">
        <f t="shared" si="2"/>
        <v>1.0042824127405081</v>
      </c>
      <c r="AN9">
        <f t="shared" si="3"/>
        <v>0</v>
      </c>
      <c r="AO9" s="59">
        <f t="shared" si="4"/>
        <v>608.39460320000001</v>
      </c>
      <c r="AP9">
        <f t="shared" si="5"/>
        <v>741.66199247238092</v>
      </c>
      <c r="AU9">
        <f t="shared" si="6"/>
        <v>0.8203125</v>
      </c>
      <c r="AV9">
        <f t="shared" si="7"/>
        <v>0.87913669064748201</v>
      </c>
      <c r="AW9">
        <f t="shared" si="8"/>
        <v>1.0717094895512163</v>
      </c>
      <c r="AX9">
        <f>H9/AM9</f>
        <v>608.39460319999989</v>
      </c>
      <c r="AY9">
        <f>AX9/I9</f>
        <v>1483.3239849447616</v>
      </c>
      <c r="BA9">
        <f t="shared" si="10"/>
        <v>315</v>
      </c>
    </row>
    <row r="10" spans="1:53" x14ac:dyDescent="0.25">
      <c r="A10" s="1">
        <v>1</v>
      </c>
      <c r="B10" t="s">
        <v>5</v>
      </c>
      <c r="C10" s="2" t="s">
        <v>14</v>
      </c>
      <c r="D10" s="1" t="s">
        <v>3</v>
      </c>
      <c r="E10" s="1" t="s">
        <v>147</v>
      </c>
      <c r="F10" s="28">
        <v>768</v>
      </c>
      <c r="G10" s="28">
        <v>768</v>
      </c>
      <c r="H10" s="28">
        <v>626</v>
      </c>
      <c r="I10" s="70">
        <v>0.44010416000000002</v>
      </c>
      <c r="J10" s="70">
        <v>0.44010416000000002</v>
      </c>
      <c r="K10" s="70">
        <v>0.5</v>
      </c>
      <c r="M10" s="7" t="s">
        <v>2</v>
      </c>
      <c r="N10" s="7" t="s">
        <v>2</v>
      </c>
      <c r="O10" s="7" t="s">
        <v>2</v>
      </c>
      <c r="P10" s="7" t="s">
        <v>2</v>
      </c>
      <c r="Q10" s="7" t="s">
        <v>2</v>
      </c>
      <c r="R10" s="7" t="s">
        <v>2</v>
      </c>
      <c r="T10" s="1" t="s">
        <v>2</v>
      </c>
      <c r="U10" s="1" t="s">
        <v>2</v>
      </c>
      <c r="V10" s="33">
        <v>0.77100000000000002</v>
      </c>
      <c r="W10" s="1" t="s">
        <v>2</v>
      </c>
      <c r="X10" s="1" t="s">
        <v>172</v>
      </c>
      <c r="Y10" s="1" t="s">
        <v>171</v>
      </c>
      <c r="Z10" s="1" t="s">
        <v>2</v>
      </c>
      <c r="AA10" s="33">
        <v>0.79500000000000004</v>
      </c>
      <c r="AB10" s="1" t="s">
        <v>2</v>
      </c>
      <c r="AC10" s="1" t="s">
        <v>2</v>
      </c>
      <c r="AD10" s="33">
        <v>0.79400000000000004</v>
      </c>
      <c r="AE10" s="33"/>
      <c r="AF10" s="3" t="s">
        <v>195</v>
      </c>
      <c r="AH10" t="s">
        <v>14</v>
      </c>
      <c r="AJ10" s="54">
        <f t="shared" si="0"/>
        <v>313</v>
      </c>
      <c r="AK10" s="65">
        <v>304.57941049999903</v>
      </c>
      <c r="AL10" s="58">
        <f t="shared" si="1"/>
        <v>8.4205895000009718</v>
      </c>
      <c r="AM10">
        <f t="shared" si="2"/>
        <v>1.0276466143465761</v>
      </c>
      <c r="AN10">
        <f t="shared" si="3"/>
        <v>0</v>
      </c>
      <c r="AO10" s="59">
        <f t="shared" si="4"/>
        <v>609.15882099999806</v>
      </c>
      <c r="AP10">
        <f t="shared" si="5"/>
        <v>692.06210298034682</v>
      </c>
      <c r="AS10">
        <f>1/(AK10/G10)</f>
        <v>2.5215099035724298</v>
      </c>
      <c r="AU10">
        <f t="shared" si="6"/>
        <v>0.88020832000000004</v>
      </c>
      <c r="AV10">
        <f t="shared" si="7"/>
        <v>0.90071942446043163</v>
      </c>
      <c r="AW10">
        <f t="shared" si="8"/>
        <v>1.023302556899748</v>
      </c>
      <c r="AX10">
        <f>H10/AM10</f>
        <v>609.15882099999806</v>
      </c>
      <c r="AY10">
        <f>AX10/I10</f>
        <v>1384.1242059606936</v>
      </c>
      <c r="BA10">
        <f t="shared" si="10"/>
        <v>337.99999488000003</v>
      </c>
    </row>
    <row r="11" spans="1:53" x14ac:dyDescent="0.25">
      <c r="A11" s="1">
        <v>1</v>
      </c>
      <c r="B11" t="s">
        <v>5</v>
      </c>
      <c r="C11" s="2" t="s">
        <v>15</v>
      </c>
      <c r="D11" s="1" t="s">
        <v>3</v>
      </c>
      <c r="E11" s="1" t="s">
        <v>147</v>
      </c>
      <c r="F11" s="28">
        <v>768</v>
      </c>
      <c r="G11" s="28">
        <v>768</v>
      </c>
      <c r="H11" s="28">
        <v>616</v>
      </c>
      <c r="I11" s="70">
        <v>0.45572916000000002</v>
      </c>
      <c r="J11" s="70">
        <v>0.45572916000000002</v>
      </c>
      <c r="K11" s="70">
        <v>0.5</v>
      </c>
      <c r="M11" s="7" t="s">
        <v>2</v>
      </c>
      <c r="N11" s="7" t="s">
        <v>2</v>
      </c>
      <c r="O11" s="7" t="s">
        <v>2</v>
      </c>
      <c r="P11" s="7" t="s">
        <v>2</v>
      </c>
      <c r="Q11" s="7" t="s">
        <v>2</v>
      </c>
      <c r="R11" s="7" t="s">
        <v>2</v>
      </c>
      <c r="T11" s="1" t="s">
        <v>2</v>
      </c>
      <c r="U11" s="1" t="s">
        <v>2</v>
      </c>
      <c r="V11" s="33">
        <v>0.80600000000000005</v>
      </c>
      <c r="W11" s="1" t="s">
        <v>2</v>
      </c>
      <c r="Z11" s="1" t="s">
        <v>2</v>
      </c>
      <c r="AA11" s="33">
        <v>0.77100000000000002</v>
      </c>
      <c r="AB11" s="1" t="s">
        <v>2</v>
      </c>
      <c r="AC11" s="1" t="s">
        <v>2</v>
      </c>
      <c r="AD11" s="33">
        <v>0.76800000000000002</v>
      </c>
      <c r="AE11" s="33"/>
      <c r="AF11" s="3" t="s">
        <v>195</v>
      </c>
      <c r="AH11" t="s">
        <v>15</v>
      </c>
      <c r="AJ11" s="73">
        <f t="shared" si="0"/>
        <v>308</v>
      </c>
      <c r="AK11" s="74">
        <v>304.63500629999902</v>
      </c>
      <c r="AL11" s="75">
        <f t="shared" si="1"/>
        <v>3.36499370000098</v>
      </c>
      <c r="AM11" s="62">
        <f t="shared" si="2"/>
        <v>1.0110459849669646</v>
      </c>
      <c r="AN11" s="62">
        <f t="shared" si="3"/>
        <v>0</v>
      </c>
      <c r="AO11" s="59">
        <f t="shared" si="4"/>
        <v>609.27001259999804</v>
      </c>
      <c r="AP11">
        <f t="shared" si="5"/>
        <v>668.4562521739864</v>
      </c>
      <c r="AQ11" s="62"/>
      <c r="AR11" s="62"/>
      <c r="AU11">
        <f t="shared" si="6"/>
        <v>0.91145832000000004</v>
      </c>
      <c r="AV11">
        <f t="shared" si="7"/>
        <v>0.88633093525179851</v>
      </c>
      <c r="AW11">
        <f t="shared" si="8"/>
        <v>0.97243166890154509</v>
      </c>
      <c r="AX11">
        <f>H11/AM11</f>
        <v>609.27001259999804</v>
      </c>
      <c r="AY11">
        <f>AX11/I11</f>
        <v>1336.9125043479728</v>
      </c>
      <c r="BA11">
        <f t="shared" si="10"/>
        <v>349.99999488000003</v>
      </c>
    </row>
    <row r="12" spans="1:53" x14ac:dyDescent="0.25">
      <c r="A12" s="1">
        <v>1</v>
      </c>
      <c r="B12" t="s">
        <v>5</v>
      </c>
      <c r="C12" s="2" t="s">
        <v>16</v>
      </c>
      <c r="D12" s="1" t="s">
        <v>3</v>
      </c>
      <c r="E12" s="1" t="s">
        <v>147</v>
      </c>
      <c r="F12" s="28">
        <v>768</v>
      </c>
      <c r="G12" s="28">
        <v>768</v>
      </c>
      <c r="H12" s="28">
        <v>611</v>
      </c>
      <c r="I12" s="70">
        <v>0.45572916000000002</v>
      </c>
      <c r="J12" s="70">
        <v>0.45572916000000002</v>
      </c>
      <c r="K12" s="70">
        <v>0.5</v>
      </c>
      <c r="M12" s="7" t="s">
        <v>2</v>
      </c>
      <c r="N12" s="7" t="s">
        <v>2</v>
      </c>
      <c r="O12" s="7" t="s">
        <v>2</v>
      </c>
      <c r="P12" s="7" t="s">
        <v>2</v>
      </c>
      <c r="Q12" s="7" t="s">
        <v>2</v>
      </c>
      <c r="R12" s="7" t="s">
        <v>2</v>
      </c>
      <c r="T12" s="1" t="s">
        <v>2</v>
      </c>
      <c r="U12" s="1" t="s">
        <v>2</v>
      </c>
      <c r="V12" s="33">
        <v>0.88400000000000001</v>
      </c>
      <c r="W12" s="1" t="s">
        <v>2</v>
      </c>
      <c r="X12" s="1" t="s">
        <v>173</v>
      </c>
      <c r="Y12" s="1" t="s">
        <v>174</v>
      </c>
      <c r="Z12" s="1" t="s">
        <v>2</v>
      </c>
      <c r="AA12" s="33">
        <v>0.84599999999999997</v>
      </c>
      <c r="AB12" s="1" t="s">
        <v>2</v>
      </c>
      <c r="AC12" s="1" t="s">
        <v>2</v>
      </c>
      <c r="AD12" s="33">
        <v>0.84599999999999997</v>
      </c>
      <c r="AE12" s="33"/>
      <c r="AF12" s="3" t="s">
        <v>195</v>
      </c>
      <c r="AH12" t="s">
        <v>16</v>
      </c>
      <c r="AJ12" s="73">
        <f t="shared" si="0"/>
        <v>305.5</v>
      </c>
      <c r="AK12" s="74">
        <v>304.35518339999902</v>
      </c>
      <c r="AL12" s="75">
        <f t="shared" si="1"/>
        <v>1.1448166000009792</v>
      </c>
      <c r="AM12" s="62">
        <f t="shared" si="2"/>
        <v>1.0037614493277627</v>
      </c>
      <c r="AN12" s="62">
        <f t="shared" si="3"/>
        <v>0</v>
      </c>
      <c r="AO12" s="59">
        <f t="shared" si="4"/>
        <v>608.71036679999804</v>
      </c>
      <c r="AP12">
        <f t="shared" si="5"/>
        <v>667.84224077300428</v>
      </c>
      <c r="AQ12" s="62"/>
      <c r="AR12" s="62"/>
      <c r="AU12">
        <f t="shared" si="6"/>
        <v>0.91145832000000004</v>
      </c>
      <c r="AV12">
        <f t="shared" si="7"/>
        <v>0.87913669064748201</v>
      </c>
      <c r="AW12">
        <f t="shared" si="8"/>
        <v>0.96453855470591565</v>
      </c>
      <c r="AX12">
        <f>H12/AM12</f>
        <v>608.71036679999793</v>
      </c>
      <c r="BA12">
        <f t="shared" si="10"/>
        <v>349.99999488000003</v>
      </c>
    </row>
    <row r="13" spans="1:53" x14ac:dyDescent="0.25">
      <c r="A13" s="1">
        <v>1</v>
      </c>
      <c r="B13" t="s">
        <v>5</v>
      </c>
      <c r="C13" s="2" t="s">
        <v>17</v>
      </c>
      <c r="D13" s="1" t="s">
        <v>3</v>
      </c>
      <c r="E13" s="1" t="s">
        <v>147</v>
      </c>
      <c r="F13" s="28">
        <v>768</v>
      </c>
      <c r="G13" s="28">
        <v>768</v>
      </c>
      <c r="H13" s="28">
        <v>571</v>
      </c>
      <c r="I13" s="70">
        <v>0.45572916000000002</v>
      </c>
      <c r="J13" s="70">
        <v>0.45572916000000002</v>
      </c>
      <c r="K13" s="70">
        <v>0.5</v>
      </c>
      <c r="M13" s="7" t="s">
        <v>2</v>
      </c>
      <c r="N13" s="7" t="s">
        <v>2</v>
      </c>
      <c r="O13" s="7" t="s">
        <v>2</v>
      </c>
      <c r="P13" s="7" t="s">
        <v>2</v>
      </c>
      <c r="Q13" s="7" t="s">
        <v>2</v>
      </c>
      <c r="R13" s="7" t="s">
        <v>2</v>
      </c>
      <c r="T13" s="1" t="s">
        <v>2</v>
      </c>
      <c r="U13" s="1" t="s">
        <v>2</v>
      </c>
      <c r="V13" s="33">
        <v>0.89200000000000002</v>
      </c>
      <c r="W13" s="1" t="s">
        <v>2</v>
      </c>
      <c r="Y13" s="1" t="s">
        <v>169</v>
      </c>
      <c r="Z13" s="1" t="s">
        <v>2</v>
      </c>
      <c r="AA13" s="33">
        <v>0.86</v>
      </c>
      <c r="AB13" s="1" t="s">
        <v>2</v>
      </c>
      <c r="AC13" s="1" t="s">
        <v>2</v>
      </c>
      <c r="AD13" s="33">
        <v>0.86599999999999999</v>
      </c>
      <c r="AE13" s="33"/>
      <c r="AF13" s="3" t="s">
        <v>195</v>
      </c>
      <c r="AH13" t="s">
        <v>17</v>
      </c>
      <c r="AJ13" s="73">
        <f t="shared" si="0"/>
        <v>285.5</v>
      </c>
      <c r="AK13" s="75">
        <v>284.117842899999</v>
      </c>
      <c r="AL13" s="75">
        <f t="shared" si="1"/>
        <v>1.3821571000009953</v>
      </c>
      <c r="AM13" s="62">
        <f t="shared" si="2"/>
        <v>1.0048647317813386</v>
      </c>
      <c r="AN13" s="62">
        <f t="shared" si="3"/>
        <v>0</v>
      </c>
      <c r="AO13" s="59">
        <f t="shared" si="4"/>
        <v>568.23568579999801</v>
      </c>
      <c r="AP13">
        <f t="shared" si="5"/>
        <v>623.43573296911484</v>
      </c>
      <c r="AQ13" s="62"/>
      <c r="AR13" s="62"/>
      <c r="AU13">
        <f t="shared" si="6"/>
        <v>0.91145832000000004</v>
      </c>
      <c r="AV13">
        <f t="shared" si="7"/>
        <v>0.82158273381294955</v>
      </c>
      <c r="AW13">
        <f t="shared" si="8"/>
        <v>0.90139364114088016</v>
      </c>
      <c r="AX13">
        <f>H13/AM13</f>
        <v>568.23568579999801</v>
      </c>
      <c r="BA13">
        <f t="shared" si="10"/>
        <v>349.99999488000003</v>
      </c>
    </row>
    <row r="14" spans="1:53" x14ac:dyDescent="0.25">
      <c r="A14" s="1">
        <v>1</v>
      </c>
      <c r="B14" t="s">
        <v>5</v>
      </c>
      <c r="C14" s="2" t="s">
        <v>18</v>
      </c>
      <c r="D14" s="1" t="s">
        <v>3</v>
      </c>
      <c r="E14" s="1" t="s">
        <v>147</v>
      </c>
      <c r="F14" s="28">
        <v>768</v>
      </c>
      <c r="G14" s="28">
        <v>768</v>
      </c>
      <c r="H14" s="28">
        <v>597</v>
      </c>
      <c r="I14" s="70">
        <v>0.49869791000000002</v>
      </c>
      <c r="J14" s="70">
        <v>0.49869791000000002</v>
      </c>
      <c r="K14" s="70">
        <v>0.5</v>
      </c>
      <c r="M14" s="7" t="s">
        <v>2</v>
      </c>
      <c r="N14" s="7" t="s">
        <v>2</v>
      </c>
      <c r="O14" s="49" t="s">
        <v>2</v>
      </c>
      <c r="P14" s="7" t="s">
        <v>2</v>
      </c>
      <c r="Q14" s="7" t="s">
        <v>2</v>
      </c>
      <c r="R14" s="7" t="s">
        <v>2</v>
      </c>
      <c r="T14" s="1" t="s">
        <v>2</v>
      </c>
      <c r="U14" s="1" t="s">
        <v>2</v>
      </c>
      <c r="V14" s="33">
        <v>0.71799999999999997</v>
      </c>
      <c r="W14" s="1" t="s">
        <v>2</v>
      </c>
      <c r="Z14" s="1" t="s">
        <v>2</v>
      </c>
      <c r="AA14" s="37">
        <v>0.69199999999999995</v>
      </c>
      <c r="AB14" s="1" t="s">
        <v>2</v>
      </c>
      <c r="AC14" s="1" t="s">
        <v>2</v>
      </c>
      <c r="AD14" s="37">
        <v>0.69299999999999995</v>
      </c>
      <c r="AE14" s="37"/>
      <c r="AF14" s="39" t="s">
        <v>196</v>
      </c>
      <c r="AH14" t="s">
        <v>18</v>
      </c>
      <c r="AJ14" s="54">
        <f t="shared" si="0"/>
        <v>298.5</v>
      </c>
      <c r="AK14" s="58">
        <v>299.12276589999902</v>
      </c>
      <c r="AL14" s="58">
        <f t="shared" si="1"/>
        <v>-0.62276589999902399</v>
      </c>
      <c r="AM14">
        <f t="shared" si="2"/>
        <v>0.99791802573727462</v>
      </c>
      <c r="AN14">
        <f t="shared" si="3"/>
        <v>0</v>
      </c>
      <c r="AO14" s="59">
        <f t="shared" si="4"/>
        <v>598.24553179999805</v>
      </c>
      <c r="AP14">
        <f t="shared" si="5"/>
        <v>599.80753859585855</v>
      </c>
      <c r="AU14">
        <f t="shared" si="6"/>
        <v>0.99739582000000004</v>
      </c>
      <c r="AV14">
        <f t="shared" si="7"/>
        <v>0.85899280575539572</v>
      </c>
      <c r="AW14">
        <f t="shared" si="8"/>
        <v>0.86123561832793294</v>
      </c>
      <c r="AX14">
        <f>H14/AM14</f>
        <v>598.24553179999805</v>
      </c>
      <c r="BA14">
        <f t="shared" si="10"/>
        <v>382.99999488000003</v>
      </c>
    </row>
    <row r="15" spans="1:53" x14ac:dyDescent="0.25">
      <c r="A15" s="1">
        <v>1</v>
      </c>
      <c r="B15" t="s">
        <v>5</v>
      </c>
      <c r="C15" s="2" t="s">
        <v>19</v>
      </c>
      <c r="D15" s="1" t="s">
        <v>3</v>
      </c>
      <c r="E15" s="1" t="s">
        <v>147</v>
      </c>
      <c r="F15" s="28">
        <v>768</v>
      </c>
      <c r="G15" s="28">
        <v>768</v>
      </c>
      <c r="H15" s="28">
        <v>533</v>
      </c>
      <c r="I15" s="70">
        <v>0.51302080999999999</v>
      </c>
      <c r="J15" s="70">
        <v>0.51302080999999999</v>
      </c>
      <c r="K15" s="70">
        <v>0.5</v>
      </c>
      <c r="M15" s="7" t="s">
        <v>2</v>
      </c>
      <c r="N15" s="7" t="s">
        <v>2</v>
      </c>
      <c r="O15" s="7" t="s">
        <v>2</v>
      </c>
      <c r="P15" s="7" t="s">
        <v>2</v>
      </c>
      <c r="Q15" s="7" t="s">
        <v>2</v>
      </c>
      <c r="R15" s="7" t="s">
        <v>2</v>
      </c>
      <c r="T15" s="1" t="s">
        <v>2</v>
      </c>
      <c r="U15" s="1" t="s">
        <v>2</v>
      </c>
      <c r="V15" s="33">
        <v>0.80200000000000005</v>
      </c>
      <c r="W15" s="1" t="s">
        <v>2</v>
      </c>
      <c r="X15" s="1" t="s">
        <v>173</v>
      </c>
      <c r="Z15" s="1" t="s">
        <v>2</v>
      </c>
      <c r="AA15" s="33">
        <v>0.80400000000000005</v>
      </c>
      <c r="AB15" s="1" t="s">
        <v>2</v>
      </c>
      <c r="AC15" s="1" t="s">
        <v>2</v>
      </c>
      <c r="AD15" s="33">
        <v>0.80600000000000005</v>
      </c>
      <c r="AE15" s="33"/>
      <c r="AF15" s="3" t="s">
        <v>195</v>
      </c>
      <c r="AH15" t="s">
        <v>19</v>
      </c>
      <c r="AJ15" s="54">
        <f t="shared" si="0"/>
        <v>266.5</v>
      </c>
      <c r="AK15" s="58">
        <v>266.17991799999999</v>
      </c>
      <c r="AL15" s="58">
        <f t="shared" si="1"/>
        <v>0.32008200000001352</v>
      </c>
      <c r="AM15">
        <f t="shared" si="2"/>
        <v>1.0012025024367166</v>
      </c>
      <c r="AN15">
        <f t="shared" si="3"/>
        <v>0</v>
      </c>
      <c r="AO15" s="59">
        <f t="shared" si="4"/>
        <v>532.35983599999997</v>
      </c>
      <c r="AP15">
        <f t="shared" si="5"/>
        <v>518.8481886339074</v>
      </c>
      <c r="AU15">
        <f t="shared" si="6"/>
        <v>1.02604162</v>
      </c>
      <c r="AV15">
        <f t="shared" si="7"/>
        <v>0.76690647482014396</v>
      </c>
      <c r="AW15">
        <f t="shared" si="8"/>
        <v>0.74744187747485713</v>
      </c>
      <c r="AX15">
        <f>H15/AM15</f>
        <v>532.35983599999997</v>
      </c>
      <c r="BA15">
        <f t="shared" si="10"/>
        <v>393.99998208</v>
      </c>
    </row>
    <row r="16" spans="1:53" x14ac:dyDescent="0.25">
      <c r="A16" s="1">
        <v>1</v>
      </c>
      <c r="B16" t="s">
        <v>5</v>
      </c>
      <c r="C16" s="2" t="s">
        <v>20</v>
      </c>
      <c r="D16" s="1" t="s">
        <v>3</v>
      </c>
      <c r="E16" s="1" t="s">
        <v>147</v>
      </c>
      <c r="F16" s="28">
        <v>768</v>
      </c>
      <c r="G16" s="28">
        <v>768</v>
      </c>
      <c r="H16" s="28">
        <v>626</v>
      </c>
      <c r="I16" s="70">
        <v>0.45572916000000002</v>
      </c>
      <c r="J16" s="70">
        <v>0.45572916000000002</v>
      </c>
      <c r="K16" s="70">
        <v>0.5</v>
      </c>
      <c r="M16" s="7" t="s">
        <v>2</v>
      </c>
      <c r="N16" s="7" t="s">
        <v>2</v>
      </c>
      <c r="O16" s="7" t="s">
        <v>2</v>
      </c>
      <c r="P16" s="7" t="s">
        <v>2</v>
      </c>
      <c r="Q16" s="7" t="s">
        <v>2</v>
      </c>
      <c r="R16" s="7" t="s">
        <v>2</v>
      </c>
      <c r="T16" s="1" t="s">
        <v>2</v>
      </c>
      <c r="U16" s="1" t="s">
        <v>2</v>
      </c>
      <c r="V16" s="33">
        <v>0.82</v>
      </c>
      <c r="W16" s="1" t="s">
        <v>2</v>
      </c>
      <c r="Y16" s="1" t="s">
        <v>170</v>
      </c>
      <c r="Z16" s="1" t="s">
        <v>2</v>
      </c>
      <c r="AA16" s="33">
        <v>0.75600000000000001</v>
      </c>
      <c r="AB16" s="1" t="s">
        <v>2</v>
      </c>
      <c r="AC16" s="1" t="s">
        <v>2</v>
      </c>
      <c r="AD16" s="33">
        <v>0.76</v>
      </c>
      <c r="AE16" s="33"/>
      <c r="AF16" s="3" t="s">
        <v>195</v>
      </c>
      <c r="AH16" t="s">
        <v>20</v>
      </c>
      <c r="AJ16" s="54">
        <f>K16*H16</f>
        <v>313</v>
      </c>
      <c r="AK16" s="58">
        <v>305.41794169999997</v>
      </c>
      <c r="AL16" s="58">
        <f t="shared" si="1"/>
        <v>7.5820583000000283</v>
      </c>
      <c r="AM16">
        <f t="shared" si="2"/>
        <v>1.0248251895674407</v>
      </c>
      <c r="AN16">
        <f t="shared" si="3"/>
        <v>0</v>
      </c>
      <c r="AO16" s="59">
        <f t="shared" si="4"/>
        <v>610.83588339999994</v>
      </c>
      <c r="AP16">
        <f t="shared" si="5"/>
        <v>670.17423616254871</v>
      </c>
      <c r="AU16">
        <f t="shared" si="6"/>
        <v>0.91145832000000004</v>
      </c>
      <c r="AV16">
        <f t="shared" si="7"/>
        <v>0.90071942446043163</v>
      </c>
      <c r="AW16">
        <f t="shared" si="8"/>
        <v>0.98821789729280385</v>
      </c>
      <c r="AX16">
        <f>H16/AM16</f>
        <v>610.83588339999983</v>
      </c>
      <c r="BA16">
        <f t="shared" si="10"/>
        <v>349.99999488000003</v>
      </c>
    </row>
    <row r="17" spans="1:53" x14ac:dyDescent="0.25">
      <c r="A17" s="1">
        <v>1</v>
      </c>
      <c r="B17" t="s">
        <v>5</v>
      </c>
      <c r="C17" s="2" t="s">
        <v>21</v>
      </c>
      <c r="D17" s="1" t="s">
        <v>3</v>
      </c>
      <c r="E17" s="1" t="s">
        <v>147</v>
      </c>
      <c r="F17" s="28">
        <v>768</v>
      </c>
      <c r="G17" s="28">
        <v>768</v>
      </c>
      <c r="H17" s="28">
        <v>542</v>
      </c>
      <c r="I17" s="70">
        <v>0.39322916000000002</v>
      </c>
      <c r="J17" s="70">
        <v>0.39322916000000002</v>
      </c>
      <c r="K17" s="70">
        <v>0.5</v>
      </c>
      <c r="M17" s="7" t="s">
        <v>2</v>
      </c>
      <c r="N17" s="7" t="s">
        <v>2</v>
      </c>
      <c r="O17" s="7" t="s">
        <v>2</v>
      </c>
      <c r="P17" s="7" t="s">
        <v>2</v>
      </c>
      <c r="Q17" s="7" t="s">
        <v>2</v>
      </c>
      <c r="R17" s="7" t="s">
        <v>2</v>
      </c>
      <c r="T17" s="1" t="s">
        <v>2</v>
      </c>
      <c r="U17" s="1" t="s">
        <v>2</v>
      </c>
      <c r="V17" s="33">
        <v>1.1020000000000001</v>
      </c>
      <c r="W17" s="1" t="s">
        <v>2</v>
      </c>
      <c r="X17" s="1" t="s">
        <v>175</v>
      </c>
      <c r="Z17" s="1" t="s">
        <v>2</v>
      </c>
      <c r="AA17" s="33">
        <v>1.08</v>
      </c>
      <c r="AB17" s="1" t="s">
        <v>2</v>
      </c>
      <c r="AC17" s="1" t="s">
        <v>2</v>
      </c>
      <c r="AD17" s="33">
        <v>1.083</v>
      </c>
      <c r="AE17" s="33"/>
      <c r="AF17" s="3" t="s">
        <v>195</v>
      </c>
      <c r="AH17" t="s">
        <v>21</v>
      </c>
      <c r="AJ17" s="54">
        <f t="shared" si="0"/>
        <v>271</v>
      </c>
      <c r="AK17" s="58">
        <v>269.29642100000001</v>
      </c>
      <c r="AL17" s="58">
        <f t="shared" si="1"/>
        <v>1.7035789999999906</v>
      </c>
      <c r="AM17">
        <f t="shared" si="2"/>
        <v>1.0063260365424611</v>
      </c>
      <c r="AN17">
        <f t="shared" si="3"/>
        <v>0</v>
      </c>
      <c r="AO17" s="59">
        <f t="shared" si="4"/>
        <v>538.59284200000002</v>
      </c>
      <c r="AP17">
        <f t="shared" si="5"/>
        <v>684.83329415346509</v>
      </c>
      <c r="AX17">
        <f>H17/AM17</f>
        <v>538.59284200000002</v>
      </c>
      <c r="BA17">
        <f t="shared" si="10"/>
        <v>301.99999488000003</v>
      </c>
    </row>
    <row r="18" spans="1:53" x14ac:dyDescent="0.25">
      <c r="A18" s="1">
        <v>1</v>
      </c>
      <c r="B18" t="s">
        <v>5</v>
      </c>
      <c r="C18" s="2" t="s">
        <v>22</v>
      </c>
      <c r="D18" s="1" t="s">
        <v>3</v>
      </c>
      <c r="E18" s="1" t="s">
        <v>147</v>
      </c>
      <c r="F18" s="28">
        <v>768</v>
      </c>
      <c r="G18" s="28">
        <v>768</v>
      </c>
      <c r="H18" s="28">
        <v>619</v>
      </c>
      <c r="I18" s="70">
        <v>0.45572916000000002</v>
      </c>
      <c r="J18" s="70">
        <v>0.45572916000000002</v>
      </c>
      <c r="K18" s="70">
        <v>0.5</v>
      </c>
      <c r="M18" s="7" t="s">
        <v>2</v>
      </c>
      <c r="N18" s="7" t="s">
        <v>2</v>
      </c>
      <c r="O18" s="7" t="s">
        <v>2</v>
      </c>
      <c r="P18" s="7" t="s">
        <v>2</v>
      </c>
      <c r="Q18" s="7" t="s">
        <v>2</v>
      </c>
      <c r="R18" s="7" t="s">
        <v>2</v>
      </c>
      <c r="T18" s="1" t="s">
        <v>2</v>
      </c>
      <c r="U18" s="1" t="s">
        <v>2</v>
      </c>
      <c r="V18" s="33">
        <v>1.109</v>
      </c>
      <c r="W18" s="1" t="s">
        <v>2</v>
      </c>
      <c r="X18" s="1" t="s">
        <v>173</v>
      </c>
      <c r="Z18" s="1" t="s">
        <v>2</v>
      </c>
      <c r="AA18" s="33">
        <v>1.028</v>
      </c>
      <c r="AB18" s="1" t="s">
        <v>2</v>
      </c>
      <c r="AC18" s="1" t="s">
        <v>2</v>
      </c>
      <c r="AD18" s="33">
        <v>1.016</v>
      </c>
      <c r="AE18" s="33"/>
      <c r="AF18" s="3" t="s">
        <v>195</v>
      </c>
      <c r="AH18" t="s">
        <v>22</v>
      </c>
      <c r="AJ18" s="54">
        <f t="shared" si="0"/>
        <v>309.5</v>
      </c>
      <c r="AK18" s="58">
        <v>305.41618210000001</v>
      </c>
      <c r="AL18" s="58">
        <f t="shared" si="1"/>
        <v>4.0838178999999855</v>
      </c>
      <c r="AM18">
        <f t="shared" si="2"/>
        <v>1.013371321296469</v>
      </c>
      <c r="AN18">
        <f t="shared" si="3"/>
        <v>0</v>
      </c>
      <c r="AO18" s="59">
        <f t="shared" si="4"/>
        <v>610.83236420000003</v>
      </c>
      <c r="AP18">
        <f t="shared" si="5"/>
        <v>670.17037509734951</v>
      </c>
      <c r="BA18">
        <f t="shared" si="10"/>
        <v>349.99999488000003</v>
      </c>
    </row>
    <row r="19" spans="1:53" x14ac:dyDescent="0.25">
      <c r="A19" s="1">
        <v>1</v>
      </c>
      <c r="B19" t="s">
        <v>5</v>
      </c>
      <c r="C19" s="2" t="s">
        <v>23</v>
      </c>
      <c r="D19" s="1" t="s">
        <v>3</v>
      </c>
      <c r="E19" s="1" t="s">
        <v>147</v>
      </c>
      <c r="F19" s="28">
        <v>768</v>
      </c>
      <c r="G19" s="28">
        <v>768</v>
      </c>
      <c r="H19" s="28">
        <v>580</v>
      </c>
      <c r="I19" s="70">
        <v>0.45572916000000002</v>
      </c>
      <c r="J19" s="70">
        <v>0.45572916000000002</v>
      </c>
      <c r="K19" s="70">
        <v>0.5</v>
      </c>
      <c r="M19" s="7" t="s">
        <v>2</v>
      </c>
      <c r="N19" s="7" t="s">
        <v>2</v>
      </c>
      <c r="O19" s="7" t="s">
        <v>2</v>
      </c>
      <c r="P19" s="7" t="s">
        <v>2</v>
      </c>
      <c r="Q19" s="7" t="s">
        <v>2</v>
      </c>
      <c r="R19" s="7" t="s">
        <v>2</v>
      </c>
      <c r="T19" s="1" t="s">
        <v>2</v>
      </c>
      <c r="U19" s="1" t="s">
        <v>2</v>
      </c>
      <c r="V19" s="33">
        <v>0.83699999999999997</v>
      </c>
      <c r="W19" s="1" t="s">
        <v>2</v>
      </c>
      <c r="X19" s="1" t="s">
        <v>166</v>
      </c>
      <c r="Y19" s="1" t="s">
        <v>174</v>
      </c>
      <c r="Z19" s="1" t="s">
        <v>2</v>
      </c>
      <c r="AA19" s="33">
        <v>0.85</v>
      </c>
      <c r="AB19" s="1" t="s">
        <v>2</v>
      </c>
      <c r="AC19" s="1" t="s">
        <v>2</v>
      </c>
      <c r="AD19" s="33">
        <v>0.85799999999999998</v>
      </c>
      <c r="AE19" s="33"/>
      <c r="AF19" s="3" t="s">
        <v>195</v>
      </c>
      <c r="AH19" t="s">
        <v>23</v>
      </c>
      <c r="AJ19" s="54">
        <f t="shared" si="0"/>
        <v>290</v>
      </c>
      <c r="AK19" s="58">
        <v>289.23759369999902</v>
      </c>
      <c r="AL19" s="58">
        <f t="shared" si="1"/>
        <v>0.76240630000097553</v>
      </c>
      <c r="AM19">
        <f t="shared" si="2"/>
        <v>1.0026359170336334</v>
      </c>
      <c r="AN19">
        <f t="shared" si="3"/>
        <v>0</v>
      </c>
      <c r="AO19" s="59">
        <f t="shared" si="4"/>
        <v>578.47518739999805</v>
      </c>
      <c r="AP19">
        <f t="shared" si="5"/>
        <v>634.66992917459788</v>
      </c>
      <c r="BA19">
        <f t="shared" si="10"/>
        <v>349.99999488000003</v>
      </c>
    </row>
    <row r="20" spans="1:53" x14ac:dyDescent="0.25">
      <c r="A20" s="1">
        <v>1</v>
      </c>
      <c r="B20" t="s">
        <v>5</v>
      </c>
      <c r="C20" s="2" t="s">
        <v>24</v>
      </c>
      <c r="D20" s="1" t="s">
        <v>3</v>
      </c>
      <c r="E20" s="1" t="s">
        <v>147</v>
      </c>
      <c r="F20" s="28">
        <v>768</v>
      </c>
      <c r="G20" s="28">
        <v>768</v>
      </c>
      <c r="H20" s="28">
        <v>630</v>
      </c>
      <c r="I20" s="70">
        <v>0.52994794000000001</v>
      </c>
      <c r="J20" s="70">
        <v>0.52994794000000001</v>
      </c>
      <c r="K20" s="70">
        <v>0.5</v>
      </c>
      <c r="M20" s="7" t="s">
        <v>2</v>
      </c>
      <c r="N20" s="7" t="s">
        <v>2</v>
      </c>
      <c r="O20" s="7" t="s">
        <v>2</v>
      </c>
      <c r="P20" s="7" t="s">
        <v>2</v>
      </c>
      <c r="Q20" s="7" t="s">
        <v>2</v>
      </c>
      <c r="R20" s="7" t="s">
        <v>2</v>
      </c>
      <c r="T20" s="1" t="s">
        <v>2</v>
      </c>
      <c r="U20" s="1" t="s">
        <v>2</v>
      </c>
      <c r="V20" s="33">
        <v>0.90300000000000002</v>
      </c>
      <c r="W20" s="1" t="s">
        <v>2</v>
      </c>
      <c r="Z20" s="1" t="s">
        <v>2</v>
      </c>
      <c r="AA20" s="33">
        <v>0.878</v>
      </c>
      <c r="AB20" s="1" t="s">
        <v>2</v>
      </c>
      <c r="AC20" s="1" t="s">
        <v>2</v>
      </c>
      <c r="AD20" s="33">
        <v>0.88100000000000001</v>
      </c>
      <c r="AE20" s="33"/>
      <c r="AF20" s="3" t="s">
        <v>185</v>
      </c>
      <c r="AH20" t="s">
        <v>24</v>
      </c>
      <c r="AJ20" s="54">
        <f t="shared" si="0"/>
        <v>315</v>
      </c>
      <c r="AK20" s="58">
        <v>304.3143536</v>
      </c>
      <c r="AL20" s="58">
        <f t="shared" si="1"/>
        <v>10.685646399999996</v>
      </c>
      <c r="AM20">
        <f t="shared" si="2"/>
        <v>1.035113842885129</v>
      </c>
      <c r="AN20">
        <f t="shared" si="3"/>
        <v>0</v>
      </c>
      <c r="AO20" s="59">
        <f t="shared" si="4"/>
        <v>608.62870720000001</v>
      </c>
      <c r="AP20">
        <f t="shared" si="5"/>
        <v>574.23443064992387</v>
      </c>
      <c r="AT20" s="77" t="s">
        <v>220</v>
      </c>
      <c r="BA20">
        <f t="shared" si="10"/>
        <v>407.00001792</v>
      </c>
    </row>
    <row r="21" spans="1:53" x14ac:dyDescent="0.25">
      <c r="A21" s="1">
        <v>1</v>
      </c>
      <c r="B21" t="s">
        <v>5</v>
      </c>
      <c r="C21" s="2" t="s">
        <v>25</v>
      </c>
      <c r="D21" s="1" t="s">
        <v>3</v>
      </c>
      <c r="E21" s="1" t="s">
        <v>147</v>
      </c>
      <c r="F21" s="28">
        <v>768</v>
      </c>
      <c r="G21" s="28">
        <v>768</v>
      </c>
      <c r="H21" s="28">
        <v>550</v>
      </c>
      <c r="I21" s="70">
        <v>0.42838541000000002</v>
      </c>
      <c r="J21" s="70">
        <v>0.42838541000000002</v>
      </c>
      <c r="K21" s="70">
        <v>0.5</v>
      </c>
      <c r="M21" s="7" t="s">
        <v>2</v>
      </c>
      <c r="N21" s="7" t="s">
        <v>2</v>
      </c>
      <c r="O21" s="7" t="s">
        <v>2</v>
      </c>
      <c r="P21" s="7" t="s">
        <v>2</v>
      </c>
      <c r="Q21" s="7" t="s">
        <v>2</v>
      </c>
      <c r="R21" s="7" t="s">
        <v>2</v>
      </c>
      <c r="T21" s="1" t="s">
        <v>2</v>
      </c>
      <c r="U21" s="1" t="s">
        <v>2</v>
      </c>
      <c r="V21" s="33">
        <v>0.88600000000000001</v>
      </c>
      <c r="W21" s="1" t="s">
        <v>2</v>
      </c>
      <c r="Z21" s="1" t="s">
        <v>2</v>
      </c>
      <c r="AA21" s="33">
        <v>0.877</v>
      </c>
      <c r="AB21" s="1" t="s">
        <v>2</v>
      </c>
      <c r="AC21" s="1" t="s">
        <v>2</v>
      </c>
      <c r="AD21" s="33">
        <v>0.88200000000000001</v>
      </c>
      <c r="AE21" s="33"/>
      <c r="AF21" s="3" t="s">
        <v>195</v>
      </c>
      <c r="AH21" t="s">
        <v>25</v>
      </c>
      <c r="AJ21" s="54">
        <f t="shared" si="0"/>
        <v>275</v>
      </c>
      <c r="AK21" s="58">
        <v>280.96223479999901</v>
      </c>
      <c r="AL21" s="58">
        <f t="shared" si="1"/>
        <v>-5.9622347999990097</v>
      </c>
      <c r="AM21">
        <f t="shared" si="2"/>
        <v>0.97877923058149363</v>
      </c>
      <c r="AN21">
        <f t="shared" si="3"/>
        <v>0</v>
      </c>
      <c r="AO21" s="59">
        <f t="shared" si="4"/>
        <v>561.92446959999802</v>
      </c>
      <c r="AP21">
        <f t="shared" si="5"/>
        <v>655.86322092528542</v>
      </c>
      <c r="AT21" s="77" t="s">
        <v>221</v>
      </c>
      <c r="BA21">
        <f t="shared" si="10"/>
        <v>328.99999488000003</v>
      </c>
    </row>
    <row r="22" spans="1:53" x14ac:dyDescent="0.25">
      <c r="A22" s="1">
        <v>1</v>
      </c>
      <c r="B22" t="s">
        <v>5</v>
      </c>
      <c r="C22" s="2" t="s">
        <v>26</v>
      </c>
      <c r="D22" s="1" t="s">
        <v>3</v>
      </c>
      <c r="E22" s="1" t="s">
        <v>147</v>
      </c>
      <c r="F22" s="28">
        <v>768</v>
      </c>
      <c r="G22" s="28">
        <v>768</v>
      </c>
      <c r="H22" s="28">
        <v>535</v>
      </c>
      <c r="I22" s="70">
        <v>0.421875</v>
      </c>
      <c r="J22" s="70">
        <v>0.421875</v>
      </c>
      <c r="K22" s="70">
        <v>0.5</v>
      </c>
      <c r="M22" s="7" t="s">
        <v>2</v>
      </c>
      <c r="N22" s="7" t="s">
        <v>2</v>
      </c>
      <c r="O22" s="7" t="s">
        <v>2</v>
      </c>
      <c r="P22" s="7" t="s">
        <v>2</v>
      </c>
      <c r="Q22" s="7" t="s">
        <v>2</v>
      </c>
      <c r="R22" s="7" t="s">
        <v>2</v>
      </c>
      <c r="T22" s="1" t="s">
        <v>2</v>
      </c>
      <c r="U22" s="1" t="s">
        <v>2</v>
      </c>
      <c r="V22" s="33">
        <v>0.77400000000000002</v>
      </c>
      <c r="W22" s="1" t="s">
        <v>2</v>
      </c>
      <c r="X22" s="1" t="s">
        <v>173</v>
      </c>
      <c r="Z22" s="1" t="s">
        <v>2</v>
      </c>
      <c r="AA22" s="33">
        <v>0.76</v>
      </c>
      <c r="AB22" s="1" t="s">
        <v>2</v>
      </c>
      <c r="AC22" s="1" t="s">
        <v>2</v>
      </c>
      <c r="AD22" s="33">
        <v>0.76400000000000001</v>
      </c>
      <c r="AE22" s="33"/>
      <c r="AF22" s="3" t="s">
        <v>195</v>
      </c>
      <c r="AH22" t="s">
        <v>26</v>
      </c>
      <c r="AJ22" s="54">
        <f t="shared" si="0"/>
        <v>267.5</v>
      </c>
      <c r="AK22" s="58">
        <v>269.18282040000003</v>
      </c>
      <c r="AL22" s="58">
        <f t="shared" si="1"/>
        <v>-1.6828204000000255</v>
      </c>
      <c r="AM22">
        <f t="shared" si="2"/>
        <v>0.99374841084769305</v>
      </c>
      <c r="AN22">
        <f t="shared" si="3"/>
        <v>0</v>
      </c>
      <c r="AO22" s="59">
        <f t="shared" si="4"/>
        <v>538.36564080000005</v>
      </c>
      <c r="AP22">
        <f t="shared" si="5"/>
        <v>638.06298168888895</v>
      </c>
      <c r="BA22">
        <f t="shared" si="10"/>
        <v>324</v>
      </c>
    </row>
    <row r="23" spans="1:53" x14ac:dyDescent="0.25">
      <c r="A23" s="1">
        <v>1</v>
      </c>
      <c r="B23" t="s">
        <v>5</v>
      </c>
      <c r="C23" s="2" t="s">
        <v>27</v>
      </c>
      <c r="D23" s="1" t="s">
        <v>3</v>
      </c>
      <c r="E23" s="1" t="s">
        <v>147</v>
      </c>
      <c r="F23" s="28">
        <v>768</v>
      </c>
      <c r="G23" s="28">
        <v>768</v>
      </c>
      <c r="H23" s="28">
        <v>534</v>
      </c>
      <c r="I23" s="70">
        <v>0.41666666000000002</v>
      </c>
      <c r="J23" s="70">
        <v>0.41666666000000002</v>
      </c>
      <c r="K23" s="70">
        <v>0.5</v>
      </c>
      <c r="M23" s="7" t="s">
        <v>2</v>
      </c>
      <c r="N23" s="7" t="s">
        <v>2</v>
      </c>
      <c r="O23" s="7" t="s">
        <v>2</v>
      </c>
      <c r="P23" s="7" t="s">
        <v>2</v>
      </c>
      <c r="Q23" s="7" t="s">
        <v>2</v>
      </c>
      <c r="R23" s="7" t="s">
        <v>2</v>
      </c>
      <c r="T23" s="1" t="s">
        <v>2</v>
      </c>
      <c r="U23" s="1" t="s">
        <v>2</v>
      </c>
      <c r="V23" s="33">
        <v>0.872</v>
      </c>
      <c r="W23" s="1" t="s">
        <v>2</v>
      </c>
      <c r="Z23" s="1" t="s">
        <v>2</v>
      </c>
      <c r="AA23" s="33">
        <v>0.84899999999999998</v>
      </c>
      <c r="AB23" s="1" t="s">
        <v>2</v>
      </c>
      <c r="AC23" s="1" t="s">
        <v>2</v>
      </c>
      <c r="AD23" s="33">
        <v>0.85399999999999998</v>
      </c>
      <c r="AE23" s="33"/>
      <c r="AF23" s="3" t="s">
        <v>195</v>
      </c>
      <c r="AH23" t="s">
        <v>27</v>
      </c>
      <c r="AJ23" s="54">
        <f t="shared" si="0"/>
        <v>267</v>
      </c>
      <c r="AK23" s="63">
        <v>273.04955430000001</v>
      </c>
      <c r="AL23" s="58">
        <f t="shared" si="1"/>
        <v>-6.0495543000000112</v>
      </c>
      <c r="AM23">
        <f t="shared" si="2"/>
        <v>0.97784448205561492</v>
      </c>
      <c r="AN23">
        <f t="shared" si="3"/>
        <v>0</v>
      </c>
      <c r="AO23" s="59">
        <f t="shared" si="4"/>
        <v>546.09910860000002</v>
      </c>
      <c r="AP23">
        <f t="shared" si="5"/>
        <v>655.31894080510301</v>
      </c>
    </row>
    <row r="24" spans="1:53" x14ac:dyDescent="0.25">
      <c r="A24" s="1">
        <v>1</v>
      </c>
      <c r="B24" t="s">
        <v>5</v>
      </c>
      <c r="C24" s="2" t="s">
        <v>28</v>
      </c>
      <c r="D24" s="1" t="s">
        <v>3</v>
      </c>
      <c r="E24" s="1" t="s">
        <v>147</v>
      </c>
      <c r="F24" s="28">
        <v>768</v>
      </c>
      <c r="G24" s="28">
        <v>768</v>
      </c>
      <c r="H24" s="28">
        <v>557</v>
      </c>
      <c r="I24" s="70">
        <v>0.37890625</v>
      </c>
      <c r="J24" s="70">
        <v>0.37890625</v>
      </c>
      <c r="K24" s="70">
        <v>0.5</v>
      </c>
      <c r="M24" s="7" t="s">
        <v>2</v>
      </c>
      <c r="N24" s="7" t="s">
        <v>2</v>
      </c>
      <c r="O24" s="7" t="s">
        <v>2</v>
      </c>
      <c r="P24" s="7" t="s">
        <v>2</v>
      </c>
      <c r="Q24" s="7" t="s">
        <v>2</v>
      </c>
      <c r="R24" s="7" t="s">
        <v>2</v>
      </c>
      <c r="T24" s="1" t="s">
        <v>2</v>
      </c>
      <c r="U24" s="1" t="s">
        <v>2</v>
      </c>
      <c r="V24" s="33">
        <v>0.83899999999999997</v>
      </c>
      <c r="W24" s="1" t="s">
        <v>2</v>
      </c>
      <c r="X24" s="1" t="s">
        <v>176</v>
      </c>
      <c r="Z24" s="1" t="s">
        <v>2</v>
      </c>
      <c r="AA24" s="33">
        <v>0.82299999999999995</v>
      </c>
      <c r="AB24" s="1" t="s">
        <v>2</v>
      </c>
      <c r="AC24" s="1" t="s">
        <v>2</v>
      </c>
      <c r="AD24" s="33">
        <v>0.82499999999999996</v>
      </c>
      <c r="AE24" s="33"/>
      <c r="AF24" s="3" t="s">
        <v>195</v>
      </c>
      <c r="AH24" t="s">
        <v>28</v>
      </c>
      <c r="AJ24" s="54">
        <f t="shared" si="0"/>
        <v>278.5</v>
      </c>
      <c r="AK24" s="58">
        <v>282.91141599999997</v>
      </c>
      <c r="AL24" s="58">
        <f t="shared" si="1"/>
        <v>-4.4114159999999742</v>
      </c>
      <c r="AM24">
        <f t="shared" si="2"/>
        <v>0.98440707673669847</v>
      </c>
      <c r="AN24">
        <f t="shared" si="3"/>
        <v>0</v>
      </c>
      <c r="AO24" s="59">
        <f t="shared" si="4"/>
        <v>565.82283199999995</v>
      </c>
      <c r="AP24">
        <f t="shared" si="5"/>
        <v>746.65280923711339</v>
      </c>
    </row>
    <row r="25" spans="1:53" x14ac:dyDescent="0.25">
      <c r="A25" s="1">
        <v>1</v>
      </c>
      <c r="B25" t="s">
        <v>5</v>
      </c>
      <c r="C25" s="2" t="s">
        <v>29</v>
      </c>
      <c r="D25" s="1" t="s">
        <v>3</v>
      </c>
      <c r="E25" s="1" t="s">
        <v>147</v>
      </c>
      <c r="F25" s="28">
        <v>768</v>
      </c>
      <c r="G25" s="28">
        <v>768</v>
      </c>
      <c r="H25" s="28">
        <v>673</v>
      </c>
      <c r="I25" s="70">
        <v>0.48046875</v>
      </c>
      <c r="J25" s="70">
        <v>0.48046875</v>
      </c>
      <c r="K25" s="70">
        <v>0.5</v>
      </c>
      <c r="M25" s="7" t="s">
        <v>2</v>
      </c>
      <c r="N25" s="7" t="s">
        <v>2</v>
      </c>
      <c r="O25" s="7" t="s">
        <v>2</v>
      </c>
      <c r="P25" s="7" t="s">
        <v>2</v>
      </c>
      <c r="Q25" s="7" t="s">
        <v>2</v>
      </c>
      <c r="R25" s="7" t="s">
        <v>2</v>
      </c>
      <c r="T25" s="1" t="s">
        <v>2</v>
      </c>
      <c r="U25" s="1" t="s">
        <v>2</v>
      </c>
      <c r="V25" s="33">
        <v>0.77700000000000002</v>
      </c>
      <c r="W25" s="1" t="s">
        <v>2</v>
      </c>
      <c r="Z25" s="1" t="s">
        <v>2</v>
      </c>
      <c r="AA25" s="33">
        <v>0.77400000000000002</v>
      </c>
      <c r="AB25" s="1" t="s">
        <v>2</v>
      </c>
      <c r="AC25" s="1" t="s">
        <v>2</v>
      </c>
      <c r="AD25" s="33">
        <v>0.77200000000000002</v>
      </c>
      <c r="AE25" s="33"/>
      <c r="AF25" s="3" t="s">
        <v>185</v>
      </c>
      <c r="AH25" t="s">
        <v>29</v>
      </c>
      <c r="AJ25" s="54">
        <f t="shared" si="0"/>
        <v>336.5</v>
      </c>
      <c r="AK25" s="65">
        <v>303.13858299999998</v>
      </c>
      <c r="AL25" s="58">
        <f t="shared" si="1"/>
        <v>33.361417000000017</v>
      </c>
      <c r="AM25" s="28">
        <f t="shared" si="2"/>
        <v>1.1100533514072672</v>
      </c>
      <c r="AN25">
        <f t="shared" si="3"/>
        <v>0</v>
      </c>
      <c r="AO25" s="59">
        <f t="shared" si="4"/>
        <v>606.27716599999997</v>
      </c>
      <c r="AP25">
        <f t="shared" si="5"/>
        <v>630.92257925203251</v>
      </c>
      <c r="AS25">
        <f>1/(H25/G25)</f>
        <v>1.1411589895988112</v>
      </c>
      <c r="AT25">
        <f>1/(J25/K25)</f>
        <v>1.0406504065040652</v>
      </c>
      <c r="AU25">
        <f>AS25/AT25</f>
        <v>1.0965824665676076</v>
      </c>
    </row>
    <row r="26" spans="1:53" x14ac:dyDescent="0.25">
      <c r="A26" s="1">
        <v>1</v>
      </c>
      <c r="B26" t="s">
        <v>5</v>
      </c>
      <c r="C26" s="2" t="s">
        <v>30</v>
      </c>
      <c r="D26" s="1" t="s">
        <v>3</v>
      </c>
      <c r="E26" s="1" t="s">
        <v>147</v>
      </c>
      <c r="F26" s="28">
        <v>768</v>
      </c>
      <c r="G26" s="28">
        <v>768</v>
      </c>
      <c r="H26" s="28">
        <v>611</v>
      </c>
      <c r="I26" s="70">
        <v>0.45572916000000002</v>
      </c>
      <c r="J26" s="70">
        <v>0.45572916000000002</v>
      </c>
      <c r="K26" s="70">
        <v>0.5</v>
      </c>
      <c r="M26" s="7" t="s">
        <v>2</v>
      </c>
      <c r="N26" s="7" t="s">
        <v>2</v>
      </c>
      <c r="O26" s="7" t="s">
        <v>2</v>
      </c>
      <c r="P26" s="7" t="s">
        <v>2</v>
      </c>
      <c r="Q26" s="7" t="s">
        <v>2</v>
      </c>
      <c r="R26" s="7" t="s">
        <v>2</v>
      </c>
      <c r="T26" s="1" t="s">
        <v>2</v>
      </c>
      <c r="U26" s="1" t="s">
        <v>2</v>
      </c>
      <c r="V26" s="33">
        <v>0.751</v>
      </c>
      <c r="W26" s="1" t="s">
        <v>2</v>
      </c>
      <c r="Z26" s="1" t="s">
        <v>2</v>
      </c>
      <c r="AA26" s="33">
        <v>0.71399999999999997</v>
      </c>
      <c r="AB26" s="1" t="s">
        <v>2</v>
      </c>
      <c r="AC26" s="1" t="s">
        <v>2</v>
      </c>
      <c r="AD26" s="33">
        <v>0.71499999999999997</v>
      </c>
      <c r="AE26" s="33"/>
      <c r="AF26" s="3" t="s">
        <v>195</v>
      </c>
      <c r="AH26" t="s">
        <v>30</v>
      </c>
      <c r="AJ26" s="54">
        <f t="shared" si="0"/>
        <v>305.5</v>
      </c>
      <c r="AK26" s="65">
        <v>305.36917899999997</v>
      </c>
      <c r="AL26" s="58">
        <f t="shared" si="1"/>
        <v>0.13082100000002583</v>
      </c>
      <c r="AM26">
        <f t="shared" si="2"/>
        <v>1.0004284027629391</v>
      </c>
      <c r="AN26">
        <f t="shared" si="3"/>
        <v>0</v>
      </c>
    </row>
    <row r="27" spans="1:53" x14ac:dyDescent="0.25">
      <c r="A27" s="1">
        <v>1</v>
      </c>
      <c r="B27" t="s">
        <v>5</v>
      </c>
      <c r="C27" s="2" t="s">
        <v>31</v>
      </c>
      <c r="D27" s="1" t="s">
        <v>3</v>
      </c>
      <c r="E27" s="1" t="s">
        <v>147</v>
      </c>
      <c r="F27" s="28">
        <v>768</v>
      </c>
      <c r="G27" s="28">
        <v>768</v>
      </c>
      <c r="H27" s="28">
        <v>611</v>
      </c>
      <c r="I27" s="70">
        <v>0.48046875</v>
      </c>
      <c r="J27" s="70">
        <v>0.48046875</v>
      </c>
      <c r="K27" s="70">
        <v>0.5</v>
      </c>
      <c r="M27" s="7" t="s">
        <v>2</v>
      </c>
      <c r="N27" s="7" t="s">
        <v>2</v>
      </c>
      <c r="O27" s="7" t="s">
        <v>2</v>
      </c>
      <c r="P27" s="7" t="s">
        <v>2</v>
      </c>
      <c r="Q27" s="7" t="s">
        <v>2</v>
      </c>
      <c r="R27" s="7" t="s">
        <v>2</v>
      </c>
      <c r="T27" s="1" t="s">
        <v>2</v>
      </c>
      <c r="U27" s="1" t="s">
        <v>2</v>
      </c>
      <c r="V27" s="33">
        <v>0.80100000000000005</v>
      </c>
      <c r="W27" s="1" t="s">
        <v>2</v>
      </c>
      <c r="Z27" s="1" t="s">
        <v>2</v>
      </c>
      <c r="AA27" s="33">
        <v>0.80300000000000005</v>
      </c>
      <c r="AB27" s="1" t="s">
        <v>2</v>
      </c>
      <c r="AC27" s="1" t="s">
        <v>2</v>
      </c>
      <c r="AD27" s="33">
        <v>0.80200000000000005</v>
      </c>
      <c r="AE27" s="33"/>
      <c r="AF27" s="3" t="s">
        <v>195</v>
      </c>
      <c r="AH27" t="s">
        <v>31</v>
      </c>
      <c r="AJ27" s="54">
        <f t="shared" si="0"/>
        <v>305.5</v>
      </c>
      <c r="AK27" s="65">
        <v>304.61135639999998</v>
      </c>
      <c r="AL27" s="58">
        <f t="shared" si="1"/>
        <v>0.88864360000002307</v>
      </c>
      <c r="AM27">
        <f t="shared" si="2"/>
        <v>1.0029173029216714</v>
      </c>
      <c r="AN27">
        <f t="shared" si="3"/>
        <v>0</v>
      </c>
    </row>
    <row r="28" spans="1:53" x14ac:dyDescent="0.25">
      <c r="A28" s="1">
        <v>1</v>
      </c>
      <c r="B28" t="s">
        <v>5</v>
      </c>
      <c r="C28" s="18" t="s">
        <v>32</v>
      </c>
      <c r="D28" s="10" t="s">
        <v>3</v>
      </c>
      <c r="E28" s="1" t="s">
        <v>147</v>
      </c>
      <c r="F28" s="28">
        <v>768</v>
      </c>
      <c r="G28" s="28">
        <v>768</v>
      </c>
      <c r="H28" s="28">
        <v>711</v>
      </c>
      <c r="I28" s="70">
        <v>0.45572916000000002</v>
      </c>
      <c r="J28" s="70">
        <v>0.45572916000000002</v>
      </c>
      <c r="K28" s="70">
        <v>0.5</v>
      </c>
      <c r="M28" s="7" t="s">
        <v>2</v>
      </c>
      <c r="N28" s="7" t="s">
        <v>2</v>
      </c>
      <c r="O28" s="7" t="s">
        <v>2</v>
      </c>
      <c r="P28" s="7" t="s">
        <v>2</v>
      </c>
      <c r="Q28" s="7" t="s">
        <v>2</v>
      </c>
      <c r="R28" s="7" t="s">
        <v>2</v>
      </c>
      <c r="T28" s="1" t="s">
        <v>2</v>
      </c>
      <c r="U28" s="1" t="s">
        <v>2</v>
      </c>
      <c r="V28" s="33">
        <v>0.81699999999999995</v>
      </c>
      <c r="W28" s="1" t="s">
        <v>2</v>
      </c>
      <c r="Z28" s="1" t="s">
        <v>2</v>
      </c>
      <c r="AA28" s="33">
        <v>0.78300000000000003</v>
      </c>
      <c r="AB28" s="1" t="s">
        <v>2</v>
      </c>
      <c r="AC28" s="1" t="s">
        <v>2</v>
      </c>
      <c r="AD28" s="33">
        <v>0.78300000000000003</v>
      </c>
      <c r="AE28" s="33"/>
      <c r="AF28" s="3" t="s">
        <v>195</v>
      </c>
      <c r="AH28" t="s">
        <v>32</v>
      </c>
      <c r="AJ28" s="54">
        <f t="shared" si="0"/>
        <v>355.5</v>
      </c>
      <c r="AK28" s="65">
        <v>303.13342199999897</v>
      </c>
      <c r="AL28" s="58">
        <f t="shared" si="1"/>
        <v>52.366578000001027</v>
      </c>
      <c r="AM28">
        <f t="shared" si="2"/>
        <v>1.1727509215397609</v>
      </c>
      <c r="AN28">
        <f t="shared" si="3"/>
        <v>0</v>
      </c>
    </row>
    <row r="29" spans="1:53" x14ac:dyDescent="0.25">
      <c r="A29" s="1">
        <v>1</v>
      </c>
      <c r="B29" t="s">
        <v>5</v>
      </c>
      <c r="C29" s="18" t="s">
        <v>33</v>
      </c>
      <c r="D29" s="10" t="s">
        <v>86</v>
      </c>
      <c r="E29" s="20" t="s">
        <v>148</v>
      </c>
      <c r="F29" s="28">
        <v>768</v>
      </c>
      <c r="G29" s="28">
        <v>768</v>
      </c>
      <c r="H29" s="28">
        <v>562</v>
      </c>
      <c r="I29" s="70">
        <v>0.42317708999999998</v>
      </c>
      <c r="J29" s="70">
        <v>0.42317708999999998</v>
      </c>
      <c r="K29" s="70">
        <v>0.5</v>
      </c>
      <c r="M29" s="7" t="s">
        <v>2</v>
      </c>
      <c r="N29" s="7" t="s">
        <v>2</v>
      </c>
      <c r="O29" s="7" t="s">
        <v>2</v>
      </c>
      <c r="P29" s="7" t="s">
        <v>2</v>
      </c>
      <c r="Q29" s="7" t="s">
        <v>2</v>
      </c>
      <c r="R29" s="7" t="s">
        <v>2</v>
      </c>
      <c r="T29" s="1" t="s">
        <v>2</v>
      </c>
      <c r="U29" s="1" t="s">
        <v>2</v>
      </c>
      <c r="V29" s="33">
        <v>1.2729999999999999</v>
      </c>
      <c r="W29" s="1" t="s">
        <v>2</v>
      </c>
      <c r="X29" s="1" t="s">
        <v>183</v>
      </c>
      <c r="Z29" s="1" t="s">
        <v>2</v>
      </c>
      <c r="AA29" s="33">
        <v>1.2230000000000001</v>
      </c>
      <c r="AB29" s="1" t="s">
        <v>2</v>
      </c>
      <c r="AC29" s="1" t="s">
        <v>2</v>
      </c>
      <c r="AD29" s="33">
        <v>1.218</v>
      </c>
      <c r="AE29" s="33"/>
      <c r="AF29" s="40" t="s">
        <v>195</v>
      </c>
      <c r="AH29" t="s">
        <v>33</v>
      </c>
      <c r="AJ29" s="54">
        <f t="shared" si="0"/>
        <v>281</v>
      </c>
      <c r="AK29" s="65">
        <v>305.41220970000001</v>
      </c>
      <c r="AL29" s="58">
        <f t="shared" si="1"/>
        <v>-24.412209700000005</v>
      </c>
      <c r="AM29">
        <f t="shared" si="2"/>
        <v>0.92006799687550278</v>
      </c>
      <c r="AN29">
        <f t="shared" si="3"/>
        <v>0</v>
      </c>
    </row>
    <row r="30" spans="1:53" x14ac:dyDescent="0.25">
      <c r="A30" s="1">
        <v>1</v>
      </c>
      <c r="B30" t="s">
        <v>5</v>
      </c>
      <c r="C30" s="10" t="s">
        <v>90</v>
      </c>
      <c r="D30" s="10" t="s">
        <v>86</v>
      </c>
      <c r="E30" s="20" t="s">
        <v>148</v>
      </c>
      <c r="F30" s="28">
        <v>768</v>
      </c>
      <c r="G30" s="28">
        <v>768</v>
      </c>
      <c r="H30" s="28">
        <v>601</v>
      </c>
      <c r="I30" s="70">
        <v>0.38671875</v>
      </c>
      <c r="J30" s="70">
        <v>0.38671875</v>
      </c>
      <c r="K30" s="70">
        <v>0.5</v>
      </c>
      <c r="M30" s="7" t="s">
        <v>2</v>
      </c>
      <c r="N30" s="7" t="s">
        <v>2</v>
      </c>
      <c r="O30" s="7" t="s">
        <v>2</v>
      </c>
      <c r="P30" s="7" t="s">
        <v>2</v>
      </c>
      <c r="Q30" s="7" t="s">
        <v>2</v>
      </c>
      <c r="R30" s="7" t="s">
        <v>2</v>
      </c>
      <c r="T30" s="1" t="s">
        <v>2</v>
      </c>
      <c r="U30" s="1" t="s">
        <v>2</v>
      </c>
      <c r="V30" s="33">
        <v>0.99199999999999999</v>
      </c>
      <c r="W30" s="1" t="s">
        <v>2</v>
      </c>
      <c r="X30" s="1" t="s">
        <v>168</v>
      </c>
      <c r="Y30" s="1" t="s">
        <v>165</v>
      </c>
      <c r="Z30" s="1" t="s">
        <v>2</v>
      </c>
      <c r="AA30" s="33">
        <v>0.96</v>
      </c>
      <c r="AB30" s="1" t="s">
        <v>2</v>
      </c>
      <c r="AC30" s="1" t="s">
        <v>2</v>
      </c>
      <c r="AD30" s="33">
        <v>0.96599999999999997</v>
      </c>
      <c r="AE30" s="33"/>
      <c r="AF30" s="40" t="s">
        <v>195</v>
      </c>
      <c r="AH30" t="s">
        <v>90</v>
      </c>
      <c r="AI30" t="s">
        <v>131</v>
      </c>
      <c r="AJ30" s="54">
        <f t="shared" si="0"/>
        <v>300.5</v>
      </c>
      <c r="AK30" s="65">
        <v>303.02446199999901</v>
      </c>
      <c r="AL30" s="58">
        <f t="shared" si="1"/>
        <v>-2.524461999999005</v>
      </c>
      <c r="AM30">
        <f t="shared" si="2"/>
        <v>0.991669114818859</v>
      </c>
      <c r="AN30">
        <f t="shared" si="3"/>
        <v>0</v>
      </c>
    </row>
    <row r="31" spans="1:53" x14ac:dyDescent="0.25">
      <c r="A31" s="1">
        <v>1</v>
      </c>
      <c r="B31" t="s">
        <v>5</v>
      </c>
      <c r="C31" s="18" t="s">
        <v>34</v>
      </c>
      <c r="D31" s="10" t="s">
        <v>3</v>
      </c>
      <c r="E31" s="1" t="s">
        <v>147</v>
      </c>
      <c r="F31" s="28">
        <v>768</v>
      </c>
      <c r="G31" s="28">
        <v>768</v>
      </c>
      <c r="H31" s="28">
        <v>592</v>
      </c>
      <c r="I31" s="70">
        <v>0.3984375</v>
      </c>
      <c r="J31" s="70">
        <v>0.3984375</v>
      </c>
      <c r="K31" s="70">
        <v>0.5</v>
      </c>
      <c r="M31" s="7" t="s">
        <v>2</v>
      </c>
      <c r="N31" s="7" t="s">
        <v>2</v>
      </c>
      <c r="O31" s="7" t="s">
        <v>2</v>
      </c>
      <c r="P31" s="7" t="s">
        <v>2</v>
      </c>
      <c r="Q31" s="7" t="s">
        <v>2</v>
      </c>
      <c r="R31" s="7" t="s">
        <v>2</v>
      </c>
      <c r="T31" s="1" t="s">
        <v>2</v>
      </c>
      <c r="U31" s="1" t="s">
        <v>2</v>
      </c>
      <c r="V31" s="33">
        <v>0.73299999999999998</v>
      </c>
      <c r="W31" s="1" t="s">
        <v>2</v>
      </c>
      <c r="Z31" s="1" t="s">
        <v>2</v>
      </c>
      <c r="AA31" s="33">
        <v>0.69599999999999995</v>
      </c>
      <c r="AB31" s="1" t="s">
        <v>2</v>
      </c>
      <c r="AC31" s="1" t="s">
        <v>2</v>
      </c>
      <c r="AD31" s="33">
        <v>0.69599999999999995</v>
      </c>
      <c r="AE31" s="33"/>
      <c r="AF31" s="3" t="s">
        <v>195</v>
      </c>
      <c r="AH31" t="s">
        <v>34</v>
      </c>
      <c r="AJ31" s="54">
        <f t="shared" si="0"/>
        <v>296</v>
      </c>
      <c r="AK31" s="65">
        <v>300.84792199999902</v>
      </c>
      <c r="AL31" s="58">
        <f t="shared" si="1"/>
        <v>-4.8479219999990164</v>
      </c>
      <c r="AM31">
        <f t="shared" si="2"/>
        <v>0.98388580526742331</v>
      </c>
      <c r="AN31">
        <f t="shared" si="3"/>
        <v>0</v>
      </c>
    </row>
    <row r="32" spans="1:53" x14ac:dyDescent="0.25">
      <c r="A32" s="1">
        <v>1</v>
      </c>
      <c r="B32" t="s">
        <v>5</v>
      </c>
      <c r="C32" s="18" t="s">
        <v>35</v>
      </c>
      <c r="D32" s="10" t="s">
        <v>3</v>
      </c>
      <c r="E32" s="1" t="s">
        <v>147</v>
      </c>
      <c r="F32" s="28">
        <v>768</v>
      </c>
      <c r="G32" s="28">
        <v>768</v>
      </c>
      <c r="H32" s="28">
        <v>577</v>
      </c>
      <c r="I32" s="70">
        <v>0.45572916000000002</v>
      </c>
      <c r="J32" s="70">
        <v>0.45572916000000002</v>
      </c>
      <c r="K32" s="70">
        <v>0.5</v>
      </c>
      <c r="M32" s="7" t="s">
        <v>2</v>
      </c>
      <c r="N32" s="7" t="s">
        <v>2</v>
      </c>
      <c r="O32" s="7" t="s">
        <v>2</v>
      </c>
      <c r="P32" s="7" t="s">
        <v>2</v>
      </c>
      <c r="Q32" s="7" t="s">
        <v>2</v>
      </c>
      <c r="R32" s="7" t="s">
        <v>2</v>
      </c>
      <c r="T32" s="1" t="s">
        <v>2</v>
      </c>
      <c r="U32" s="1" t="s">
        <v>2</v>
      </c>
      <c r="V32" s="33">
        <v>0.68500000000000005</v>
      </c>
      <c r="W32" s="1" t="s">
        <v>2</v>
      </c>
      <c r="X32" s="1" t="s">
        <v>168</v>
      </c>
      <c r="Z32" s="1" t="s">
        <v>2</v>
      </c>
      <c r="AA32" s="33">
        <v>0.67900000000000005</v>
      </c>
      <c r="AB32" s="1" t="s">
        <v>2</v>
      </c>
      <c r="AC32" s="1" t="s">
        <v>2</v>
      </c>
      <c r="AD32" s="33">
        <v>0.69199999999999995</v>
      </c>
      <c r="AE32" s="33"/>
      <c r="AF32" s="3" t="s">
        <v>197</v>
      </c>
      <c r="AH32" t="s">
        <v>35</v>
      </c>
      <c r="AJ32" s="54">
        <f t="shared" si="0"/>
        <v>288.5</v>
      </c>
      <c r="AK32" s="58">
        <v>289.86313599999897</v>
      </c>
      <c r="AL32" s="58">
        <f t="shared" si="1"/>
        <v>-1.3631359999989741</v>
      </c>
      <c r="AM32">
        <f t="shared" si="2"/>
        <v>0.99529731162503199</v>
      </c>
      <c r="AN32">
        <f t="shared" si="3"/>
        <v>0</v>
      </c>
    </row>
    <row r="33" spans="1:51" x14ac:dyDescent="0.25">
      <c r="A33" s="1">
        <v>1</v>
      </c>
      <c r="B33" t="s">
        <v>5</v>
      </c>
      <c r="C33" s="18" t="s">
        <v>36</v>
      </c>
      <c r="D33" s="10" t="s">
        <v>3</v>
      </c>
      <c r="E33" s="1" t="s">
        <v>147</v>
      </c>
      <c r="F33" s="28">
        <v>768</v>
      </c>
      <c r="G33" s="28">
        <v>768</v>
      </c>
      <c r="H33" s="28">
        <v>691</v>
      </c>
      <c r="I33" s="70">
        <v>0.45572916000000002</v>
      </c>
      <c r="J33" s="70">
        <v>0.45572916000000002</v>
      </c>
      <c r="K33" s="70">
        <v>0.5</v>
      </c>
      <c r="M33" s="7" t="s">
        <v>2</v>
      </c>
      <c r="N33" s="7" t="s">
        <v>2</v>
      </c>
      <c r="O33" s="7" t="s">
        <v>2</v>
      </c>
      <c r="P33" s="7" t="s">
        <v>2</v>
      </c>
      <c r="Q33" s="7" t="s">
        <v>2</v>
      </c>
      <c r="R33" s="7" t="s">
        <v>2</v>
      </c>
      <c r="T33" s="1" t="s">
        <v>2</v>
      </c>
      <c r="U33" s="1" t="s">
        <v>2</v>
      </c>
      <c r="V33" s="33">
        <v>0.97299999999999998</v>
      </c>
      <c r="W33" s="1" t="s">
        <v>2</v>
      </c>
      <c r="Y33" s="1" t="s">
        <v>165</v>
      </c>
      <c r="Z33" s="1" t="s">
        <v>2</v>
      </c>
      <c r="AA33" s="33">
        <v>0.94299999999999995</v>
      </c>
      <c r="AB33" s="1" t="s">
        <v>2</v>
      </c>
      <c r="AC33" s="1" t="s">
        <v>2</v>
      </c>
      <c r="AD33" s="33">
        <v>0.94</v>
      </c>
      <c r="AE33" s="33"/>
      <c r="AF33" s="3" t="s">
        <v>187</v>
      </c>
      <c r="AH33" t="s">
        <v>36</v>
      </c>
      <c r="AJ33" s="54">
        <f t="shared" si="0"/>
        <v>345.5</v>
      </c>
      <c r="AK33" s="65">
        <v>305.25379129999902</v>
      </c>
      <c r="AL33" s="58">
        <f t="shared" si="1"/>
        <v>40.246208700000977</v>
      </c>
      <c r="AM33">
        <f t="shared" si="2"/>
        <v>1.1318450739910633</v>
      </c>
      <c r="AN33">
        <f t="shared" si="3"/>
        <v>0</v>
      </c>
    </row>
    <row r="34" spans="1:51" x14ac:dyDescent="0.25">
      <c r="A34" s="1">
        <v>1</v>
      </c>
      <c r="B34" t="s">
        <v>5</v>
      </c>
      <c r="C34" s="18" t="s">
        <v>37</v>
      </c>
      <c r="D34" s="10" t="s">
        <v>86</v>
      </c>
      <c r="E34" s="20" t="s">
        <v>148</v>
      </c>
      <c r="F34" s="28">
        <v>768</v>
      </c>
      <c r="G34" s="28">
        <v>768</v>
      </c>
      <c r="H34" s="28">
        <v>590</v>
      </c>
      <c r="I34" s="70">
        <v>0.45572916000000002</v>
      </c>
      <c r="J34" s="70">
        <v>0.45572916000000002</v>
      </c>
      <c r="K34" s="70">
        <v>0.5</v>
      </c>
      <c r="M34" s="7" t="s">
        <v>2</v>
      </c>
      <c r="N34" s="7" t="s">
        <v>2</v>
      </c>
      <c r="O34" s="7" t="s">
        <v>2</v>
      </c>
      <c r="P34" s="7" t="s">
        <v>2</v>
      </c>
      <c r="Q34" s="7" t="s">
        <v>2</v>
      </c>
      <c r="R34" s="7" t="s">
        <v>2</v>
      </c>
      <c r="T34" s="1" t="s">
        <v>2</v>
      </c>
      <c r="U34" s="1" t="s">
        <v>2</v>
      </c>
      <c r="V34" s="33">
        <v>0.99299999999999999</v>
      </c>
      <c r="W34" s="1" t="s">
        <v>2</v>
      </c>
      <c r="X34" s="1" t="s">
        <v>177</v>
      </c>
      <c r="Y34" s="1" t="s">
        <v>170</v>
      </c>
      <c r="Z34" s="1" t="s">
        <v>2</v>
      </c>
      <c r="AA34" s="33">
        <v>0.97699999999999998</v>
      </c>
      <c r="AB34" s="1" t="s">
        <v>2</v>
      </c>
      <c r="AC34" s="1" t="s">
        <v>2</v>
      </c>
      <c r="AD34" s="33">
        <v>0.98399999999999999</v>
      </c>
      <c r="AE34" s="33"/>
      <c r="AF34" s="40" t="s">
        <v>195</v>
      </c>
      <c r="AH34" t="s">
        <v>37</v>
      </c>
      <c r="AJ34" s="54">
        <f t="shared" si="0"/>
        <v>295</v>
      </c>
      <c r="AK34" s="65">
        <v>305.39024999999901</v>
      </c>
      <c r="AL34" s="58">
        <f t="shared" si="1"/>
        <v>-10.390249999999014</v>
      </c>
      <c r="AM34">
        <f t="shared" si="2"/>
        <v>0.9659771390867945</v>
      </c>
      <c r="AN34">
        <f t="shared" si="3"/>
        <v>0</v>
      </c>
    </row>
    <row r="35" spans="1:51" x14ac:dyDescent="0.25">
      <c r="A35" s="1">
        <v>1</v>
      </c>
      <c r="B35" t="s">
        <v>5</v>
      </c>
      <c r="C35" s="18" t="s">
        <v>38</v>
      </c>
      <c r="D35" s="10" t="s">
        <v>86</v>
      </c>
      <c r="E35" s="20" t="s">
        <v>148</v>
      </c>
      <c r="F35" s="28">
        <v>768</v>
      </c>
      <c r="G35" s="28">
        <v>768</v>
      </c>
      <c r="H35" s="28">
        <v>614</v>
      </c>
      <c r="I35" s="70">
        <v>0.47526041000000002</v>
      </c>
      <c r="J35" s="70">
        <v>0.47526041000000002</v>
      </c>
      <c r="K35" s="70">
        <v>0.5</v>
      </c>
      <c r="M35" s="7" t="s">
        <v>2</v>
      </c>
      <c r="N35" s="7" t="s">
        <v>2</v>
      </c>
      <c r="O35" s="7" t="s">
        <v>2</v>
      </c>
      <c r="P35" s="7" t="s">
        <v>2</v>
      </c>
      <c r="Q35" s="7" t="s">
        <v>2</v>
      </c>
      <c r="R35" s="7" t="s">
        <v>2</v>
      </c>
      <c r="T35" s="1" t="s">
        <v>2</v>
      </c>
      <c r="U35" s="1" t="s">
        <v>2</v>
      </c>
      <c r="V35" s="33">
        <v>0.68300000000000005</v>
      </c>
      <c r="W35" s="1" t="s">
        <v>2</v>
      </c>
      <c r="X35" s="1" t="s">
        <v>178</v>
      </c>
      <c r="Z35" s="1" t="s">
        <v>2</v>
      </c>
      <c r="AA35" s="33">
        <v>0.67100000000000004</v>
      </c>
      <c r="AB35" s="1" t="s">
        <v>2</v>
      </c>
      <c r="AC35" s="1" t="s">
        <v>2</v>
      </c>
      <c r="AD35" s="33">
        <v>0.66400000000000003</v>
      </c>
      <c r="AE35" s="33"/>
      <c r="AF35" s="40" t="s">
        <v>195</v>
      </c>
      <c r="AH35" t="s">
        <v>38</v>
      </c>
      <c r="AJ35" s="54">
        <f t="shared" si="0"/>
        <v>307</v>
      </c>
      <c r="AK35" s="65">
        <v>304.79982339999998</v>
      </c>
      <c r="AL35" s="58">
        <f t="shared" si="1"/>
        <v>2.2001766000000202</v>
      </c>
      <c r="AM35">
        <f t="shared" si="2"/>
        <v>1.0072184313476871</v>
      </c>
      <c r="AN35">
        <f t="shared" si="3"/>
        <v>0</v>
      </c>
    </row>
    <row r="36" spans="1:51" x14ac:dyDescent="0.25">
      <c r="A36" s="1">
        <v>1</v>
      </c>
      <c r="B36" t="s">
        <v>5</v>
      </c>
      <c r="C36" s="18" t="s">
        <v>43</v>
      </c>
      <c r="D36" s="10" t="s">
        <v>3</v>
      </c>
      <c r="E36" s="1" t="s">
        <v>147</v>
      </c>
      <c r="F36" s="28">
        <v>768</v>
      </c>
      <c r="G36" s="28">
        <v>768</v>
      </c>
      <c r="H36" s="28">
        <v>666</v>
      </c>
      <c r="I36" s="70">
        <v>0.45572916000000002</v>
      </c>
      <c r="J36" s="70">
        <v>0.45572916000000002</v>
      </c>
      <c r="K36" s="70">
        <v>0.5</v>
      </c>
      <c r="M36" s="7" t="s">
        <v>2</v>
      </c>
      <c r="N36" s="7" t="s">
        <v>2</v>
      </c>
      <c r="O36" s="7" t="s">
        <v>2</v>
      </c>
      <c r="P36" s="7" t="s">
        <v>2</v>
      </c>
      <c r="Q36" s="7" t="s">
        <v>2</v>
      </c>
      <c r="R36" s="7" t="s">
        <v>2</v>
      </c>
      <c r="T36" s="1" t="s">
        <v>2</v>
      </c>
      <c r="U36" s="1" t="s">
        <v>2</v>
      </c>
      <c r="V36" s="33">
        <v>1.514</v>
      </c>
      <c r="W36" s="1" t="s">
        <v>2</v>
      </c>
      <c r="X36" s="1" t="s">
        <v>173</v>
      </c>
      <c r="Z36" s="1" t="s">
        <v>2</v>
      </c>
      <c r="AA36" s="33">
        <v>1.407</v>
      </c>
      <c r="AB36" s="1" t="s">
        <v>2</v>
      </c>
      <c r="AC36" s="1" t="s">
        <v>2</v>
      </c>
      <c r="AD36" s="33">
        <v>1.3839999999999999</v>
      </c>
      <c r="AE36" s="33"/>
      <c r="AF36" s="3" t="s">
        <v>195</v>
      </c>
      <c r="AH36" t="s">
        <v>43</v>
      </c>
      <c r="AJ36" s="54">
        <f t="shared" si="0"/>
        <v>333</v>
      </c>
      <c r="AK36" s="65">
        <v>303.13555400000001</v>
      </c>
      <c r="AL36" s="58">
        <f t="shared" si="1"/>
        <v>29.864445999999987</v>
      </c>
      <c r="AM36">
        <f t="shared" si="2"/>
        <v>1.0985184535628572</v>
      </c>
      <c r="AN36">
        <f t="shared" si="3"/>
        <v>0</v>
      </c>
    </row>
    <row r="37" spans="1:51" x14ac:dyDescent="0.25">
      <c r="A37" s="1">
        <v>1</v>
      </c>
      <c r="B37" t="s">
        <v>5</v>
      </c>
      <c r="C37" s="18" t="s">
        <v>39</v>
      </c>
      <c r="D37" s="10" t="s">
        <v>3</v>
      </c>
      <c r="E37" s="1" t="s">
        <v>147</v>
      </c>
      <c r="F37" s="28">
        <v>768</v>
      </c>
      <c r="G37" s="28">
        <v>768</v>
      </c>
      <c r="H37" s="28">
        <v>598</v>
      </c>
      <c r="I37" s="70">
        <v>0.484375</v>
      </c>
      <c r="J37" s="70">
        <v>0.484375</v>
      </c>
      <c r="K37" s="70">
        <v>0.5</v>
      </c>
      <c r="M37" s="7" t="s">
        <v>2</v>
      </c>
      <c r="N37" s="7" t="s">
        <v>2</v>
      </c>
      <c r="O37" s="7" t="s">
        <v>2</v>
      </c>
      <c r="P37" s="7" t="s">
        <v>2</v>
      </c>
      <c r="Q37" s="7" t="s">
        <v>2</v>
      </c>
      <c r="R37" s="7" t="s">
        <v>2</v>
      </c>
      <c r="T37" s="1" t="s">
        <v>2</v>
      </c>
      <c r="U37" s="1" t="s">
        <v>2</v>
      </c>
      <c r="V37" s="33">
        <v>0.81499999999999995</v>
      </c>
      <c r="W37" s="1" t="s">
        <v>2</v>
      </c>
      <c r="X37" s="1" t="s">
        <v>164</v>
      </c>
      <c r="Y37" s="1" t="s">
        <v>179</v>
      </c>
      <c r="Z37" s="1" t="s">
        <v>2</v>
      </c>
      <c r="AA37" s="33">
        <v>0.86299999999999999</v>
      </c>
      <c r="AB37" s="1" t="s">
        <v>2</v>
      </c>
      <c r="AC37" s="1" t="s">
        <v>2</v>
      </c>
      <c r="AD37" s="33">
        <v>0.86799999999999999</v>
      </c>
      <c r="AE37" s="33"/>
      <c r="AF37" s="3" t="s">
        <v>195</v>
      </c>
      <c r="AH37" t="s">
        <v>39</v>
      </c>
      <c r="AJ37" s="54">
        <f t="shared" si="0"/>
        <v>299</v>
      </c>
      <c r="AK37" s="58">
        <v>297.5213746</v>
      </c>
      <c r="AL37" s="58">
        <f t="shared" si="1"/>
        <v>1.4786253999999985</v>
      </c>
      <c r="AM37">
        <f t="shared" si="2"/>
        <v>1.0049698123436943</v>
      </c>
      <c r="AN37">
        <f t="shared" si="3"/>
        <v>0</v>
      </c>
    </row>
    <row r="38" spans="1:51" x14ac:dyDescent="0.25">
      <c r="A38" s="1">
        <v>1</v>
      </c>
      <c r="B38" t="s">
        <v>5</v>
      </c>
      <c r="C38" s="18" t="s">
        <v>44</v>
      </c>
      <c r="D38" s="10" t="s">
        <v>3</v>
      </c>
      <c r="E38" s="1" t="s">
        <v>147</v>
      </c>
      <c r="F38" s="28">
        <v>768</v>
      </c>
      <c r="G38" s="28">
        <v>768</v>
      </c>
      <c r="H38" s="28">
        <v>659</v>
      </c>
      <c r="I38" s="70">
        <v>0.48177083999999998</v>
      </c>
      <c r="J38" s="70">
        <v>0.48177083999999998</v>
      </c>
      <c r="K38" s="70">
        <v>0.5</v>
      </c>
      <c r="M38" s="7" t="s">
        <v>2</v>
      </c>
      <c r="N38" s="7" t="s">
        <v>2</v>
      </c>
      <c r="O38" s="7" t="s">
        <v>2</v>
      </c>
      <c r="P38" s="7" t="s">
        <v>2</v>
      </c>
      <c r="Q38" s="7" t="s">
        <v>2</v>
      </c>
      <c r="R38" s="7" t="s">
        <v>2</v>
      </c>
      <c r="T38" s="1" t="s">
        <v>2</v>
      </c>
      <c r="U38" s="1" t="s">
        <v>2</v>
      </c>
      <c r="V38" s="33">
        <v>0.70099999999999996</v>
      </c>
      <c r="W38" s="1" t="s">
        <v>2</v>
      </c>
      <c r="X38" s="1" t="s">
        <v>173</v>
      </c>
      <c r="Z38" s="1" t="s">
        <v>2</v>
      </c>
      <c r="AA38" s="33">
        <v>0.69399999999999995</v>
      </c>
      <c r="AB38" s="1" t="s">
        <v>2</v>
      </c>
      <c r="AC38" s="1" t="s">
        <v>2</v>
      </c>
      <c r="AD38" s="33">
        <v>0.69299999999999995</v>
      </c>
      <c r="AE38" s="33"/>
      <c r="AF38" s="3" t="s">
        <v>195</v>
      </c>
      <c r="AH38" t="s">
        <v>44</v>
      </c>
      <c r="AJ38" s="54">
        <f t="shared" si="0"/>
        <v>329.5</v>
      </c>
      <c r="AK38" s="65">
        <v>304.50528439999903</v>
      </c>
      <c r="AL38" s="58">
        <f t="shared" si="1"/>
        <v>24.994715600000973</v>
      </c>
      <c r="AM38">
        <f t="shared" si="2"/>
        <v>1.0820830273906441</v>
      </c>
      <c r="AN38">
        <f t="shared" si="3"/>
        <v>0</v>
      </c>
    </row>
    <row r="39" spans="1:51" x14ac:dyDescent="0.25">
      <c r="A39" s="1">
        <v>1</v>
      </c>
      <c r="B39" t="s">
        <v>5</v>
      </c>
      <c r="C39" s="18" t="s">
        <v>45</v>
      </c>
      <c r="D39" s="10" t="s">
        <v>3</v>
      </c>
      <c r="E39" s="1" t="s">
        <v>147</v>
      </c>
      <c r="F39" s="28">
        <v>768</v>
      </c>
      <c r="G39" s="28">
        <v>768</v>
      </c>
      <c r="H39" s="28">
        <v>640</v>
      </c>
      <c r="I39" s="70">
        <v>0.45572916000000002</v>
      </c>
      <c r="J39" s="70">
        <v>0.45572916000000002</v>
      </c>
      <c r="K39" s="70">
        <v>0.5</v>
      </c>
      <c r="M39" s="7" t="s">
        <v>2</v>
      </c>
      <c r="N39" s="7" t="s">
        <v>2</v>
      </c>
      <c r="O39" s="7" t="s">
        <v>2</v>
      </c>
      <c r="P39" s="7" t="s">
        <v>2</v>
      </c>
      <c r="Q39" s="7" t="s">
        <v>2</v>
      </c>
      <c r="R39" s="7" t="s">
        <v>2</v>
      </c>
      <c r="T39" s="1" t="s">
        <v>2</v>
      </c>
      <c r="U39" s="1" t="s">
        <v>2</v>
      </c>
      <c r="V39" s="33">
        <v>0.67400000000000004</v>
      </c>
      <c r="W39" s="1" t="s">
        <v>2</v>
      </c>
      <c r="X39" s="1" t="s">
        <v>173</v>
      </c>
      <c r="Y39" s="1" t="s">
        <v>165</v>
      </c>
      <c r="Z39" s="1" t="s">
        <v>2</v>
      </c>
      <c r="AA39" s="33">
        <v>0.66600000000000004</v>
      </c>
      <c r="AB39" s="1" t="s">
        <v>2</v>
      </c>
      <c r="AC39" s="1" t="s">
        <v>2</v>
      </c>
      <c r="AD39" s="33">
        <v>0.66700000000000004</v>
      </c>
      <c r="AE39" s="33"/>
      <c r="AF39" s="3" t="s">
        <v>185</v>
      </c>
      <c r="AH39" t="s">
        <v>45</v>
      </c>
      <c r="AJ39" s="54">
        <f t="shared" si="0"/>
        <v>320</v>
      </c>
      <c r="AK39" s="65">
        <v>304.901788299999</v>
      </c>
      <c r="AL39" s="58">
        <f t="shared" si="1"/>
        <v>15.098211700001002</v>
      </c>
      <c r="AM39">
        <f t="shared" si="2"/>
        <v>1.0495182786043404</v>
      </c>
      <c r="AN39">
        <f t="shared" si="3"/>
        <v>0</v>
      </c>
      <c r="AV39">
        <f t="shared" ref="AV39:AV43" si="11">F39*K39</f>
        <v>384</v>
      </c>
      <c r="AW39">
        <f t="shared" ref="AW39:AW43" si="12">AK39/AV39</f>
        <v>0.79401507369791402</v>
      </c>
    </row>
    <row r="40" spans="1:51" x14ac:dyDescent="0.25">
      <c r="A40" s="1">
        <v>1</v>
      </c>
      <c r="B40" t="s">
        <v>5</v>
      </c>
      <c r="C40" s="10" t="s">
        <v>91</v>
      </c>
      <c r="D40" s="10" t="s">
        <v>86</v>
      </c>
      <c r="E40" s="20" t="s">
        <v>148</v>
      </c>
      <c r="F40" s="28">
        <v>768</v>
      </c>
      <c r="G40" s="28">
        <v>768</v>
      </c>
      <c r="H40" s="28">
        <v>581</v>
      </c>
      <c r="I40" s="70">
        <v>0.45572916000000002</v>
      </c>
      <c r="J40" s="70">
        <v>0.45572916000000002</v>
      </c>
      <c r="K40" s="70">
        <v>0.5</v>
      </c>
      <c r="M40" s="7" t="s">
        <v>2</v>
      </c>
      <c r="N40" s="7" t="s">
        <v>2</v>
      </c>
      <c r="O40" s="7" t="s">
        <v>2</v>
      </c>
      <c r="P40" s="7" t="s">
        <v>2</v>
      </c>
      <c r="Q40" s="7" t="s">
        <v>2</v>
      </c>
      <c r="R40" s="7" t="s">
        <v>2</v>
      </c>
      <c r="T40" s="1" t="s">
        <v>2</v>
      </c>
      <c r="U40" s="1" t="s">
        <v>2</v>
      </c>
      <c r="V40" s="33">
        <v>0.61499999999999999</v>
      </c>
      <c r="W40" s="1" t="s">
        <v>2</v>
      </c>
      <c r="X40" s="1" t="s">
        <v>166</v>
      </c>
      <c r="Z40" s="1" t="s">
        <v>2</v>
      </c>
      <c r="AA40" s="33">
        <v>0.60799999999999998</v>
      </c>
      <c r="AB40" s="1" t="s">
        <v>2</v>
      </c>
      <c r="AC40" s="1" t="s">
        <v>2</v>
      </c>
      <c r="AD40" s="33">
        <v>0.61499999999999999</v>
      </c>
      <c r="AE40" s="33"/>
      <c r="AF40" s="32" t="s">
        <v>186</v>
      </c>
      <c r="AH40" t="s">
        <v>91</v>
      </c>
      <c r="AI40" t="s">
        <v>131</v>
      </c>
      <c r="AJ40" s="54">
        <f t="shared" si="0"/>
        <v>290.5</v>
      </c>
      <c r="AK40" s="58">
        <v>286.95853899999997</v>
      </c>
      <c r="AL40" s="58">
        <f t="shared" si="1"/>
        <v>3.5414610000000266</v>
      </c>
      <c r="AM40">
        <f t="shared" si="2"/>
        <v>1.0123413682420512</v>
      </c>
      <c r="AN40">
        <f t="shared" si="3"/>
        <v>0</v>
      </c>
      <c r="AV40">
        <f t="shared" si="11"/>
        <v>384</v>
      </c>
      <c r="AW40">
        <f t="shared" si="12"/>
        <v>0.74728786197916663</v>
      </c>
    </row>
    <row r="41" spans="1:51" x14ac:dyDescent="0.25">
      <c r="A41" s="1">
        <v>1</v>
      </c>
      <c r="B41" t="s">
        <v>5</v>
      </c>
      <c r="C41" s="10" t="s">
        <v>92</v>
      </c>
      <c r="D41" s="42" t="s">
        <v>3</v>
      </c>
      <c r="E41" s="20" t="s">
        <v>148</v>
      </c>
      <c r="F41" s="28">
        <v>512</v>
      </c>
      <c r="G41" s="28">
        <v>512</v>
      </c>
      <c r="H41" s="28">
        <v>568</v>
      </c>
      <c r="I41" s="70">
        <v>0.58984375</v>
      </c>
      <c r="J41" s="70">
        <v>0.58984375</v>
      </c>
      <c r="K41" s="70">
        <v>0.5</v>
      </c>
      <c r="M41" s="7" t="s">
        <v>2</v>
      </c>
      <c r="N41" s="7" t="s">
        <v>2</v>
      </c>
      <c r="O41" s="47" t="s">
        <v>2</v>
      </c>
      <c r="P41" s="7" t="s">
        <v>2</v>
      </c>
      <c r="Q41" s="7" t="s">
        <v>2</v>
      </c>
      <c r="R41" s="7" t="s">
        <v>2</v>
      </c>
      <c r="T41" s="1" t="s">
        <v>2</v>
      </c>
      <c r="U41" s="1" t="s">
        <v>2</v>
      </c>
      <c r="V41" s="33">
        <v>0.74399999999999999</v>
      </c>
      <c r="W41" s="31" t="s">
        <v>2</v>
      </c>
      <c r="X41" s="1" t="s">
        <v>172</v>
      </c>
      <c r="Y41" s="1" t="s">
        <v>179</v>
      </c>
      <c r="Z41" s="1" t="s">
        <v>2</v>
      </c>
      <c r="AA41" s="38">
        <v>0.72099999999999997</v>
      </c>
      <c r="AB41" s="1" t="s">
        <v>2</v>
      </c>
      <c r="AC41" s="1" t="s">
        <v>2</v>
      </c>
      <c r="AD41" s="33">
        <v>0.65</v>
      </c>
      <c r="AE41" s="33"/>
      <c r="AF41" s="17"/>
      <c r="AH41" t="s">
        <v>92</v>
      </c>
      <c r="AI41" t="s">
        <v>131</v>
      </c>
      <c r="AJ41" s="54">
        <f t="shared" si="0"/>
        <v>284</v>
      </c>
      <c r="AK41" s="64">
        <v>271.98900839999902</v>
      </c>
      <c r="AL41" s="58">
        <f t="shared" si="1"/>
        <v>12.010991600000978</v>
      </c>
      <c r="AM41">
        <f t="shared" si="2"/>
        <v>1.044159841865143</v>
      </c>
      <c r="AN41">
        <f t="shared" si="3"/>
        <v>1</v>
      </c>
      <c r="AV41">
        <f t="shared" si="11"/>
        <v>256</v>
      </c>
      <c r="AW41">
        <f t="shared" si="12"/>
        <v>1.0624570640624962</v>
      </c>
    </row>
    <row r="42" spans="1:51" x14ac:dyDescent="0.25">
      <c r="A42" s="1">
        <v>1</v>
      </c>
      <c r="B42" t="s">
        <v>5</v>
      </c>
      <c r="C42" s="18" t="s">
        <v>46</v>
      </c>
      <c r="D42" s="10" t="s">
        <v>86</v>
      </c>
      <c r="E42" s="20" t="s">
        <v>148</v>
      </c>
      <c r="F42" s="28">
        <v>768</v>
      </c>
      <c r="G42" s="28">
        <v>768</v>
      </c>
      <c r="H42" s="28">
        <v>582</v>
      </c>
      <c r="I42" s="70">
        <v>0.45572916000000002</v>
      </c>
      <c r="J42" s="70">
        <v>0.45572916000000002</v>
      </c>
      <c r="K42" s="70">
        <v>0.5</v>
      </c>
      <c r="M42" s="7" t="s">
        <v>2</v>
      </c>
      <c r="N42" s="7" t="s">
        <v>2</v>
      </c>
      <c r="O42" s="7" t="s">
        <v>2</v>
      </c>
      <c r="P42" s="7" t="s">
        <v>2</v>
      </c>
      <c r="Q42" s="7" t="s">
        <v>2</v>
      </c>
      <c r="R42" s="7" t="s">
        <v>2</v>
      </c>
      <c r="T42" s="1" t="s">
        <v>2</v>
      </c>
      <c r="U42" s="1" t="s">
        <v>2</v>
      </c>
      <c r="V42" s="33">
        <v>0.70899999999999996</v>
      </c>
      <c r="W42" s="1" t="s">
        <v>2</v>
      </c>
      <c r="X42" s="1" t="s">
        <v>180</v>
      </c>
      <c r="Y42" s="1" t="s">
        <v>181</v>
      </c>
      <c r="Z42" s="1" t="s">
        <v>2</v>
      </c>
      <c r="AA42" s="33">
        <v>0.69</v>
      </c>
      <c r="AB42" s="1" t="s">
        <v>2</v>
      </c>
      <c r="AC42" s="1" t="s">
        <v>2</v>
      </c>
      <c r="AD42" s="33">
        <v>0.69599999999999995</v>
      </c>
      <c r="AE42" s="33"/>
      <c r="AF42" s="40" t="s">
        <v>195</v>
      </c>
      <c r="AH42" t="s">
        <v>46</v>
      </c>
      <c r="AJ42" s="54">
        <f t="shared" si="0"/>
        <v>291</v>
      </c>
      <c r="AK42" s="58">
        <v>286.94962399999997</v>
      </c>
      <c r="AL42" s="58">
        <f t="shared" si="1"/>
        <v>4.0503760000000284</v>
      </c>
      <c r="AM42">
        <f t="shared" si="2"/>
        <v>1.0141152859639224</v>
      </c>
      <c r="AN42">
        <f t="shared" si="3"/>
        <v>0</v>
      </c>
      <c r="AV42">
        <f t="shared" si="11"/>
        <v>384</v>
      </c>
      <c r="AW42">
        <f t="shared" si="12"/>
        <v>0.7472646458333333</v>
      </c>
    </row>
    <row r="43" spans="1:51" x14ac:dyDescent="0.25">
      <c r="A43" s="1">
        <v>1</v>
      </c>
      <c r="B43" t="s">
        <v>5</v>
      </c>
      <c r="C43" s="18" t="s">
        <v>47</v>
      </c>
      <c r="D43" s="10" t="s">
        <v>86</v>
      </c>
      <c r="E43" s="20" t="s">
        <v>148</v>
      </c>
      <c r="F43" s="28">
        <v>768</v>
      </c>
      <c r="G43" s="28">
        <v>768</v>
      </c>
      <c r="H43" s="28">
        <v>583</v>
      </c>
      <c r="I43" s="70">
        <v>0.40364583999999998</v>
      </c>
      <c r="J43" s="70">
        <v>0.40364583999999998</v>
      </c>
      <c r="K43" s="70">
        <v>0.5</v>
      </c>
      <c r="M43" s="7" t="s">
        <v>2</v>
      </c>
      <c r="N43" s="7" t="s">
        <v>2</v>
      </c>
      <c r="O43" s="7" t="s">
        <v>2</v>
      </c>
      <c r="P43" s="7" t="s">
        <v>2</v>
      </c>
      <c r="Q43" s="7" t="s">
        <v>2</v>
      </c>
      <c r="R43" s="7" t="s">
        <v>2</v>
      </c>
      <c r="T43" s="1" t="s">
        <v>2</v>
      </c>
      <c r="U43" s="1" t="s">
        <v>2</v>
      </c>
      <c r="V43" s="33">
        <v>0.81</v>
      </c>
      <c r="W43" s="1" t="s">
        <v>2</v>
      </c>
      <c r="Y43" s="1" t="s">
        <v>165</v>
      </c>
      <c r="Z43" s="1" t="s">
        <v>2</v>
      </c>
      <c r="AA43" s="33">
        <v>0.78200000000000003</v>
      </c>
      <c r="AB43" s="1" t="s">
        <v>2</v>
      </c>
      <c r="AC43" s="1" t="s">
        <v>2</v>
      </c>
      <c r="AD43" s="33">
        <v>0.78600000000000003</v>
      </c>
      <c r="AE43" s="33"/>
      <c r="AF43" s="40" t="s">
        <v>195</v>
      </c>
      <c r="AH43" t="s">
        <v>47</v>
      </c>
      <c r="AJ43" s="54">
        <f t="shared" si="0"/>
        <v>291.5</v>
      </c>
      <c r="AK43" s="58">
        <v>305.33337030000001</v>
      </c>
      <c r="AL43" s="58">
        <f t="shared" si="1"/>
        <v>-13.833370300000013</v>
      </c>
      <c r="AM43">
        <f t="shared" si="2"/>
        <v>0.95469420755940215</v>
      </c>
      <c r="AN43">
        <f t="shared" si="3"/>
        <v>0</v>
      </c>
      <c r="AV43">
        <f t="shared" si="11"/>
        <v>384</v>
      </c>
      <c r="AW43">
        <f t="shared" si="12"/>
        <v>0.79513898515625003</v>
      </c>
    </row>
    <row r="44" spans="1:51" x14ac:dyDescent="0.25">
      <c r="A44" s="1">
        <v>1</v>
      </c>
      <c r="B44" t="s">
        <v>5</v>
      </c>
      <c r="C44" s="10" t="s">
        <v>114</v>
      </c>
      <c r="D44" s="42" t="s">
        <v>3</v>
      </c>
      <c r="E44" s="20" t="s">
        <v>148</v>
      </c>
      <c r="F44" s="28">
        <v>512</v>
      </c>
      <c r="G44" s="28">
        <v>512</v>
      </c>
      <c r="H44" s="28">
        <v>642</v>
      </c>
      <c r="I44" s="70">
        <v>0.73828101000000002</v>
      </c>
      <c r="J44" s="70">
        <v>0.73828101000000002</v>
      </c>
      <c r="K44" s="70">
        <v>0.5</v>
      </c>
      <c r="M44" s="7" t="s">
        <v>2</v>
      </c>
      <c r="N44" s="7" t="s">
        <v>2</v>
      </c>
      <c r="O44" s="47" t="s">
        <v>2</v>
      </c>
      <c r="P44" s="7" t="s">
        <v>2</v>
      </c>
      <c r="Q44" s="7" t="s">
        <v>2</v>
      </c>
      <c r="R44" s="7" t="s">
        <v>2</v>
      </c>
      <c r="T44" s="1" t="s">
        <v>2</v>
      </c>
      <c r="U44" s="1" t="s">
        <v>2</v>
      </c>
      <c r="V44" s="38">
        <v>0.97799999999999998</v>
      </c>
      <c r="W44" s="31" t="s">
        <v>2</v>
      </c>
      <c r="X44" s="1" t="s">
        <v>173</v>
      </c>
      <c r="Y44" s="1" t="s">
        <v>181</v>
      </c>
      <c r="Z44" s="1" t="s">
        <v>2</v>
      </c>
      <c r="AA44" s="33">
        <v>0.76600000000000001</v>
      </c>
      <c r="AB44" s="1" t="s">
        <v>2</v>
      </c>
      <c r="AC44" s="1" t="s">
        <v>2</v>
      </c>
      <c r="AD44" s="33">
        <v>0.76300000000000001</v>
      </c>
      <c r="AE44" s="33"/>
      <c r="AF44" s="32" t="s">
        <v>199</v>
      </c>
      <c r="AH44" t="s">
        <v>114</v>
      </c>
      <c r="AI44" t="s">
        <v>131</v>
      </c>
      <c r="AJ44" s="54">
        <f t="shared" si="0"/>
        <v>321</v>
      </c>
      <c r="AK44" s="64">
        <v>271.99891729999899</v>
      </c>
      <c r="AL44" s="58">
        <f t="shared" si="1"/>
        <v>49.001082700001007</v>
      </c>
      <c r="AM44">
        <f t="shared" si="2"/>
        <v>1.1801517564349555</v>
      </c>
      <c r="AN44">
        <f t="shared" si="3"/>
        <v>1</v>
      </c>
      <c r="AS44">
        <f>H44/G44</f>
        <v>1.25390625</v>
      </c>
      <c r="AT44">
        <f>J44/K44</f>
        <v>1.47656202</v>
      </c>
      <c r="AU44">
        <f>J44/(2/3)</f>
        <v>1.1074215150000002</v>
      </c>
      <c r="AV44">
        <f>F44*K44</f>
        <v>256</v>
      </c>
      <c r="AW44">
        <f>AK44/AV44</f>
        <v>1.0624957707031211</v>
      </c>
      <c r="AY44" t="s">
        <v>222</v>
      </c>
    </row>
    <row r="45" spans="1:51" x14ac:dyDescent="0.25">
      <c r="A45" s="1">
        <v>1</v>
      </c>
      <c r="B45" t="s">
        <v>5</v>
      </c>
      <c r="C45" s="18" t="s">
        <v>40</v>
      </c>
      <c r="D45" s="42" t="s">
        <v>3</v>
      </c>
      <c r="E45" s="20" t="s">
        <v>148</v>
      </c>
      <c r="F45" s="28">
        <v>512</v>
      </c>
      <c r="G45" s="28">
        <v>512</v>
      </c>
      <c r="H45" s="28">
        <v>547</v>
      </c>
      <c r="I45" s="70">
        <v>0.66406202000000003</v>
      </c>
      <c r="J45" s="70">
        <v>0.66406202000000003</v>
      </c>
      <c r="K45" s="70">
        <v>0.5</v>
      </c>
      <c r="M45" s="7" t="s">
        <v>2</v>
      </c>
      <c r="N45" s="7" t="s">
        <v>2</v>
      </c>
      <c r="O45" s="47" t="s">
        <v>2</v>
      </c>
      <c r="P45" s="7" t="s">
        <v>2</v>
      </c>
      <c r="Q45" s="7" t="s">
        <v>2</v>
      </c>
      <c r="R45" s="7" t="s">
        <v>2</v>
      </c>
      <c r="T45" s="1" t="s">
        <v>2</v>
      </c>
      <c r="U45" s="1" t="s">
        <v>2</v>
      </c>
      <c r="V45" s="38">
        <v>1.054</v>
      </c>
      <c r="W45" s="31" t="s">
        <v>2</v>
      </c>
      <c r="X45" s="1" t="s">
        <v>178</v>
      </c>
      <c r="Y45" s="1" t="s">
        <v>181</v>
      </c>
      <c r="Z45" s="1" t="s">
        <v>2</v>
      </c>
      <c r="AA45" s="33">
        <v>1.04</v>
      </c>
      <c r="AB45" s="1" t="s">
        <v>2</v>
      </c>
      <c r="AC45" s="1" t="s">
        <v>2</v>
      </c>
      <c r="AD45" s="33">
        <v>1.0389999999999999</v>
      </c>
      <c r="AE45" s="33"/>
      <c r="AF45" s="32" t="s">
        <v>200</v>
      </c>
      <c r="AH45" t="s">
        <v>40</v>
      </c>
      <c r="AJ45" s="54">
        <f t="shared" si="0"/>
        <v>273.5</v>
      </c>
      <c r="AK45" s="64">
        <v>271.996938099999</v>
      </c>
      <c r="AL45" s="58">
        <f t="shared" si="1"/>
        <v>1.5030619000010006</v>
      </c>
      <c r="AM45">
        <f t="shared" si="2"/>
        <v>1.0055260250740337</v>
      </c>
      <c r="AN45">
        <f t="shared" si="3"/>
        <v>1</v>
      </c>
      <c r="AS45">
        <f t="shared" ref="AS45:AS48" si="13">H45/G45</f>
        <v>1.068359375</v>
      </c>
      <c r="AT45">
        <f t="shared" ref="AT45:AT48" si="14">J45/K45</f>
        <v>1.3281240400000001</v>
      </c>
      <c r="AU45">
        <f t="shared" ref="AU45:AU48" si="15">J45/(2/3)</f>
        <v>0.99609303000000005</v>
      </c>
      <c r="AV45">
        <f t="shared" ref="AV45:AV48" si="16">F45*K45</f>
        <v>256</v>
      </c>
      <c r="AW45">
        <f t="shared" ref="AW45:AW48" si="17">AK45/AV45</f>
        <v>1.0624880394531211</v>
      </c>
    </row>
    <row r="46" spans="1:51" x14ac:dyDescent="0.25">
      <c r="A46" s="1">
        <v>1</v>
      </c>
      <c r="B46" t="s">
        <v>5</v>
      </c>
      <c r="C46" s="2" t="s">
        <v>41</v>
      </c>
      <c r="D46" s="42" t="s">
        <v>3</v>
      </c>
      <c r="E46" s="20" t="s">
        <v>148</v>
      </c>
      <c r="F46" s="28">
        <v>512</v>
      </c>
      <c r="G46" s="28">
        <v>512</v>
      </c>
      <c r="H46" s="28">
        <v>601</v>
      </c>
      <c r="I46" s="70">
        <v>0.68359398999999998</v>
      </c>
      <c r="J46" s="70">
        <v>0.68359398999999998</v>
      </c>
      <c r="K46" s="70">
        <v>0.5</v>
      </c>
      <c r="M46" s="7" t="s">
        <v>2</v>
      </c>
      <c r="N46" s="7" t="s">
        <v>2</v>
      </c>
      <c r="O46" s="47" t="s">
        <v>2</v>
      </c>
      <c r="P46" s="7" t="s">
        <v>2</v>
      </c>
      <c r="Q46" s="7" t="s">
        <v>2</v>
      </c>
      <c r="R46" s="7" t="s">
        <v>2</v>
      </c>
      <c r="T46" s="1" t="s">
        <v>2</v>
      </c>
      <c r="U46" s="1" t="s">
        <v>2</v>
      </c>
      <c r="V46" s="10">
        <v>0.97099999999999997</v>
      </c>
      <c r="W46" s="31" t="s">
        <v>2</v>
      </c>
      <c r="X46" s="1" t="s">
        <v>173</v>
      </c>
      <c r="Z46" s="1" t="s">
        <v>2</v>
      </c>
      <c r="AA46" s="33">
        <v>0.95399999999999996</v>
      </c>
      <c r="AB46" s="1" t="s">
        <v>2</v>
      </c>
      <c r="AC46" s="1" t="s">
        <v>2</v>
      </c>
      <c r="AD46" s="33">
        <v>0.95499999999999996</v>
      </c>
      <c r="AE46" s="33"/>
      <c r="AF46" s="32" t="s">
        <v>201</v>
      </c>
      <c r="AH46" t="s">
        <v>41</v>
      </c>
      <c r="AJ46" s="54">
        <f t="shared" si="0"/>
        <v>300.5</v>
      </c>
      <c r="AK46" s="64">
        <v>271.98853300000002</v>
      </c>
      <c r="AL46" s="58">
        <f t="shared" si="1"/>
        <v>28.511466999999982</v>
      </c>
      <c r="AM46">
        <f t="shared" si="2"/>
        <v>1.1048259891162395</v>
      </c>
      <c r="AN46">
        <f t="shared" si="3"/>
        <v>1</v>
      </c>
      <c r="AS46">
        <f t="shared" si="13"/>
        <v>1.173828125</v>
      </c>
      <c r="AT46">
        <f t="shared" si="14"/>
        <v>1.36718798</v>
      </c>
      <c r="AU46">
        <f t="shared" si="15"/>
        <v>1.025390985</v>
      </c>
      <c r="AV46">
        <f t="shared" si="16"/>
        <v>256</v>
      </c>
      <c r="AW46">
        <f t="shared" si="17"/>
        <v>1.0624552070312501</v>
      </c>
    </row>
    <row r="47" spans="1:51" x14ac:dyDescent="0.25">
      <c r="A47" s="1">
        <v>1</v>
      </c>
      <c r="B47" t="s">
        <v>5</v>
      </c>
      <c r="C47" s="2" t="s">
        <v>48</v>
      </c>
      <c r="D47" s="42" t="s">
        <v>3</v>
      </c>
      <c r="E47" s="20" t="s">
        <v>148</v>
      </c>
      <c r="F47" s="28">
        <v>512</v>
      </c>
      <c r="G47" s="28">
        <v>512</v>
      </c>
      <c r="H47" s="28">
        <v>683</v>
      </c>
      <c r="I47" s="70">
        <v>0.68359398999999998</v>
      </c>
      <c r="J47" s="70">
        <v>0.68359398999999998</v>
      </c>
      <c r="K47" s="70">
        <v>0.5</v>
      </c>
      <c r="M47" s="7" t="s">
        <v>2</v>
      </c>
      <c r="N47" s="7" t="s">
        <v>2</v>
      </c>
      <c r="O47" s="47" t="s">
        <v>2</v>
      </c>
      <c r="P47" s="7" t="s">
        <v>2</v>
      </c>
      <c r="Q47" s="7" t="s">
        <v>2</v>
      </c>
      <c r="R47" s="7" t="s">
        <v>2</v>
      </c>
      <c r="T47" s="1" t="s">
        <v>2</v>
      </c>
      <c r="U47" s="1" t="s">
        <v>2</v>
      </c>
      <c r="V47" s="38">
        <v>0.81899999999999995</v>
      </c>
      <c r="W47" s="31" t="s">
        <v>2</v>
      </c>
      <c r="Z47" s="1" t="s">
        <v>2</v>
      </c>
      <c r="AA47" s="33">
        <v>0.72699999999999998</v>
      </c>
      <c r="AB47" s="1" t="s">
        <v>2</v>
      </c>
      <c r="AC47" s="1" t="s">
        <v>2</v>
      </c>
      <c r="AD47" s="33">
        <v>0.72599999999999998</v>
      </c>
      <c r="AE47" s="33"/>
      <c r="AF47" s="32" t="s">
        <v>202</v>
      </c>
      <c r="AH47" t="s">
        <v>48</v>
      </c>
      <c r="AJ47" s="54">
        <f t="shared" si="0"/>
        <v>341.5</v>
      </c>
      <c r="AK47" s="64">
        <v>271.98902539999898</v>
      </c>
      <c r="AL47" s="58">
        <f t="shared" si="1"/>
        <v>69.51097460000102</v>
      </c>
      <c r="AM47">
        <f t="shared" si="2"/>
        <v>1.255565365175213</v>
      </c>
      <c r="AN47">
        <f t="shared" si="3"/>
        <v>1</v>
      </c>
      <c r="AS47">
        <f t="shared" si="13"/>
        <v>1.333984375</v>
      </c>
      <c r="AT47">
        <f t="shared" si="14"/>
        <v>1.36718798</v>
      </c>
      <c r="AU47">
        <f t="shared" si="15"/>
        <v>1.025390985</v>
      </c>
      <c r="AV47">
        <f t="shared" si="16"/>
        <v>256</v>
      </c>
      <c r="AW47">
        <f t="shared" si="17"/>
        <v>1.062457130468746</v>
      </c>
    </row>
    <row r="48" spans="1:51" s="5" customFormat="1" x14ac:dyDescent="0.25">
      <c r="A48" s="1">
        <v>1</v>
      </c>
      <c r="B48" s="5" t="s">
        <v>5</v>
      </c>
      <c r="C48" s="6" t="s">
        <v>42</v>
      </c>
      <c r="D48" s="43" t="s">
        <v>3</v>
      </c>
      <c r="E48" s="20" t="s">
        <v>148</v>
      </c>
      <c r="F48" s="28">
        <v>512</v>
      </c>
      <c r="G48" s="28">
        <v>512</v>
      </c>
      <c r="H48" s="28">
        <v>578</v>
      </c>
      <c r="I48" s="70">
        <v>0.74218797999999997</v>
      </c>
      <c r="J48" s="70">
        <v>0.74218797999999997</v>
      </c>
      <c r="K48" s="70">
        <v>0.5</v>
      </c>
      <c r="L48" s="4"/>
      <c r="M48" s="7" t="s">
        <v>2</v>
      </c>
      <c r="N48" s="7" t="s">
        <v>2</v>
      </c>
      <c r="O48" s="47" t="s">
        <v>2</v>
      </c>
      <c r="P48" s="7" t="s">
        <v>2</v>
      </c>
      <c r="Q48" s="7" t="s">
        <v>2</v>
      </c>
      <c r="R48" s="7" t="s">
        <v>2</v>
      </c>
      <c r="S48" s="4"/>
      <c r="T48" s="1" t="s">
        <v>2</v>
      </c>
      <c r="U48" s="1" t="s">
        <v>2</v>
      </c>
      <c r="V48" s="38">
        <v>0.77400000000000002</v>
      </c>
      <c r="W48" s="31" t="s">
        <v>2</v>
      </c>
      <c r="X48" s="4"/>
      <c r="Y48" s="4" t="s">
        <v>165</v>
      </c>
      <c r="Z48" s="4" t="s">
        <v>2</v>
      </c>
      <c r="AA48" s="36">
        <v>0.76600000000000001</v>
      </c>
      <c r="AB48" s="4" t="s">
        <v>2</v>
      </c>
      <c r="AC48" s="4" t="s">
        <v>2</v>
      </c>
      <c r="AD48" s="36">
        <v>0.76900000000000002</v>
      </c>
      <c r="AE48" s="35"/>
      <c r="AF48" s="32" t="s">
        <v>203</v>
      </c>
      <c r="AH48" s="5" t="s">
        <v>42</v>
      </c>
      <c r="AJ48" s="54">
        <f t="shared" si="0"/>
        <v>289</v>
      </c>
      <c r="AK48" s="64">
        <v>271.99944819999899</v>
      </c>
      <c r="AL48" s="58">
        <f t="shared" si="1"/>
        <v>17.000551800001006</v>
      </c>
      <c r="AM48">
        <f t="shared" si="2"/>
        <v>1.0625021554731267</v>
      </c>
      <c r="AN48">
        <f t="shared" si="3"/>
        <v>1</v>
      </c>
      <c r="AO48"/>
      <c r="AP48"/>
      <c r="AQ48"/>
      <c r="AR48"/>
      <c r="AS48">
        <f t="shared" si="13"/>
        <v>1.12890625</v>
      </c>
      <c r="AT48">
        <f t="shared" si="14"/>
        <v>1.4843759599999999</v>
      </c>
      <c r="AU48">
        <f t="shared" si="15"/>
        <v>1.1132819700000001</v>
      </c>
      <c r="AV48">
        <f t="shared" si="16"/>
        <v>256</v>
      </c>
      <c r="AW48">
        <f t="shared" si="17"/>
        <v>1.0624978445312461</v>
      </c>
    </row>
    <row r="49" spans="1:44" x14ac:dyDescent="0.25">
      <c r="B49" s="56" t="s">
        <v>6</v>
      </c>
      <c r="C49" s="1" t="s">
        <v>49</v>
      </c>
      <c r="D49" s="1" t="s">
        <v>3</v>
      </c>
      <c r="E49" s="1" t="s">
        <v>147</v>
      </c>
      <c r="F49" s="28">
        <v>512</v>
      </c>
      <c r="G49" s="28">
        <v>512</v>
      </c>
      <c r="H49" s="28">
        <v>1105</v>
      </c>
      <c r="I49" s="70">
        <v>0.68359375</v>
      </c>
      <c r="J49" s="70">
        <v>0.68359375</v>
      </c>
      <c r="K49" s="70">
        <v>0.29999995000000002</v>
      </c>
      <c r="M49" s="7" t="s">
        <v>2</v>
      </c>
      <c r="N49" s="7" t="s">
        <v>2</v>
      </c>
      <c r="O49" s="41" t="s">
        <v>198</v>
      </c>
      <c r="P49" s="7" t="s">
        <v>2</v>
      </c>
      <c r="Q49" s="7"/>
      <c r="R49" s="41" t="s">
        <v>198</v>
      </c>
      <c r="T49" s="1" t="s">
        <v>195</v>
      </c>
      <c r="U49" s="1" t="s">
        <v>195</v>
      </c>
      <c r="V49" s="1" t="s">
        <v>195</v>
      </c>
      <c r="W49" s="1" t="s">
        <v>195</v>
      </c>
      <c r="X49" s="1" t="s">
        <v>195</v>
      </c>
      <c r="Y49" s="1" t="s">
        <v>195</v>
      </c>
      <c r="Z49" s="1" t="s">
        <v>195</v>
      </c>
      <c r="AA49" s="1" t="s">
        <v>195</v>
      </c>
      <c r="AB49" s="1" t="s">
        <v>195</v>
      </c>
      <c r="AC49" s="1" t="s">
        <v>195</v>
      </c>
      <c r="AD49" s="1" t="s">
        <v>195</v>
      </c>
      <c r="AE49" s="1" t="s">
        <v>195</v>
      </c>
      <c r="AF49" s="11" t="s">
        <v>215</v>
      </c>
      <c r="AJ49" s="54"/>
      <c r="AK49" s="58"/>
      <c r="AL49" s="58"/>
      <c r="AN49">
        <f t="shared" si="3"/>
        <v>0</v>
      </c>
    </row>
    <row r="50" spans="1:44" x14ac:dyDescent="0.25">
      <c r="A50" s="1">
        <v>1</v>
      </c>
      <c r="B50" t="s">
        <v>6</v>
      </c>
      <c r="C50" s="1" t="s">
        <v>50</v>
      </c>
      <c r="D50" s="1" t="s">
        <v>3</v>
      </c>
      <c r="E50" s="1" t="s">
        <v>147</v>
      </c>
      <c r="F50" s="28">
        <v>512</v>
      </c>
      <c r="G50" s="28">
        <v>512</v>
      </c>
      <c r="H50" s="28">
        <v>519</v>
      </c>
      <c r="I50" s="70">
        <v>0.55859375</v>
      </c>
      <c r="J50" s="70">
        <v>0.55859375</v>
      </c>
      <c r="K50" s="70">
        <v>0.60000008000000005</v>
      </c>
      <c r="M50" s="7" t="s">
        <v>2</v>
      </c>
      <c r="N50" s="7" t="s">
        <v>2</v>
      </c>
      <c r="O50" s="48" t="s">
        <v>2</v>
      </c>
      <c r="P50" s="7" t="s">
        <v>2</v>
      </c>
      <c r="Q50" s="7"/>
      <c r="R50" s="7" t="s">
        <v>2</v>
      </c>
      <c r="T50" s="1" t="s">
        <v>2</v>
      </c>
      <c r="U50" s="1" t="s">
        <v>2</v>
      </c>
      <c r="V50" s="33">
        <v>0.78800000000000003</v>
      </c>
      <c r="W50" s="1" t="s">
        <v>2</v>
      </c>
      <c r="X50" s="1" t="s">
        <v>166</v>
      </c>
      <c r="Z50" s="1" t="s">
        <v>2</v>
      </c>
      <c r="AA50" s="33">
        <v>0.78100000000000003</v>
      </c>
      <c r="AB50" s="1" t="s">
        <v>2</v>
      </c>
      <c r="AC50" s="1" t="s">
        <v>2</v>
      </c>
      <c r="AD50" s="33">
        <v>0.79200000000000004</v>
      </c>
      <c r="AE50" s="33"/>
      <c r="AF50" s="3" t="s">
        <v>192</v>
      </c>
      <c r="AH50" t="s">
        <v>104</v>
      </c>
      <c r="AJ50" s="54">
        <f t="shared" si="0"/>
        <v>311.40004152</v>
      </c>
      <c r="AK50" s="58">
        <v>313.47467399999903</v>
      </c>
      <c r="AL50" s="58">
        <f t="shared" si="1"/>
        <v>-2.0746324799990248</v>
      </c>
      <c r="AM50">
        <f t="shared" si="2"/>
        <v>0.99338181788810465</v>
      </c>
      <c r="AN50">
        <f t="shared" si="3"/>
        <v>0</v>
      </c>
    </row>
    <row r="51" spans="1:44" x14ac:dyDescent="0.25">
      <c r="A51" s="1">
        <v>1</v>
      </c>
      <c r="B51" t="s">
        <v>6</v>
      </c>
      <c r="C51" s="1" t="s">
        <v>51</v>
      </c>
      <c r="D51" s="1" t="s">
        <v>3</v>
      </c>
      <c r="E51" s="1" t="s">
        <v>147</v>
      </c>
      <c r="F51" s="28">
        <v>512</v>
      </c>
      <c r="G51" s="28">
        <v>512</v>
      </c>
      <c r="H51" s="28">
        <v>557</v>
      </c>
      <c r="I51" s="70">
        <v>0.6796875</v>
      </c>
      <c r="J51" s="70">
        <v>0.6796875</v>
      </c>
      <c r="K51" s="70">
        <v>0.60107904999999995</v>
      </c>
      <c r="M51" s="7" t="s">
        <v>2</v>
      </c>
      <c r="N51" s="7" t="s">
        <v>2</v>
      </c>
      <c r="O51" s="7" t="s">
        <v>2</v>
      </c>
      <c r="P51" s="7" t="s">
        <v>2</v>
      </c>
      <c r="Q51" s="7"/>
      <c r="R51" s="7" t="s">
        <v>2</v>
      </c>
      <c r="T51" s="1" t="s">
        <v>2</v>
      </c>
      <c r="U51" s="1" t="s">
        <v>2</v>
      </c>
      <c r="V51" s="33">
        <v>0.67500000000000004</v>
      </c>
      <c r="W51" s="1" t="s">
        <v>2</v>
      </c>
      <c r="X51" s="1" t="s">
        <v>190</v>
      </c>
      <c r="Z51" s="1" t="s">
        <v>2</v>
      </c>
      <c r="AA51" s="33">
        <v>0.65400000000000003</v>
      </c>
      <c r="AB51" s="1" t="s">
        <v>2</v>
      </c>
      <c r="AC51" s="1" t="s">
        <v>2</v>
      </c>
      <c r="AD51" s="33">
        <v>0.66</v>
      </c>
      <c r="AE51" s="33"/>
      <c r="AH51" t="s">
        <v>125</v>
      </c>
      <c r="AJ51" s="54">
        <f t="shared" si="0"/>
        <v>334.80103084999996</v>
      </c>
      <c r="AK51" s="58">
        <v>326.98214480000001</v>
      </c>
      <c r="AL51" s="58">
        <f t="shared" si="1"/>
        <v>7.8188860499999464</v>
      </c>
      <c r="AM51">
        <f t="shared" si="2"/>
        <v>1.0239122721969496</v>
      </c>
      <c r="AN51">
        <f t="shared" si="3"/>
        <v>0</v>
      </c>
    </row>
    <row r="52" spans="1:44" x14ac:dyDescent="0.25">
      <c r="A52" s="1">
        <v>1</v>
      </c>
      <c r="B52" t="s">
        <v>6</v>
      </c>
      <c r="C52" s="1" t="s">
        <v>52</v>
      </c>
      <c r="D52" s="1" t="s">
        <v>3</v>
      </c>
      <c r="E52" s="1" t="s">
        <v>147</v>
      </c>
      <c r="F52" s="28">
        <v>512</v>
      </c>
      <c r="G52" s="28">
        <v>512</v>
      </c>
      <c r="H52" s="28">
        <v>561</v>
      </c>
      <c r="I52" s="70">
        <v>0.63476562000000003</v>
      </c>
      <c r="J52" s="70">
        <v>0.63476562000000003</v>
      </c>
      <c r="K52" s="70">
        <v>0.60000001999999997</v>
      </c>
      <c r="M52" s="7" t="s">
        <v>2</v>
      </c>
      <c r="N52" s="7" t="s">
        <v>2</v>
      </c>
      <c r="O52" s="7" t="s">
        <v>2</v>
      </c>
      <c r="P52" s="7" t="s">
        <v>2</v>
      </c>
      <c r="Q52" s="7"/>
      <c r="R52" s="7" t="s">
        <v>2</v>
      </c>
      <c r="T52" s="1" t="s">
        <v>2</v>
      </c>
      <c r="U52" s="1" t="s">
        <v>2</v>
      </c>
      <c r="V52" s="33">
        <v>0.79</v>
      </c>
      <c r="W52" s="1" t="s">
        <v>2</v>
      </c>
      <c r="Z52" s="1" t="s">
        <v>2</v>
      </c>
      <c r="AA52" s="33">
        <v>0.77300000000000002</v>
      </c>
      <c r="AB52" s="1" t="s">
        <v>2</v>
      </c>
      <c r="AC52" s="1" t="s">
        <v>2</v>
      </c>
      <c r="AD52" s="33">
        <v>0.77</v>
      </c>
      <c r="AE52" s="33"/>
      <c r="AH52" t="s">
        <v>126</v>
      </c>
      <c r="AJ52" s="54">
        <f t="shared" si="0"/>
        <v>336.60001122</v>
      </c>
      <c r="AK52" s="58">
        <v>324.80492500000003</v>
      </c>
      <c r="AL52" s="58">
        <f t="shared" si="1"/>
        <v>11.795086219999973</v>
      </c>
      <c r="AM52">
        <f t="shared" si="2"/>
        <v>1.0363143699868467</v>
      </c>
      <c r="AN52">
        <f t="shared" si="3"/>
        <v>0</v>
      </c>
    </row>
    <row r="53" spans="1:44" x14ac:dyDescent="0.25">
      <c r="A53" s="1">
        <v>1</v>
      </c>
      <c r="B53" t="s">
        <v>6</v>
      </c>
      <c r="C53" s="1" t="s">
        <v>53</v>
      </c>
      <c r="D53" s="1" t="s">
        <v>3</v>
      </c>
      <c r="E53" s="1" t="s">
        <v>147</v>
      </c>
      <c r="F53" s="28">
        <v>512</v>
      </c>
      <c r="G53" s="28">
        <v>512</v>
      </c>
      <c r="H53" s="28">
        <v>488</v>
      </c>
      <c r="I53" s="70">
        <v>0.51757812000000003</v>
      </c>
      <c r="J53" s="70">
        <v>0.51757812000000003</v>
      </c>
      <c r="K53" s="70">
        <v>0.60000014000000002</v>
      </c>
      <c r="M53" s="7" t="s">
        <v>2</v>
      </c>
      <c r="N53" s="7" t="s">
        <v>2</v>
      </c>
      <c r="O53" s="7" t="s">
        <v>2</v>
      </c>
      <c r="P53" s="7" t="s">
        <v>2</v>
      </c>
      <c r="Q53" s="7"/>
      <c r="R53" s="7" t="s">
        <v>2</v>
      </c>
      <c r="T53" s="1" t="s">
        <v>2</v>
      </c>
      <c r="U53" s="1" t="s">
        <v>2</v>
      </c>
      <c r="V53" s="33">
        <v>0.747</v>
      </c>
      <c r="W53" s="1" t="s">
        <v>2</v>
      </c>
      <c r="X53" s="10" t="s">
        <v>183</v>
      </c>
      <c r="Z53" s="1" t="s">
        <v>2</v>
      </c>
      <c r="AA53" s="33">
        <v>0.65700000000000003</v>
      </c>
      <c r="AB53" s="1" t="s">
        <v>2</v>
      </c>
      <c r="AC53" s="1" t="s">
        <v>2</v>
      </c>
      <c r="AD53" s="33">
        <v>0.65900000000000003</v>
      </c>
      <c r="AE53" s="33"/>
      <c r="AF53" s="3" t="s">
        <v>185</v>
      </c>
      <c r="AH53" t="s">
        <v>105</v>
      </c>
      <c r="AJ53" s="54">
        <f t="shared" si="0"/>
        <v>292.80006831999998</v>
      </c>
      <c r="AK53" s="58">
        <v>300.17574799999898</v>
      </c>
      <c r="AL53" s="58">
        <f t="shared" si="1"/>
        <v>-7.3756796799989957</v>
      </c>
      <c r="AM53">
        <f t="shared" si="2"/>
        <v>0.9754287955334785</v>
      </c>
      <c r="AN53">
        <f t="shared" si="3"/>
        <v>0</v>
      </c>
    </row>
    <row r="54" spans="1:44" x14ac:dyDescent="0.25">
      <c r="A54" s="1">
        <v>1</v>
      </c>
      <c r="B54" t="s">
        <v>6</v>
      </c>
      <c r="C54" s="1" t="s">
        <v>54</v>
      </c>
      <c r="D54" s="1" t="s">
        <v>3</v>
      </c>
      <c r="E54" s="1" t="s">
        <v>147</v>
      </c>
      <c r="F54" s="28">
        <v>512</v>
      </c>
      <c r="G54" s="28">
        <v>512</v>
      </c>
      <c r="H54" s="28">
        <v>569</v>
      </c>
      <c r="I54" s="70">
        <v>0.59960937999999997</v>
      </c>
      <c r="J54" s="70">
        <v>0.59960937999999997</v>
      </c>
      <c r="K54" s="70">
        <v>0.60000008000000005</v>
      </c>
      <c r="M54" s="7" t="s">
        <v>2</v>
      </c>
      <c r="N54" s="7" t="s">
        <v>2</v>
      </c>
      <c r="O54" s="7" t="s">
        <v>2</v>
      </c>
      <c r="P54" s="7" t="s">
        <v>2</v>
      </c>
      <c r="Q54" s="7"/>
      <c r="R54" s="7" t="s">
        <v>2</v>
      </c>
      <c r="T54" s="1" t="s">
        <v>2</v>
      </c>
      <c r="U54" s="1" t="s">
        <v>2</v>
      </c>
      <c r="V54" s="33">
        <v>0.72899999999999998</v>
      </c>
      <c r="W54" s="1" t="s">
        <v>2</v>
      </c>
      <c r="X54" s="1" t="s">
        <v>180</v>
      </c>
      <c r="Z54" s="1" t="s">
        <v>2</v>
      </c>
      <c r="AA54" s="33">
        <v>0.71099999999999997</v>
      </c>
      <c r="AB54" s="1" t="s">
        <v>2</v>
      </c>
      <c r="AC54" s="1" t="s">
        <v>2</v>
      </c>
      <c r="AD54" s="33">
        <v>0.71</v>
      </c>
      <c r="AE54" s="33"/>
      <c r="AH54" t="s">
        <v>106</v>
      </c>
      <c r="AJ54" s="54">
        <f t="shared" si="0"/>
        <v>341.40004552000005</v>
      </c>
      <c r="AK54" s="58">
        <v>326.15432148000002</v>
      </c>
      <c r="AL54" s="58">
        <f t="shared" si="1"/>
        <v>15.245724040000027</v>
      </c>
      <c r="AM54">
        <f t="shared" si="2"/>
        <v>1.0467438970939249</v>
      </c>
      <c r="AN54">
        <f t="shared" si="3"/>
        <v>0</v>
      </c>
    </row>
    <row r="55" spans="1:44" x14ac:dyDescent="0.25">
      <c r="A55" s="1">
        <v>1</v>
      </c>
      <c r="B55" t="s">
        <v>6</v>
      </c>
      <c r="C55" s="1" t="s">
        <v>55</v>
      </c>
      <c r="D55" s="1" t="s">
        <v>3</v>
      </c>
      <c r="E55" s="1" t="s">
        <v>147</v>
      </c>
      <c r="F55" s="28">
        <v>512</v>
      </c>
      <c r="G55" s="28">
        <v>512</v>
      </c>
      <c r="H55" s="28">
        <v>456</v>
      </c>
      <c r="I55" s="70">
        <v>0.54296875</v>
      </c>
      <c r="J55" s="70">
        <v>0.54296875</v>
      </c>
      <c r="K55" s="70">
        <v>0.69999999000000002</v>
      </c>
      <c r="M55" s="7" t="s">
        <v>2</v>
      </c>
      <c r="N55" s="7" t="s">
        <v>2</v>
      </c>
      <c r="O55" s="7" t="s">
        <v>2</v>
      </c>
      <c r="P55" s="7" t="s">
        <v>2</v>
      </c>
      <c r="Q55" s="7"/>
      <c r="R55" s="7" t="s">
        <v>2</v>
      </c>
      <c r="T55" s="1" t="s">
        <v>2</v>
      </c>
      <c r="U55" s="1" t="s">
        <v>2</v>
      </c>
      <c r="V55" s="33">
        <v>0.59799999999999998</v>
      </c>
      <c r="W55" s="1" t="s">
        <v>2</v>
      </c>
      <c r="X55" s="1" t="s">
        <v>178</v>
      </c>
      <c r="Z55" s="1" t="s">
        <v>2</v>
      </c>
      <c r="AA55" s="33">
        <v>0.55700000000000005</v>
      </c>
      <c r="AB55" s="1" t="s">
        <v>2</v>
      </c>
      <c r="AC55" s="1" t="s">
        <v>2</v>
      </c>
      <c r="AD55" s="33">
        <v>0.56299999999999994</v>
      </c>
      <c r="AE55" s="33"/>
      <c r="AH55" t="s">
        <v>108</v>
      </c>
      <c r="AJ55" s="54">
        <f t="shared" si="0"/>
        <v>319.19999544000001</v>
      </c>
      <c r="AK55" s="58">
        <v>323.33440549999898</v>
      </c>
      <c r="AL55" s="58">
        <f t="shared" si="1"/>
        <v>-4.1344100599989702</v>
      </c>
      <c r="AM55">
        <f t="shared" si="2"/>
        <v>0.98721320716363115</v>
      </c>
      <c r="AN55">
        <f t="shared" si="3"/>
        <v>0</v>
      </c>
    </row>
    <row r="56" spans="1:44" x14ac:dyDescent="0.25">
      <c r="A56" s="1">
        <v>1</v>
      </c>
      <c r="B56" t="s">
        <v>6</v>
      </c>
      <c r="C56" s="1" t="s">
        <v>56</v>
      </c>
      <c r="D56" s="1" t="s">
        <v>3</v>
      </c>
      <c r="E56" s="1" t="s">
        <v>147</v>
      </c>
      <c r="F56" s="28">
        <v>512</v>
      </c>
      <c r="G56" s="28">
        <v>512</v>
      </c>
      <c r="H56" s="28">
        <v>468</v>
      </c>
      <c r="I56" s="70">
        <v>0.5625</v>
      </c>
      <c r="J56" s="70">
        <v>0.5625</v>
      </c>
      <c r="K56" s="70">
        <v>0.69999999000000002</v>
      </c>
      <c r="M56" s="7" t="s">
        <v>2</v>
      </c>
      <c r="N56" s="7" t="s">
        <v>2</v>
      </c>
      <c r="O56" s="7" t="s">
        <v>2</v>
      </c>
      <c r="P56" s="7" t="s">
        <v>2</v>
      </c>
      <c r="Q56" s="7"/>
      <c r="R56" s="7" t="s">
        <v>2</v>
      </c>
      <c r="T56" s="1" t="s">
        <v>2</v>
      </c>
      <c r="U56" s="1" t="s">
        <v>2</v>
      </c>
      <c r="V56" s="33">
        <v>0.754</v>
      </c>
      <c r="W56" s="1" t="s">
        <v>2</v>
      </c>
      <c r="Z56" s="1" t="s">
        <v>2</v>
      </c>
      <c r="AA56" s="33">
        <v>0.72399999999999998</v>
      </c>
      <c r="AB56" s="1" t="s">
        <v>2</v>
      </c>
      <c r="AC56" s="1" t="s">
        <v>2</v>
      </c>
      <c r="AD56" s="33">
        <v>0.72199999999999998</v>
      </c>
      <c r="AE56" s="33"/>
      <c r="AH56" t="s">
        <v>109</v>
      </c>
      <c r="AJ56" s="54">
        <f t="shared" si="0"/>
        <v>327.59999532</v>
      </c>
      <c r="AK56" s="58">
        <v>329.18687219999902</v>
      </c>
      <c r="AL56" s="58">
        <f t="shared" si="1"/>
        <v>-1.5868768799990107</v>
      </c>
      <c r="AM56">
        <f t="shared" si="2"/>
        <v>0.99517940411963057</v>
      </c>
      <c r="AN56">
        <f t="shared" si="3"/>
        <v>0</v>
      </c>
    </row>
    <row r="57" spans="1:44" s="51" customFormat="1" x14ac:dyDescent="0.25">
      <c r="A57" s="1"/>
      <c r="B57" s="56" t="s">
        <v>6</v>
      </c>
      <c r="C57" s="52" t="s">
        <v>57</v>
      </c>
      <c r="D57" s="52" t="s">
        <v>3</v>
      </c>
      <c r="E57" s="52" t="s">
        <v>147</v>
      </c>
      <c r="F57" s="66">
        <v>512</v>
      </c>
      <c r="G57" s="66">
        <v>512</v>
      </c>
      <c r="H57" s="66">
        <v>475</v>
      </c>
      <c r="I57" s="71">
        <v>0.5546875</v>
      </c>
      <c r="J57" s="71">
        <v>0.5546875</v>
      </c>
      <c r="K57" s="71">
        <v>0.69999999000000002</v>
      </c>
      <c r="L57" s="52"/>
      <c r="M57" s="48" t="s">
        <v>2</v>
      </c>
      <c r="N57" s="50" t="s">
        <v>2</v>
      </c>
      <c r="O57" s="41" t="s">
        <v>198</v>
      </c>
      <c r="P57" s="48" t="s">
        <v>2</v>
      </c>
      <c r="Q57" s="48"/>
      <c r="R57" s="41" t="s">
        <v>198</v>
      </c>
      <c r="S57" s="52"/>
      <c r="T57" s="1" t="s">
        <v>195</v>
      </c>
      <c r="U57" s="1" t="s">
        <v>195</v>
      </c>
      <c r="V57" s="1" t="s">
        <v>195</v>
      </c>
      <c r="W57" s="1" t="s">
        <v>195</v>
      </c>
      <c r="X57" s="1" t="s">
        <v>195</v>
      </c>
      <c r="Y57" s="1" t="s">
        <v>195</v>
      </c>
      <c r="Z57" s="1" t="s">
        <v>195</v>
      </c>
      <c r="AA57" s="1" t="s">
        <v>195</v>
      </c>
      <c r="AB57" s="1" t="s">
        <v>195</v>
      </c>
      <c r="AC57" s="1" t="s">
        <v>195</v>
      </c>
      <c r="AD57" s="1" t="s">
        <v>195</v>
      </c>
      <c r="AE57" s="1" t="s">
        <v>195</v>
      </c>
      <c r="AF57" s="53" t="s">
        <v>204</v>
      </c>
      <c r="AJ57" s="54"/>
      <c r="AK57" s="60"/>
      <c r="AL57" s="58"/>
      <c r="AM57"/>
      <c r="AN57"/>
      <c r="AO57"/>
      <c r="AP57"/>
      <c r="AQ57"/>
      <c r="AR57"/>
    </row>
    <row r="58" spans="1:44" x14ac:dyDescent="0.25">
      <c r="A58" s="1">
        <v>1</v>
      </c>
      <c r="B58" t="s">
        <v>6</v>
      </c>
      <c r="C58" s="1" t="s">
        <v>58</v>
      </c>
      <c r="D58" s="1" t="s">
        <v>3</v>
      </c>
      <c r="E58" s="1" t="s">
        <v>147</v>
      </c>
      <c r="F58" s="28">
        <v>512</v>
      </c>
      <c r="G58" s="28">
        <v>512</v>
      </c>
      <c r="H58" s="28">
        <v>523</v>
      </c>
      <c r="I58" s="70">
        <v>0.55078125</v>
      </c>
      <c r="J58" s="70">
        <v>0.55078125</v>
      </c>
      <c r="K58" s="70">
        <v>0.60000001999999997</v>
      </c>
      <c r="M58" s="7" t="s">
        <v>2</v>
      </c>
      <c r="N58" s="7" t="s">
        <v>2</v>
      </c>
      <c r="O58" s="7" t="s">
        <v>2</v>
      </c>
      <c r="P58" s="7" t="s">
        <v>2</v>
      </c>
      <c r="Q58" s="7"/>
      <c r="R58" s="7" t="s">
        <v>2</v>
      </c>
      <c r="T58" s="1" t="s">
        <v>2</v>
      </c>
      <c r="U58" s="1" t="s">
        <v>2</v>
      </c>
      <c r="V58" s="33">
        <v>0.60599999999999998</v>
      </c>
      <c r="W58" s="1" t="s">
        <v>2</v>
      </c>
      <c r="Y58" s="1" t="s">
        <v>165</v>
      </c>
      <c r="Z58" s="1" t="s">
        <v>2</v>
      </c>
      <c r="AA58" s="33">
        <v>0.57199999999999995</v>
      </c>
      <c r="AB58" s="1" t="s">
        <v>2</v>
      </c>
      <c r="AC58" s="1" t="s">
        <v>2</v>
      </c>
      <c r="AD58" s="33">
        <v>0.58099999999999996</v>
      </c>
      <c r="AE58" s="33"/>
      <c r="AF58" s="3" t="s">
        <v>194</v>
      </c>
      <c r="AH58" t="s">
        <v>112</v>
      </c>
      <c r="AJ58" s="54">
        <f t="shared" si="0"/>
        <v>313.80001046000001</v>
      </c>
      <c r="AK58" s="58">
        <v>326.20854980000001</v>
      </c>
      <c r="AL58" s="58">
        <f t="shared" si="1"/>
        <v>-12.408539340000004</v>
      </c>
      <c r="AM58">
        <f t="shared" si="2"/>
        <v>0.96196133011348806</v>
      </c>
      <c r="AN58">
        <f t="shared" si="3"/>
        <v>0</v>
      </c>
    </row>
    <row r="59" spans="1:44" x14ac:dyDescent="0.25">
      <c r="A59" s="1">
        <v>1</v>
      </c>
      <c r="B59" t="s">
        <v>6</v>
      </c>
      <c r="C59" s="1" t="s">
        <v>59</v>
      </c>
      <c r="D59" s="1" t="s">
        <v>3</v>
      </c>
      <c r="E59" s="1" t="s">
        <v>147</v>
      </c>
      <c r="F59" s="28">
        <v>512</v>
      </c>
      <c r="G59" s="28">
        <v>512</v>
      </c>
      <c r="H59" s="28">
        <v>736</v>
      </c>
      <c r="I59" s="70">
        <v>0.53710937999999997</v>
      </c>
      <c r="J59" s="70">
        <v>0.53710937999999997</v>
      </c>
      <c r="K59" s="70">
        <v>0.5</v>
      </c>
      <c r="M59" s="7" t="s">
        <v>2</v>
      </c>
      <c r="N59" s="7" t="s">
        <v>2</v>
      </c>
      <c r="O59" s="7" t="s">
        <v>2</v>
      </c>
      <c r="P59" s="7" t="s">
        <v>2</v>
      </c>
      <c r="Q59" s="7"/>
      <c r="R59" s="7" t="s">
        <v>2</v>
      </c>
      <c r="T59" s="1" t="s">
        <v>2</v>
      </c>
      <c r="U59" s="1" t="s">
        <v>2</v>
      </c>
      <c r="V59" s="33">
        <v>0.69599999999999995</v>
      </c>
      <c r="W59" s="1" t="s">
        <v>2</v>
      </c>
      <c r="X59" s="1" t="s">
        <v>173</v>
      </c>
      <c r="Y59" s="1" t="s">
        <v>165</v>
      </c>
      <c r="Z59" s="1" t="s">
        <v>2</v>
      </c>
      <c r="AA59" s="33">
        <v>0.66600000000000004</v>
      </c>
      <c r="AB59" s="1" t="s">
        <v>2</v>
      </c>
      <c r="AC59" s="1" t="s">
        <v>2</v>
      </c>
      <c r="AD59" s="33">
        <v>0.67200000000000004</v>
      </c>
      <c r="AE59" s="33"/>
      <c r="AF59" s="3" t="s">
        <v>191</v>
      </c>
      <c r="AH59" t="s">
        <v>97</v>
      </c>
      <c r="AJ59" s="54">
        <f t="shared" si="0"/>
        <v>368</v>
      </c>
      <c r="AK59" s="64">
        <v>270.66510399999902</v>
      </c>
      <c r="AL59" s="58">
        <f t="shared" si="1"/>
        <v>97.334896000000981</v>
      </c>
      <c r="AM59">
        <f t="shared" si="2"/>
        <v>1.3596137609228021</v>
      </c>
      <c r="AN59">
        <f t="shared" si="3"/>
        <v>1</v>
      </c>
    </row>
    <row r="60" spans="1:44" x14ac:dyDescent="0.25">
      <c r="A60" s="1">
        <v>1</v>
      </c>
      <c r="B60" t="s">
        <v>6</v>
      </c>
      <c r="C60" s="1" t="s">
        <v>60</v>
      </c>
      <c r="D60" s="1" t="s">
        <v>3</v>
      </c>
      <c r="E60" s="1" t="s">
        <v>147</v>
      </c>
      <c r="F60" s="28">
        <v>512</v>
      </c>
      <c r="G60" s="28">
        <v>512</v>
      </c>
      <c r="H60" s="28">
        <v>625</v>
      </c>
      <c r="I60" s="70">
        <v>0.5859375</v>
      </c>
      <c r="J60" s="70">
        <v>0.5859375</v>
      </c>
      <c r="K60" s="70">
        <v>0.5</v>
      </c>
      <c r="M60" s="7" t="s">
        <v>2</v>
      </c>
      <c r="N60" s="7" t="s">
        <v>2</v>
      </c>
      <c r="O60" s="7" t="s">
        <v>2</v>
      </c>
      <c r="P60" s="7" t="s">
        <v>2</v>
      </c>
      <c r="Q60" s="7"/>
      <c r="R60" s="7" t="s">
        <v>2</v>
      </c>
      <c r="T60" s="1" t="s">
        <v>2</v>
      </c>
      <c r="U60" s="1" t="s">
        <v>2</v>
      </c>
      <c r="V60" s="33">
        <v>0.88400000000000001</v>
      </c>
      <c r="W60" s="31" t="s">
        <v>2</v>
      </c>
      <c r="Z60" s="1" t="s">
        <v>2</v>
      </c>
      <c r="AA60" s="33">
        <v>0.85899999999999999</v>
      </c>
      <c r="AB60" s="1" t="s">
        <v>2</v>
      </c>
      <c r="AC60" s="1" t="s">
        <v>2</v>
      </c>
      <c r="AD60" s="33">
        <v>0.85799999999999998</v>
      </c>
      <c r="AE60" s="33"/>
      <c r="AF60" s="3" t="s">
        <v>191</v>
      </c>
      <c r="AH60" t="s">
        <v>99</v>
      </c>
      <c r="AJ60" s="54">
        <f t="shared" si="0"/>
        <v>312.5</v>
      </c>
      <c r="AK60" s="64">
        <v>270.67213299999901</v>
      </c>
      <c r="AL60" s="58">
        <f t="shared" si="1"/>
        <v>41.827867000000992</v>
      </c>
      <c r="AM60">
        <f t="shared" si="2"/>
        <v>1.1545333335072256</v>
      </c>
      <c r="AN60">
        <f t="shared" si="3"/>
        <v>1</v>
      </c>
    </row>
    <row r="61" spans="1:44" x14ac:dyDescent="0.25">
      <c r="A61" s="1">
        <v>1</v>
      </c>
      <c r="B61" t="s">
        <v>6</v>
      </c>
      <c r="C61" s="1" t="s">
        <v>61</v>
      </c>
      <c r="D61" s="1" t="s">
        <v>3</v>
      </c>
      <c r="E61" s="1" t="s">
        <v>147</v>
      </c>
      <c r="F61" s="28">
        <v>512</v>
      </c>
      <c r="G61" s="28">
        <v>512</v>
      </c>
      <c r="H61" s="28">
        <v>687</v>
      </c>
      <c r="I61" s="70">
        <v>0.62304687999999997</v>
      </c>
      <c r="J61" s="70">
        <v>0.62304687999999997</v>
      </c>
      <c r="K61" s="70">
        <v>0.5</v>
      </c>
      <c r="M61" s="7" t="s">
        <v>2</v>
      </c>
      <c r="N61" s="7" t="s">
        <v>2</v>
      </c>
      <c r="O61" s="7" t="s">
        <v>2</v>
      </c>
      <c r="P61" s="7" t="s">
        <v>2</v>
      </c>
      <c r="Q61" s="7"/>
      <c r="R61" s="7" t="s">
        <v>2</v>
      </c>
      <c r="T61" s="1" t="s">
        <v>2</v>
      </c>
      <c r="U61" s="1" t="s">
        <v>2</v>
      </c>
      <c r="V61" s="33">
        <v>0.46</v>
      </c>
      <c r="W61" s="1" t="s">
        <v>2</v>
      </c>
      <c r="X61" s="1" t="s">
        <v>180</v>
      </c>
      <c r="Z61" s="1" t="s">
        <v>2</v>
      </c>
      <c r="AA61" s="33">
        <v>0.45</v>
      </c>
      <c r="AB61" s="1" t="s">
        <v>2</v>
      </c>
      <c r="AC61" s="1" t="s">
        <v>2</v>
      </c>
      <c r="AD61" s="33">
        <v>0.45100000000000001</v>
      </c>
      <c r="AE61" s="33"/>
      <c r="AH61" t="s">
        <v>118</v>
      </c>
      <c r="AJ61" s="54">
        <f t="shared" si="0"/>
        <v>343.5</v>
      </c>
      <c r="AK61" s="64">
        <v>271.981685499999</v>
      </c>
      <c r="AL61" s="58">
        <f t="shared" si="1"/>
        <v>71.518314500000997</v>
      </c>
      <c r="AM61">
        <f t="shared" si="2"/>
        <v>1.2629526850990902</v>
      </c>
      <c r="AN61">
        <f t="shared" si="3"/>
        <v>1</v>
      </c>
    </row>
    <row r="62" spans="1:44" x14ac:dyDescent="0.25">
      <c r="A62" s="1">
        <v>1</v>
      </c>
      <c r="B62" t="s">
        <v>6</v>
      </c>
      <c r="C62" s="1" t="s">
        <v>62</v>
      </c>
      <c r="D62" s="1" t="s">
        <v>3</v>
      </c>
      <c r="E62" s="1" t="s">
        <v>147</v>
      </c>
      <c r="F62" s="28">
        <v>512</v>
      </c>
      <c r="G62" s="28">
        <v>512</v>
      </c>
      <c r="H62" s="28">
        <v>728</v>
      </c>
      <c r="I62" s="70">
        <v>0.65625</v>
      </c>
      <c r="J62" s="70">
        <v>0.65625</v>
      </c>
      <c r="K62" s="70">
        <v>0.5</v>
      </c>
      <c r="M62" s="7" t="s">
        <v>2</v>
      </c>
      <c r="N62" s="7" t="s">
        <v>2</v>
      </c>
      <c r="O62" s="7" t="s">
        <v>2</v>
      </c>
      <c r="P62" s="7" t="s">
        <v>2</v>
      </c>
      <c r="Q62" s="7"/>
      <c r="R62" s="7" t="s">
        <v>2</v>
      </c>
      <c r="T62" s="1" t="s">
        <v>2</v>
      </c>
      <c r="U62" s="1" t="s">
        <v>2</v>
      </c>
      <c r="V62" s="33">
        <v>0.64700000000000002</v>
      </c>
      <c r="W62" s="1" t="s">
        <v>2</v>
      </c>
      <c r="X62" s="1" t="s">
        <v>183</v>
      </c>
      <c r="Y62" s="1" t="s">
        <v>174</v>
      </c>
      <c r="Z62" s="1" t="s">
        <v>2</v>
      </c>
      <c r="AA62" s="33">
        <v>0.57699999999999996</v>
      </c>
      <c r="AB62" s="1" t="s">
        <v>2</v>
      </c>
      <c r="AC62" s="1" t="s">
        <v>2</v>
      </c>
      <c r="AD62" s="33">
        <v>0.57499999999999996</v>
      </c>
      <c r="AE62" s="33"/>
      <c r="AF62" s="3" t="s">
        <v>185</v>
      </c>
      <c r="AH62" t="s">
        <v>119</v>
      </c>
      <c r="AJ62" s="54">
        <f t="shared" si="0"/>
        <v>364</v>
      </c>
      <c r="AK62" s="64">
        <v>270.67402900000002</v>
      </c>
      <c r="AL62" s="58">
        <f t="shared" si="1"/>
        <v>93.325970999999981</v>
      </c>
      <c r="AM62">
        <f t="shared" si="2"/>
        <v>1.3447910068978208</v>
      </c>
      <c r="AN62">
        <f t="shared" si="3"/>
        <v>1</v>
      </c>
    </row>
    <row r="63" spans="1:44" x14ac:dyDescent="0.25">
      <c r="A63" s="1">
        <v>1</v>
      </c>
      <c r="B63" t="s">
        <v>6</v>
      </c>
      <c r="C63" s="1" t="s">
        <v>63</v>
      </c>
      <c r="D63" s="1" t="s">
        <v>3</v>
      </c>
      <c r="E63" s="1" t="s">
        <v>147</v>
      </c>
      <c r="F63" s="28">
        <v>512</v>
      </c>
      <c r="G63" s="28">
        <v>512</v>
      </c>
      <c r="H63" s="28">
        <v>761</v>
      </c>
      <c r="I63" s="70">
        <v>0.6640625</v>
      </c>
      <c r="J63" s="70">
        <v>0.6640625</v>
      </c>
      <c r="K63" s="70">
        <v>0.5</v>
      </c>
      <c r="M63" s="7" t="s">
        <v>2</v>
      </c>
      <c r="N63" s="7" t="s">
        <v>2</v>
      </c>
      <c r="O63" s="7" t="s">
        <v>2</v>
      </c>
      <c r="P63" s="7" t="s">
        <v>2</v>
      </c>
      <c r="Q63" s="7"/>
      <c r="R63" s="7" t="s">
        <v>2</v>
      </c>
      <c r="T63" s="1" t="s">
        <v>2</v>
      </c>
      <c r="U63" s="1" t="s">
        <v>2</v>
      </c>
      <c r="V63" s="33">
        <v>0.627</v>
      </c>
      <c r="W63" s="31" t="s">
        <v>2</v>
      </c>
      <c r="Z63" s="1" t="s">
        <v>2</v>
      </c>
      <c r="AA63" s="33">
        <v>0.61099999999999999</v>
      </c>
      <c r="AB63" s="1" t="s">
        <v>2</v>
      </c>
      <c r="AC63" s="1" t="s">
        <v>2</v>
      </c>
      <c r="AD63" s="33">
        <v>0.61</v>
      </c>
      <c r="AE63" s="33" t="s">
        <v>207</v>
      </c>
      <c r="AF63" s="3" t="s">
        <v>191</v>
      </c>
      <c r="AH63" t="s">
        <v>120</v>
      </c>
      <c r="AJ63" s="54">
        <f t="shared" si="0"/>
        <v>380.5</v>
      </c>
      <c r="AK63" s="64">
        <v>271.01056060000002</v>
      </c>
      <c r="AL63" s="58">
        <f t="shared" si="1"/>
        <v>109.48943939999998</v>
      </c>
      <c r="AM63">
        <f t="shared" si="2"/>
        <v>1.4040043279405694</v>
      </c>
      <c r="AN63">
        <f t="shared" si="3"/>
        <v>1</v>
      </c>
    </row>
    <row r="64" spans="1:44" s="51" customFormat="1" x14ac:dyDescent="0.25">
      <c r="A64" s="1">
        <v>1</v>
      </c>
      <c r="B64" s="51" t="s">
        <v>6</v>
      </c>
      <c r="C64" s="52" t="s">
        <v>64</v>
      </c>
      <c r="D64" s="52" t="s">
        <v>3</v>
      </c>
      <c r="E64" s="52" t="s">
        <v>147</v>
      </c>
      <c r="F64" s="66">
        <v>512</v>
      </c>
      <c r="G64" s="66">
        <v>512</v>
      </c>
      <c r="H64" s="66">
        <v>644</v>
      </c>
      <c r="I64" s="71">
        <v>0.5078125</v>
      </c>
      <c r="J64" s="71">
        <v>0.5078125</v>
      </c>
      <c r="K64" s="71">
        <v>0.5</v>
      </c>
      <c r="L64" s="52"/>
      <c r="M64" s="48" t="s">
        <v>2</v>
      </c>
      <c r="N64" s="48" t="s">
        <v>2</v>
      </c>
      <c r="O64" s="47" t="s">
        <v>2</v>
      </c>
      <c r="P64" s="48" t="s">
        <v>2</v>
      </c>
      <c r="Q64" s="48"/>
      <c r="R64" s="48"/>
      <c r="S64" s="52"/>
      <c r="T64" s="52" t="s">
        <v>2</v>
      </c>
      <c r="U64" s="52" t="s">
        <v>2</v>
      </c>
      <c r="V64" s="34">
        <v>0.54600000000000004</v>
      </c>
      <c r="W64" s="31" t="s">
        <v>2</v>
      </c>
      <c r="X64" s="52" t="s">
        <v>180</v>
      </c>
      <c r="Y64" s="52"/>
      <c r="Z64" s="52" t="s">
        <v>2</v>
      </c>
      <c r="AA64" s="34">
        <v>0.53100000000000003</v>
      </c>
      <c r="AB64" s="52" t="s">
        <v>2</v>
      </c>
      <c r="AC64" s="52" t="s">
        <v>2</v>
      </c>
      <c r="AD64" s="34">
        <v>0.53600000000000003</v>
      </c>
      <c r="AE64" s="34" t="s">
        <v>2</v>
      </c>
      <c r="AF64" s="32" t="s">
        <v>206</v>
      </c>
      <c r="AH64" s="62" t="s">
        <v>101</v>
      </c>
      <c r="AJ64" s="54"/>
      <c r="AK64" s="58"/>
      <c r="AL64" s="58"/>
      <c r="AM64"/>
      <c r="AN64"/>
      <c r="AO64"/>
      <c r="AP64"/>
      <c r="AQ64"/>
      <c r="AR64"/>
    </row>
    <row r="65" spans="1:40" x14ac:dyDescent="0.25">
      <c r="A65" s="1">
        <v>1</v>
      </c>
      <c r="B65" t="s">
        <v>6</v>
      </c>
      <c r="C65" s="1" t="s">
        <v>65</v>
      </c>
      <c r="D65" s="1" t="s">
        <v>3</v>
      </c>
      <c r="E65" s="1" t="s">
        <v>147</v>
      </c>
      <c r="F65" s="28">
        <v>512</v>
      </c>
      <c r="G65" s="28">
        <v>512</v>
      </c>
      <c r="H65" s="28">
        <v>587</v>
      </c>
      <c r="I65" s="70">
        <v>0.50585937999999997</v>
      </c>
      <c r="J65" s="70">
        <v>0.50585937999999997</v>
      </c>
      <c r="K65" s="70">
        <v>0.5</v>
      </c>
      <c r="M65" s="7" t="s">
        <v>2</v>
      </c>
      <c r="N65" s="7" t="s">
        <v>2</v>
      </c>
      <c r="O65" s="7" t="s">
        <v>2</v>
      </c>
      <c r="P65" s="7" t="s">
        <v>2</v>
      </c>
      <c r="Q65" s="7"/>
      <c r="R65" s="7" t="s">
        <v>2</v>
      </c>
      <c r="T65" s="1" t="s">
        <v>2</v>
      </c>
      <c r="U65" s="1" t="s">
        <v>2</v>
      </c>
      <c r="V65" s="33">
        <v>0.41799999999999998</v>
      </c>
      <c r="W65" s="31" t="s">
        <v>2</v>
      </c>
      <c r="Z65" s="1" t="s">
        <v>2</v>
      </c>
      <c r="AA65" s="33">
        <v>0.38200000000000001</v>
      </c>
      <c r="AB65" s="1" t="s">
        <v>2</v>
      </c>
      <c r="AC65" s="1" t="s">
        <v>2</v>
      </c>
      <c r="AD65" s="33">
        <v>0.38800000000000001</v>
      </c>
      <c r="AE65" s="33"/>
      <c r="AH65" t="s">
        <v>102</v>
      </c>
      <c r="AJ65" s="54">
        <f t="shared" si="0"/>
        <v>293.5</v>
      </c>
      <c r="AK65" s="64">
        <v>270.67322999999902</v>
      </c>
      <c r="AL65" s="58">
        <f t="shared" si="1"/>
        <v>22.826770000000977</v>
      </c>
      <c r="AM65">
        <f t="shared" si="2"/>
        <v>1.0843333121638998</v>
      </c>
      <c r="AN65">
        <f t="shared" si="3"/>
        <v>1</v>
      </c>
    </row>
    <row r="66" spans="1:40" x14ac:dyDescent="0.25">
      <c r="A66" s="1">
        <v>1</v>
      </c>
      <c r="B66" t="s">
        <v>6</v>
      </c>
      <c r="C66" s="1" t="s">
        <v>66</v>
      </c>
      <c r="D66" s="1" t="s">
        <v>3</v>
      </c>
      <c r="E66" s="1" t="s">
        <v>147</v>
      </c>
      <c r="F66" s="28">
        <v>512</v>
      </c>
      <c r="G66" s="28">
        <v>512</v>
      </c>
      <c r="H66" s="28">
        <v>754</v>
      </c>
      <c r="I66" s="70">
        <v>0.60546875</v>
      </c>
      <c r="J66" s="70">
        <v>0.60546875</v>
      </c>
      <c r="K66" s="70">
        <v>0.5</v>
      </c>
      <c r="M66" s="7" t="s">
        <v>2</v>
      </c>
      <c r="N66" s="7" t="s">
        <v>2</v>
      </c>
      <c r="O66" s="7" t="s">
        <v>2</v>
      </c>
      <c r="P66" s="7" t="s">
        <v>2</v>
      </c>
      <c r="Q66" s="7"/>
      <c r="R66" s="7" t="s">
        <v>2</v>
      </c>
      <c r="T66" s="1" t="s">
        <v>2</v>
      </c>
      <c r="U66" s="1" t="s">
        <v>2</v>
      </c>
      <c r="V66" s="33">
        <v>0.52900000000000003</v>
      </c>
      <c r="W66" s="1" t="s">
        <v>2</v>
      </c>
      <c r="Z66" s="1" t="s">
        <v>2</v>
      </c>
      <c r="AA66" s="33">
        <v>0.51800000000000002</v>
      </c>
      <c r="AB66" s="1" t="s">
        <v>2</v>
      </c>
      <c r="AC66" s="1" t="s">
        <v>2</v>
      </c>
      <c r="AD66" s="33">
        <v>0.52400000000000002</v>
      </c>
      <c r="AE66" s="33"/>
      <c r="AH66" t="s">
        <v>123</v>
      </c>
      <c r="AJ66" s="54">
        <f t="shared" si="0"/>
        <v>377</v>
      </c>
      <c r="AK66" s="64">
        <v>271.99722739999902</v>
      </c>
      <c r="AL66" s="58">
        <f t="shared" si="1"/>
        <v>105.00277260000098</v>
      </c>
      <c r="AM66">
        <f t="shared" si="2"/>
        <v>1.3860435402364744</v>
      </c>
      <c r="AN66">
        <f t="shared" si="3"/>
        <v>1</v>
      </c>
    </row>
    <row r="67" spans="1:40" x14ac:dyDescent="0.25">
      <c r="A67" s="1">
        <v>1</v>
      </c>
      <c r="B67" t="s">
        <v>6</v>
      </c>
      <c r="C67" s="1" t="s">
        <v>67</v>
      </c>
      <c r="D67" s="1" t="s">
        <v>3</v>
      </c>
      <c r="E67" s="1" t="s">
        <v>147</v>
      </c>
      <c r="F67" s="28">
        <v>512</v>
      </c>
      <c r="G67" s="28">
        <v>512</v>
      </c>
      <c r="H67" s="28">
        <v>728</v>
      </c>
      <c r="I67" s="70">
        <v>0.57617187999999997</v>
      </c>
      <c r="J67" s="70">
        <v>0.57617187999999997</v>
      </c>
      <c r="K67" s="70">
        <v>0.5</v>
      </c>
      <c r="M67" s="7" t="s">
        <v>2</v>
      </c>
      <c r="N67" s="7" t="s">
        <v>2</v>
      </c>
      <c r="O67" s="7" t="s">
        <v>2</v>
      </c>
      <c r="P67" s="7" t="s">
        <v>2</v>
      </c>
      <c r="Q67" s="7"/>
      <c r="R67" s="7" t="s">
        <v>2</v>
      </c>
      <c r="T67" s="1" t="s">
        <v>2</v>
      </c>
      <c r="U67" s="1" t="s">
        <v>2</v>
      </c>
      <c r="V67" s="33">
        <v>0.56599999999999995</v>
      </c>
      <c r="W67" s="1" t="s">
        <v>2</v>
      </c>
      <c r="X67" s="1" t="s">
        <v>173</v>
      </c>
      <c r="Z67" s="1" t="s">
        <v>2</v>
      </c>
      <c r="AA67" s="33">
        <v>0.54700000000000004</v>
      </c>
      <c r="AB67" s="1" t="s">
        <v>2</v>
      </c>
      <c r="AC67" s="1" t="s">
        <v>2</v>
      </c>
      <c r="AD67" s="33">
        <v>0.56000000000000005</v>
      </c>
      <c r="AE67" s="33"/>
      <c r="AF67" s="3" t="s">
        <v>185</v>
      </c>
      <c r="AH67" t="s">
        <v>124</v>
      </c>
      <c r="AJ67" s="54">
        <f t="shared" ref="AJ67:AJ84" si="18">K67*H67</f>
        <v>364</v>
      </c>
      <c r="AK67" s="64">
        <v>271.99150739999902</v>
      </c>
      <c r="AL67" s="58">
        <f t="shared" ref="AL67:AL130" si="19">AJ67-AK67</f>
        <v>92.008492600000977</v>
      </c>
      <c r="AM67">
        <f t="shared" ref="AM67:AM130" si="20">AJ67/AK67</f>
        <v>1.3382770788673577</v>
      </c>
      <c r="AN67">
        <f t="shared" ref="AN67:AN84" si="21">IF(F67=512,IF(K67=0.5,1,0),0)</f>
        <v>1</v>
      </c>
    </row>
    <row r="68" spans="1:40" x14ac:dyDescent="0.25">
      <c r="A68" s="1">
        <v>1</v>
      </c>
      <c r="B68" t="s">
        <v>6</v>
      </c>
      <c r="C68" s="1" t="s">
        <v>68</v>
      </c>
      <c r="D68" s="1" t="s">
        <v>3</v>
      </c>
      <c r="E68" s="1" t="s">
        <v>147</v>
      </c>
      <c r="F68" s="28">
        <v>512</v>
      </c>
      <c r="G68" s="28">
        <v>512</v>
      </c>
      <c r="H68" s="28">
        <v>673</v>
      </c>
      <c r="I68" s="70">
        <v>0.55273437999999997</v>
      </c>
      <c r="J68" s="70">
        <v>0.55273437999999997</v>
      </c>
      <c r="K68" s="70">
        <v>0.5</v>
      </c>
      <c r="M68" s="7" t="s">
        <v>2</v>
      </c>
      <c r="N68" s="7" t="s">
        <v>2</v>
      </c>
      <c r="O68" s="7" t="s">
        <v>2</v>
      </c>
      <c r="P68" s="7" t="s">
        <v>2</v>
      </c>
      <c r="Q68" s="7"/>
      <c r="R68" s="7" t="s">
        <v>2</v>
      </c>
      <c r="T68" s="1" t="s">
        <v>2</v>
      </c>
      <c r="U68" s="1" t="s">
        <v>2</v>
      </c>
      <c r="V68" s="33">
        <v>0.76300000000000001</v>
      </c>
      <c r="W68" s="1" t="s">
        <v>2</v>
      </c>
      <c r="X68" s="1" t="s">
        <v>173</v>
      </c>
      <c r="Z68" s="1" t="s">
        <v>2</v>
      </c>
      <c r="AA68" s="33">
        <v>0.71899999999999997</v>
      </c>
      <c r="AB68" s="31" t="s">
        <v>2</v>
      </c>
      <c r="AC68" s="1" t="s">
        <v>2</v>
      </c>
      <c r="AD68" s="33">
        <v>0.72</v>
      </c>
      <c r="AE68" s="33"/>
      <c r="AF68" s="3" t="s">
        <v>185</v>
      </c>
      <c r="AH68" t="s">
        <v>107</v>
      </c>
      <c r="AJ68" s="54">
        <f t="shared" si="18"/>
        <v>336.5</v>
      </c>
      <c r="AK68" s="64">
        <v>271.98589729999901</v>
      </c>
      <c r="AL68" s="58">
        <f t="shared" si="19"/>
        <v>64.51410270000099</v>
      </c>
      <c r="AM68">
        <f t="shared" si="20"/>
        <v>1.2371964993054116</v>
      </c>
      <c r="AN68">
        <f t="shared" si="21"/>
        <v>1</v>
      </c>
    </row>
    <row r="69" spans="1:40" x14ac:dyDescent="0.25">
      <c r="A69" s="1">
        <v>1</v>
      </c>
      <c r="B69" t="s">
        <v>6</v>
      </c>
      <c r="C69" s="1" t="s">
        <v>69</v>
      </c>
      <c r="D69" s="1" t="s">
        <v>3</v>
      </c>
      <c r="E69" s="1" t="s">
        <v>147</v>
      </c>
      <c r="F69" s="28">
        <v>512</v>
      </c>
      <c r="G69" s="28">
        <v>512</v>
      </c>
      <c r="H69" s="28">
        <v>713</v>
      </c>
      <c r="I69" s="70">
        <v>0.67382812000000003</v>
      </c>
      <c r="J69" s="70">
        <v>0.67382812000000003</v>
      </c>
      <c r="K69" s="70">
        <v>0.5</v>
      </c>
      <c r="M69" s="7" t="s">
        <v>2</v>
      </c>
      <c r="N69" s="7" t="s">
        <v>2</v>
      </c>
      <c r="O69" s="7" t="s">
        <v>2</v>
      </c>
      <c r="P69" s="7" t="s">
        <v>2</v>
      </c>
      <c r="Q69" s="7"/>
      <c r="R69" s="7" t="s">
        <v>2</v>
      </c>
      <c r="T69" s="1" t="s">
        <v>2</v>
      </c>
      <c r="U69" s="1" t="s">
        <v>2</v>
      </c>
      <c r="V69" s="33">
        <v>0.69699999999999995</v>
      </c>
      <c r="W69" s="31" t="s">
        <v>2</v>
      </c>
      <c r="Z69" s="1" t="s">
        <v>2</v>
      </c>
      <c r="AA69" s="33">
        <v>0.65400000000000003</v>
      </c>
      <c r="AB69" s="1" t="s">
        <v>2</v>
      </c>
      <c r="AC69" s="1" t="s">
        <v>2</v>
      </c>
      <c r="AD69" s="33">
        <v>0.65400000000000003</v>
      </c>
      <c r="AE69" s="33"/>
      <c r="AH69" t="s">
        <v>127</v>
      </c>
      <c r="AJ69" s="54">
        <f t="shared" si="18"/>
        <v>356.5</v>
      </c>
      <c r="AK69" s="64">
        <v>271.99480290000002</v>
      </c>
      <c r="AL69" s="58">
        <f t="shared" si="19"/>
        <v>84.505197099999975</v>
      </c>
      <c r="AM69">
        <f t="shared" si="20"/>
        <v>1.3106868079794476</v>
      </c>
      <c r="AN69">
        <f t="shared" si="21"/>
        <v>1</v>
      </c>
    </row>
    <row r="70" spans="1:40" x14ac:dyDescent="0.25">
      <c r="A70" s="1">
        <v>1</v>
      </c>
      <c r="B70" t="s">
        <v>6</v>
      </c>
      <c r="C70" s="1" t="s">
        <v>70</v>
      </c>
      <c r="D70" s="1" t="s">
        <v>3</v>
      </c>
      <c r="E70" s="1" t="s">
        <v>147</v>
      </c>
      <c r="F70" s="28">
        <v>512</v>
      </c>
      <c r="G70" s="28">
        <v>512</v>
      </c>
      <c r="H70" s="28">
        <v>680</v>
      </c>
      <c r="I70" s="70">
        <v>0.50585937999999997</v>
      </c>
      <c r="J70" s="70">
        <v>0.50585937999999997</v>
      </c>
      <c r="K70" s="70">
        <v>0.5</v>
      </c>
      <c r="M70" s="7" t="s">
        <v>2</v>
      </c>
      <c r="N70" s="7" t="s">
        <v>2</v>
      </c>
      <c r="O70" s="7" t="s">
        <v>2</v>
      </c>
      <c r="P70" s="7" t="s">
        <v>2</v>
      </c>
      <c r="Q70" s="7"/>
      <c r="R70" s="7" t="s">
        <v>2</v>
      </c>
      <c r="T70" s="1" t="s">
        <v>2</v>
      </c>
      <c r="U70" s="1" t="s">
        <v>2</v>
      </c>
      <c r="V70" s="33">
        <v>0.57399999999999995</v>
      </c>
      <c r="W70" s="1" t="s">
        <v>2</v>
      </c>
      <c r="X70" s="1" t="s">
        <v>178</v>
      </c>
      <c r="Y70" s="1" t="s">
        <v>174</v>
      </c>
      <c r="Z70" s="1" t="s">
        <v>2</v>
      </c>
      <c r="AA70" s="33">
        <v>0.55400000000000005</v>
      </c>
      <c r="AB70" s="1" t="s">
        <v>2</v>
      </c>
      <c r="AC70" s="1" t="s">
        <v>2</v>
      </c>
      <c r="AD70" s="33">
        <v>0.56399999999999995</v>
      </c>
      <c r="AE70" s="33"/>
      <c r="AF70" s="3" t="s">
        <v>185</v>
      </c>
      <c r="AH70" t="s">
        <v>110</v>
      </c>
      <c r="AJ70" s="54">
        <f t="shared" si="18"/>
        <v>340</v>
      </c>
      <c r="AK70" s="64">
        <v>270.67420499999997</v>
      </c>
      <c r="AL70" s="58">
        <f t="shared" si="19"/>
        <v>69.325795000000028</v>
      </c>
      <c r="AM70">
        <f t="shared" si="20"/>
        <v>1.2561226512145849</v>
      </c>
      <c r="AN70">
        <f t="shared" si="21"/>
        <v>1</v>
      </c>
    </row>
    <row r="71" spans="1:40" x14ac:dyDescent="0.25">
      <c r="A71" s="1">
        <v>1</v>
      </c>
      <c r="B71" t="s">
        <v>6</v>
      </c>
      <c r="C71" s="1" t="s">
        <v>71</v>
      </c>
      <c r="D71" s="1" t="s">
        <v>3</v>
      </c>
      <c r="E71" s="1" t="s">
        <v>147</v>
      </c>
      <c r="F71" s="28">
        <v>512</v>
      </c>
      <c r="G71" s="28">
        <v>512</v>
      </c>
      <c r="H71" s="28">
        <v>734</v>
      </c>
      <c r="I71" s="70">
        <v>0.703125</v>
      </c>
      <c r="J71" s="70">
        <v>0.703125</v>
      </c>
      <c r="K71" s="70">
        <v>0.5</v>
      </c>
      <c r="M71" s="7" t="s">
        <v>2</v>
      </c>
      <c r="N71" s="7" t="s">
        <v>2</v>
      </c>
      <c r="O71" s="7" t="s">
        <v>2</v>
      </c>
      <c r="P71" s="7" t="s">
        <v>2</v>
      </c>
      <c r="Q71" s="7"/>
      <c r="R71" s="7" t="s">
        <v>2</v>
      </c>
      <c r="T71" s="1" t="s">
        <v>2</v>
      </c>
      <c r="U71" s="1" t="s">
        <v>2</v>
      </c>
      <c r="V71" s="33">
        <v>0.52200000000000002</v>
      </c>
      <c r="W71" s="1" t="s">
        <v>2</v>
      </c>
      <c r="X71" s="1" t="s">
        <v>183</v>
      </c>
      <c r="Z71" s="1" t="s">
        <v>2</v>
      </c>
      <c r="AA71" s="33">
        <v>0.503</v>
      </c>
      <c r="AB71" s="1" t="s">
        <v>2</v>
      </c>
      <c r="AC71" s="1" t="s">
        <v>2</v>
      </c>
      <c r="AD71" s="33">
        <v>0.50700000000000001</v>
      </c>
      <c r="AE71" s="33"/>
      <c r="AH71" t="s">
        <v>128</v>
      </c>
      <c r="AJ71" s="54">
        <f t="shared" si="18"/>
        <v>367</v>
      </c>
      <c r="AK71" s="64">
        <v>271.99704580000002</v>
      </c>
      <c r="AL71" s="58">
        <f t="shared" si="19"/>
        <v>95.002954199999976</v>
      </c>
      <c r="AM71">
        <f t="shared" si="20"/>
        <v>1.3492793604451714</v>
      </c>
      <c r="AN71">
        <f t="shared" si="21"/>
        <v>1</v>
      </c>
    </row>
    <row r="72" spans="1:40" x14ac:dyDescent="0.25">
      <c r="A72" s="1">
        <v>1</v>
      </c>
      <c r="B72" t="s">
        <v>6</v>
      </c>
      <c r="C72" s="1" t="s">
        <v>72</v>
      </c>
      <c r="D72" s="1" t="s">
        <v>3</v>
      </c>
      <c r="E72" s="1" t="s">
        <v>147</v>
      </c>
      <c r="F72" s="28">
        <v>512</v>
      </c>
      <c r="G72" s="28">
        <v>512</v>
      </c>
      <c r="H72" s="28">
        <v>750</v>
      </c>
      <c r="I72" s="70">
        <v>0.68359375</v>
      </c>
      <c r="J72" s="70">
        <v>0.68359375</v>
      </c>
      <c r="K72" s="70">
        <v>0.5</v>
      </c>
      <c r="M72" s="7" t="s">
        <v>2</v>
      </c>
      <c r="N72" s="7" t="s">
        <v>2</v>
      </c>
      <c r="O72" s="7" t="s">
        <v>2</v>
      </c>
      <c r="P72" s="7" t="s">
        <v>2</v>
      </c>
      <c r="Q72" s="7"/>
      <c r="R72" s="7" t="s">
        <v>2</v>
      </c>
      <c r="T72" s="1" t="s">
        <v>2</v>
      </c>
      <c r="U72" s="1" t="s">
        <v>2</v>
      </c>
      <c r="V72" s="1">
        <v>0.64200000000000002</v>
      </c>
      <c r="W72" s="1" t="s">
        <v>2</v>
      </c>
      <c r="X72" s="1" t="s">
        <v>173</v>
      </c>
      <c r="Z72" s="1" t="s">
        <v>2</v>
      </c>
      <c r="AA72" s="33">
        <v>0.61799999999999999</v>
      </c>
      <c r="AB72" s="1" t="s">
        <v>2</v>
      </c>
      <c r="AC72" s="1" t="s">
        <v>2</v>
      </c>
      <c r="AD72" s="33">
        <v>0.61499999999999999</v>
      </c>
      <c r="AE72" s="33"/>
      <c r="AH72" t="s">
        <v>129</v>
      </c>
      <c r="AJ72" s="54">
        <f t="shared" si="18"/>
        <v>375</v>
      </c>
      <c r="AK72" s="64">
        <v>271.97733060000002</v>
      </c>
      <c r="AL72" s="58">
        <f t="shared" si="19"/>
        <v>103.02266939999998</v>
      </c>
      <c r="AM72">
        <f t="shared" si="20"/>
        <v>1.378791383725714</v>
      </c>
      <c r="AN72">
        <f t="shared" si="21"/>
        <v>1</v>
      </c>
    </row>
    <row r="73" spans="1:40" x14ac:dyDescent="0.25">
      <c r="A73" s="1">
        <v>1</v>
      </c>
      <c r="B73" t="s">
        <v>6</v>
      </c>
      <c r="C73" s="1" t="s">
        <v>73</v>
      </c>
      <c r="D73" s="1" t="s">
        <v>3</v>
      </c>
      <c r="E73" s="1" t="s">
        <v>147</v>
      </c>
      <c r="F73" s="28">
        <v>512</v>
      </c>
      <c r="G73" s="28">
        <v>512</v>
      </c>
      <c r="H73" s="28">
        <v>671</v>
      </c>
      <c r="I73" s="70">
        <v>0.5859375</v>
      </c>
      <c r="J73" s="70">
        <v>0.5859375</v>
      </c>
      <c r="K73" s="70">
        <v>0.5</v>
      </c>
      <c r="M73" s="7" t="s">
        <v>2</v>
      </c>
      <c r="N73" s="7" t="s">
        <v>2</v>
      </c>
      <c r="O73" s="7" t="s">
        <v>2</v>
      </c>
      <c r="P73" s="7" t="s">
        <v>2</v>
      </c>
      <c r="Q73" s="7"/>
      <c r="R73" s="7" t="s">
        <v>2</v>
      </c>
      <c r="T73" s="1" t="s">
        <v>2</v>
      </c>
      <c r="U73" s="1" t="s">
        <v>2</v>
      </c>
      <c r="V73" s="33">
        <v>0.873</v>
      </c>
      <c r="W73" s="1" t="s">
        <v>2</v>
      </c>
      <c r="X73" s="1" t="s">
        <v>180</v>
      </c>
      <c r="Z73" s="1" t="s">
        <v>2</v>
      </c>
      <c r="AA73" s="33">
        <v>0.85499999999999998</v>
      </c>
      <c r="AB73" s="1" t="s">
        <v>2</v>
      </c>
      <c r="AC73" s="1" t="s">
        <v>2</v>
      </c>
      <c r="AD73" s="33">
        <v>0.85299999999999998</v>
      </c>
      <c r="AE73" s="33"/>
      <c r="AH73" s="8" t="s">
        <v>111</v>
      </c>
      <c r="AJ73" s="54">
        <f t="shared" si="18"/>
        <v>335.5</v>
      </c>
      <c r="AK73" s="64">
        <v>271.98239230000001</v>
      </c>
      <c r="AL73" s="58">
        <f t="shared" si="19"/>
        <v>63.517607699999985</v>
      </c>
      <c r="AM73">
        <f t="shared" si="20"/>
        <v>1.2335357342909876</v>
      </c>
      <c r="AN73">
        <f t="shared" si="21"/>
        <v>1</v>
      </c>
    </row>
    <row r="74" spans="1:40" x14ac:dyDescent="0.25">
      <c r="A74" s="1">
        <v>1</v>
      </c>
      <c r="B74" t="s">
        <v>6</v>
      </c>
      <c r="C74" s="1" t="s">
        <v>74</v>
      </c>
      <c r="D74" s="1" t="s">
        <v>3</v>
      </c>
      <c r="E74" s="1" t="s">
        <v>147</v>
      </c>
      <c r="F74" s="28">
        <v>512</v>
      </c>
      <c r="G74" s="28">
        <v>512</v>
      </c>
      <c r="H74" s="28">
        <v>629</v>
      </c>
      <c r="I74" s="70">
        <v>0.51757812000000003</v>
      </c>
      <c r="J74" s="70">
        <v>0.51757812000000003</v>
      </c>
      <c r="K74" s="70">
        <v>0.5</v>
      </c>
      <c r="M74" s="7" t="s">
        <v>2</v>
      </c>
      <c r="N74" s="7" t="s">
        <v>2</v>
      </c>
      <c r="O74" s="7" t="s">
        <v>2</v>
      </c>
      <c r="P74" s="7" t="s">
        <v>2</v>
      </c>
      <c r="Q74" s="7"/>
      <c r="R74" s="7" t="s">
        <v>2</v>
      </c>
      <c r="T74" s="1" t="s">
        <v>2</v>
      </c>
      <c r="U74" s="1" t="s">
        <v>2</v>
      </c>
      <c r="V74" s="33">
        <v>0.63400000000000001</v>
      </c>
      <c r="W74" s="1" t="s">
        <v>2</v>
      </c>
      <c r="Z74" s="1" t="s">
        <v>2</v>
      </c>
      <c r="AA74" s="33">
        <v>0.61199999999999999</v>
      </c>
      <c r="AB74" s="31" t="s">
        <v>2</v>
      </c>
      <c r="AC74" s="1" t="s">
        <v>2</v>
      </c>
      <c r="AD74" s="33">
        <v>0.61599999999999999</v>
      </c>
      <c r="AE74" s="33"/>
      <c r="AH74" s="8" t="s">
        <v>113</v>
      </c>
      <c r="AJ74" s="54">
        <f t="shared" si="18"/>
        <v>314.5</v>
      </c>
      <c r="AK74" s="64">
        <v>270.67196099999899</v>
      </c>
      <c r="AL74" s="58">
        <f t="shared" si="19"/>
        <v>43.828039000001013</v>
      </c>
      <c r="AM74">
        <f t="shared" si="20"/>
        <v>1.1619230851916766</v>
      </c>
      <c r="AN74">
        <f t="shared" si="21"/>
        <v>1</v>
      </c>
    </row>
    <row r="75" spans="1:40" x14ac:dyDescent="0.25">
      <c r="A75" s="1">
        <v>1</v>
      </c>
      <c r="B75" t="s">
        <v>6</v>
      </c>
      <c r="C75" s="1" t="s">
        <v>75</v>
      </c>
      <c r="D75" s="1" t="s">
        <v>3</v>
      </c>
      <c r="E75" s="1" t="s">
        <v>147</v>
      </c>
      <c r="F75" s="28">
        <v>512</v>
      </c>
      <c r="G75" s="28">
        <v>512</v>
      </c>
      <c r="H75" s="28">
        <v>628</v>
      </c>
      <c r="I75" s="70">
        <v>0.58203125</v>
      </c>
      <c r="J75" s="70">
        <v>0.58203125</v>
      </c>
      <c r="K75" s="70">
        <v>0.5</v>
      </c>
      <c r="M75" s="7" t="s">
        <v>2</v>
      </c>
      <c r="N75" s="7" t="s">
        <v>2</v>
      </c>
      <c r="O75" s="7" t="s">
        <v>2</v>
      </c>
      <c r="P75" s="7" t="s">
        <v>2</v>
      </c>
      <c r="Q75" s="7"/>
      <c r="R75" s="7" t="s">
        <v>2</v>
      </c>
      <c r="T75" s="1" t="s">
        <v>2</v>
      </c>
      <c r="U75" s="1" t="s">
        <v>2</v>
      </c>
      <c r="V75" s="33">
        <v>0.63500000000000001</v>
      </c>
      <c r="W75" s="1" t="s">
        <v>2</v>
      </c>
      <c r="Z75" s="1" t="s">
        <v>2</v>
      </c>
      <c r="AA75" s="33">
        <v>0.64200000000000002</v>
      </c>
      <c r="AB75" s="1" t="s">
        <v>2</v>
      </c>
      <c r="AC75" s="1" t="s">
        <v>2</v>
      </c>
      <c r="AD75" s="33">
        <v>0.64800000000000002</v>
      </c>
      <c r="AE75" s="33"/>
      <c r="AH75" s="8" t="s">
        <v>93</v>
      </c>
      <c r="AJ75" s="54">
        <f t="shared" si="18"/>
        <v>314</v>
      </c>
      <c r="AK75" s="64">
        <v>271.98475330000002</v>
      </c>
      <c r="AL75" s="58">
        <f t="shared" si="19"/>
        <v>42.015246699999977</v>
      </c>
      <c r="AM75">
        <f t="shared" si="20"/>
        <v>1.1544764777813006</v>
      </c>
      <c r="AN75">
        <f t="shared" si="21"/>
        <v>1</v>
      </c>
    </row>
    <row r="76" spans="1:40" x14ac:dyDescent="0.25">
      <c r="A76" s="1">
        <v>1</v>
      </c>
      <c r="B76" t="s">
        <v>6</v>
      </c>
      <c r="C76" s="1" t="s">
        <v>76</v>
      </c>
      <c r="D76" s="1" t="s">
        <v>3</v>
      </c>
      <c r="E76" s="1" t="s">
        <v>147</v>
      </c>
      <c r="F76" s="28">
        <v>512</v>
      </c>
      <c r="G76" s="28">
        <v>512</v>
      </c>
      <c r="H76" s="28">
        <v>642</v>
      </c>
      <c r="I76" s="70">
        <v>0.60546875</v>
      </c>
      <c r="J76" s="70">
        <v>0.60546875</v>
      </c>
      <c r="K76" s="70">
        <v>0.5</v>
      </c>
      <c r="M76" s="7" t="s">
        <v>2</v>
      </c>
      <c r="N76" s="7" t="s">
        <v>2</v>
      </c>
      <c r="O76" s="7" t="s">
        <v>2</v>
      </c>
      <c r="P76" s="7" t="s">
        <v>2</v>
      </c>
      <c r="Q76" s="7"/>
      <c r="R76" s="7" t="s">
        <v>2</v>
      </c>
      <c r="T76" s="1" t="s">
        <v>2</v>
      </c>
      <c r="U76" s="1" t="s">
        <v>2</v>
      </c>
      <c r="V76" s="33">
        <v>0.503</v>
      </c>
      <c r="W76" s="31" t="s">
        <v>2</v>
      </c>
      <c r="Z76" s="1" t="s">
        <v>2</v>
      </c>
      <c r="AA76" s="33">
        <v>0.498</v>
      </c>
      <c r="AB76" s="1" t="s">
        <v>2</v>
      </c>
      <c r="AC76" s="1" t="s">
        <v>2</v>
      </c>
      <c r="AD76" s="33">
        <v>0.503</v>
      </c>
      <c r="AE76" s="33"/>
      <c r="AH76" s="8" t="s">
        <v>94</v>
      </c>
      <c r="AJ76" s="54">
        <f t="shared" si="18"/>
        <v>321</v>
      </c>
      <c r="AK76" s="64">
        <v>271.99147699999901</v>
      </c>
      <c r="AL76" s="58">
        <f t="shared" si="19"/>
        <v>49.008523000000991</v>
      </c>
      <c r="AM76">
        <f t="shared" si="20"/>
        <v>1.180184039369738</v>
      </c>
      <c r="AN76">
        <f t="shared" si="21"/>
        <v>1</v>
      </c>
    </row>
    <row r="77" spans="1:40" x14ac:dyDescent="0.25">
      <c r="A77" s="1">
        <v>1</v>
      </c>
      <c r="B77" t="s">
        <v>6</v>
      </c>
      <c r="C77" s="1" t="s">
        <v>77</v>
      </c>
      <c r="D77" s="1" t="s">
        <v>3</v>
      </c>
      <c r="E77" s="1" t="s">
        <v>147</v>
      </c>
      <c r="F77" s="28">
        <v>512</v>
      </c>
      <c r="G77" s="28">
        <v>512</v>
      </c>
      <c r="H77" s="28">
        <v>804</v>
      </c>
      <c r="I77" s="70">
        <v>0.71875</v>
      </c>
      <c r="J77" s="70">
        <v>0.71875</v>
      </c>
      <c r="K77" s="70">
        <v>0.5</v>
      </c>
      <c r="M77" s="7" t="s">
        <v>2</v>
      </c>
      <c r="N77" s="7" t="s">
        <v>2</v>
      </c>
      <c r="O77" s="7" t="s">
        <v>2</v>
      </c>
      <c r="P77" s="7" t="s">
        <v>2</v>
      </c>
      <c r="Q77" s="7"/>
      <c r="R77" s="7" t="s">
        <v>2</v>
      </c>
      <c r="T77" s="1" t="s">
        <v>2</v>
      </c>
      <c r="U77" s="1" t="s">
        <v>2</v>
      </c>
      <c r="V77" s="33">
        <v>0.72399999999999998</v>
      </c>
      <c r="W77" s="1" t="s">
        <v>2</v>
      </c>
      <c r="Z77" s="1" t="s">
        <v>2</v>
      </c>
      <c r="AA77" s="33">
        <v>0.70099999999999996</v>
      </c>
      <c r="AB77" s="1" t="s">
        <v>2</v>
      </c>
      <c r="AC77" s="1" t="s">
        <v>2</v>
      </c>
      <c r="AD77" s="33">
        <v>0.69499999999999995</v>
      </c>
      <c r="AE77" s="33"/>
      <c r="AF77" s="3" t="s">
        <v>191</v>
      </c>
      <c r="AH77" s="8" t="s">
        <v>115</v>
      </c>
      <c r="AJ77" s="54">
        <f t="shared" si="18"/>
        <v>402</v>
      </c>
      <c r="AK77" s="64">
        <v>271.99321159999897</v>
      </c>
      <c r="AL77" s="58">
        <f t="shared" si="19"/>
        <v>130.00678840000103</v>
      </c>
      <c r="AM77">
        <f t="shared" si="20"/>
        <v>1.4779780628907486</v>
      </c>
      <c r="AN77">
        <f t="shared" si="21"/>
        <v>1</v>
      </c>
    </row>
    <row r="78" spans="1:40" x14ac:dyDescent="0.25">
      <c r="A78" s="1">
        <v>1</v>
      </c>
      <c r="B78" t="s">
        <v>6</v>
      </c>
      <c r="C78" s="1" t="s">
        <v>78</v>
      </c>
      <c r="D78" s="1" t="s">
        <v>3</v>
      </c>
      <c r="E78" s="1" t="s">
        <v>147</v>
      </c>
      <c r="F78" s="28">
        <v>512</v>
      </c>
      <c r="G78" s="28">
        <v>512</v>
      </c>
      <c r="H78" s="28">
        <v>696</v>
      </c>
      <c r="I78" s="70">
        <v>0.64453125</v>
      </c>
      <c r="J78" s="70">
        <v>0.64453125</v>
      </c>
      <c r="K78" s="70">
        <v>0.5</v>
      </c>
      <c r="M78" s="7" t="s">
        <v>2</v>
      </c>
      <c r="N78" s="7" t="s">
        <v>2</v>
      </c>
      <c r="O78" s="7" t="s">
        <v>2</v>
      </c>
      <c r="P78" s="7" t="s">
        <v>2</v>
      </c>
      <c r="Q78" s="7"/>
      <c r="R78" s="7" t="s">
        <v>2</v>
      </c>
      <c r="T78" s="1" t="s">
        <v>2</v>
      </c>
      <c r="U78" s="1" t="s">
        <v>2</v>
      </c>
      <c r="V78" s="33">
        <v>0.53700000000000003</v>
      </c>
      <c r="W78" s="1" t="s">
        <v>2</v>
      </c>
      <c r="Z78" s="1" t="s">
        <v>2</v>
      </c>
      <c r="AA78" s="33">
        <v>0.53</v>
      </c>
      <c r="AB78" s="1" t="s">
        <v>2</v>
      </c>
      <c r="AC78" s="1" t="s">
        <v>2</v>
      </c>
      <c r="AD78" s="33">
        <v>0.53</v>
      </c>
      <c r="AE78" s="33"/>
      <c r="AH78" s="8" t="s">
        <v>116</v>
      </c>
      <c r="AJ78" s="54">
        <f t="shared" si="18"/>
        <v>348</v>
      </c>
      <c r="AK78" s="64">
        <v>271.90924960000001</v>
      </c>
      <c r="AL78" s="58">
        <f t="shared" si="19"/>
        <v>76.09075039999999</v>
      </c>
      <c r="AM78">
        <f t="shared" si="20"/>
        <v>1.279838771619338</v>
      </c>
      <c r="AN78">
        <f t="shared" si="21"/>
        <v>1</v>
      </c>
    </row>
    <row r="79" spans="1:40" x14ac:dyDescent="0.25">
      <c r="A79" s="1">
        <v>1</v>
      </c>
      <c r="B79" t="s">
        <v>6</v>
      </c>
      <c r="C79" s="1" t="s">
        <v>79</v>
      </c>
      <c r="D79" s="1" t="s">
        <v>3</v>
      </c>
      <c r="E79" s="1" t="s">
        <v>147</v>
      </c>
      <c r="F79" s="28">
        <v>512</v>
      </c>
      <c r="G79" s="28">
        <v>512</v>
      </c>
      <c r="H79" s="28">
        <v>684</v>
      </c>
      <c r="I79" s="70">
        <v>0.546875</v>
      </c>
      <c r="J79" s="70">
        <v>0.546875</v>
      </c>
      <c r="K79" s="70">
        <v>0.5</v>
      </c>
      <c r="M79" s="7" t="s">
        <v>2</v>
      </c>
      <c r="N79" s="7" t="s">
        <v>2</v>
      </c>
      <c r="O79" s="7" t="s">
        <v>2</v>
      </c>
      <c r="P79" s="7" t="s">
        <v>2</v>
      </c>
      <c r="Q79" s="7"/>
      <c r="R79" s="7" t="s">
        <v>2</v>
      </c>
      <c r="T79" s="1" t="s">
        <v>2</v>
      </c>
      <c r="U79" s="1" t="s">
        <v>2</v>
      </c>
      <c r="V79" s="33">
        <v>0.70599999999999996</v>
      </c>
      <c r="W79" s="1" t="s">
        <v>2</v>
      </c>
      <c r="X79" s="1" t="s">
        <v>173</v>
      </c>
      <c r="Z79" s="1" t="s">
        <v>2</v>
      </c>
      <c r="AA79" s="33">
        <v>0.71699999999999997</v>
      </c>
      <c r="AB79" s="31" t="s">
        <v>2</v>
      </c>
      <c r="AC79" s="1" t="s">
        <v>2</v>
      </c>
      <c r="AD79" s="33">
        <v>0.72099999999999997</v>
      </c>
      <c r="AE79" s="33"/>
      <c r="AH79" s="8" t="s">
        <v>95</v>
      </c>
      <c r="AJ79" s="54">
        <f t="shared" si="18"/>
        <v>342</v>
      </c>
      <c r="AK79" s="64">
        <v>270.67850999999899</v>
      </c>
      <c r="AL79" s="58">
        <f t="shared" si="19"/>
        <v>71.321490000001006</v>
      </c>
      <c r="AM79">
        <f t="shared" si="20"/>
        <v>1.2634915124957695</v>
      </c>
      <c r="AN79">
        <f t="shared" si="21"/>
        <v>1</v>
      </c>
    </row>
    <row r="80" spans="1:40" x14ac:dyDescent="0.25">
      <c r="A80" s="1">
        <v>1</v>
      </c>
      <c r="B80" t="s">
        <v>6</v>
      </c>
      <c r="C80" s="1" t="s">
        <v>80</v>
      </c>
      <c r="D80" s="1" t="s">
        <v>3</v>
      </c>
      <c r="E80" s="1" t="s">
        <v>147</v>
      </c>
      <c r="F80" s="28">
        <v>512</v>
      </c>
      <c r="G80" s="28">
        <v>512</v>
      </c>
      <c r="H80" s="28">
        <v>662</v>
      </c>
      <c r="I80" s="70">
        <v>0.56640625</v>
      </c>
      <c r="J80" s="70">
        <v>0.56640625</v>
      </c>
      <c r="K80" s="70">
        <v>0.5</v>
      </c>
      <c r="M80" s="7" t="s">
        <v>2</v>
      </c>
      <c r="N80" s="7" t="s">
        <v>2</v>
      </c>
      <c r="O80" s="7" t="s">
        <v>2</v>
      </c>
      <c r="P80" s="7" t="s">
        <v>2</v>
      </c>
      <c r="Q80" s="7"/>
      <c r="R80" s="7" t="s">
        <v>2</v>
      </c>
      <c r="T80" s="1" t="s">
        <v>2</v>
      </c>
      <c r="U80" s="1" t="s">
        <v>2</v>
      </c>
      <c r="V80" s="33">
        <v>0.61599999999999999</v>
      </c>
      <c r="W80" s="1" t="s">
        <v>2</v>
      </c>
      <c r="X80" s="1" t="s">
        <v>183</v>
      </c>
      <c r="Y80" s="1" t="s">
        <v>165</v>
      </c>
      <c r="Z80" s="1" t="s">
        <v>2</v>
      </c>
      <c r="AA80" s="33">
        <v>0.6</v>
      </c>
      <c r="AB80" s="1" t="s">
        <v>2</v>
      </c>
      <c r="AC80" s="1" t="s">
        <v>2</v>
      </c>
      <c r="AD80" s="33">
        <v>0.60299999999999998</v>
      </c>
      <c r="AE80" s="33"/>
      <c r="AH80" t="s">
        <v>96</v>
      </c>
      <c r="AJ80" s="54">
        <f t="shared" si="18"/>
        <v>331</v>
      </c>
      <c r="AK80" s="64">
        <v>271.59608869999897</v>
      </c>
      <c r="AL80" s="58">
        <f t="shared" si="19"/>
        <v>59.403911300001027</v>
      </c>
      <c r="AM80">
        <f t="shared" si="20"/>
        <v>1.2187215271926015</v>
      </c>
      <c r="AN80">
        <f t="shared" si="21"/>
        <v>1</v>
      </c>
    </row>
    <row r="81" spans="1:44" x14ac:dyDescent="0.25">
      <c r="A81" s="1">
        <v>1</v>
      </c>
      <c r="B81" t="s">
        <v>6</v>
      </c>
      <c r="C81" s="1" t="s">
        <v>81</v>
      </c>
      <c r="D81" s="1" t="s">
        <v>3</v>
      </c>
      <c r="E81" s="1" t="s">
        <v>147</v>
      </c>
      <c r="F81" s="28">
        <v>512</v>
      </c>
      <c r="G81" s="28">
        <v>512</v>
      </c>
      <c r="H81" s="28">
        <v>723</v>
      </c>
      <c r="I81" s="70">
        <v>0.60546875</v>
      </c>
      <c r="J81" s="70">
        <v>0.60546875</v>
      </c>
      <c r="K81" s="70">
        <v>0.5</v>
      </c>
      <c r="M81" s="7" t="s">
        <v>2</v>
      </c>
      <c r="N81" s="7" t="s">
        <v>2</v>
      </c>
      <c r="O81" s="7" t="s">
        <v>2</v>
      </c>
      <c r="P81" s="7" t="s">
        <v>2</v>
      </c>
      <c r="Q81" s="7"/>
      <c r="R81" s="7" t="s">
        <v>2</v>
      </c>
      <c r="T81" s="1" t="s">
        <v>2</v>
      </c>
      <c r="U81" s="1" t="s">
        <v>2</v>
      </c>
      <c r="V81" s="33">
        <v>0.69599999999999995</v>
      </c>
      <c r="W81" s="1" t="s">
        <v>2</v>
      </c>
      <c r="Y81" s="1" t="s">
        <v>174</v>
      </c>
      <c r="Z81" s="1" t="s">
        <v>2</v>
      </c>
      <c r="AA81" s="33">
        <v>0.67600000000000005</v>
      </c>
      <c r="AB81" s="1" t="s">
        <v>2</v>
      </c>
      <c r="AC81" s="1" t="s">
        <v>2</v>
      </c>
      <c r="AD81" s="33">
        <v>0.66900000000000004</v>
      </c>
      <c r="AE81" s="33"/>
      <c r="AF81" s="3" t="s">
        <v>191</v>
      </c>
      <c r="AH81" t="s">
        <v>117</v>
      </c>
      <c r="AJ81" s="54">
        <f t="shared" si="18"/>
        <v>361.5</v>
      </c>
      <c r="AK81" s="64">
        <v>271.98694399999903</v>
      </c>
      <c r="AL81" s="58">
        <f t="shared" si="19"/>
        <v>89.513056000000972</v>
      </c>
      <c r="AM81">
        <f t="shared" si="20"/>
        <v>1.3291079148269753</v>
      </c>
      <c r="AN81">
        <f t="shared" si="21"/>
        <v>1</v>
      </c>
    </row>
    <row r="82" spans="1:44" x14ac:dyDescent="0.25">
      <c r="A82" s="1">
        <v>1</v>
      </c>
      <c r="B82" t="s">
        <v>6</v>
      </c>
      <c r="C82" s="1" t="s">
        <v>82</v>
      </c>
      <c r="D82" s="1" t="s">
        <v>3</v>
      </c>
      <c r="E82" s="1" t="s">
        <v>147</v>
      </c>
      <c r="F82" s="28">
        <v>512</v>
      </c>
      <c r="G82" s="28">
        <v>512</v>
      </c>
      <c r="H82" s="28">
        <v>560</v>
      </c>
      <c r="I82" s="70">
        <v>0.68164062000000003</v>
      </c>
      <c r="J82" s="70">
        <v>0.68164062000000003</v>
      </c>
      <c r="K82" s="70">
        <v>0.60107332000000002</v>
      </c>
      <c r="M82" s="7" t="s">
        <v>2</v>
      </c>
      <c r="N82" s="7" t="s">
        <v>2</v>
      </c>
      <c r="O82" s="7" t="s">
        <v>2</v>
      </c>
      <c r="P82" s="7" t="s">
        <v>2</v>
      </c>
      <c r="Q82" s="7"/>
      <c r="R82" s="7" t="s">
        <v>2</v>
      </c>
      <c r="T82" s="1" t="s">
        <v>2</v>
      </c>
      <c r="U82" s="1" t="s">
        <v>2</v>
      </c>
      <c r="V82" s="33">
        <v>0.56699999999999995</v>
      </c>
      <c r="W82" s="1" t="s">
        <v>2</v>
      </c>
      <c r="Y82" s="1" t="s">
        <v>169</v>
      </c>
      <c r="Z82" s="1" t="s">
        <v>2</v>
      </c>
      <c r="AA82" s="33">
        <v>0.54300000000000004</v>
      </c>
      <c r="AB82" s="1" t="s">
        <v>2</v>
      </c>
      <c r="AC82" s="1" t="s">
        <v>2</v>
      </c>
      <c r="AD82" s="33">
        <v>0.54300000000000004</v>
      </c>
      <c r="AE82" s="33"/>
      <c r="AH82" t="s">
        <v>121</v>
      </c>
      <c r="AJ82" s="54">
        <f t="shared" si="18"/>
        <v>336.60105920000001</v>
      </c>
      <c r="AK82" s="58">
        <v>326.75798269999899</v>
      </c>
      <c r="AL82" s="58">
        <f t="shared" si="19"/>
        <v>9.8430765000010183</v>
      </c>
      <c r="AM82">
        <f t="shared" si="20"/>
        <v>1.0301234461624098</v>
      </c>
      <c r="AN82">
        <f t="shared" si="21"/>
        <v>0</v>
      </c>
    </row>
    <row r="83" spans="1:44" s="8" customFormat="1" x14ac:dyDescent="0.25">
      <c r="A83" s="1"/>
      <c r="B83" s="55" t="s">
        <v>6</v>
      </c>
      <c r="C83" s="7" t="s">
        <v>83</v>
      </c>
      <c r="D83" s="7" t="s">
        <v>3</v>
      </c>
      <c r="E83" s="1" t="s">
        <v>147</v>
      </c>
      <c r="F83" s="28">
        <v>512</v>
      </c>
      <c r="G83" s="28">
        <v>512</v>
      </c>
      <c r="H83" s="28">
        <v>483</v>
      </c>
      <c r="I83" s="70">
        <v>0.56640625</v>
      </c>
      <c r="J83" s="70">
        <v>0.56640625</v>
      </c>
      <c r="K83" s="70">
        <v>0.59999990000000003</v>
      </c>
      <c r="L83" s="7"/>
      <c r="M83" s="7" t="s">
        <v>2</v>
      </c>
      <c r="N83" s="7" t="s">
        <v>2</v>
      </c>
      <c r="O83" s="7" t="s">
        <v>2</v>
      </c>
      <c r="P83" s="7" t="s">
        <v>2</v>
      </c>
      <c r="Q83" s="7"/>
      <c r="R83" s="41" t="s">
        <v>198</v>
      </c>
      <c r="S83" s="7"/>
      <c r="T83" s="1" t="s">
        <v>195</v>
      </c>
      <c r="U83" s="1" t="s">
        <v>195</v>
      </c>
      <c r="V83" s="1" t="s">
        <v>195</v>
      </c>
      <c r="W83" s="1" t="s">
        <v>195</v>
      </c>
      <c r="X83" s="1" t="s">
        <v>195</v>
      </c>
      <c r="Y83" s="1" t="s">
        <v>195</v>
      </c>
      <c r="Z83" s="1" t="s">
        <v>195</v>
      </c>
      <c r="AA83" s="1" t="s">
        <v>195</v>
      </c>
      <c r="AB83" s="1" t="s">
        <v>195</v>
      </c>
      <c r="AC83" s="1" t="s">
        <v>195</v>
      </c>
      <c r="AD83" s="1" t="s">
        <v>195</v>
      </c>
      <c r="AE83" s="1" t="s">
        <v>195</v>
      </c>
      <c r="AF83" s="9" t="s">
        <v>193</v>
      </c>
      <c r="AJ83" s="54"/>
      <c r="AK83" s="61"/>
      <c r="AL83" s="58"/>
      <c r="AM83"/>
      <c r="AN83"/>
      <c r="AO83"/>
      <c r="AP83"/>
      <c r="AQ83"/>
      <c r="AR83"/>
    </row>
    <row r="84" spans="1:44" s="5" customFormat="1" x14ac:dyDescent="0.25">
      <c r="A84" s="1">
        <v>1</v>
      </c>
      <c r="B84" s="5" t="s">
        <v>6</v>
      </c>
      <c r="C84" s="19" t="s">
        <v>132</v>
      </c>
      <c r="D84" s="4" t="s">
        <v>140</v>
      </c>
      <c r="E84" s="44" t="s">
        <v>148</v>
      </c>
      <c r="F84" s="67">
        <v>512</v>
      </c>
      <c r="G84" s="67">
        <v>512</v>
      </c>
      <c r="H84" s="67">
        <v>425</v>
      </c>
      <c r="I84" s="72">
        <v>0.515625</v>
      </c>
      <c r="J84" s="72">
        <v>0.515625</v>
      </c>
      <c r="K84" s="72">
        <v>0.69999999000000002</v>
      </c>
      <c r="L84" s="4"/>
      <c r="M84" s="7" t="s">
        <v>2</v>
      </c>
      <c r="N84" s="7" t="s">
        <v>2</v>
      </c>
      <c r="O84" s="7" t="s">
        <v>2</v>
      </c>
      <c r="P84" s="7" t="s">
        <v>2</v>
      </c>
      <c r="Q84" s="4"/>
      <c r="R84" s="4" t="s">
        <v>2</v>
      </c>
      <c r="S84" s="4"/>
      <c r="T84" s="4" t="s">
        <v>2</v>
      </c>
      <c r="U84" s="4" t="s">
        <v>2</v>
      </c>
      <c r="V84" s="36">
        <v>2.419</v>
      </c>
      <c r="W84" s="4" t="s">
        <v>2</v>
      </c>
      <c r="X84" s="4"/>
      <c r="Y84" s="4"/>
      <c r="Z84" s="4" t="s">
        <v>2</v>
      </c>
      <c r="AA84" s="36">
        <v>0.95699999999999996</v>
      </c>
      <c r="AB84" s="4" t="s">
        <v>2</v>
      </c>
      <c r="AC84" s="4" t="s">
        <v>2</v>
      </c>
      <c r="AD84" s="36">
        <v>0.94299999999999995</v>
      </c>
      <c r="AE84" s="36"/>
      <c r="AF84" s="45" t="s">
        <v>185</v>
      </c>
      <c r="AH84" s="5" t="s">
        <v>98</v>
      </c>
      <c r="AI84" s="5" t="s">
        <v>131</v>
      </c>
      <c r="AJ84" s="54">
        <f t="shared" si="18"/>
        <v>297.49999574999998</v>
      </c>
      <c r="AK84" s="58">
        <v>296.79209079999902</v>
      </c>
      <c r="AL84" s="58">
        <f t="shared" si="19"/>
        <v>0.70790495000096598</v>
      </c>
      <c r="AM84">
        <f t="shared" si="20"/>
        <v>1.0023851880556953</v>
      </c>
      <c r="AN84">
        <f t="shared" si="21"/>
        <v>0</v>
      </c>
      <c r="AO84"/>
      <c r="AP84"/>
      <c r="AQ84"/>
      <c r="AR84"/>
    </row>
    <row r="85" spans="1:44" x14ac:dyDescent="0.25">
      <c r="B85" t="s">
        <v>5</v>
      </c>
      <c r="C85" s="2" t="s">
        <v>8</v>
      </c>
      <c r="D85" s="1" t="s">
        <v>87</v>
      </c>
      <c r="E85" s="10" t="s">
        <v>147</v>
      </c>
      <c r="F85" s="28">
        <v>768</v>
      </c>
      <c r="G85" s="28">
        <v>768</v>
      </c>
      <c r="H85" s="28">
        <v>45</v>
      </c>
      <c r="I85" s="70">
        <v>0.43953112</v>
      </c>
      <c r="J85" s="70">
        <v>0.43953112</v>
      </c>
      <c r="K85" s="70">
        <v>5</v>
      </c>
      <c r="M85" s="7" t="s">
        <v>2</v>
      </c>
      <c r="N85" s="7" t="s">
        <v>2</v>
      </c>
      <c r="P85" s="7" t="s">
        <v>2</v>
      </c>
      <c r="Q85" s="7"/>
      <c r="R85" s="7"/>
      <c r="V85" s="33"/>
      <c r="AA85" s="33"/>
      <c r="AD85" s="33"/>
      <c r="AE85" s="33"/>
      <c r="AF85" s="3" t="s">
        <v>150</v>
      </c>
      <c r="AH85" t="s">
        <v>8</v>
      </c>
      <c r="AL85" s="57"/>
    </row>
    <row r="86" spans="1:44" x14ac:dyDescent="0.25">
      <c r="B86" t="s">
        <v>5</v>
      </c>
      <c r="C86" s="18" t="s">
        <v>9</v>
      </c>
      <c r="D86" s="7" t="s">
        <v>141</v>
      </c>
      <c r="E86" s="20" t="s">
        <v>148</v>
      </c>
      <c r="F86" s="28">
        <v>768</v>
      </c>
      <c r="G86" s="28">
        <v>768</v>
      </c>
      <c r="H86" s="28">
        <v>48</v>
      </c>
      <c r="I86" s="70">
        <v>0.42002529</v>
      </c>
      <c r="J86" s="70">
        <v>0.42002529</v>
      </c>
      <c r="K86" s="70">
        <v>5</v>
      </c>
      <c r="M86" s="7" t="s">
        <v>2</v>
      </c>
      <c r="N86" s="7" t="s">
        <v>2</v>
      </c>
      <c r="Q86" s="7"/>
      <c r="R86" s="7"/>
      <c r="V86" s="33"/>
      <c r="AA86" s="33"/>
      <c r="AD86" s="33"/>
      <c r="AE86" s="33"/>
      <c r="AF86" s="3" t="s">
        <v>150</v>
      </c>
      <c r="AH86" t="s">
        <v>9</v>
      </c>
      <c r="AL86" s="57"/>
    </row>
    <row r="87" spans="1:44" x14ac:dyDescent="0.25">
      <c r="B87" t="s">
        <v>5</v>
      </c>
      <c r="C87" s="18" t="s">
        <v>10</v>
      </c>
      <c r="D87" s="7" t="s">
        <v>141</v>
      </c>
      <c r="E87" s="20" t="s">
        <v>148</v>
      </c>
      <c r="F87" s="28">
        <v>768</v>
      </c>
      <c r="G87" s="28">
        <v>768</v>
      </c>
      <c r="H87" s="28">
        <v>65</v>
      </c>
      <c r="I87" s="70">
        <v>0.43172877999999998</v>
      </c>
      <c r="J87" s="70">
        <v>0.43172877999999998</v>
      </c>
      <c r="K87" s="70">
        <v>5</v>
      </c>
      <c r="M87" s="7" t="s">
        <v>2</v>
      </c>
      <c r="N87" s="7" t="s">
        <v>2</v>
      </c>
      <c r="Q87" s="7"/>
      <c r="R87" s="7"/>
      <c r="V87" s="33"/>
      <c r="AA87" s="33"/>
      <c r="AD87" s="33"/>
      <c r="AE87" s="33"/>
      <c r="AF87" s="3" t="s">
        <v>150</v>
      </c>
      <c r="AH87" t="s">
        <v>10</v>
      </c>
      <c r="AL87" s="57"/>
    </row>
    <row r="88" spans="1:44" x14ac:dyDescent="0.25">
      <c r="B88" t="s">
        <v>5</v>
      </c>
      <c r="C88" s="25" t="s">
        <v>88</v>
      </c>
      <c r="D88" s="26" t="s">
        <v>141</v>
      </c>
      <c r="E88" s="20" t="s">
        <v>148</v>
      </c>
      <c r="F88" s="28">
        <v>768</v>
      </c>
      <c r="G88" s="28">
        <v>768</v>
      </c>
      <c r="H88" s="28">
        <v>44</v>
      </c>
      <c r="I88" s="70">
        <v>0.40962219</v>
      </c>
      <c r="J88" s="70">
        <v>0.40962219</v>
      </c>
      <c r="K88" s="70">
        <v>5</v>
      </c>
      <c r="M88" s="7" t="s">
        <v>2</v>
      </c>
      <c r="N88" s="7" t="s">
        <v>2</v>
      </c>
      <c r="P88" s="7" t="s">
        <v>2</v>
      </c>
      <c r="Q88" s="7"/>
      <c r="R88" s="7"/>
      <c r="V88" s="33"/>
      <c r="AA88" s="33"/>
      <c r="AD88" s="33"/>
      <c r="AE88" s="33"/>
      <c r="AF88" s="3" t="s">
        <v>150</v>
      </c>
      <c r="AH88" t="s">
        <v>88</v>
      </c>
      <c r="AI88" t="s">
        <v>131</v>
      </c>
      <c r="AL88" s="57"/>
    </row>
    <row r="89" spans="1:44" x14ac:dyDescent="0.25">
      <c r="B89" t="s">
        <v>5</v>
      </c>
      <c r="C89" s="18" t="s">
        <v>11</v>
      </c>
      <c r="D89" s="7" t="s">
        <v>141</v>
      </c>
      <c r="E89" s="20" t="s">
        <v>148</v>
      </c>
      <c r="F89" s="28">
        <v>768</v>
      </c>
      <c r="G89" s="28">
        <v>768</v>
      </c>
      <c r="H89" s="28">
        <v>53</v>
      </c>
      <c r="I89" s="70">
        <v>0.47854275000000002</v>
      </c>
      <c r="J89" s="70">
        <v>0.47854275000000002</v>
      </c>
      <c r="K89" s="70">
        <v>5</v>
      </c>
      <c r="M89" s="7" t="s">
        <v>2</v>
      </c>
      <c r="N89" s="7" t="s">
        <v>2</v>
      </c>
      <c r="P89" s="7" t="s">
        <v>2</v>
      </c>
      <c r="Q89" s="7"/>
      <c r="R89" s="7"/>
      <c r="V89" s="33"/>
      <c r="AA89" s="33"/>
      <c r="AD89" s="33"/>
      <c r="AE89" s="33"/>
      <c r="AF89" s="3" t="s">
        <v>150</v>
      </c>
      <c r="AH89" t="s">
        <v>11</v>
      </c>
      <c r="AL89" s="57"/>
    </row>
    <row r="90" spans="1:44" x14ac:dyDescent="0.25">
      <c r="B90" t="s">
        <v>5</v>
      </c>
      <c r="C90" s="21" t="s">
        <v>12</v>
      </c>
      <c r="D90" s="22" t="s">
        <v>143</v>
      </c>
      <c r="E90" s="10"/>
      <c r="F90" s="28"/>
      <c r="G90" s="28"/>
      <c r="H90" s="28"/>
      <c r="M90" s="7" t="s">
        <v>85</v>
      </c>
      <c r="Q90" s="7"/>
      <c r="R90" s="7"/>
      <c r="V90" s="33"/>
      <c r="AA90" s="33"/>
      <c r="AD90" s="33"/>
      <c r="AE90" s="33"/>
      <c r="AF90" s="23" t="s">
        <v>142</v>
      </c>
      <c r="AH90" t="s">
        <v>12</v>
      </c>
      <c r="AL90" s="57"/>
    </row>
    <row r="91" spans="1:44" x14ac:dyDescent="0.25">
      <c r="B91" t="s">
        <v>5</v>
      </c>
      <c r="C91" s="10" t="s">
        <v>89</v>
      </c>
      <c r="D91" s="7" t="s">
        <v>141</v>
      </c>
      <c r="E91" s="20" t="s">
        <v>148</v>
      </c>
      <c r="F91" s="28">
        <v>768</v>
      </c>
      <c r="G91" s="28">
        <v>768</v>
      </c>
      <c r="H91" s="28">
        <v>53</v>
      </c>
      <c r="I91" s="70">
        <v>0.44343227000000002</v>
      </c>
      <c r="J91" s="70">
        <v>0.44343227000000002</v>
      </c>
      <c r="K91" s="70">
        <v>5</v>
      </c>
      <c r="M91" s="7" t="s">
        <v>2</v>
      </c>
      <c r="N91" s="7" t="s">
        <v>2</v>
      </c>
      <c r="Q91" s="7"/>
      <c r="R91" s="7"/>
      <c r="V91" s="33"/>
      <c r="AA91" s="33"/>
      <c r="AD91" s="33"/>
      <c r="AE91" s="33"/>
      <c r="AF91" s="3" t="s">
        <v>150</v>
      </c>
      <c r="AH91" t="s">
        <v>89</v>
      </c>
      <c r="AI91" t="s">
        <v>131</v>
      </c>
      <c r="AL91" s="57"/>
    </row>
    <row r="92" spans="1:44" x14ac:dyDescent="0.25">
      <c r="B92" t="s">
        <v>5</v>
      </c>
      <c r="C92" s="18" t="s">
        <v>13</v>
      </c>
      <c r="D92" s="7" t="s">
        <v>141</v>
      </c>
      <c r="E92" s="20" t="s">
        <v>148</v>
      </c>
      <c r="F92" s="28">
        <v>768</v>
      </c>
      <c r="G92" s="28">
        <v>768</v>
      </c>
      <c r="H92" s="28">
        <v>49</v>
      </c>
      <c r="I92" s="70">
        <v>0.40702139999999998</v>
      </c>
      <c r="J92" s="70">
        <v>0.40702139999999998</v>
      </c>
      <c r="K92" s="70">
        <v>5</v>
      </c>
      <c r="M92" s="7" t="s">
        <v>2</v>
      </c>
      <c r="N92" s="7" t="s">
        <v>2</v>
      </c>
      <c r="P92" s="7" t="s">
        <v>2</v>
      </c>
      <c r="Q92" s="7"/>
      <c r="R92" s="7"/>
      <c r="V92" s="33"/>
      <c r="AA92" s="33"/>
      <c r="AD92" s="33"/>
      <c r="AE92" s="33"/>
      <c r="AF92" s="3" t="s">
        <v>150</v>
      </c>
      <c r="AH92" t="s">
        <v>13</v>
      </c>
      <c r="AL92" s="57"/>
    </row>
    <row r="93" spans="1:44" x14ac:dyDescent="0.25">
      <c r="B93" t="s">
        <v>5</v>
      </c>
      <c r="C93" s="18" t="s">
        <v>14</v>
      </c>
      <c r="D93" s="7" t="s">
        <v>141</v>
      </c>
      <c r="E93" s="20" t="s">
        <v>148</v>
      </c>
      <c r="F93" s="28">
        <v>768</v>
      </c>
      <c r="G93" s="28">
        <v>768</v>
      </c>
      <c r="H93" s="28">
        <v>60</v>
      </c>
      <c r="I93" s="70">
        <v>0.46813965000000002</v>
      </c>
      <c r="J93" s="70">
        <v>0.46813965000000002</v>
      </c>
      <c r="K93" s="70">
        <v>5</v>
      </c>
      <c r="M93" s="7" t="s">
        <v>2</v>
      </c>
      <c r="N93" s="7" t="s">
        <v>2</v>
      </c>
      <c r="Q93" s="7"/>
      <c r="R93" s="7"/>
      <c r="V93" s="33"/>
      <c r="AA93" s="33"/>
      <c r="AD93" s="33"/>
      <c r="AE93" s="33"/>
      <c r="AF93" s="3" t="s">
        <v>150</v>
      </c>
      <c r="AH93" t="s">
        <v>14</v>
      </c>
      <c r="AL93" s="57"/>
    </row>
    <row r="94" spans="1:44" x14ac:dyDescent="0.25">
      <c r="B94" t="s">
        <v>5</v>
      </c>
      <c r="C94" s="18" t="s">
        <v>15</v>
      </c>
      <c r="D94" s="7" t="s">
        <v>141</v>
      </c>
      <c r="E94" s="20" t="s">
        <v>148</v>
      </c>
      <c r="F94" s="28">
        <v>768</v>
      </c>
      <c r="G94" s="28">
        <v>768</v>
      </c>
      <c r="H94" s="28">
        <v>47</v>
      </c>
      <c r="I94" s="70">
        <v>0.46293810000000002</v>
      </c>
      <c r="J94" s="70">
        <v>0.46293810000000002</v>
      </c>
      <c r="K94" s="70">
        <v>5</v>
      </c>
      <c r="M94" s="7" t="s">
        <v>2</v>
      </c>
      <c r="N94" s="7" t="s">
        <v>2</v>
      </c>
      <c r="P94" s="7" t="s">
        <v>2</v>
      </c>
      <c r="Q94" s="7"/>
      <c r="R94" s="7"/>
      <c r="V94" s="33"/>
      <c r="AA94" s="33"/>
      <c r="AD94" s="33"/>
      <c r="AE94" s="33"/>
      <c r="AF94" s="3" t="s">
        <v>150</v>
      </c>
      <c r="AH94" t="s">
        <v>15</v>
      </c>
      <c r="AL94" s="57"/>
    </row>
    <row r="95" spans="1:44" x14ac:dyDescent="0.25">
      <c r="B95" t="s">
        <v>5</v>
      </c>
      <c r="C95" s="18" t="s">
        <v>16</v>
      </c>
      <c r="D95" s="7" t="s">
        <v>141</v>
      </c>
      <c r="E95" s="20" t="s">
        <v>148</v>
      </c>
      <c r="F95" s="28">
        <v>768</v>
      </c>
      <c r="G95" s="28">
        <v>768</v>
      </c>
      <c r="H95" s="28">
        <v>52</v>
      </c>
      <c r="I95" s="70">
        <v>0.44473267</v>
      </c>
      <c r="J95" s="70">
        <v>0.44473267</v>
      </c>
      <c r="K95" s="70">
        <v>5</v>
      </c>
      <c r="M95" s="7" t="s">
        <v>2</v>
      </c>
      <c r="N95" s="7" t="s">
        <v>2</v>
      </c>
      <c r="P95" s="7" t="s">
        <v>2</v>
      </c>
      <c r="Q95" s="7"/>
      <c r="R95" s="7"/>
      <c r="V95" s="33"/>
      <c r="AA95" s="33"/>
      <c r="AD95" s="33"/>
      <c r="AE95" s="33"/>
      <c r="AF95" s="3" t="s">
        <v>150</v>
      </c>
      <c r="AH95" t="s">
        <v>16</v>
      </c>
      <c r="AL95" s="57"/>
    </row>
    <row r="96" spans="1:44" x14ac:dyDescent="0.25">
      <c r="B96" t="s">
        <v>5</v>
      </c>
      <c r="C96" s="18" t="s">
        <v>17</v>
      </c>
      <c r="D96" s="7" t="s">
        <v>141</v>
      </c>
      <c r="E96" s="20" t="s">
        <v>148</v>
      </c>
      <c r="F96" s="28">
        <v>768</v>
      </c>
      <c r="G96" s="28">
        <v>768</v>
      </c>
      <c r="H96" s="28">
        <v>45</v>
      </c>
      <c r="I96" s="70">
        <v>0.45383537000000002</v>
      </c>
      <c r="J96" s="70">
        <v>0.45383537000000002</v>
      </c>
      <c r="K96" s="70">
        <v>5</v>
      </c>
      <c r="M96" s="7" t="s">
        <v>2</v>
      </c>
      <c r="N96" s="7" t="s">
        <v>2</v>
      </c>
      <c r="P96" s="7" t="s">
        <v>2</v>
      </c>
      <c r="Q96" s="7"/>
      <c r="R96" s="7"/>
      <c r="V96" s="33"/>
      <c r="AA96" s="33"/>
      <c r="AD96" s="33"/>
      <c r="AE96" s="33"/>
      <c r="AF96" s="3" t="s">
        <v>150</v>
      </c>
      <c r="AH96" t="s">
        <v>17</v>
      </c>
      <c r="AL96" s="57"/>
    </row>
    <row r="97" spans="2:38" x14ac:dyDescent="0.25">
      <c r="B97" t="s">
        <v>5</v>
      </c>
      <c r="C97" s="18" t="s">
        <v>18</v>
      </c>
      <c r="D97" s="7" t="s">
        <v>141</v>
      </c>
      <c r="E97" s="20" t="s">
        <v>148</v>
      </c>
      <c r="F97" s="28">
        <v>768</v>
      </c>
      <c r="G97" s="28">
        <v>768</v>
      </c>
      <c r="H97" s="28">
        <v>53</v>
      </c>
      <c r="I97" s="70">
        <v>0.49284703000000002</v>
      </c>
      <c r="J97" s="70">
        <v>0.49284703000000002</v>
      </c>
      <c r="K97" s="70">
        <v>5</v>
      </c>
      <c r="M97" s="7" t="s">
        <v>2</v>
      </c>
      <c r="N97" s="7" t="s">
        <v>2</v>
      </c>
      <c r="P97" s="7" t="s">
        <v>2</v>
      </c>
      <c r="Q97" s="7"/>
      <c r="R97" s="7"/>
      <c r="V97" s="33"/>
      <c r="AA97" s="33"/>
      <c r="AD97" s="33"/>
      <c r="AE97" s="33"/>
      <c r="AF97" s="3" t="s">
        <v>150</v>
      </c>
      <c r="AH97" t="s">
        <v>18</v>
      </c>
      <c r="AL97" s="57"/>
    </row>
    <row r="98" spans="2:38" x14ac:dyDescent="0.25">
      <c r="B98" t="s">
        <v>5</v>
      </c>
      <c r="C98" s="18" t="s">
        <v>19</v>
      </c>
      <c r="D98" s="7" t="s">
        <v>141</v>
      </c>
      <c r="E98" s="20" t="s">
        <v>148</v>
      </c>
      <c r="F98" s="28">
        <v>768</v>
      </c>
      <c r="G98" s="28">
        <v>768</v>
      </c>
      <c r="H98" s="28">
        <v>49</v>
      </c>
      <c r="I98" s="70">
        <v>0.50715131000000002</v>
      </c>
      <c r="J98" s="70">
        <v>0.50715131000000002</v>
      </c>
      <c r="K98" s="70">
        <v>5</v>
      </c>
      <c r="M98" s="7" t="s">
        <v>2</v>
      </c>
      <c r="N98" s="7" t="s">
        <v>2</v>
      </c>
      <c r="P98" s="7" t="s">
        <v>2</v>
      </c>
      <c r="Q98" s="7"/>
      <c r="R98" s="7"/>
      <c r="V98" s="33"/>
      <c r="AA98" s="33"/>
      <c r="AD98" s="33"/>
      <c r="AE98" s="33"/>
      <c r="AF98" s="3" t="s">
        <v>150</v>
      </c>
      <c r="AH98" t="s">
        <v>19</v>
      </c>
      <c r="AL98" s="57"/>
    </row>
    <row r="99" spans="2:38" x14ac:dyDescent="0.25">
      <c r="B99" t="s">
        <v>5</v>
      </c>
      <c r="C99" s="18" t="s">
        <v>20</v>
      </c>
      <c r="D99" s="7" t="s">
        <v>141</v>
      </c>
      <c r="E99" s="20" t="s">
        <v>148</v>
      </c>
      <c r="F99" s="28">
        <v>768</v>
      </c>
      <c r="G99" s="28">
        <v>768</v>
      </c>
      <c r="H99" s="28">
        <v>50</v>
      </c>
      <c r="I99" s="70">
        <v>0.45253500000000002</v>
      </c>
      <c r="J99" s="70">
        <v>0.45253500000000002</v>
      </c>
      <c r="K99" s="70">
        <v>5</v>
      </c>
      <c r="M99" s="7" t="s">
        <v>2</v>
      </c>
      <c r="N99" s="7" t="s">
        <v>2</v>
      </c>
      <c r="Q99" s="7"/>
      <c r="R99" s="7"/>
      <c r="V99" s="33"/>
      <c r="AA99" s="33"/>
      <c r="AD99" s="33"/>
      <c r="AE99" s="33"/>
      <c r="AF99" s="3" t="s">
        <v>150</v>
      </c>
      <c r="AH99" t="s">
        <v>20</v>
      </c>
      <c r="AL99" s="57"/>
    </row>
    <row r="100" spans="2:38" x14ac:dyDescent="0.25">
      <c r="B100" t="s">
        <v>5</v>
      </c>
      <c r="C100" s="18" t="s">
        <v>21</v>
      </c>
      <c r="D100" s="7" t="s">
        <v>141</v>
      </c>
      <c r="E100" s="20" t="s">
        <v>148</v>
      </c>
      <c r="F100" s="28">
        <v>768</v>
      </c>
      <c r="G100" s="28">
        <v>768</v>
      </c>
      <c r="H100" s="28">
        <v>45</v>
      </c>
      <c r="I100" s="70">
        <v>0.39401754999999999</v>
      </c>
      <c r="J100" s="70">
        <v>0.39401754999999999</v>
      </c>
      <c r="K100" s="70">
        <v>5</v>
      </c>
      <c r="M100" s="7" t="s">
        <v>2</v>
      </c>
      <c r="N100" s="7" t="s">
        <v>2</v>
      </c>
      <c r="P100" s="7" t="s">
        <v>2</v>
      </c>
      <c r="Q100" s="7"/>
      <c r="R100" s="7"/>
      <c r="V100" s="33"/>
      <c r="AA100" s="33"/>
      <c r="AD100" s="33"/>
      <c r="AE100" s="33"/>
      <c r="AF100" s="3" t="s">
        <v>150</v>
      </c>
      <c r="AH100" t="s">
        <v>21</v>
      </c>
      <c r="AL100" s="57"/>
    </row>
    <row r="101" spans="2:38" x14ac:dyDescent="0.25">
      <c r="B101" t="s">
        <v>5</v>
      </c>
      <c r="C101" s="18" t="s">
        <v>22</v>
      </c>
      <c r="D101" s="7" t="s">
        <v>141</v>
      </c>
      <c r="E101" s="20" t="s">
        <v>148</v>
      </c>
      <c r="F101" s="28">
        <v>768</v>
      </c>
      <c r="G101" s="28">
        <v>768</v>
      </c>
      <c r="H101" s="28">
        <v>52</v>
      </c>
      <c r="I101" s="70">
        <v>0.44746630999999998</v>
      </c>
      <c r="J101" s="70">
        <v>0.44746630999999998</v>
      </c>
      <c r="K101" s="70">
        <v>5</v>
      </c>
      <c r="M101" s="7" t="s">
        <v>2</v>
      </c>
      <c r="N101" s="7" t="s">
        <v>2</v>
      </c>
      <c r="P101" s="7" t="s">
        <v>2</v>
      </c>
      <c r="Q101" s="7"/>
      <c r="R101" s="7"/>
      <c r="V101" s="33"/>
      <c r="AA101" s="33"/>
      <c r="AD101" s="33"/>
      <c r="AE101" s="33"/>
      <c r="AF101" s="3" t="s">
        <v>150</v>
      </c>
      <c r="AH101" t="s">
        <v>22</v>
      </c>
      <c r="AL101" s="57"/>
    </row>
    <row r="102" spans="2:38" x14ac:dyDescent="0.25">
      <c r="B102" t="s">
        <v>5</v>
      </c>
      <c r="C102" s="18" t="s">
        <v>23</v>
      </c>
      <c r="D102" s="7" t="s">
        <v>141</v>
      </c>
      <c r="E102" s="20" t="s">
        <v>148</v>
      </c>
      <c r="F102" s="28">
        <v>768</v>
      </c>
      <c r="G102" s="28">
        <v>768</v>
      </c>
      <c r="H102" s="28">
        <v>49</v>
      </c>
      <c r="I102" s="70">
        <v>0.45123460999999998</v>
      </c>
      <c r="J102" s="70">
        <v>0.45123460999999998</v>
      </c>
      <c r="K102" s="70">
        <v>5</v>
      </c>
      <c r="M102" s="7" t="s">
        <v>2</v>
      </c>
      <c r="N102" s="7" t="s">
        <v>2</v>
      </c>
      <c r="P102" s="7" t="s">
        <v>2</v>
      </c>
      <c r="Q102" s="7"/>
      <c r="R102" s="7"/>
      <c r="V102" s="33"/>
      <c r="AA102" s="33"/>
      <c r="AD102" s="33"/>
      <c r="AE102" s="33"/>
      <c r="AF102" s="3" t="s">
        <v>150</v>
      </c>
      <c r="AH102" t="s">
        <v>23</v>
      </c>
      <c r="AL102" s="57"/>
    </row>
    <row r="103" spans="2:38" x14ac:dyDescent="0.25">
      <c r="B103" t="s">
        <v>5</v>
      </c>
      <c r="C103" s="18" t="s">
        <v>24</v>
      </c>
      <c r="D103" s="7" t="s">
        <v>141</v>
      </c>
      <c r="E103" s="20" t="s">
        <v>148</v>
      </c>
      <c r="F103" s="28">
        <v>768</v>
      </c>
      <c r="G103" s="28">
        <v>768</v>
      </c>
      <c r="H103" s="28">
        <v>53</v>
      </c>
      <c r="I103" s="70">
        <v>0.53185861999999995</v>
      </c>
      <c r="J103" s="70">
        <v>0.53185861999999995</v>
      </c>
      <c r="K103" s="70">
        <v>5</v>
      </c>
      <c r="M103" s="7" t="s">
        <v>2</v>
      </c>
      <c r="N103" s="7" t="s">
        <v>2</v>
      </c>
      <c r="P103" s="7" t="s">
        <v>2</v>
      </c>
      <c r="Q103" s="7"/>
      <c r="R103" s="7"/>
      <c r="V103" s="33"/>
      <c r="AA103" s="33"/>
      <c r="AD103" s="33"/>
      <c r="AE103" s="33"/>
      <c r="AF103" s="3" t="s">
        <v>150</v>
      </c>
      <c r="AH103" t="s">
        <v>24</v>
      </c>
      <c r="AL103" s="57"/>
    </row>
    <row r="104" spans="2:38" x14ac:dyDescent="0.25">
      <c r="B104" t="s">
        <v>5</v>
      </c>
      <c r="C104" s="18" t="s">
        <v>25</v>
      </c>
      <c r="D104" s="7" t="s">
        <v>141</v>
      </c>
      <c r="E104" s="20" t="s">
        <v>148</v>
      </c>
      <c r="F104" s="28">
        <v>768</v>
      </c>
      <c r="G104" s="28">
        <v>768</v>
      </c>
      <c r="H104" s="28">
        <v>49</v>
      </c>
      <c r="I104" s="70">
        <v>0.42912799000000001</v>
      </c>
      <c r="J104" s="70">
        <v>0.42912799000000001</v>
      </c>
      <c r="K104" s="70">
        <v>5</v>
      </c>
      <c r="M104" s="7" t="s">
        <v>2</v>
      </c>
      <c r="N104" s="7" t="s">
        <v>2</v>
      </c>
      <c r="P104" s="7" t="s">
        <v>2</v>
      </c>
      <c r="Q104" s="7"/>
      <c r="R104" s="7"/>
      <c r="V104" s="33"/>
      <c r="AA104" s="33"/>
      <c r="AD104" s="33"/>
      <c r="AE104" s="33"/>
      <c r="AF104" s="3" t="s">
        <v>150</v>
      </c>
      <c r="AH104" t="s">
        <v>25</v>
      </c>
      <c r="AL104" s="57"/>
    </row>
    <row r="105" spans="2:38" x14ac:dyDescent="0.25">
      <c r="B105" t="s">
        <v>5</v>
      </c>
      <c r="C105" s="18" t="s">
        <v>26</v>
      </c>
      <c r="D105" s="7" t="s">
        <v>141</v>
      </c>
      <c r="E105" s="20" t="s">
        <v>148</v>
      </c>
      <c r="F105" s="28">
        <v>768</v>
      </c>
      <c r="G105" s="28">
        <v>768</v>
      </c>
      <c r="H105" s="28">
        <v>48</v>
      </c>
      <c r="I105" s="70">
        <v>0.42132567999999998</v>
      </c>
      <c r="J105" s="70">
        <v>0.42132567999999998</v>
      </c>
      <c r="K105" s="70">
        <v>5</v>
      </c>
      <c r="M105" s="7" t="s">
        <v>2</v>
      </c>
      <c r="N105" s="7" t="s">
        <v>2</v>
      </c>
      <c r="P105" s="7" t="s">
        <v>2</v>
      </c>
      <c r="Q105" s="7"/>
      <c r="R105" s="7"/>
      <c r="V105" s="33"/>
      <c r="AA105" s="33"/>
      <c r="AD105" s="33"/>
      <c r="AE105" s="33"/>
      <c r="AF105" s="3" t="s">
        <v>150</v>
      </c>
      <c r="AH105" t="s">
        <v>26</v>
      </c>
      <c r="AL105" s="57"/>
    </row>
    <row r="106" spans="2:38" x14ac:dyDescent="0.25">
      <c r="B106" t="s">
        <v>5</v>
      </c>
      <c r="C106" s="18" t="s">
        <v>27</v>
      </c>
      <c r="D106" s="7" t="s">
        <v>141</v>
      </c>
      <c r="E106" s="20" t="s">
        <v>148</v>
      </c>
      <c r="F106" s="28">
        <v>768</v>
      </c>
      <c r="G106" s="28">
        <v>768</v>
      </c>
      <c r="H106" s="28">
        <v>45</v>
      </c>
      <c r="I106" s="70">
        <v>0.41612413999999998</v>
      </c>
      <c r="J106" s="70">
        <v>0.41612413999999998</v>
      </c>
      <c r="K106" s="70">
        <v>5</v>
      </c>
      <c r="M106" s="7" t="s">
        <v>2</v>
      </c>
      <c r="N106" s="7" t="s">
        <v>2</v>
      </c>
      <c r="P106" s="7" t="s">
        <v>2</v>
      </c>
      <c r="Q106" s="7"/>
      <c r="R106" s="7"/>
      <c r="V106" s="33"/>
      <c r="AA106" s="33"/>
      <c r="AD106" s="33"/>
      <c r="AE106" s="33"/>
      <c r="AF106" s="3" t="s">
        <v>150</v>
      </c>
      <c r="AH106" t="s">
        <v>27</v>
      </c>
      <c r="AL106" s="57"/>
    </row>
    <row r="107" spans="2:38" x14ac:dyDescent="0.25">
      <c r="B107" t="s">
        <v>5</v>
      </c>
      <c r="C107" s="18" t="s">
        <v>28</v>
      </c>
      <c r="D107" s="7" t="s">
        <v>141</v>
      </c>
      <c r="E107" s="20" t="s">
        <v>148</v>
      </c>
      <c r="F107" s="28">
        <v>768</v>
      </c>
      <c r="G107" s="28">
        <v>768</v>
      </c>
      <c r="H107" s="28">
        <v>49</v>
      </c>
      <c r="I107" s="70">
        <v>0.37841287000000001</v>
      </c>
      <c r="J107" s="70">
        <v>0.37841287000000001</v>
      </c>
      <c r="K107" s="70">
        <v>5</v>
      </c>
      <c r="M107" s="7" t="s">
        <v>2</v>
      </c>
      <c r="N107" s="7" t="s">
        <v>2</v>
      </c>
      <c r="P107" s="7" t="s">
        <v>2</v>
      </c>
      <c r="Q107" s="7"/>
      <c r="R107" s="7"/>
      <c r="V107" s="33"/>
      <c r="AA107" s="33"/>
      <c r="AD107" s="33"/>
      <c r="AE107" s="33"/>
      <c r="AF107" s="3" t="s">
        <v>150</v>
      </c>
      <c r="AH107" t="s">
        <v>28</v>
      </c>
      <c r="AL107" s="57"/>
    </row>
    <row r="108" spans="2:38" x14ac:dyDescent="0.25">
      <c r="B108" t="s">
        <v>5</v>
      </c>
      <c r="C108" s="18" t="s">
        <v>29</v>
      </c>
      <c r="D108" s="7" t="s">
        <v>141</v>
      </c>
      <c r="E108" s="20" t="s">
        <v>148</v>
      </c>
      <c r="F108" s="28">
        <v>768</v>
      </c>
      <c r="G108" s="28">
        <v>768</v>
      </c>
      <c r="H108" s="28">
        <v>53</v>
      </c>
      <c r="I108" s="70">
        <v>0.48114352999999999</v>
      </c>
      <c r="J108" s="70">
        <v>0.48114352999999999</v>
      </c>
      <c r="K108" s="70">
        <v>5</v>
      </c>
      <c r="M108" s="7" t="s">
        <v>2</v>
      </c>
      <c r="N108" s="7" t="s">
        <v>2</v>
      </c>
      <c r="P108" s="7" t="s">
        <v>2</v>
      </c>
      <c r="Q108" s="7"/>
      <c r="R108" s="7"/>
      <c r="V108" s="33"/>
      <c r="AA108" s="33"/>
      <c r="AD108" s="33"/>
      <c r="AE108" s="33"/>
      <c r="AF108" s="3" t="s">
        <v>150</v>
      </c>
      <c r="AH108" t="s">
        <v>29</v>
      </c>
      <c r="AL108" s="57"/>
    </row>
    <row r="109" spans="2:38" x14ac:dyDescent="0.25">
      <c r="B109" t="s">
        <v>5</v>
      </c>
      <c r="C109" s="18" t="s">
        <v>30</v>
      </c>
      <c r="D109" s="7" t="s">
        <v>141</v>
      </c>
      <c r="E109" s="20" t="s">
        <v>148</v>
      </c>
      <c r="F109" s="28">
        <v>768</v>
      </c>
      <c r="G109" s="28">
        <v>768</v>
      </c>
      <c r="H109" s="28">
        <v>53</v>
      </c>
      <c r="I109" s="70">
        <v>0.45643615999999998</v>
      </c>
      <c r="J109" s="70">
        <v>0.45643615999999998</v>
      </c>
      <c r="K109" s="70">
        <v>5</v>
      </c>
      <c r="M109" s="7" t="s">
        <v>2</v>
      </c>
      <c r="N109" s="7" t="s">
        <v>2</v>
      </c>
      <c r="P109" s="7" t="s">
        <v>2</v>
      </c>
      <c r="Q109" s="7"/>
      <c r="R109" s="7"/>
      <c r="V109" s="33"/>
      <c r="AA109" s="33"/>
      <c r="AD109" s="33"/>
      <c r="AE109" s="33"/>
      <c r="AF109" s="3" t="s">
        <v>150</v>
      </c>
      <c r="AH109" t="s">
        <v>30</v>
      </c>
      <c r="AL109" s="57"/>
    </row>
    <row r="110" spans="2:38" x14ac:dyDescent="0.25">
      <c r="B110" t="s">
        <v>5</v>
      </c>
      <c r="C110" s="18" t="s">
        <v>31</v>
      </c>
      <c r="D110" s="7" t="s">
        <v>141</v>
      </c>
      <c r="E110" s="20" t="s">
        <v>148</v>
      </c>
      <c r="F110" s="28">
        <v>768</v>
      </c>
      <c r="G110" s="28">
        <v>768</v>
      </c>
      <c r="H110" s="28">
        <v>50</v>
      </c>
      <c r="I110" s="70">
        <v>0.48114352999999999</v>
      </c>
      <c r="J110" s="70">
        <v>0.48114352999999999</v>
      </c>
      <c r="K110" s="70">
        <v>5</v>
      </c>
      <c r="M110" s="7" t="s">
        <v>2</v>
      </c>
      <c r="N110" s="7" t="s">
        <v>2</v>
      </c>
      <c r="Q110" s="7"/>
      <c r="R110" s="7"/>
      <c r="V110" s="33"/>
      <c r="AA110" s="33"/>
      <c r="AD110" s="33"/>
      <c r="AE110" s="33"/>
      <c r="AF110" s="3" t="s">
        <v>150</v>
      </c>
      <c r="AH110" t="s">
        <v>31</v>
      </c>
      <c r="AL110" s="57"/>
    </row>
    <row r="111" spans="2:38" x14ac:dyDescent="0.25">
      <c r="B111" t="s">
        <v>5</v>
      </c>
      <c r="C111" s="27" t="s">
        <v>32</v>
      </c>
      <c r="D111" s="26" t="s">
        <v>141</v>
      </c>
      <c r="E111" s="20" t="s">
        <v>148</v>
      </c>
      <c r="F111" s="28">
        <v>768</v>
      </c>
      <c r="G111" s="28">
        <v>768</v>
      </c>
      <c r="H111" s="28">
        <v>52</v>
      </c>
      <c r="I111" s="70">
        <v>0.45643615999999998</v>
      </c>
      <c r="J111" s="70">
        <v>0.45643615999999998</v>
      </c>
      <c r="K111" s="70">
        <v>5</v>
      </c>
      <c r="M111" s="7" t="s">
        <v>2</v>
      </c>
      <c r="N111" s="7" t="s">
        <v>2</v>
      </c>
      <c r="Q111" s="7"/>
      <c r="R111" s="7"/>
      <c r="V111" s="33"/>
      <c r="AA111" s="33"/>
      <c r="AD111" s="33"/>
      <c r="AE111" s="33"/>
      <c r="AF111" s="3" t="s">
        <v>150</v>
      </c>
      <c r="AH111" t="s">
        <v>32</v>
      </c>
      <c r="AL111" s="57"/>
    </row>
    <row r="112" spans="2:38" x14ac:dyDescent="0.25">
      <c r="B112" t="s">
        <v>5</v>
      </c>
      <c r="C112" s="18" t="s">
        <v>33</v>
      </c>
      <c r="D112" s="7" t="s">
        <v>141</v>
      </c>
      <c r="E112" s="20" t="s">
        <v>148</v>
      </c>
      <c r="F112" s="28">
        <v>768</v>
      </c>
      <c r="G112" s="28">
        <v>768</v>
      </c>
      <c r="H112" s="28">
        <v>45</v>
      </c>
      <c r="I112" s="70">
        <v>0.42132567999999998</v>
      </c>
      <c r="J112" s="70">
        <v>0.42132567999999998</v>
      </c>
      <c r="K112" s="70">
        <v>5</v>
      </c>
      <c r="M112" s="7" t="s">
        <v>2</v>
      </c>
      <c r="N112" s="7" t="s">
        <v>2</v>
      </c>
      <c r="Q112" s="7"/>
      <c r="R112" s="7"/>
      <c r="V112" s="33"/>
      <c r="AA112" s="33"/>
      <c r="AD112" s="33"/>
      <c r="AE112" s="33"/>
      <c r="AF112" s="3" t="s">
        <v>150</v>
      </c>
      <c r="AH112" t="s">
        <v>33</v>
      </c>
      <c r="AL112" s="57"/>
    </row>
    <row r="113" spans="2:38" x14ac:dyDescent="0.25">
      <c r="B113" t="s">
        <v>5</v>
      </c>
      <c r="C113" s="10" t="s">
        <v>90</v>
      </c>
      <c r="D113" s="7" t="s">
        <v>141</v>
      </c>
      <c r="E113" s="20" t="s">
        <v>148</v>
      </c>
      <c r="F113" s="28">
        <v>768</v>
      </c>
      <c r="G113" s="28">
        <v>768</v>
      </c>
      <c r="H113" s="28">
        <v>49</v>
      </c>
      <c r="I113" s="70">
        <v>0.38701101999999998</v>
      </c>
      <c r="J113" s="70">
        <v>0.38701101999999998</v>
      </c>
      <c r="K113" s="70">
        <v>4.9999957100000003</v>
      </c>
      <c r="M113" s="7" t="s">
        <v>2</v>
      </c>
      <c r="N113" s="7" t="s">
        <v>2</v>
      </c>
      <c r="P113" s="7" t="s">
        <v>2</v>
      </c>
      <c r="Q113" s="7"/>
      <c r="R113" s="7"/>
      <c r="V113" s="33"/>
      <c r="AA113" s="33"/>
      <c r="AD113" s="33"/>
      <c r="AE113" s="33"/>
      <c r="AF113" s="3" t="s">
        <v>150</v>
      </c>
      <c r="AH113" t="s">
        <v>90</v>
      </c>
      <c r="AI113" t="s">
        <v>131</v>
      </c>
      <c r="AL113" s="57"/>
    </row>
    <row r="114" spans="2:38" x14ac:dyDescent="0.25">
      <c r="B114" t="s">
        <v>5</v>
      </c>
      <c r="C114" s="18" t="s">
        <v>34</v>
      </c>
      <c r="D114" s="7" t="s">
        <v>141</v>
      </c>
      <c r="E114" s="20" t="s">
        <v>148</v>
      </c>
      <c r="F114" s="28">
        <v>768</v>
      </c>
      <c r="G114" s="28">
        <v>768</v>
      </c>
      <c r="H114" s="28">
        <v>45</v>
      </c>
      <c r="I114" s="70">
        <v>0.39921909999999999</v>
      </c>
      <c r="J114" s="70">
        <v>0.39921909999999999</v>
      </c>
      <c r="K114" s="70">
        <v>5</v>
      </c>
      <c r="M114" s="7" t="s">
        <v>2</v>
      </c>
      <c r="N114" s="7" t="s">
        <v>2</v>
      </c>
      <c r="P114" s="7" t="s">
        <v>2</v>
      </c>
      <c r="Q114" s="7"/>
      <c r="R114" s="7"/>
      <c r="V114" s="33"/>
      <c r="AA114" s="33"/>
      <c r="AD114" s="33"/>
      <c r="AE114" s="33"/>
      <c r="AF114" s="3" t="s">
        <v>150</v>
      </c>
      <c r="AH114" t="s">
        <v>34</v>
      </c>
      <c r="AL114" s="57"/>
    </row>
    <row r="115" spans="2:38" x14ac:dyDescent="0.25">
      <c r="B115" t="s">
        <v>5</v>
      </c>
      <c r="C115" s="18" t="s">
        <v>35</v>
      </c>
      <c r="D115" s="7" t="s">
        <v>141</v>
      </c>
      <c r="E115" s="20" t="s">
        <v>148</v>
      </c>
      <c r="F115" s="28">
        <v>768</v>
      </c>
      <c r="G115" s="28">
        <v>768</v>
      </c>
      <c r="H115" s="28">
        <v>47</v>
      </c>
      <c r="I115" s="70">
        <v>0.45123460999999998</v>
      </c>
      <c r="J115" s="70">
        <v>0.45123460999999998</v>
      </c>
      <c r="K115" s="70">
        <v>5</v>
      </c>
      <c r="M115" s="7" t="s">
        <v>2</v>
      </c>
      <c r="N115" s="7" t="s">
        <v>2</v>
      </c>
      <c r="P115" s="7" t="s">
        <v>2</v>
      </c>
      <c r="Q115" s="7"/>
      <c r="R115" s="7"/>
      <c r="V115" s="33"/>
      <c r="AA115" s="33"/>
      <c r="AD115" s="33"/>
      <c r="AE115" s="33"/>
      <c r="AF115" s="3" t="s">
        <v>150</v>
      </c>
      <c r="AH115" t="s">
        <v>35</v>
      </c>
      <c r="AL115" s="57"/>
    </row>
    <row r="116" spans="2:38" x14ac:dyDescent="0.25">
      <c r="B116" t="s">
        <v>5</v>
      </c>
      <c r="C116" s="18" t="s">
        <v>36</v>
      </c>
      <c r="D116" s="7" t="s">
        <v>141</v>
      </c>
      <c r="E116" s="20" t="s">
        <v>148</v>
      </c>
      <c r="F116" s="28">
        <v>768</v>
      </c>
      <c r="G116" s="28">
        <v>768</v>
      </c>
      <c r="H116" s="28">
        <v>59</v>
      </c>
      <c r="I116" s="70">
        <v>0.45324445000000002</v>
      </c>
      <c r="J116" s="70">
        <v>0.45324445000000002</v>
      </c>
      <c r="K116" s="70">
        <v>5</v>
      </c>
      <c r="M116" s="7" t="s">
        <v>2</v>
      </c>
      <c r="N116" s="7" t="s">
        <v>2</v>
      </c>
      <c r="Q116" s="7"/>
      <c r="R116" s="7"/>
      <c r="V116" s="33"/>
      <c r="AA116" s="33"/>
      <c r="AD116" s="33"/>
      <c r="AE116" s="33"/>
      <c r="AF116" s="3" t="s">
        <v>150</v>
      </c>
      <c r="AH116" t="s">
        <v>36</v>
      </c>
      <c r="AL116" s="57"/>
    </row>
    <row r="117" spans="2:38" x14ac:dyDescent="0.25">
      <c r="B117" t="s">
        <v>5</v>
      </c>
      <c r="C117" s="18" t="s">
        <v>37</v>
      </c>
      <c r="D117" s="7" t="s">
        <v>141</v>
      </c>
      <c r="E117" s="20" t="s">
        <v>148</v>
      </c>
      <c r="F117" s="28">
        <v>768</v>
      </c>
      <c r="G117" s="28">
        <v>768</v>
      </c>
      <c r="H117" s="28">
        <v>44</v>
      </c>
      <c r="I117" s="70">
        <v>0.45643615999999998</v>
      </c>
      <c r="J117" s="70">
        <v>0.45643615999999998</v>
      </c>
      <c r="K117" s="70">
        <v>5</v>
      </c>
      <c r="M117" s="7" t="s">
        <v>2</v>
      </c>
      <c r="N117" s="7" t="s">
        <v>2</v>
      </c>
      <c r="P117" s="7" t="s">
        <v>2</v>
      </c>
      <c r="Q117" s="7"/>
      <c r="R117" s="7"/>
      <c r="V117" s="33"/>
      <c r="AA117" s="33"/>
      <c r="AD117" s="33"/>
      <c r="AE117" s="33"/>
      <c r="AF117" s="3" t="s">
        <v>150</v>
      </c>
      <c r="AH117" t="s">
        <v>37</v>
      </c>
      <c r="AL117" s="57"/>
    </row>
    <row r="118" spans="2:38" x14ac:dyDescent="0.25">
      <c r="B118" t="s">
        <v>5</v>
      </c>
      <c r="C118" s="18" t="s">
        <v>38</v>
      </c>
      <c r="D118" s="7" t="s">
        <v>141</v>
      </c>
      <c r="E118" s="20" t="s">
        <v>148</v>
      </c>
      <c r="F118" s="28">
        <v>768</v>
      </c>
      <c r="G118" s="28">
        <v>768</v>
      </c>
      <c r="H118" s="28">
        <v>53</v>
      </c>
      <c r="I118" s="70">
        <v>0.47334120000000002</v>
      </c>
      <c r="J118" s="70">
        <v>0.47334120000000002</v>
      </c>
      <c r="K118" s="70">
        <v>5</v>
      </c>
      <c r="M118" s="7" t="s">
        <v>2</v>
      </c>
      <c r="N118" s="7" t="s">
        <v>2</v>
      </c>
      <c r="P118" s="7" t="s">
        <v>2</v>
      </c>
      <c r="Q118" s="7"/>
      <c r="R118" s="7"/>
      <c r="V118" s="33"/>
      <c r="AA118" s="33"/>
      <c r="AD118" s="33"/>
      <c r="AE118" s="33"/>
      <c r="AF118" s="3" t="s">
        <v>150</v>
      </c>
      <c r="AH118" t="s">
        <v>38</v>
      </c>
      <c r="AL118" s="57"/>
    </row>
    <row r="119" spans="2:38" x14ac:dyDescent="0.25">
      <c r="B119" t="s">
        <v>5</v>
      </c>
      <c r="C119" s="18" t="s">
        <v>43</v>
      </c>
      <c r="D119" s="7" t="s">
        <v>141</v>
      </c>
      <c r="E119" s="20" t="s">
        <v>148</v>
      </c>
      <c r="F119" s="28">
        <v>768</v>
      </c>
      <c r="G119" s="28">
        <v>768</v>
      </c>
      <c r="H119" s="28">
        <v>53</v>
      </c>
      <c r="I119" s="70">
        <v>0.45383537000000002</v>
      </c>
      <c r="J119" s="70">
        <v>0.45383537000000002</v>
      </c>
      <c r="K119" s="70">
        <v>5</v>
      </c>
      <c r="M119" s="7" t="s">
        <v>2</v>
      </c>
      <c r="N119" s="7" t="s">
        <v>2</v>
      </c>
      <c r="Q119" s="7"/>
      <c r="R119" s="7"/>
      <c r="V119" s="33"/>
      <c r="AA119" s="33"/>
      <c r="AD119" s="33"/>
      <c r="AE119" s="33"/>
      <c r="AF119" s="3" t="s">
        <v>150</v>
      </c>
      <c r="AH119" t="s">
        <v>43</v>
      </c>
      <c r="AL119" s="57"/>
    </row>
    <row r="120" spans="2:38" x14ac:dyDescent="0.25">
      <c r="B120" t="s">
        <v>5</v>
      </c>
      <c r="C120" s="18" t="s">
        <v>39</v>
      </c>
      <c r="D120" s="7" t="s">
        <v>141</v>
      </c>
      <c r="E120" s="20" t="s">
        <v>148</v>
      </c>
      <c r="F120" s="28">
        <v>768</v>
      </c>
      <c r="G120" s="28">
        <v>768</v>
      </c>
      <c r="H120" s="28">
        <v>55</v>
      </c>
      <c r="I120" s="70">
        <v>0.48244389999999998</v>
      </c>
      <c r="J120" s="70">
        <v>0.48244389999999998</v>
      </c>
      <c r="K120" s="70">
        <v>5</v>
      </c>
      <c r="M120" s="7" t="s">
        <v>2</v>
      </c>
      <c r="N120" s="7" t="s">
        <v>2</v>
      </c>
      <c r="P120" s="7" t="s">
        <v>2</v>
      </c>
      <c r="Q120" s="7"/>
      <c r="R120" s="7"/>
      <c r="V120" s="33"/>
      <c r="AA120" s="33"/>
      <c r="AD120" s="33"/>
      <c r="AE120" s="33"/>
      <c r="AF120" s="3" t="s">
        <v>150</v>
      </c>
      <c r="AH120" t="s">
        <v>39</v>
      </c>
      <c r="AL120" s="57"/>
    </row>
    <row r="121" spans="2:38" x14ac:dyDescent="0.25">
      <c r="B121" t="s">
        <v>5</v>
      </c>
      <c r="C121" s="18" t="s">
        <v>44</v>
      </c>
      <c r="D121" s="7" t="s">
        <v>141</v>
      </c>
      <c r="E121" s="20" t="s">
        <v>148</v>
      </c>
      <c r="F121" s="28">
        <v>768</v>
      </c>
      <c r="G121" s="28">
        <v>768</v>
      </c>
      <c r="H121" s="28">
        <v>49</v>
      </c>
      <c r="I121" s="70">
        <v>0.48114352999999999</v>
      </c>
      <c r="J121" s="70">
        <v>0.48114352999999999</v>
      </c>
      <c r="K121" s="70">
        <v>5</v>
      </c>
      <c r="M121" s="7" t="s">
        <v>2</v>
      </c>
      <c r="N121" s="7" t="s">
        <v>2</v>
      </c>
      <c r="Q121" s="7"/>
      <c r="R121" s="7"/>
      <c r="V121" s="33"/>
      <c r="AA121" s="33"/>
      <c r="AD121" s="33"/>
      <c r="AE121" s="33"/>
      <c r="AF121" s="3" t="s">
        <v>150</v>
      </c>
      <c r="AH121" t="s">
        <v>44</v>
      </c>
      <c r="AL121" s="57"/>
    </row>
    <row r="122" spans="2:38" x14ac:dyDescent="0.25">
      <c r="B122" t="s">
        <v>5</v>
      </c>
      <c r="C122" s="18" t="s">
        <v>45</v>
      </c>
      <c r="D122" s="7" t="s">
        <v>141</v>
      </c>
      <c r="E122" s="20" t="s">
        <v>148</v>
      </c>
      <c r="F122" s="28">
        <v>768</v>
      </c>
      <c r="G122" s="28">
        <v>768</v>
      </c>
      <c r="H122" s="28">
        <v>49</v>
      </c>
      <c r="I122" s="70">
        <v>0.45253500000000002</v>
      </c>
      <c r="J122" s="70">
        <v>0.45253500000000002</v>
      </c>
      <c r="K122" s="70">
        <v>5</v>
      </c>
      <c r="M122" s="7" t="s">
        <v>2</v>
      </c>
      <c r="N122" s="7" t="s">
        <v>2</v>
      </c>
      <c r="P122" s="7" t="s">
        <v>2</v>
      </c>
      <c r="Q122" s="7"/>
      <c r="R122" s="7"/>
      <c r="V122" s="33"/>
      <c r="AA122" s="33"/>
      <c r="AD122" s="33"/>
      <c r="AE122" s="33"/>
      <c r="AF122" s="3" t="s">
        <v>150</v>
      </c>
      <c r="AH122" t="s">
        <v>45</v>
      </c>
      <c r="AL122" s="57"/>
    </row>
    <row r="123" spans="2:38" x14ac:dyDescent="0.25">
      <c r="B123" t="s">
        <v>5</v>
      </c>
      <c r="C123" s="10" t="s">
        <v>91</v>
      </c>
      <c r="D123" s="7" t="s">
        <v>141</v>
      </c>
      <c r="E123" s="20" t="s">
        <v>148</v>
      </c>
      <c r="F123" s="28">
        <v>768</v>
      </c>
      <c r="G123" s="28">
        <v>768</v>
      </c>
      <c r="H123" s="28">
        <v>49</v>
      </c>
      <c r="I123" s="70">
        <v>0.44863382000000002</v>
      </c>
      <c r="J123" s="70">
        <v>0.44863382000000002</v>
      </c>
      <c r="K123" s="70">
        <v>5</v>
      </c>
      <c r="M123" s="7" t="s">
        <v>2</v>
      </c>
      <c r="N123" s="7" t="s">
        <v>2</v>
      </c>
      <c r="Q123" s="7"/>
      <c r="R123" s="7"/>
      <c r="V123" s="33"/>
      <c r="AA123" s="33"/>
      <c r="AD123" s="33"/>
      <c r="AE123" s="33"/>
      <c r="AF123" s="3" t="s">
        <v>150</v>
      </c>
      <c r="AH123" t="s">
        <v>91</v>
      </c>
      <c r="AI123" t="s">
        <v>131</v>
      </c>
      <c r="AL123" s="57"/>
    </row>
    <row r="124" spans="2:38" x14ac:dyDescent="0.25">
      <c r="B124" t="s">
        <v>5</v>
      </c>
      <c r="C124" s="10" t="s">
        <v>92</v>
      </c>
      <c r="D124" s="7" t="s">
        <v>141</v>
      </c>
      <c r="E124" s="20" t="s">
        <v>148</v>
      </c>
      <c r="F124" s="28">
        <v>768</v>
      </c>
      <c r="G124" s="28">
        <v>768</v>
      </c>
      <c r="H124" s="28">
        <v>50</v>
      </c>
      <c r="I124" s="70">
        <v>0.39531790999999999</v>
      </c>
      <c r="J124" s="70">
        <v>0.39531790999999999</v>
      </c>
      <c r="K124" s="70">
        <v>5</v>
      </c>
      <c r="M124" s="7" t="s">
        <v>2</v>
      </c>
      <c r="N124" s="7" t="s">
        <v>2</v>
      </c>
      <c r="Q124" s="7"/>
      <c r="R124" s="7"/>
      <c r="V124" s="33"/>
      <c r="AA124" s="33"/>
      <c r="AD124" s="33"/>
      <c r="AE124" s="33"/>
      <c r="AF124" s="3" t="s">
        <v>150</v>
      </c>
      <c r="AH124" t="s">
        <v>92</v>
      </c>
      <c r="AI124" t="s">
        <v>131</v>
      </c>
      <c r="AL124" s="57"/>
    </row>
    <row r="125" spans="2:38" x14ac:dyDescent="0.25">
      <c r="B125" t="s">
        <v>5</v>
      </c>
      <c r="C125" s="18" t="s">
        <v>46</v>
      </c>
      <c r="D125" s="7" t="s">
        <v>141</v>
      </c>
      <c r="E125" s="20" t="s">
        <v>148</v>
      </c>
      <c r="F125" s="28">
        <v>768</v>
      </c>
      <c r="G125" s="28">
        <v>768</v>
      </c>
      <c r="H125" s="28">
        <v>48</v>
      </c>
      <c r="I125" s="70">
        <v>0.45513576</v>
      </c>
      <c r="J125" s="70">
        <v>0.45513576</v>
      </c>
      <c r="K125" s="70">
        <v>5</v>
      </c>
      <c r="M125" s="7" t="s">
        <v>2</v>
      </c>
      <c r="N125" s="7" t="s">
        <v>2</v>
      </c>
      <c r="Q125" s="7"/>
      <c r="R125" s="7"/>
      <c r="V125" s="33"/>
      <c r="AA125" s="33"/>
      <c r="AD125" s="33"/>
      <c r="AE125" s="33"/>
      <c r="AF125" s="3" t="s">
        <v>150</v>
      </c>
      <c r="AH125" t="s">
        <v>46</v>
      </c>
      <c r="AL125" s="57"/>
    </row>
    <row r="126" spans="2:38" x14ac:dyDescent="0.25">
      <c r="B126" t="s">
        <v>5</v>
      </c>
      <c r="C126" s="18" t="s">
        <v>47</v>
      </c>
      <c r="D126" s="7" t="s">
        <v>141</v>
      </c>
      <c r="E126" s="20" t="s">
        <v>148</v>
      </c>
      <c r="F126" s="28">
        <v>768</v>
      </c>
      <c r="G126" s="28">
        <v>768</v>
      </c>
      <c r="H126" s="28">
        <v>50</v>
      </c>
      <c r="I126" s="70">
        <v>0.40312025000000001</v>
      </c>
      <c r="J126" s="70">
        <v>0.40312025000000001</v>
      </c>
      <c r="K126" s="70">
        <v>5</v>
      </c>
      <c r="M126" s="7" t="s">
        <v>2</v>
      </c>
      <c r="N126" s="7" t="s">
        <v>2</v>
      </c>
      <c r="Q126" s="7"/>
      <c r="R126" s="7"/>
      <c r="V126" s="33"/>
      <c r="AA126" s="33"/>
      <c r="AD126" s="33"/>
      <c r="AE126" s="33"/>
      <c r="AF126" s="3" t="s">
        <v>150</v>
      </c>
      <c r="AH126" t="s">
        <v>47</v>
      </c>
      <c r="AL126" s="57"/>
    </row>
    <row r="127" spans="2:38" x14ac:dyDescent="0.25">
      <c r="B127" t="s">
        <v>5</v>
      </c>
      <c r="C127" s="10" t="s">
        <v>114</v>
      </c>
      <c r="D127" s="7" t="s">
        <v>141</v>
      </c>
      <c r="E127" s="20" t="s">
        <v>148</v>
      </c>
      <c r="F127" s="28">
        <v>512</v>
      </c>
      <c r="G127" s="28">
        <v>512</v>
      </c>
      <c r="H127" s="28">
        <v>60</v>
      </c>
      <c r="I127" s="70">
        <v>0.74565994999999996</v>
      </c>
      <c r="J127" s="70">
        <v>0.74566001000000004</v>
      </c>
      <c r="K127" s="70">
        <v>5</v>
      </c>
      <c r="M127" s="7" t="s">
        <v>2</v>
      </c>
      <c r="N127" s="7" t="s">
        <v>2</v>
      </c>
      <c r="Q127" s="7"/>
      <c r="R127" s="7"/>
      <c r="V127" s="33"/>
      <c r="AA127" s="33"/>
      <c r="AD127" s="33"/>
      <c r="AE127" s="33"/>
      <c r="AF127" s="3" t="s">
        <v>150</v>
      </c>
      <c r="AH127" t="s">
        <v>114</v>
      </c>
      <c r="AI127" t="s">
        <v>131</v>
      </c>
      <c r="AL127" s="57"/>
    </row>
    <row r="128" spans="2:38" x14ac:dyDescent="0.25">
      <c r="B128" t="s">
        <v>5</v>
      </c>
      <c r="C128" s="18" t="s">
        <v>40</v>
      </c>
      <c r="D128" s="7" t="s">
        <v>141</v>
      </c>
      <c r="E128" s="20" t="s">
        <v>148</v>
      </c>
      <c r="F128" s="28">
        <v>512</v>
      </c>
      <c r="G128" s="28">
        <v>512</v>
      </c>
      <c r="H128" s="28">
        <v>52</v>
      </c>
      <c r="I128" s="70">
        <v>0.67044395000000001</v>
      </c>
      <c r="J128" s="70">
        <v>0.67044400999999998</v>
      </c>
      <c r="K128" s="70">
        <v>5</v>
      </c>
      <c r="M128" s="7" t="s">
        <v>2</v>
      </c>
      <c r="N128" s="7" t="s">
        <v>2</v>
      </c>
      <c r="Q128" s="7"/>
      <c r="R128" s="7"/>
      <c r="V128" s="33"/>
      <c r="AA128" s="33"/>
      <c r="AD128" s="33"/>
      <c r="AE128" s="33"/>
      <c r="AF128" s="3" t="s">
        <v>150</v>
      </c>
      <c r="AH128" t="s">
        <v>40</v>
      </c>
      <c r="AL128" s="57"/>
    </row>
    <row r="129" spans="1:39" x14ac:dyDescent="0.25">
      <c r="B129" t="s">
        <v>5</v>
      </c>
      <c r="C129" s="2" t="s">
        <v>41</v>
      </c>
      <c r="D129" s="7" t="s">
        <v>141</v>
      </c>
      <c r="E129" s="20" t="s">
        <v>148</v>
      </c>
      <c r="F129" s="28">
        <v>512</v>
      </c>
      <c r="G129" s="28">
        <v>512</v>
      </c>
      <c r="H129" s="28">
        <v>54</v>
      </c>
      <c r="I129" s="70">
        <v>0.70971494999999996</v>
      </c>
      <c r="J129" s="70">
        <v>0.70971501000000004</v>
      </c>
      <c r="K129" s="70">
        <v>5</v>
      </c>
      <c r="M129" s="7" t="s">
        <v>2</v>
      </c>
      <c r="N129" s="7" t="s">
        <v>2</v>
      </c>
      <c r="Q129" s="7"/>
      <c r="R129" s="7"/>
      <c r="V129" s="33"/>
      <c r="AA129" s="33"/>
      <c r="AD129" s="33"/>
      <c r="AE129" s="33"/>
      <c r="AF129" s="3" t="s">
        <v>150</v>
      </c>
      <c r="AH129" t="s">
        <v>41</v>
      </c>
      <c r="AL129" s="57"/>
    </row>
    <row r="130" spans="1:39" x14ac:dyDescent="0.25">
      <c r="B130" t="s">
        <v>5</v>
      </c>
      <c r="C130" s="2" t="s">
        <v>48</v>
      </c>
      <c r="D130" s="7" t="s">
        <v>141</v>
      </c>
      <c r="E130" s="20" t="s">
        <v>148</v>
      </c>
      <c r="F130" s="28">
        <v>512</v>
      </c>
      <c r="G130" s="28">
        <v>512</v>
      </c>
      <c r="H130" s="28">
        <v>58</v>
      </c>
      <c r="I130" s="70">
        <v>0.71016192</v>
      </c>
      <c r="J130" s="70">
        <v>0.71016197999999997</v>
      </c>
      <c r="K130" s="70">
        <v>5</v>
      </c>
      <c r="M130" s="7" t="s">
        <v>2</v>
      </c>
      <c r="N130" s="7" t="s">
        <v>2</v>
      </c>
      <c r="Q130" s="7"/>
      <c r="R130" s="7"/>
      <c r="V130" s="33"/>
      <c r="AA130" s="33"/>
      <c r="AD130" s="33"/>
      <c r="AE130" s="33"/>
      <c r="AF130" s="3" t="s">
        <v>150</v>
      </c>
      <c r="AH130" t="s">
        <v>48</v>
      </c>
      <c r="AL130" s="57"/>
    </row>
    <row r="131" spans="1:39" s="5" customFormat="1" x14ac:dyDescent="0.25">
      <c r="A131" s="1"/>
      <c r="B131" s="5" t="s">
        <v>5</v>
      </c>
      <c r="C131" s="6" t="s">
        <v>42</v>
      </c>
      <c r="D131" s="4" t="s">
        <v>141</v>
      </c>
      <c r="E131" s="20" t="s">
        <v>148</v>
      </c>
      <c r="F131" s="28">
        <v>512</v>
      </c>
      <c r="G131" s="28">
        <v>512</v>
      </c>
      <c r="H131" s="28">
        <v>47</v>
      </c>
      <c r="I131" s="70">
        <v>0.74792892</v>
      </c>
      <c r="J131" s="70">
        <v>0.74792897999999997</v>
      </c>
      <c r="K131" s="70">
        <v>5</v>
      </c>
      <c r="L131" s="4"/>
      <c r="M131" s="7" t="s">
        <v>2</v>
      </c>
      <c r="N131" s="7" t="s">
        <v>2</v>
      </c>
      <c r="O131" s="7"/>
      <c r="P131" s="7"/>
      <c r="Q131" s="4"/>
      <c r="R131" s="7"/>
      <c r="S131" s="4"/>
      <c r="T131" s="7"/>
      <c r="U131" s="7"/>
      <c r="V131" s="35"/>
      <c r="W131" s="7"/>
      <c r="X131" s="7"/>
      <c r="Y131" s="7"/>
      <c r="Z131" s="7"/>
      <c r="AA131" s="35"/>
      <c r="AB131" s="7"/>
      <c r="AC131" s="7"/>
      <c r="AD131" s="35"/>
      <c r="AE131" s="35"/>
      <c r="AF131" s="3" t="s">
        <v>150</v>
      </c>
      <c r="AH131" s="5" t="s">
        <v>42</v>
      </c>
      <c r="AJ131" s="4"/>
      <c r="AK131" s="4"/>
      <c r="AL131" s="57"/>
      <c r="AM131"/>
    </row>
    <row r="132" spans="1:39" x14ac:dyDescent="0.25">
      <c r="B132" t="s">
        <v>6</v>
      </c>
      <c r="C132" s="22" t="s">
        <v>49</v>
      </c>
      <c r="D132" s="22" t="s">
        <v>87</v>
      </c>
      <c r="F132" s="28"/>
      <c r="G132" s="28"/>
      <c r="H132" s="28"/>
      <c r="M132" s="7" t="s">
        <v>85</v>
      </c>
      <c r="Q132" s="7"/>
      <c r="R132" s="7"/>
      <c r="V132" s="33"/>
      <c r="AA132" s="33"/>
      <c r="AD132" s="33"/>
      <c r="AE132" s="33"/>
      <c r="AF132" s="23" t="s">
        <v>144</v>
      </c>
      <c r="AH132" t="s">
        <v>122</v>
      </c>
      <c r="AL132" s="57"/>
    </row>
    <row r="133" spans="1:39" x14ac:dyDescent="0.25">
      <c r="B133" t="s">
        <v>6</v>
      </c>
      <c r="C133" s="1" t="s">
        <v>50</v>
      </c>
      <c r="D133" s="1" t="s">
        <v>87</v>
      </c>
      <c r="E133" s="1" t="s">
        <v>147</v>
      </c>
      <c r="F133" s="28">
        <v>512</v>
      </c>
      <c r="G133" s="28">
        <v>512</v>
      </c>
      <c r="H133" s="28">
        <v>519</v>
      </c>
      <c r="I133" s="70">
        <v>0.55859375</v>
      </c>
      <c r="J133" s="70">
        <v>0.55859375</v>
      </c>
      <c r="K133" s="70">
        <v>0.60000008000000005</v>
      </c>
      <c r="M133" s="7" t="s">
        <v>2</v>
      </c>
      <c r="N133" s="7" t="s">
        <v>2</v>
      </c>
      <c r="Q133" s="7"/>
      <c r="R133" s="7"/>
      <c r="V133" s="33"/>
      <c r="AA133" s="33"/>
      <c r="AD133" s="33"/>
      <c r="AE133" s="33"/>
      <c r="AH133" t="s">
        <v>104</v>
      </c>
      <c r="AL133" s="57"/>
    </row>
    <row r="134" spans="1:39" x14ac:dyDescent="0.25">
      <c r="B134" t="s">
        <v>6</v>
      </c>
      <c r="C134" s="1" t="s">
        <v>51</v>
      </c>
      <c r="D134" s="1" t="s">
        <v>87</v>
      </c>
      <c r="E134" s="1" t="s">
        <v>147</v>
      </c>
      <c r="F134" s="28">
        <v>512</v>
      </c>
      <c r="G134" s="28">
        <v>512</v>
      </c>
      <c r="H134" s="28">
        <v>490</v>
      </c>
      <c r="I134" s="70">
        <v>0.6796875</v>
      </c>
      <c r="J134" s="70">
        <v>0.6796875</v>
      </c>
      <c r="K134" s="70">
        <v>0.60000001999999997</v>
      </c>
      <c r="M134" s="7" t="s">
        <v>2</v>
      </c>
      <c r="N134" s="7" t="s">
        <v>2</v>
      </c>
      <c r="Q134" s="7"/>
      <c r="R134" s="7"/>
      <c r="V134" s="33"/>
      <c r="AA134" s="33"/>
      <c r="AD134" s="33"/>
      <c r="AE134" s="33"/>
      <c r="AH134" t="s">
        <v>125</v>
      </c>
      <c r="AL134" s="57"/>
    </row>
    <row r="135" spans="1:39" x14ac:dyDescent="0.25">
      <c r="B135" t="s">
        <v>6</v>
      </c>
      <c r="C135" s="1" t="s">
        <v>52</v>
      </c>
      <c r="D135" s="1" t="s">
        <v>87</v>
      </c>
      <c r="E135" s="1" t="s">
        <v>147</v>
      </c>
      <c r="F135" s="28">
        <v>512</v>
      </c>
      <c r="G135" s="28">
        <v>512</v>
      </c>
      <c r="H135" s="28">
        <v>550</v>
      </c>
      <c r="I135" s="70">
        <v>0.63476562000000003</v>
      </c>
      <c r="J135" s="70">
        <v>0.63476562000000003</v>
      </c>
      <c r="K135" s="70">
        <v>0.60000001999999997</v>
      </c>
      <c r="M135" s="7" t="s">
        <v>2</v>
      </c>
      <c r="N135" s="7" t="s">
        <v>2</v>
      </c>
      <c r="Q135" s="7"/>
      <c r="R135" s="7"/>
      <c r="V135" s="33"/>
      <c r="AA135" s="33"/>
      <c r="AD135" s="33"/>
      <c r="AE135" s="33"/>
      <c r="AH135" t="s">
        <v>126</v>
      </c>
      <c r="AL135" s="57"/>
    </row>
    <row r="136" spans="1:39" x14ac:dyDescent="0.25">
      <c r="B136" t="s">
        <v>6</v>
      </c>
      <c r="C136" s="1" t="s">
        <v>53</v>
      </c>
      <c r="D136" s="1" t="s">
        <v>87</v>
      </c>
      <c r="E136" s="1" t="s">
        <v>147</v>
      </c>
      <c r="F136" s="28">
        <v>512</v>
      </c>
      <c r="G136" s="28">
        <v>512</v>
      </c>
      <c r="H136" s="28">
        <v>488</v>
      </c>
      <c r="I136" s="70">
        <v>0.51757812000000003</v>
      </c>
      <c r="J136" s="70">
        <v>0.51757812000000003</v>
      </c>
      <c r="K136" s="70">
        <v>0.60000014000000002</v>
      </c>
      <c r="M136" s="7" t="s">
        <v>2</v>
      </c>
      <c r="N136" s="7" t="s">
        <v>2</v>
      </c>
      <c r="Q136" s="7"/>
      <c r="R136" s="7"/>
      <c r="V136" s="33"/>
      <c r="AA136" s="33"/>
      <c r="AD136" s="33"/>
      <c r="AE136" s="33"/>
      <c r="AH136" t="s">
        <v>105</v>
      </c>
      <c r="AL136" s="57"/>
    </row>
    <row r="137" spans="1:39" x14ac:dyDescent="0.25">
      <c r="B137" t="s">
        <v>6</v>
      </c>
      <c r="C137" s="1" t="s">
        <v>54</v>
      </c>
      <c r="D137" s="1" t="s">
        <v>138</v>
      </c>
      <c r="E137" s="20" t="s">
        <v>148</v>
      </c>
      <c r="F137" s="28">
        <v>512</v>
      </c>
      <c r="G137" s="28">
        <v>512</v>
      </c>
      <c r="H137" s="28">
        <v>470</v>
      </c>
      <c r="I137" s="70">
        <v>0.59960937999999997</v>
      </c>
      <c r="J137" s="70">
        <v>0.59960937999999997</v>
      </c>
      <c r="K137" s="70">
        <v>0.60000001999999997</v>
      </c>
      <c r="M137" s="7" t="s">
        <v>2</v>
      </c>
      <c r="N137" s="7" t="s">
        <v>2</v>
      </c>
      <c r="Q137" s="7"/>
      <c r="R137" s="7"/>
      <c r="V137" s="33"/>
      <c r="AA137" s="33"/>
      <c r="AD137" s="33"/>
      <c r="AE137" s="33"/>
      <c r="AF137" s="11"/>
      <c r="AH137" t="s">
        <v>106</v>
      </c>
      <c r="AL137" s="57"/>
    </row>
    <row r="138" spans="1:39" x14ac:dyDescent="0.25">
      <c r="B138" t="s">
        <v>6</v>
      </c>
      <c r="C138" s="1" t="s">
        <v>55</v>
      </c>
      <c r="D138" s="1" t="s">
        <v>138</v>
      </c>
      <c r="E138" s="20" t="s">
        <v>148</v>
      </c>
      <c r="F138" s="28">
        <v>512</v>
      </c>
      <c r="G138" s="28">
        <v>512</v>
      </c>
      <c r="H138" s="28">
        <v>456</v>
      </c>
      <c r="I138" s="70">
        <v>0.54296875</v>
      </c>
      <c r="J138" s="70">
        <v>0.54296875</v>
      </c>
      <c r="K138" s="70">
        <v>0.69999999000000002</v>
      </c>
      <c r="M138" s="7" t="s">
        <v>2</v>
      </c>
      <c r="N138" s="7" t="s">
        <v>2</v>
      </c>
      <c r="Q138" s="7"/>
      <c r="R138" s="7"/>
      <c r="V138" s="33"/>
      <c r="AA138" s="33"/>
      <c r="AD138" s="33"/>
      <c r="AE138" s="33"/>
      <c r="AF138" s="11"/>
      <c r="AH138" t="s">
        <v>108</v>
      </c>
      <c r="AL138" s="57"/>
    </row>
    <row r="139" spans="1:39" x14ac:dyDescent="0.25">
      <c r="B139" t="s">
        <v>6</v>
      </c>
      <c r="C139" s="1" t="s">
        <v>56</v>
      </c>
      <c r="D139" s="1" t="s">
        <v>138</v>
      </c>
      <c r="E139" s="20" t="s">
        <v>148</v>
      </c>
      <c r="F139" s="28">
        <v>512</v>
      </c>
      <c r="G139" s="28">
        <v>512</v>
      </c>
      <c r="H139" s="28">
        <v>468</v>
      </c>
      <c r="I139" s="70">
        <v>0.5625</v>
      </c>
      <c r="J139" s="70">
        <v>0.5625</v>
      </c>
      <c r="K139" s="70">
        <v>0.69999999000000002</v>
      </c>
      <c r="M139" s="7" t="s">
        <v>2</v>
      </c>
      <c r="N139" s="7" t="s">
        <v>2</v>
      </c>
      <c r="Q139" s="7"/>
      <c r="R139" s="7"/>
      <c r="V139" s="33"/>
      <c r="AA139" s="33"/>
      <c r="AD139" s="33"/>
      <c r="AE139" s="33"/>
      <c r="AF139" s="11"/>
      <c r="AH139" t="s">
        <v>109</v>
      </c>
      <c r="AL139" s="57"/>
    </row>
    <row r="140" spans="1:39" x14ac:dyDescent="0.25">
      <c r="B140" t="s">
        <v>6</v>
      </c>
      <c r="C140" s="1" t="s">
        <v>57</v>
      </c>
      <c r="D140" s="1" t="s">
        <v>138</v>
      </c>
      <c r="E140" s="20" t="s">
        <v>148</v>
      </c>
      <c r="F140" s="28">
        <v>512</v>
      </c>
      <c r="G140" s="28">
        <v>512</v>
      </c>
      <c r="H140" s="28">
        <v>475</v>
      </c>
      <c r="I140" s="70">
        <v>0.5546875</v>
      </c>
      <c r="J140" s="70">
        <v>0.5546875</v>
      </c>
      <c r="K140" s="70">
        <v>0.69999999000000002</v>
      </c>
      <c r="M140" s="7" t="s">
        <v>2</v>
      </c>
      <c r="N140" s="7" t="s">
        <v>2</v>
      </c>
      <c r="Q140" s="7"/>
      <c r="R140" s="7"/>
      <c r="V140" s="33"/>
      <c r="AA140" s="33"/>
      <c r="AD140" s="33"/>
      <c r="AE140" s="33"/>
      <c r="AF140" s="11"/>
      <c r="AH140" t="s">
        <v>100</v>
      </c>
      <c r="AL140" s="57"/>
    </row>
    <row r="141" spans="1:39" x14ac:dyDescent="0.25">
      <c r="B141" t="s">
        <v>6</v>
      </c>
      <c r="C141" s="1" t="s">
        <v>58</v>
      </c>
      <c r="D141" s="1" t="s">
        <v>87</v>
      </c>
      <c r="E141" s="10" t="s">
        <v>147</v>
      </c>
      <c r="F141" s="28">
        <v>512</v>
      </c>
      <c r="G141" s="28">
        <v>512</v>
      </c>
      <c r="H141" s="28">
        <v>523</v>
      </c>
      <c r="I141" s="70">
        <v>0.55078125</v>
      </c>
      <c r="J141" s="70">
        <v>0.55078125</v>
      </c>
      <c r="K141" s="70">
        <v>0.60000001999999997</v>
      </c>
      <c r="M141" s="7" t="s">
        <v>2</v>
      </c>
      <c r="N141" s="7" t="s">
        <v>2</v>
      </c>
      <c r="Q141" s="7"/>
      <c r="R141" s="7"/>
      <c r="V141" s="33"/>
      <c r="AA141" s="33"/>
      <c r="AD141" s="33"/>
      <c r="AE141" s="33"/>
      <c r="AH141" t="s">
        <v>112</v>
      </c>
      <c r="AL141" s="57"/>
    </row>
    <row r="142" spans="1:39" x14ac:dyDescent="0.25">
      <c r="B142" t="s">
        <v>6</v>
      </c>
      <c r="C142" s="1" t="s">
        <v>59</v>
      </c>
      <c r="D142" s="1" t="s">
        <v>87</v>
      </c>
      <c r="E142" s="1" t="s">
        <v>147</v>
      </c>
      <c r="F142" s="28">
        <v>512</v>
      </c>
      <c r="G142" s="28">
        <v>512</v>
      </c>
      <c r="H142" s="28">
        <v>736</v>
      </c>
      <c r="I142" s="70">
        <v>0.53710937999999997</v>
      </c>
      <c r="J142" s="70">
        <v>0.53710937999999997</v>
      </c>
      <c r="K142" s="70">
        <v>0.5</v>
      </c>
      <c r="M142" s="7" t="s">
        <v>2</v>
      </c>
      <c r="N142" s="7" t="s">
        <v>2</v>
      </c>
      <c r="Q142" s="7"/>
      <c r="R142" s="7"/>
      <c r="V142" s="33"/>
      <c r="AA142" s="33"/>
      <c r="AD142" s="33"/>
      <c r="AE142" s="33"/>
      <c r="AH142" t="s">
        <v>97</v>
      </c>
      <c r="AL142" s="57"/>
    </row>
    <row r="143" spans="1:39" x14ac:dyDescent="0.25">
      <c r="B143" t="s">
        <v>6</v>
      </c>
      <c r="C143" s="1" t="s">
        <v>60</v>
      </c>
      <c r="D143" s="1" t="s">
        <v>87</v>
      </c>
      <c r="E143" s="1" t="s">
        <v>147</v>
      </c>
      <c r="F143" s="28">
        <v>512</v>
      </c>
      <c r="G143" s="28">
        <v>512</v>
      </c>
      <c r="H143" s="28">
        <v>300</v>
      </c>
      <c r="I143" s="70">
        <v>0.5859375</v>
      </c>
      <c r="J143" s="70">
        <v>0.5859375</v>
      </c>
      <c r="K143" s="70">
        <v>7.6254180000000005E-2</v>
      </c>
      <c r="M143" s="7" t="s">
        <v>2</v>
      </c>
      <c r="N143" s="7" t="s">
        <v>2</v>
      </c>
      <c r="Q143" s="7"/>
      <c r="R143" s="7"/>
      <c r="V143" s="33"/>
      <c r="AA143" s="33"/>
      <c r="AD143" s="33"/>
      <c r="AE143" s="33"/>
      <c r="AH143" t="s">
        <v>99</v>
      </c>
      <c r="AL143" s="57"/>
    </row>
    <row r="144" spans="1:39" x14ac:dyDescent="0.25">
      <c r="B144" t="s">
        <v>6</v>
      </c>
      <c r="C144" s="1" t="s">
        <v>61</v>
      </c>
      <c r="D144" s="1" t="s">
        <v>138</v>
      </c>
      <c r="E144" s="20" t="s">
        <v>148</v>
      </c>
      <c r="F144" s="28">
        <v>512</v>
      </c>
      <c r="G144" s="28">
        <v>512</v>
      </c>
      <c r="H144" s="28">
        <v>689</v>
      </c>
      <c r="I144" s="70">
        <v>0.62304687999999997</v>
      </c>
      <c r="J144" s="70">
        <v>0.62304687999999997</v>
      </c>
      <c r="K144" s="70">
        <v>0.5</v>
      </c>
      <c r="M144" s="7" t="s">
        <v>2</v>
      </c>
      <c r="N144" s="7" t="s">
        <v>2</v>
      </c>
      <c r="Q144" s="7"/>
      <c r="R144" s="7"/>
      <c r="V144" s="33"/>
      <c r="AA144" s="33"/>
      <c r="AD144" s="33"/>
      <c r="AE144" s="33"/>
      <c r="AF144" s="11"/>
      <c r="AH144" t="s">
        <v>118</v>
      </c>
      <c r="AL144" s="57"/>
    </row>
    <row r="145" spans="2:38" x14ac:dyDescent="0.25">
      <c r="B145" t="s">
        <v>6</v>
      </c>
      <c r="C145" s="1" t="s">
        <v>62</v>
      </c>
      <c r="D145" s="1" t="s">
        <v>87</v>
      </c>
      <c r="E145" s="10" t="s">
        <v>147</v>
      </c>
      <c r="F145" s="28">
        <v>512</v>
      </c>
      <c r="G145" s="28">
        <v>512</v>
      </c>
      <c r="H145" s="28">
        <v>731</v>
      </c>
      <c r="I145" s="70">
        <v>0.65625</v>
      </c>
      <c r="J145" s="70">
        <v>0.65625</v>
      </c>
      <c r="K145" s="70">
        <v>0.5</v>
      </c>
      <c r="M145" s="7" t="s">
        <v>2</v>
      </c>
      <c r="N145" s="7" t="s">
        <v>2</v>
      </c>
      <c r="Q145" s="7"/>
      <c r="R145" s="7"/>
      <c r="V145" s="33"/>
      <c r="AA145" s="33"/>
      <c r="AD145" s="33"/>
      <c r="AE145" s="33"/>
      <c r="AH145" t="s">
        <v>119</v>
      </c>
      <c r="AL145" s="57"/>
    </row>
    <row r="146" spans="2:38" x14ac:dyDescent="0.25">
      <c r="B146" t="s">
        <v>6</v>
      </c>
      <c r="C146" s="1" t="s">
        <v>63</v>
      </c>
      <c r="D146" s="1" t="s">
        <v>138</v>
      </c>
      <c r="E146" s="20" t="s">
        <v>148</v>
      </c>
      <c r="F146" s="28">
        <v>512</v>
      </c>
      <c r="G146" s="28">
        <v>512</v>
      </c>
      <c r="H146" s="28">
        <v>761</v>
      </c>
      <c r="I146" s="70">
        <v>0.6640625</v>
      </c>
      <c r="J146" s="70">
        <v>0.6640625</v>
      </c>
      <c r="K146" s="70">
        <v>0.5</v>
      </c>
      <c r="M146" s="7" t="s">
        <v>2</v>
      </c>
      <c r="N146" s="7" t="s">
        <v>2</v>
      </c>
      <c r="Q146" s="7"/>
      <c r="R146" s="7"/>
      <c r="V146" s="33"/>
      <c r="AA146" s="33"/>
      <c r="AD146" s="33"/>
      <c r="AE146" s="33"/>
      <c r="AF146" s="11"/>
      <c r="AH146" t="s">
        <v>120</v>
      </c>
      <c r="AL146" s="57"/>
    </row>
    <row r="147" spans="2:38" x14ac:dyDescent="0.25">
      <c r="B147" t="s">
        <v>6</v>
      </c>
      <c r="C147" s="22" t="s">
        <v>64</v>
      </c>
      <c r="D147" s="22" t="s">
        <v>87</v>
      </c>
      <c r="F147" s="28"/>
      <c r="G147" s="28"/>
      <c r="H147" s="28"/>
      <c r="M147" s="7" t="s">
        <v>85</v>
      </c>
      <c r="Q147" s="7"/>
      <c r="R147" s="7"/>
      <c r="V147" s="33"/>
      <c r="AA147" s="33"/>
      <c r="AD147" s="33"/>
      <c r="AE147" s="33"/>
      <c r="AF147" s="24" t="s">
        <v>145</v>
      </c>
      <c r="AH147" t="s">
        <v>101</v>
      </c>
      <c r="AL147" s="57"/>
    </row>
    <row r="148" spans="2:38" x14ac:dyDescent="0.25">
      <c r="B148" t="s">
        <v>6</v>
      </c>
      <c r="C148" s="1" t="s">
        <v>65</v>
      </c>
      <c r="D148" s="1" t="s">
        <v>138</v>
      </c>
      <c r="E148" s="20" t="s">
        <v>148</v>
      </c>
      <c r="F148" s="28">
        <v>512</v>
      </c>
      <c r="G148" s="28">
        <v>512</v>
      </c>
      <c r="H148" s="28">
        <v>564</v>
      </c>
      <c r="I148" s="70">
        <v>0.50585937999999997</v>
      </c>
      <c r="J148" s="70">
        <v>0.50585937999999997</v>
      </c>
      <c r="K148" s="70">
        <v>0.5</v>
      </c>
      <c r="M148" s="7" t="s">
        <v>2</v>
      </c>
      <c r="N148" s="7" t="s">
        <v>2</v>
      </c>
      <c r="Q148" s="7"/>
      <c r="R148" s="7"/>
      <c r="V148" s="33"/>
      <c r="AA148" s="33"/>
      <c r="AD148" s="33"/>
      <c r="AE148" s="33"/>
      <c r="AF148" s="11"/>
      <c r="AH148" t="s">
        <v>102</v>
      </c>
      <c r="AL148" s="57"/>
    </row>
    <row r="149" spans="2:38" x14ac:dyDescent="0.25">
      <c r="B149" t="s">
        <v>6</v>
      </c>
      <c r="C149" s="1" t="s">
        <v>66</v>
      </c>
      <c r="D149" s="1" t="s">
        <v>87</v>
      </c>
      <c r="E149" s="10" t="s">
        <v>147</v>
      </c>
      <c r="F149" s="28">
        <v>512</v>
      </c>
      <c r="G149" s="28">
        <v>512</v>
      </c>
      <c r="H149" s="28">
        <v>633</v>
      </c>
      <c r="I149" s="70">
        <v>0.60546875</v>
      </c>
      <c r="J149" s="70">
        <v>0.60546875</v>
      </c>
      <c r="K149" s="70">
        <v>0.5</v>
      </c>
      <c r="M149" s="7" t="s">
        <v>2</v>
      </c>
      <c r="N149" s="7" t="s">
        <v>2</v>
      </c>
      <c r="Q149" s="7"/>
      <c r="R149" s="7"/>
      <c r="V149" s="33"/>
      <c r="AA149" s="33"/>
      <c r="AD149" s="33"/>
      <c r="AE149" s="33"/>
      <c r="AH149" t="s">
        <v>123</v>
      </c>
      <c r="AL149" s="57"/>
    </row>
    <row r="150" spans="2:38" x14ac:dyDescent="0.25">
      <c r="B150" t="s">
        <v>6</v>
      </c>
      <c r="C150" s="1" t="s">
        <v>67</v>
      </c>
      <c r="D150" s="1" t="s">
        <v>87</v>
      </c>
      <c r="E150" s="1" t="s">
        <v>147</v>
      </c>
      <c r="F150" s="28">
        <v>512</v>
      </c>
      <c r="G150" s="28">
        <v>512</v>
      </c>
      <c r="H150" s="28">
        <v>661</v>
      </c>
      <c r="I150" s="70">
        <v>0.57617187999999997</v>
      </c>
      <c r="J150" s="70">
        <v>0.57617187999999997</v>
      </c>
      <c r="K150" s="70">
        <v>0.5</v>
      </c>
      <c r="M150" s="7" t="s">
        <v>2</v>
      </c>
      <c r="N150" s="7" t="s">
        <v>2</v>
      </c>
      <c r="Q150" s="7"/>
      <c r="R150" s="7"/>
      <c r="V150" s="33"/>
      <c r="AA150" s="33"/>
      <c r="AD150" s="33"/>
      <c r="AE150" s="33"/>
      <c r="AH150" t="s">
        <v>124</v>
      </c>
      <c r="AL150" s="57"/>
    </row>
    <row r="151" spans="2:38" x14ac:dyDescent="0.25">
      <c r="B151" t="s">
        <v>6</v>
      </c>
      <c r="C151" s="22" t="s">
        <v>68</v>
      </c>
      <c r="D151" s="22" t="s">
        <v>87</v>
      </c>
      <c r="F151" s="28"/>
      <c r="G151" s="28"/>
      <c r="H151" s="28"/>
      <c r="M151" s="7" t="s">
        <v>85</v>
      </c>
      <c r="Q151" s="7"/>
      <c r="R151" s="7"/>
      <c r="V151" s="33"/>
      <c r="AA151" s="33"/>
      <c r="AD151" s="33"/>
      <c r="AE151" s="33"/>
      <c r="AF151" s="24" t="s">
        <v>146</v>
      </c>
      <c r="AH151" t="s">
        <v>107</v>
      </c>
      <c r="AL151" s="57"/>
    </row>
    <row r="152" spans="2:38" x14ac:dyDescent="0.25">
      <c r="B152" t="s">
        <v>6</v>
      </c>
      <c r="C152" s="1" t="s">
        <v>69</v>
      </c>
      <c r="D152" s="1" t="s">
        <v>87</v>
      </c>
      <c r="E152" s="1" t="s">
        <v>147</v>
      </c>
      <c r="F152" s="28">
        <v>512</v>
      </c>
      <c r="G152" s="28">
        <v>512</v>
      </c>
      <c r="H152" s="28">
        <v>597</v>
      </c>
      <c r="I152" s="70">
        <v>0.67382812000000003</v>
      </c>
      <c r="J152" s="70">
        <v>0.67382812000000003</v>
      </c>
      <c r="K152" s="70">
        <v>0.5</v>
      </c>
      <c r="M152" s="7" t="s">
        <v>2</v>
      </c>
      <c r="N152" s="7" t="s">
        <v>2</v>
      </c>
      <c r="Q152" s="7"/>
      <c r="R152" s="7"/>
      <c r="V152" s="33"/>
      <c r="AA152" s="33"/>
      <c r="AD152" s="33"/>
      <c r="AE152" s="33"/>
      <c r="AH152" t="s">
        <v>127</v>
      </c>
      <c r="AL152" s="57"/>
    </row>
    <row r="153" spans="2:38" x14ac:dyDescent="0.25">
      <c r="B153" t="s">
        <v>6</v>
      </c>
      <c r="C153" s="1" t="s">
        <v>70</v>
      </c>
      <c r="D153" s="1" t="s">
        <v>87</v>
      </c>
      <c r="E153" s="1" t="s">
        <v>147</v>
      </c>
      <c r="F153" s="28">
        <v>512</v>
      </c>
      <c r="G153" s="28">
        <v>512</v>
      </c>
      <c r="H153" s="28">
        <v>586</v>
      </c>
      <c r="I153" s="70">
        <v>0.50585937999999997</v>
      </c>
      <c r="J153" s="70">
        <v>0.50585937999999997</v>
      </c>
      <c r="K153" s="70">
        <v>0.5</v>
      </c>
      <c r="M153" s="7" t="s">
        <v>2</v>
      </c>
      <c r="N153" s="7" t="s">
        <v>2</v>
      </c>
      <c r="Q153" s="7"/>
      <c r="R153" s="7"/>
      <c r="V153" s="33"/>
      <c r="AA153" s="33"/>
      <c r="AD153" s="33"/>
      <c r="AE153" s="33"/>
      <c r="AH153" t="s">
        <v>110</v>
      </c>
      <c r="AL153" s="57"/>
    </row>
    <row r="154" spans="2:38" x14ac:dyDescent="0.25">
      <c r="B154" t="s">
        <v>6</v>
      </c>
      <c r="C154" s="1" t="s">
        <v>71</v>
      </c>
      <c r="D154" s="1" t="s">
        <v>138</v>
      </c>
      <c r="E154" s="20" t="s">
        <v>148</v>
      </c>
      <c r="F154" s="28">
        <v>512</v>
      </c>
      <c r="G154" s="28">
        <v>512</v>
      </c>
      <c r="H154" s="28">
        <v>628</v>
      </c>
      <c r="I154" s="70">
        <v>0.703125</v>
      </c>
      <c r="J154" s="70">
        <v>0.703125</v>
      </c>
      <c r="K154" s="70">
        <v>0.5</v>
      </c>
      <c r="M154" s="7" t="s">
        <v>2</v>
      </c>
      <c r="N154" s="7" t="s">
        <v>2</v>
      </c>
      <c r="Q154" s="7"/>
      <c r="R154" s="7"/>
      <c r="V154" s="33"/>
      <c r="AA154" s="33"/>
      <c r="AD154" s="33"/>
      <c r="AE154" s="33"/>
      <c r="AF154" s="11"/>
      <c r="AH154" t="s">
        <v>128</v>
      </c>
      <c r="AL154" s="57"/>
    </row>
    <row r="155" spans="2:38" x14ac:dyDescent="0.25">
      <c r="B155" t="s">
        <v>6</v>
      </c>
      <c r="C155" s="1" t="s">
        <v>72</v>
      </c>
      <c r="D155" s="1" t="s">
        <v>87</v>
      </c>
      <c r="E155" s="1" t="s">
        <v>147</v>
      </c>
      <c r="F155" s="28">
        <v>512</v>
      </c>
      <c r="G155" s="28">
        <v>512</v>
      </c>
      <c r="H155" s="28">
        <v>640</v>
      </c>
      <c r="I155" s="70">
        <v>0.68359375</v>
      </c>
      <c r="J155" s="70">
        <v>0.68359375</v>
      </c>
      <c r="K155" s="70">
        <v>0.5</v>
      </c>
      <c r="M155" s="7" t="s">
        <v>2</v>
      </c>
      <c r="N155" s="7" t="s">
        <v>2</v>
      </c>
      <c r="Q155" s="7"/>
      <c r="R155" s="7"/>
      <c r="V155" s="33"/>
      <c r="AA155" s="33"/>
      <c r="AD155" s="33"/>
      <c r="AE155" s="33"/>
      <c r="AH155" t="s">
        <v>129</v>
      </c>
      <c r="AL155" s="57"/>
    </row>
    <row r="156" spans="2:38" x14ac:dyDescent="0.25">
      <c r="B156" t="s">
        <v>6</v>
      </c>
      <c r="C156" s="1" t="s">
        <v>73</v>
      </c>
      <c r="D156" s="1" t="s">
        <v>87</v>
      </c>
      <c r="E156" s="1" t="s">
        <v>147</v>
      </c>
      <c r="F156" s="28">
        <v>512</v>
      </c>
      <c r="G156" s="28">
        <v>512</v>
      </c>
      <c r="H156" s="28">
        <v>556</v>
      </c>
      <c r="I156" s="70">
        <v>0.5859375</v>
      </c>
      <c r="J156" s="70">
        <v>0.5859375</v>
      </c>
      <c r="K156" s="70">
        <v>0.5</v>
      </c>
      <c r="M156" s="7" t="s">
        <v>2</v>
      </c>
      <c r="N156" s="7" t="s">
        <v>2</v>
      </c>
      <c r="Q156" s="7"/>
      <c r="R156" s="7"/>
      <c r="V156" s="33"/>
      <c r="AA156" s="33"/>
      <c r="AD156" s="33"/>
      <c r="AE156" s="33"/>
      <c r="AH156" s="8" t="s">
        <v>111</v>
      </c>
      <c r="AL156" s="57"/>
    </row>
    <row r="157" spans="2:38" x14ac:dyDescent="0.25">
      <c r="B157" t="s">
        <v>6</v>
      </c>
      <c r="C157" s="1" t="s">
        <v>74</v>
      </c>
      <c r="D157" s="1" t="s">
        <v>138</v>
      </c>
      <c r="E157" s="20" t="s">
        <v>148</v>
      </c>
      <c r="F157" s="28">
        <v>512</v>
      </c>
      <c r="G157" s="28">
        <v>512</v>
      </c>
      <c r="H157" s="28">
        <v>490</v>
      </c>
      <c r="I157" s="70">
        <v>0.51757812000000003</v>
      </c>
      <c r="J157" s="70">
        <v>0.51757812000000003</v>
      </c>
      <c r="K157" s="70">
        <v>0.5</v>
      </c>
      <c r="M157" s="7" t="s">
        <v>2</v>
      </c>
      <c r="N157" s="7" t="s">
        <v>2</v>
      </c>
      <c r="Q157" s="7"/>
      <c r="R157" s="7"/>
      <c r="V157" s="33"/>
      <c r="AA157" s="33"/>
      <c r="AD157" s="33"/>
      <c r="AE157" s="33"/>
      <c r="AF157" s="11"/>
      <c r="AH157" s="8" t="s">
        <v>113</v>
      </c>
      <c r="AL157" s="57"/>
    </row>
    <row r="158" spans="2:38" x14ac:dyDescent="0.25">
      <c r="B158" t="s">
        <v>6</v>
      </c>
      <c r="C158" s="1" t="s">
        <v>75</v>
      </c>
      <c r="D158" s="1" t="s">
        <v>87</v>
      </c>
      <c r="E158" s="1" t="s">
        <v>147</v>
      </c>
      <c r="F158" s="28">
        <v>512</v>
      </c>
      <c r="G158" s="28">
        <v>512</v>
      </c>
      <c r="H158" s="28">
        <v>526</v>
      </c>
      <c r="I158" s="70">
        <v>0.58203125</v>
      </c>
      <c r="J158" s="70">
        <v>0.58203125</v>
      </c>
      <c r="K158" s="70">
        <v>0.5</v>
      </c>
      <c r="M158" s="7" t="s">
        <v>2</v>
      </c>
      <c r="N158" s="7" t="s">
        <v>2</v>
      </c>
      <c r="Q158" s="7"/>
      <c r="R158" s="7"/>
      <c r="V158" s="33"/>
      <c r="AA158" s="33"/>
      <c r="AD158" s="33"/>
      <c r="AE158" s="33"/>
      <c r="AH158" s="8" t="s">
        <v>93</v>
      </c>
      <c r="AL158" s="57"/>
    </row>
    <row r="159" spans="2:38" x14ac:dyDescent="0.25">
      <c r="B159" t="s">
        <v>6</v>
      </c>
      <c r="C159" s="1" t="s">
        <v>76</v>
      </c>
      <c r="D159" s="1" t="s">
        <v>87</v>
      </c>
      <c r="E159" s="1" t="s">
        <v>147</v>
      </c>
      <c r="F159" s="28">
        <v>512</v>
      </c>
      <c r="G159" s="28">
        <v>512</v>
      </c>
      <c r="H159" s="28">
        <v>517</v>
      </c>
      <c r="I159" s="70">
        <v>0.60546875</v>
      </c>
      <c r="J159" s="70">
        <v>0.60546875</v>
      </c>
      <c r="K159" s="70">
        <v>0.5</v>
      </c>
      <c r="M159" s="7" t="s">
        <v>2</v>
      </c>
      <c r="N159" s="7" t="s">
        <v>2</v>
      </c>
      <c r="Q159" s="7"/>
      <c r="R159" s="7"/>
      <c r="V159" s="33"/>
      <c r="AA159" s="33"/>
      <c r="AD159" s="33"/>
      <c r="AE159" s="33"/>
      <c r="AH159" s="8" t="s">
        <v>94</v>
      </c>
      <c r="AL159" s="57"/>
    </row>
    <row r="160" spans="2:38" x14ac:dyDescent="0.25">
      <c r="B160" t="s">
        <v>6</v>
      </c>
      <c r="C160" s="1" t="s">
        <v>77</v>
      </c>
      <c r="D160" s="1" t="s">
        <v>87</v>
      </c>
      <c r="E160" s="1" t="s">
        <v>147</v>
      </c>
      <c r="F160" s="28">
        <v>512</v>
      </c>
      <c r="G160" s="28">
        <v>512</v>
      </c>
      <c r="H160" s="28">
        <v>667</v>
      </c>
      <c r="I160" s="70">
        <v>0.71875</v>
      </c>
      <c r="J160" s="70">
        <v>0.71875</v>
      </c>
      <c r="K160" s="70">
        <v>0.5</v>
      </c>
      <c r="M160" s="7" t="s">
        <v>2</v>
      </c>
      <c r="N160" s="7" t="s">
        <v>2</v>
      </c>
      <c r="Q160" s="7"/>
      <c r="R160" s="7"/>
      <c r="V160" s="33"/>
      <c r="AA160" s="33"/>
      <c r="AD160" s="33"/>
      <c r="AE160" s="33"/>
      <c r="AH160" s="8" t="s">
        <v>115</v>
      </c>
      <c r="AL160" s="57"/>
    </row>
    <row r="161" spans="2:38" x14ac:dyDescent="0.25">
      <c r="B161" t="s">
        <v>6</v>
      </c>
      <c r="C161" s="1" t="s">
        <v>78</v>
      </c>
      <c r="D161" s="1" t="s">
        <v>87</v>
      </c>
      <c r="E161" s="1" t="s">
        <v>147</v>
      </c>
      <c r="F161" s="28">
        <v>512</v>
      </c>
      <c r="G161" s="28">
        <v>512</v>
      </c>
      <c r="H161" s="28">
        <v>551</v>
      </c>
      <c r="I161" s="70">
        <v>0.64453125</v>
      </c>
      <c r="J161" s="70">
        <v>0.64453125</v>
      </c>
      <c r="K161" s="70">
        <v>0.5</v>
      </c>
      <c r="M161" s="7" t="s">
        <v>2</v>
      </c>
      <c r="N161" s="7" t="s">
        <v>2</v>
      </c>
      <c r="Q161" s="7"/>
      <c r="R161" s="7"/>
      <c r="V161" s="33"/>
      <c r="AA161" s="33"/>
      <c r="AD161" s="33"/>
      <c r="AE161" s="33"/>
      <c r="AH161" s="8" t="s">
        <v>116</v>
      </c>
      <c r="AL161" s="57"/>
    </row>
    <row r="162" spans="2:38" x14ac:dyDescent="0.25">
      <c r="B162" t="s">
        <v>6</v>
      </c>
      <c r="C162" s="1" t="s">
        <v>79</v>
      </c>
      <c r="D162" s="1" t="s">
        <v>87</v>
      </c>
      <c r="E162" s="1" t="s">
        <v>147</v>
      </c>
      <c r="F162" s="28">
        <v>512</v>
      </c>
      <c r="G162" s="28">
        <v>512</v>
      </c>
      <c r="H162" s="28">
        <v>591</v>
      </c>
      <c r="I162" s="70">
        <v>0.546875</v>
      </c>
      <c r="J162" s="70">
        <v>0.546875</v>
      </c>
      <c r="K162" s="70">
        <v>0.5</v>
      </c>
      <c r="M162" s="7" t="s">
        <v>2</v>
      </c>
      <c r="N162" s="7" t="s">
        <v>2</v>
      </c>
      <c r="Q162" s="7"/>
      <c r="R162" s="7"/>
      <c r="V162" s="33"/>
      <c r="AA162" s="33"/>
      <c r="AD162" s="33"/>
      <c r="AE162" s="33"/>
      <c r="AH162" s="8" t="s">
        <v>95</v>
      </c>
      <c r="AL162" s="57"/>
    </row>
    <row r="163" spans="2:38" x14ac:dyDescent="0.25">
      <c r="B163" t="s">
        <v>6</v>
      </c>
      <c r="C163" s="1" t="s">
        <v>80</v>
      </c>
      <c r="D163" s="1" t="s">
        <v>138</v>
      </c>
      <c r="E163" s="20" t="s">
        <v>148</v>
      </c>
      <c r="F163" s="28">
        <v>512</v>
      </c>
      <c r="G163" s="28">
        <v>512</v>
      </c>
      <c r="H163" s="28">
        <v>560</v>
      </c>
      <c r="I163" s="70">
        <v>0.56640625</v>
      </c>
      <c r="J163" s="70">
        <v>0.56640625</v>
      </c>
      <c r="K163" s="70">
        <v>0.5</v>
      </c>
      <c r="M163" s="7" t="s">
        <v>2</v>
      </c>
      <c r="N163" s="7" t="s">
        <v>2</v>
      </c>
      <c r="Q163" s="7"/>
      <c r="R163" s="7"/>
      <c r="V163" s="33"/>
      <c r="AA163" s="33"/>
      <c r="AD163" s="33"/>
      <c r="AE163" s="33"/>
      <c r="AF163" s="11"/>
      <c r="AH163" t="s">
        <v>96</v>
      </c>
      <c r="AL163" s="57"/>
    </row>
    <row r="164" spans="2:38" x14ac:dyDescent="0.25">
      <c r="B164" t="s">
        <v>6</v>
      </c>
      <c r="C164" s="1" t="s">
        <v>81</v>
      </c>
      <c r="D164" s="1" t="s">
        <v>87</v>
      </c>
      <c r="E164" s="1" t="s">
        <v>147</v>
      </c>
      <c r="F164" s="28">
        <v>512</v>
      </c>
      <c r="G164" s="28">
        <v>512</v>
      </c>
      <c r="H164" s="28">
        <v>622</v>
      </c>
      <c r="I164" s="70">
        <v>0.60546875</v>
      </c>
      <c r="J164" s="70">
        <v>0.60546875</v>
      </c>
      <c r="K164" s="70">
        <v>0.5</v>
      </c>
      <c r="M164" s="7" t="s">
        <v>2</v>
      </c>
      <c r="N164" s="7" t="s">
        <v>2</v>
      </c>
      <c r="Q164" s="7"/>
      <c r="R164" s="7"/>
      <c r="V164" s="33"/>
      <c r="AA164" s="33"/>
      <c r="AD164" s="33"/>
      <c r="AE164" s="33"/>
      <c r="AH164" t="s">
        <v>117</v>
      </c>
      <c r="AL164" s="57"/>
    </row>
    <row r="165" spans="2:38" x14ac:dyDescent="0.25">
      <c r="B165" t="s">
        <v>6</v>
      </c>
      <c r="C165" s="1" t="s">
        <v>82</v>
      </c>
      <c r="D165" s="1" t="s">
        <v>87</v>
      </c>
      <c r="E165" s="1" t="s">
        <v>147</v>
      </c>
      <c r="F165" s="28">
        <v>512</v>
      </c>
      <c r="G165" s="28">
        <v>512</v>
      </c>
      <c r="H165" s="28">
        <v>525</v>
      </c>
      <c r="I165" s="70">
        <v>0.68164062000000003</v>
      </c>
      <c r="J165" s="70">
        <v>0.68164062000000003</v>
      </c>
      <c r="K165" s="70">
        <v>0.60000001999999997</v>
      </c>
      <c r="M165" s="7" t="s">
        <v>2</v>
      </c>
      <c r="N165" s="7" t="s">
        <v>2</v>
      </c>
      <c r="Q165" s="7"/>
      <c r="R165" s="7"/>
      <c r="V165" s="33"/>
      <c r="AA165" s="33"/>
      <c r="AD165" s="33"/>
      <c r="AE165" s="33"/>
      <c r="AH165" t="s">
        <v>121</v>
      </c>
      <c r="AL165" s="57"/>
    </row>
    <row r="166" spans="2:38" x14ac:dyDescent="0.25">
      <c r="B166" t="s">
        <v>6</v>
      </c>
      <c r="C166" s="1" t="s">
        <v>83</v>
      </c>
      <c r="D166" s="1" t="s">
        <v>87</v>
      </c>
      <c r="E166" s="1" t="s">
        <v>147</v>
      </c>
      <c r="F166" s="28">
        <v>512</v>
      </c>
      <c r="G166" s="28">
        <v>512</v>
      </c>
      <c r="H166" s="28">
        <v>450</v>
      </c>
      <c r="I166" s="70">
        <v>0.56640625</v>
      </c>
      <c r="J166" s="70">
        <v>0.56640625</v>
      </c>
      <c r="K166" s="70">
        <v>0.60000001999999997</v>
      </c>
      <c r="M166" s="7" t="s">
        <v>2</v>
      </c>
      <c r="N166" s="7" t="s">
        <v>2</v>
      </c>
      <c r="Q166" s="7"/>
      <c r="R166" s="7"/>
      <c r="V166" s="33"/>
      <c r="AA166" s="33"/>
      <c r="AD166" s="33"/>
      <c r="AE166" s="33"/>
      <c r="AH166" s="8" t="s">
        <v>103</v>
      </c>
      <c r="AL166" s="57"/>
    </row>
    <row r="167" spans="2:38" x14ac:dyDescent="0.25">
      <c r="B167" s="8" t="s">
        <v>6</v>
      </c>
      <c r="C167" s="19" t="s">
        <v>132</v>
      </c>
      <c r="D167" s="1" t="s">
        <v>138</v>
      </c>
      <c r="E167" s="20" t="s">
        <v>148</v>
      </c>
      <c r="F167" s="28">
        <v>512</v>
      </c>
      <c r="G167" s="28">
        <v>512</v>
      </c>
      <c r="H167" s="28">
        <v>425</v>
      </c>
      <c r="I167" s="70">
        <v>0.515625</v>
      </c>
      <c r="J167" s="70">
        <v>0.515625</v>
      </c>
      <c r="K167" s="70">
        <v>0.69999999000000002</v>
      </c>
      <c r="M167" s="7" t="s">
        <v>2</v>
      </c>
      <c r="N167" s="7" t="s">
        <v>2</v>
      </c>
      <c r="Q167" s="7"/>
      <c r="R167" s="7"/>
      <c r="V167" s="33"/>
      <c r="AA167" s="33"/>
      <c r="AD167" s="33"/>
      <c r="AE167" s="33"/>
      <c r="AF167" s="11"/>
      <c r="AH167" t="s">
        <v>98</v>
      </c>
      <c r="AI167" t="s">
        <v>131</v>
      </c>
      <c r="AL167" s="57"/>
    </row>
    <row r="168" spans="2:38" x14ac:dyDescent="0.25">
      <c r="Q168" s="7"/>
    </row>
  </sheetData>
  <conditionalFormatting sqref="S45 S36:S42 N137:N140 N144 N146 N148 N154 N157 N163 S3:S30 T3:U48 S1:U2 AD36:AE42 AD2:AE30 AD167:AE1048576 AD45:AE45 X2:Z4 Y5:Z5 Z1:AF1 Y41:Z41 N141:AC143 N164:AC1048576 N158:AC162 N155:AC156 N152:AC153 N149:AC150 N145:AC145 N133:AC136 X6:Z40 W72 N71:O71 Q71:R71 N49 P49:Q49 N85:R131 Q84:R84 N1:R48 N50:R56 N72:R83 O84 V73:W82 V1:W43 V44:V45 V47:V49 S49:W56 X42:Z56 AA2:AC56 S83 S84:AC131 N58:R70 N57 X58:AC82 V58:W71 S58:U82 S57 P57:Q57">
    <cfRule type="cellIs" dxfId="89" priority="335" operator="equal">
      <formula>"Y"</formula>
    </cfRule>
  </conditionalFormatting>
  <conditionalFormatting sqref="S46 AD46:AE46">
    <cfRule type="cellIs" dxfId="88" priority="329" operator="equal">
      <formula>"Y"</formula>
    </cfRule>
  </conditionalFormatting>
  <conditionalFormatting sqref="AD50:AE52">
    <cfRule type="cellIs" dxfId="87" priority="317" operator="equal">
      <formula>"Y"</formula>
    </cfRule>
  </conditionalFormatting>
  <conditionalFormatting sqref="S47 AD47:AE47">
    <cfRule type="cellIs" dxfId="86" priority="327" operator="equal">
      <formula>"Y"</formula>
    </cfRule>
  </conditionalFormatting>
  <conditionalFormatting sqref="S48 AD48:AE48">
    <cfRule type="cellIs" dxfId="85" priority="325" operator="equal">
      <formula>"Y"</formula>
    </cfRule>
  </conditionalFormatting>
  <conditionalFormatting sqref="S34 AD34:AE34">
    <cfRule type="cellIs" dxfId="84" priority="323" operator="equal">
      <formula>"Y"</formula>
    </cfRule>
  </conditionalFormatting>
  <conditionalFormatting sqref="S35 AD35:AE35">
    <cfRule type="cellIs" dxfId="83" priority="322" operator="equal">
      <formula>"Y"</formula>
    </cfRule>
  </conditionalFormatting>
  <conditionalFormatting sqref="S43:S44 AD43:AE44">
    <cfRule type="cellIs" dxfId="82" priority="320" operator="equal">
      <formula>"Y"</formula>
    </cfRule>
  </conditionalFormatting>
  <conditionalFormatting sqref="M72">
    <cfRule type="cellIs" dxfId="81" priority="262" operator="equal">
      <formula>"Y"</formula>
    </cfRule>
  </conditionalFormatting>
  <conditionalFormatting sqref="M73">
    <cfRule type="cellIs" dxfId="80" priority="258" operator="equal">
      <formula>"Y"</formula>
    </cfRule>
  </conditionalFormatting>
  <conditionalFormatting sqref="M2:M3">
    <cfRule type="cellIs" dxfId="79" priority="303" operator="equal">
      <formula>"Y"</formula>
    </cfRule>
  </conditionalFormatting>
  <conditionalFormatting sqref="M6:M7 M9:M48">
    <cfRule type="cellIs" dxfId="78" priority="302" operator="equal">
      <formula>"Y"</formula>
    </cfRule>
  </conditionalFormatting>
  <conditionalFormatting sqref="M49:M66">
    <cfRule type="cellIs" dxfId="77" priority="294" operator="equal">
      <formula>"Y"</formula>
    </cfRule>
  </conditionalFormatting>
  <conditionalFormatting sqref="M67">
    <cfRule type="cellIs" dxfId="76" priority="290" operator="equal">
      <formula>"Y"</formula>
    </cfRule>
  </conditionalFormatting>
  <conditionalFormatting sqref="M68">
    <cfRule type="cellIs" dxfId="75" priority="289" operator="equal">
      <formula>"Y"</formula>
    </cfRule>
  </conditionalFormatting>
  <conditionalFormatting sqref="M69">
    <cfRule type="cellIs" dxfId="74" priority="286" operator="equal">
      <formula>"Y"</formula>
    </cfRule>
  </conditionalFormatting>
  <conditionalFormatting sqref="M71">
    <cfRule type="cellIs" dxfId="73" priority="278" operator="equal">
      <formula>"Y"</formula>
    </cfRule>
  </conditionalFormatting>
  <conditionalFormatting sqref="M74">
    <cfRule type="cellIs" dxfId="72" priority="276" operator="equal">
      <formula>"Y"</formula>
    </cfRule>
  </conditionalFormatting>
  <conditionalFormatting sqref="M77">
    <cfRule type="cellIs" dxfId="71" priority="274" operator="equal">
      <formula>"Y"</formula>
    </cfRule>
  </conditionalFormatting>
  <conditionalFormatting sqref="M78">
    <cfRule type="cellIs" dxfId="70" priority="272" operator="equal">
      <formula>"Y"</formula>
    </cfRule>
  </conditionalFormatting>
  <conditionalFormatting sqref="M80">
    <cfRule type="cellIs" dxfId="69" priority="270" operator="equal">
      <formula>"Y"</formula>
    </cfRule>
  </conditionalFormatting>
  <conditionalFormatting sqref="M70">
    <cfRule type="cellIs" dxfId="68" priority="266" operator="equal">
      <formula>"Y"</formula>
    </cfRule>
  </conditionalFormatting>
  <conditionalFormatting sqref="M4">
    <cfRule type="cellIs" dxfId="67" priority="213" operator="equal">
      <formula>"Y"</formula>
    </cfRule>
  </conditionalFormatting>
  <conditionalFormatting sqref="M75">
    <cfRule type="cellIs" dxfId="66" priority="254" operator="equal">
      <formula>"Y"</formula>
    </cfRule>
  </conditionalFormatting>
  <conditionalFormatting sqref="M76">
    <cfRule type="cellIs" dxfId="65" priority="250" operator="equal">
      <formula>"Y"</formula>
    </cfRule>
  </conditionalFormatting>
  <conditionalFormatting sqref="M79">
    <cfRule type="cellIs" dxfId="64" priority="246" operator="equal">
      <formula>"Y"</formula>
    </cfRule>
  </conditionalFormatting>
  <conditionalFormatting sqref="M81">
    <cfRule type="cellIs" dxfId="63" priority="242" operator="equal">
      <formula>"Y"</formula>
    </cfRule>
  </conditionalFormatting>
  <conditionalFormatting sqref="M82">
    <cfRule type="cellIs" dxfId="62" priority="240" operator="equal">
      <formula>"Y"</formula>
    </cfRule>
  </conditionalFormatting>
  <conditionalFormatting sqref="AD135:AE135">
    <cfRule type="cellIs" dxfId="61" priority="145" operator="equal">
      <formula>"Y"</formula>
    </cfRule>
  </conditionalFormatting>
  <conditionalFormatting sqref="M83:M84">
    <cfRule type="cellIs" dxfId="60" priority="236" operator="equal">
      <formula>"Y"</formula>
    </cfRule>
  </conditionalFormatting>
  <conditionalFormatting sqref="S31:S33 AD31:AE33">
    <cfRule type="cellIs" dxfId="59" priority="224" operator="equal">
      <formula>"Y"</formula>
    </cfRule>
  </conditionalFormatting>
  <conditionalFormatting sqref="AD53:AE56 AD84:AE84 AD58:AE82">
    <cfRule type="cellIs" dxfId="58" priority="210" operator="equal">
      <formula>"Y"</formula>
    </cfRule>
  </conditionalFormatting>
  <conditionalFormatting sqref="AD85:AE113 AD128:AE128 AD119:AE125">
    <cfRule type="cellIs" dxfId="57" priority="162" operator="equal">
      <formula>"Y"</formula>
    </cfRule>
  </conditionalFormatting>
  <conditionalFormatting sqref="AD129:AE129">
    <cfRule type="cellIs" dxfId="56" priority="156" operator="equal">
      <formula>"Y"</formula>
    </cfRule>
  </conditionalFormatting>
  <conditionalFormatting sqref="AD130:AE130">
    <cfRule type="cellIs" dxfId="55" priority="154" operator="equal">
      <formula>"Y"</formula>
    </cfRule>
  </conditionalFormatting>
  <conditionalFormatting sqref="AD131:AE131">
    <cfRule type="cellIs" dxfId="54" priority="152" operator="equal">
      <formula>"Y"</formula>
    </cfRule>
  </conditionalFormatting>
  <conditionalFormatting sqref="AD117:AE117">
    <cfRule type="cellIs" dxfId="53" priority="150" operator="equal">
      <formula>"Y"</formula>
    </cfRule>
  </conditionalFormatting>
  <conditionalFormatting sqref="AD118:AE118">
    <cfRule type="cellIs" dxfId="52" priority="149" operator="equal">
      <formula>"Y"</formula>
    </cfRule>
  </conditionalFormatting>
  <conditionalFormatting sqref="AD126:AE127">
    <cfRule type="cellIs" dxfId="51" priority="147" operator="equal">
      <formula>"Y"</formula>
    </cfRule>
  </conditionalFormatting>
  <conditionalFormatting sqref="M91:M131 M85:M89">
    <cfRule type="cellIs" dxfId="50" priority="144" operator="equal">
      <formula>"Y"</formula>
    </cfRule>
  </conditionalFormatting>
  <conditionalFormatting sqref="N147:P147 O146:P146 O148:P148 Q146:AC148 O163:AC163 O157:AC157 O154:AC154 N151:AC151 O144:AC144 O137:AC140 N132:AE132">
    <cfRule type="cellIs" dxfId="49" priority="138" operator="equal">
      <formula>"N"</formula>
    </cfRule>
  </conditionalFormatting>
  <conditionalFormatting sqref="AD134:AE134">
    <cfRule type="cellIs" dxfId="48" priority="78" operator="equal">
      <formula>"Y"</formula>
    </cfRule>
  </conditionalFormatting>
  <conditionalFormatting sqref="AD165:AE165">
    <cfRule type="cellIs" dxfId="47" priority="77" operator="equal">
      <formula>"Y"</formula>
    </cfRule>
  </conditionalFormatting>
  <conditionalFormatting sqref="AD114:AE116">
    <cfRule type="cellIs" dxfId="46" priority="122" operator="equal">
      <formula>"Y"</formula>
    </cfRule>
  </conditionalFormatting>
  <conditionalFormatting sqref="AD133:AE133">
    <cfRule type="cellIs" dxfId="45" priority="119" operator="equal">
      <formula>"Y"</formula>
    </cfRule>
  </conditionalFormatting>
  <conditionalFormatting sqref="AD164:AE164 AD158:AE162 AD155:AE156 AD152:AE153 AD149:AE150 AD145:AE145 AD142:AE142 AD136:AE136 AD166:AE166">
    <cfRule type="cellIs" dxfId="44" priority="118" operator="equal">
      <formula>"Y"</formula>
    </cfRule>
  </conditionalFormatting>
  <conditionalFormatting sqref="M132">
    <cfRule type="cellIs" dxfId="43" priority="116" operator="equal">
      <formula>"N"</formula>
    </cfRule>
  </conditionalFormatting>
  <conditionalFormatting sqref="M133">
    <cfRule type="cellIs" dxfId="42" priority="113" operator="equal">
      <formula>"Y"</formula>
    </cfRule>
  </conditionalFormatting>
  <conditionalFormatting sqref="AD141:AE141">
    <cfRule type="cellIs" dxfId="41" priority="112" operator="equal">
      <formula>"Y"</formula>
    </cfRule>
  </conditionalFormatting>
  <conditionalFormatting sqref="M134:M146 M148:M150 M152:M167">
    <cfRule type="cellIs" dxfId="40" priority="93" operator="equal">
      <formula>"Y"</formula>
    </cfRule>
  </conditionalFormatting>
  <conditionalFormatting sqref="AD137:AE137">
    <cfRule type="cellIs" dxfId="39" priority="92" operator="equal">
      <formula>"N"</formula>
    </cfRule>
  </conditionalFormatting>
  <conditionalFormatting sqref="AD138:AE138">
    <cfRule type="cellIs" dxfId="38" priority="91" operator="equal">
      <formula>"N"</formula>
    </cfRule>
  </conditionalFormatting>
  <conditionalFormatting sqref="AD139:AE139">
    <cfRule type="cellIs" dxfId="37" priority="90" operator="equal">
      <formula>"N"</formula>
    </cfRule>
  </conditionalFormatting>
  <conditionalFormatting sqref="AD140:AE140">
    <cfRule type="cellIs" dxfId="36" priority="89" operator="equal">
      <formula>"N"</formula>
    </cfRule>
  </conditionalFormatting>
  <conditionalFormatting sqref="AD144:AE144">
    <cfRule type="cellIs" dxfId="35" priority="87" operator="equal">
      <formula>"N"</formula>
    </cfRule>
  </conditionalFormatting>
  <conditionalFormatting sqref="AD146:AE146">
    <cfRule type="cellIs" dxfId="34" priority="86" operator="equal">
      <formula>"N"</formula>
    </cfRule>
  </conditionalFormatting>
  <conditionalFormatting sqref="AD147:AE147">
    <cfRule type="cellIs" dxfId="33" priority="85" operator="equal">
      <formula>"N"</formula>
    </cfRule>
  </conditionalFormatting>
  <conditionalFormatting sqref="AD148:AE148">
    <cfRule type="cellIs" dxfId="32" priority="84" operator="equal">
      <formula>"N"</formula>
    </cfRule>
  </conditionalFormatting>
  <conditionalFormatting sqref="AD151:AE151">
    <cfRule type="cellIs" dxfId="31" priority="83" operator="equal">
      <formula>"N"</formula>
    </cfRule>
  </conditionalFormatting>
  <conditionalFormatting sqref="AD154:AE154">
    <cfRule type="cellIs" dxfId="30" priority="82" operator="equal">
      <formula>"N"</formula>
    </cfRule>
  </conditionalFormatting>
  <conditionalFormatting sqref="AD157:AE157">
    <cfRule type="cellIs" dxfId="29" priority="81" operator="equal">
      <formula>"N"</formula>
    </cfRule>
  </conditionalFormatting>
  <conditionalFormatting sqref="AD163:AE163">
    <cfRule type="cellIs" dxfId="28" priority="80" operator="equal">
      <formula>"N"</formula>
    </cfRule>
  </conditionalFormatting>
  <conditionalFormatting sqref="M151">
    <cfRule type="cellIs" dxfId="27" priority="73" operator="equal">
      <formula>"N"</formula>
    </cfRule>
  </conditionalFormatting>
  <conditionalFormatting sqref="M147">
    <cfRule type="cellIs" dxfId="26" priority="71" operator="equal">
      <formula>"N"</formula>
    </cfRule>
  </conditionalFormatting>
  <conditionalFormatting sqref="M28">
    <cfRule type="cellIs" dxfId="25" priority="50" operator="equal">
      <formula>"oldformat"</formula>
    </cfRule>
  </conditionalFormatting>
  <conditionalFormatting sqref="M29:M48">
    <cfRule type="cellIs" dxfId="24" priority="49" operator="equal">
      <formula>"oldformat"</formula>
    </cfRule>
  </conditionalFormatting>
  <conditionalFormatting sqref="M8">
    <cfRule type="cellIs" dxfId="23" priority="40" operator="equal">
      <formula>"Y"</formula>
    </cfRule>
  </conditionalFormatting>
  <conditionalFormatting sqref="AD143:AE143">
    <cfRule type="cellIs" dxfId="22" priority="39" operator="equal">
      <formula>"Y"</formula>
    </cfRule>
  </conditionalFormatting>
  <conditionalFormatting sqref="M5">
    <cfRule type="cellIs" dxfId="21" priority="38" operator="equal">
      <formula>"Y"</formula>
    </cfRule>
  </conditionalFormatting>
  <conditionalFormatting sqref="M90">
    <cfRule type="cellIs" dxfId="20" priority="26" operator="equal">
      <formula>"N"</formula>
    </cfRule>
  </conditionalFormatting>
  <conditionalFormatting sqref="O49">
    <cfRule type="cellIs" dxfId="19" priority="21" operator="equal">
      <formula>"N"</formula>
    </cfRule>
  </conditionalFormatting>
  <conditionalFormatting sqref="P84">
    <cfRule type="cellIs" dxfId="18" priority="19" operator="equal">
      <formula>"Y"</formula>
    </cfRule>
  </conditionalFormatting>
  <conditionalFormatting sqref="P71">
    <cfRule type="cellIs" dxfId="17" priority="18" operator="equal">
      <formula>"Y"</formula>
    </cfRule>
  </conditionalFormatting>
  <conditionalFormatting sqref="N84">
    <cfRule type="cellIs" dxfId="16" priority="17" operator="equal">
      <formula>"Y"</formula>
    </cfRule>
  </conditionalFormatting>
  <conditionalFormatting sqref="AF44">
    <cfRule type="cellIs" dxfId="15" priority="16" operator="equal">
      <formula>"Y"</formula>
    </cfRule>
  </conditionalFormatting>
  <conditionalFormatting sqref="W44">
    <cfRule type="cellIs" dxfId="14" priority="15" operator="equal">
      <formula>"Y"</formula>
    </cfRule>
  </conditionalFormatting>
  <conditionalFormatting sqref="W45:W48">
    <cfRule type="cellIs" dxfId="13" priority="14" operator="equal">
      <formula>"Y"</formula>
    </cfRule>
  </conditionalFormatting>
  <conditionalFormatting sqref="AF45">
    <cfRule type="cellIs" dxfId="12" priority="13" operator="equal">
      <formula>"Y"</formula>
    </cfRule>
  </conditionalFormatting>
  <conditionalFormatting sqref="AF47:AF48">
    <cfRule type="cellIs" dxfId="11" priority="12" operator="equal">
      <formula>"Y"</formula>
    </cfRule>
  </conditionalFormatting>
  <conditionalFormatting sqref="V46">
    <cfRule type="cellIs" dxfId="10" priority="11" operator="equal">
      <formula>"Y"</formula>
    </cfRule>
  </conditionalFormatting>
  <conditionalFormatting sqref="AF46">
    <cfRule type="cellIs" dxfId="9" priority="10" operator="equal">
      <formula>"Y"</formula>
    </cfRule>
  </conditionalFormatting>
  <conditionalFormatting sqref="R49">
    <cfRule type="cellIs" dxfId="8" priority="9" operator="equal">
      <formula>"N"</formula>
    </cfRule>
  </conditionalFormatting>
  <conditionalFormatting sqref="AD49">
    <cfRule type="cellIs" dxfId="7" priority="8" operator="equal">
      <formula>"Y"</formula>
    </cfRule>
  </conditionalFormatting>
  <conditionalFormatting sqref="T83:AC83">
    <cfRule type="cellIs" dxfId="6" priority="7" operator="equal">
      <formula>"Y"</formula>
    </cfRule>
  </conditionalFormatting>
  <conditionalFormatting sqref="AD83:AE83">
    <cfRule type="cellIs" dxfId="5" priority="6" operator="equal">
      <formula>"Y"</formula>
    </cfRule>
  </conditionalFormatting>
  <conditionalFormatting sqref="R57">
    <cfRule type="cellIs" dxfId="4" priority="5" operator="equal">
      <formula>"N"</formula>
    </cfRule>
  </conditionalFormatting>
  <conditionalFormatting sqref="T57:AC57">
    <cfRule type="cellIs" dxfId="3" priority="4" operator="equal">
      <formula>"Y"</formula>
    </cfRule>
  </conditionalFormatting>
  <conditionalFormatting sqref="AD57:AE57">
    <cfRule type="cellIs" dxfId="2" priority="3" operator="equal">
      <formula>"Y"</formula>
    </cfRule>
  </conditionalFormatting>
  <conditionalFormatting sqref="O57">
    <cfRule type="cellIs" dxfId="1" priority="2" operator="equal">
      <formula>"N"</formula>
    </cfRule>
  </conditionalFormatting>
  <conditionalFormatting sqref="AE49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mipag_000</dc:creator>
  <cp:lastModifiedBy>mipag_000</cp:lastModifiedBy>
  <dcterms:created xsi:type="dcterms:W3CDTF">2021-12-09T01:57:21Z</dcterms:created>
  <dcterms:modified xsi:type="dcterms:W3CDTF">2022-04-07T05:16:13Z</dcterms:modified>
</cp:coreProperties>
</file>