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440" windowWidth="38400" windowHeight="24000" tabRatio="500"/>
  </bookViews>
  <sheets>
    <sheet name="Sheet1" sheetId="1" r:id="rId1"/>
  </sheets>
  <definedNames>
    <definedName name="CD_0">Sheet1!$B$16</definedName>
    <definedName name="k">Sheet1!$B$22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6" i="1"/>
  <c r="G26" i="1"/>
  <c r="G27" i="1"/>
  <c r="F32" i="1"/>
  <c r="F31" i="1"/>
  <c r="C26" i="1"/>
  <c r="G28" i="1"/>
  <c r="A26" i="1"/>
  <c r="F21" i="1"/>
  <c r="F22" i="1"/>
  <c r="F20" i="1"/>
  <c r="E22" i="1"/>
  <c r="E21" i="1"/>
  <c r="E20" i="1"/>
  <c r="D22" i="1"/>
  <c r="D21" i="1"/>
  <c r="D20" i="1"/>
  <c r="F16" i="1"/>
  <c r="C16" i="1"/>
  <c r="B16" i="1"/>
  <c r="F13" i="1"/>
  <c r="F12" i="1"/>
  <c r="F11" i="1"/>
  <c r="E13" i="1"/>
  <c r="E12" i="1"/>
  <c r="E11" i="1"/>
  <c r="D13" i="1"/>
  <c r="D12" i="1"/>
  <c r="D11" i="1"/>
  <c r="F7" i="1"/>
  <c r="F6" i="1"/>
  <c r="F5" i="1"/>
  <c r="B7" i="1"/>
  <c r="B6" i="1"/>
  <c r="B5" i="1"/>
  <c r="C7" i="1"/>
  <c r="C6" i="1"/>
  <c r="C5" i="1"/>
</calcChain>
</file>

<file path=xl/sharedStrings.xml><?xml version="1.0" encoding="utf-8"?>
<sst xmlns="http://schemas.openxmlformats.org/spreadsheetml/2006/main" count="35" uniqueCount="28">
  <si>
    <t>Climb Time (ms)</t>
  </si>
  <si>
    <t>Climb Height (ft)</t>
  </si>
  <si>
    <t>Glide Time (ms)</t>
  </si>
  <si>
    <t>Glide Height (ft)</t>
  </si>
  <si>
    <t>Trial</t>
  </si>
  <si>
    <t>Climb 1 Bottom</t>
  </si>
  <si>
    <t>Climb 1 - End of Constant Climb</t>
  </si>
  <si>
    <t>Climb 1 - Top</t>
  </si>
  <si>
    <t>Glide 1 - Top</t>
  </si>
  <si>
    <t>Glide 1 - End of Steep Glide</t>
  </si>
  <si>
    <t>Glide 1 - End of Glide</t>
  </si>
  <si>
    <t>Climb 2 - Bottom</t>
  </si>
  <si>
    <t>Climb 2 - Top</t>
  </si>
  <si>
    <t>Glide 2 - Top</t>
  </si>
  <si>
    <t>Glide 2 - End of Glide</t>
  </si>
  <si>
    <t>Rate (ft/min)</t>
  </si>
  <si>
    <t>First Half</t>
  </si>
  <si>
    <t>Second Half</t>
  </si>
  <si>
    <t>Total</t>
  </si>
  <si>
    <t>Glide 2 - End of Constant Glide</t>
  </si>
  <si>
    <t>Success Factor</t>
  </si>
  <si>
    <t>Maximum Rate of Climb</t>
  </si>
  <si>
    <t>Predicted Rate of Climb</t>
  </si>
  <si>
    <t>Minimum Rate of Descent</t>
  </si>
  <si>
    <t>Predicted Rate of Descent</t>
  </si>
  <si>
    <t>Climb Difference</t>
  </si>
  <si>
    <t>Glide Difference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</si>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</sst>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6"/>
      <color theme="1"/>
      <name val="Calibri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27" sqref="F27"/>
    </sheetView>
  </sheetViews>
  <sheetFormatPr baseColWidth="10" defaultRowHeight="15" x14ac:dyDescent="0"/>
  <cols>
    <col min="1" max="1" width="31" customWidth="1"/>
    <col min="2" max="2" width="32.6640625" customWidth="1"/>
    <col min="3" max="4" width="32.5" customWidth="1"/>
    <col min="5" max="5" width="32.33203125" customWidth="1"/>
    <col min="6" max="6" width="32.5" customWidth="1"/>
    <col min="7" max="7" width="21.33203125" customWidth="1"/>
  </cols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15</v>
      </c>
    </row>
    <row r="2" spans="1:6">
      <c r="A2" t="s">
        <v>5</v>
      </c>
      <c r="B2" s="3">
        <v>336500</v>
      </c>
      <c r="C2" s="3">
        <v>172</v>
      </c>
      <c r="D2" s="3"/>
      <c r="E2" s="3"/>
    </row>
    <row r="3" spans="1:6">
      <c r="A3" t="s">
        <v>6</v>
      </c>
      <c r="B3" s="3">
        <v>344200</v>
      </c>
      <c r="C3" s="3">
        <v>332</v>
      </c>
      <c r="D3" s="3"/>
      <c r="E3" s="3"/>
    </row>
    <row r="4" spans="1:6">
      <c r="A4" t="s">
        <v>7</v>
      </c>
      <c r="B4" s="3">
        <v>351200</v>
      </c>
      <c r="C4" s="3">
        <v>396</v>
      </c>
      <c r="D4" s="3"/>
      <c r="E4" s="3"/>
    </row>
    <row r="5" spans="1:6">
      <c r="A5" s="4" t="s">
        <v>16</v>
      </c>
      <c r="B5" s="5">
        <f>(B3-B2)/60000</f>
        <v>0.12833333333333333</v>
      </c>
      <c r="C5" s="5">
        <f>C3-C2</f>
        <v>160</v>
      </c>
      <c r="D5" s="5"/>
      <c r="E5" s="5"/>
      <c r="F5" s="4">
        <f>C5/B5</f>
        <v>1246.7532467532469</v>
      </c>
    </row>
    <row r="6" spans="1:6">
      <c r="A6" s="4" t="s">
        <v>17</v>
      </c>
      <c r="B6" s="5">
        <f>(B4-B3)/60000</f>
        <v>0.11666666666666667</v>
      </c>
      <c r="C6" s="5">
        <f>C4-C3</f>
        <v>64</v>
      </c>
      <c r="D6" s="5"/>
      <c r="E6" s="5"/>
      <c r="F6" s="4">
        <f>C6/B6</f>
        <v>548.57142857142856</v>
      </c>
    </row>
    <row r="7" spans="1:6">
      <c r="A7" s="4" t="s">
        <v>18</v>
      </c>
      <c r="B7" s="5">
        <f>(B4-B2)/60000</f>
        <v>0.245</v>
      </c>
      <c r="C7" s="5">
        <f>C4-C2</f>
        <v>224</v>
      </c>
      <c r="D7" s="5"/>
      <c r="E7" s="5"/>
      <c r="F7" s="4">
        <f>C7/B7</f>
        <v>914.28571428571433</v>
      </c>
    </row>
    <row r="8" spans="1:6">
      <c r="A8" t="s">
        <v>8</v>
      </c>
      <c r="B8" s="3"/>
      <c r="C8" s="3"/>
      <c r="D8" s="3">
        <v>351000</v>
      </c>
      <c r="E8" s="3">
        <v>396</v>
      </c>
    </row>
    <row r="9" spans="1:6">
      <c r="A9" t="s">
        <v>9</v>
      </c>
      <c r="B9" s="3"/>
      <c r="C9" s="3"/>
      <c r="D9" s="3">
        <v>357100</v>
      </c>
      <c r="E9" s="3">
        <v>350</v>
      </c>
    </row>
    <row r="10" spans="1:6">
      <c r="A10" t="s">
        <v>10</v>
      </c>
      <c r="B10" s="3"/>
      <c r="C10" s="3"/>
      <c r="D10" s="3">
        <v>375000</v>
      </c>
      <c r="E10" s="3">
        <v>172</v>
      </c>
    </row>
    <row r="11" spans="1:6">
      <c r="A11" s="6" t="s">
        <v>16</v>
      </c>
      <c r="B11" s="7"/>
      <c r="C11" s="7"/>
      <c r="D11" s="7">
        <f>(D9-D8)/60000</f>
        <v>0.10166666666666667</v>
      </c>
      <c r="E11" s="7">
        <f>E9-E8</f>
        <v>-46</v>
      </c>
      <c r="F11" s="6">
        <f>E11/D11</f>
        <v>-452.4590163934426</v>
      </c>
    </row>
    <row r="12" spans="1:6">
      <c r="A12" s="6" t="s">
        <v>17</v>
      </c>
      <c r="B12" s="7"/>
      <c r="C12" s="7"/>
      <c r="D12" s="7">
        <f>(D10-D9)/60000</f>
        <v>0.29833333333333334</v>
      </c>
      <c r="E12" s="7">
        <f>E10-E9</f>
        <v>-178</v>
      </c>
      <c r="F12" s="6">
        <f>E12/D12</f>
        <v>-596.64804469273747</v>
      </c>
    </row>
    <row r="13" spans="1:6">
      <c r="A13" s="6" t="s">
        <v>18</v>
      </c>
      <c r="B13" s="7"/>
      <c r="C13" s="7"/>
      <c r="D13" s="7">
        <f>(D10-D8)/60000</f>
        <v>0.4</v>
      </c>
      <c r="E13" s="7">
        <f>E10-E8</f>
        <v>-224</v>
      </c>
      <c r="F13" s="6">
        <f>E13/D13</f>
        <v>-560</v>
      </c>
    </row>
    <row r="14" spans="1:6">
      <c r="A14" t="s">
        <v>11</v>
      </c>
      <c r="B14" s="3">
        <v>415500</v>
      </c>
      <c r="C14" s="3">
        <v>134</v>
      </c>
      <c r="D14" s="3"/>
      <c r="E14" s="3"/>
    </row>
    <row r="15" spans="1:6">
      <c r="A15" t="s">
        <v>12</v>
      </c>
      <c r="B15" s="3">
        <v>428100</v>
      </c>
      <c r="C15" s="3">
        <v>339</v>
      </c>
      <c r="D15" s="3"/>
      <c r="E15" s="3"/>
    </row>
    <row r="16" spans="1:6">
      <c r="A16" s="6" t="s">
        <v>18</v>
      </c>
      <c r="B16" s="7">
        <f>(B15-B14)/60000</f>
        <v>0.21</v>
      </c>
      <c r="C16" s="7">
        <f>C15-C14</f>
        <v>205</v>
      </c>
      <c r="D16" s="7"/>
      <c r="E16" s="7"/>
      <c r="F16" s="6">
        <f>C16/B16</f>
        <v>976.19047619047626</v>
      </c>
    </row>
    <row r="17" spans="1:7">
      <c r="A17" t="s">
        <v>13</v>
      </c>
      <c r="B17" s="3"/>
      <c r="C17" s="3"/>
      <c r="D17" s="3">
        <v>428100</v>
      </c>
      <c r="E17" s="3">
        <v>339</v>
      </c>
    </row>
    <row r="18" spans="1:7">
      <c r="A18" t="s">
        <v>19</v>
      </c>
      <c r="B18" s="3"/>
      <c r="C18" s="3"/>
      <c r="D18" s="3">
        <v>439400</v>
      </c>
      <c r="E18" s="3">
        <v>238</v>
      </c>
    </row>
    <row r="19" spans="1:7">
      <c r="A19" t="s">
        <v>14</v>
      </c>
      <c r="B19" s="3"/>
      <c r="C19" s="3"/>
      <c r="D19" s="3">
        <v>454800</v>
      </c>
      <c r="E19" s="3">
        <v>134</v>
      </c>
    </row>
    <row r="20" spans="1:7">
      <c r="A20" s="6" t="s">
        <v>16</v>
      </c>
      <c r="B20" s="6"/>
      <c r="C20" s="6"/>
      <c r="D20" s="6">
        <f>(D18-D17)/60000</f>
        <v>0.18833333333333332</v>
      </c>
      <c r="E20" s="7">
        <f>E18-E17</f>
        <v>-101</v>
      </c>
      <c r="F20" s="6">
        <f>E20/D20</f>
        <v>-536.28318584070803</v>
      </c>
    </row>
    <row r="21" spans="1:7">
      <c r="A21" s="6" t="s">
        <v>17</v>
      </c>
      <c r="B21" s="6"/>
      <c r="C21" s="6"/>
      <c r="D21" s="6">
        <f>(D19-D18)/60000</f>
        <v>0.25666666666666665</v>
      </c>
      <c r="E21" s="7">
        <f>E19-E18</f>
        <v>-104</v>
      </c>
      <c r="F21" s="6">
        <f>E21/D21</f>
        <v>-405.19480519480521</v>
      </c>
    </row>
    <row r="22" spans="1:7">
      <c r="A22" s="6" t="s">
        <v>18</v>
      </c>
      <c r="B22" s="6"/>
      <c r="C22" s="6"/>
      <c r="D22" s="6">
        <f>(D19-D17)/60000</f>
        <v>0.44500000000000001</v>
      </c>
      <c r="E22" s="7">
        <f>E19-E17</f>
        <v>-205</v>
      </c>
      <c r="F22" s="6">
        <f>E22/D22</f>
        <v>-460.67415730337081</v>
      </c>
    </row>
    <row r="24" spans="1:7" ht="20">
      <c r="A24" s="9" t="s">
        <v>20</v>
      </c>
      <c r="B24" s="9"/>
      <c r="C24" s="9"/>
      <c r="D24" s="9"/>
      <c r="E24" s="9"/>
      <c r="F24" s="9"/>
    </row>
    <row r="25" spans="1:7">
      <c r="A25" s="2" t="s">
        <v>21</v>
      </c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27</v>
      </c>
    </row>
    <row r="26" spans="1:7">
      <c r="A26" s="1">
        <f>F5</f>
        <v>1246.7532467532469</v>
      </c>
      <c r="B26" s="1">
        <v>1100</v>
      </c>
      <c r="C26" s="1">
        <f>F21</f>
        <v>-405.19480519480521</v>
      </c>
      <c r="D26" s="8">
        <v>-152.33019999999999</v>
      </c>
      <c r="E26" s="1">
        <f>A26-B26</f>
        <v>146.75324675324691</v>
      </c>
      <c r="F26" s="1">
        <f>C26-D26</f>
        <v>-252.86460519480522</v>
      </c>
      <c r="G26" s="1">
        <f>A26+C26-ABS(E26)-ABS(F26)</f>
        <v>441.94058961038957</v>
      </c>
    </row>
    <row r="27" spans="1:7">
      <c r="G27">
        <f>B26+D26</f>
        <v>947.66980000000001</v>
      </c>
    </row>
    <row r="28" spans="1:7">
      <c r="G28">
        <f>(G26/G27)*100</f>
        <v>46.634449004325091</v>
      </c>
    </row>
    <row r="31" spans="1:7">
      <c r="F31">
        <f>AVERAGE(F5:F6,F16)</f>
        <v>923.83838383838383</v>
      </c>
    </row>
    <row r="32" spans="1:7">
      <c r="F32">
        <f>AVERAGE(F11:F12,F20:F21)</f>
        <v>-497.64626303042331</v>
      </c>
    </row>
  </sheetData>
  <mergeCells count="1">
    <mergeCell ref="A24:F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Quinn</dc:creator>
  <cp:lastModifiedBy>Brian Quinn</cp:lastModifiedBy>
  <dcterms:created xsi:type="dcterms:W3CDTF">2014-05-08T17:57:36Z</dcterms:created>
  <dcterms:modified xsi:type="dcterms:W3CDTF">2014-05-09T16:58:51Z</dcterms:modified>
</cp:coreProperties>
</file>