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U14" i="1"/>
  <c r="AU16" i="1"/>
  <c r="AU18" i="1"/>
  <c r="AU20" i="1"/>
  <c r="AU22" i="1"/>
  <c r="AU27" i="1"/>
  <c r="AL27" i="1" s="1"/>
  <c r="AL28" i="1"/>
  <c r="AL29" i="1"/>
  <c r="AL30" i="1"/>
  <c r="AL31" i="1"/>
  <c r="AU32" i="1"/>
  <c r="AL32" i="1" s="1"/>
  <c r="AU37" i="1"/>
  <c r="AL37" i="1"/>
  <c r="AL36" i="1"/>
  <c r="AL35" i="1"/>
  <c r="AL34" i="1"/>
  <c r="AL33" i="1"/>
  <c r="AL26" i="1"/>
  <c r="AL25" i="1"/>
  <c r="T26" i="1"/>
  <c r="T27" i="1"/>
  <c r="T28" i="1"/>
  <c r="T29" i="1"/>
  <c r="T30" i="1"/>
  <c r="T31" i="1"/>
  <c r="T32" i="1"/>
  <c r="T33" i="1"/>
  <c r="T34" i="1"/>
  <c r="T35" i="1"/>
  <c r="T36" i="1"/>
  <c r="T37" i="1"/>
  <c r="T25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12" i="1"/>
  <c r="AU12" i="1" l="1"/>
  <c r="AO26" i="1" s="1"/>
  <c r="AW12" i="1"/>
  <c r="S24" i="1" s="1"/>
  <c r="S33" i="1"/>
  <c r="P14" i="1"/>
  <c r="Q13" i="1"/>
  <c r="Q18" i="1"/>
  <c r="Q23" i="1"/>
  <c r="Q28" i="1"/>
  <c r="Q33" i="1"/>
  <c r="R12" i="1"/>
  <c r="R13" i="1"/>
  <c r="S23" i="1"/>
  <c r="Q24" i="1"/>
  <c r="Q34" i="1"/>
  <c r="R34" i="1"/>
  <c r="R29" i="1"/>
  <c r="S14" i="1"/>
  <c r="S19" i="1"/>
  <c r="S29" i="1"/>
  <c r="S34" i="1"/>
  <c r="P20" i="1"/>
  <c r="Q15" i="1"/>
  <c r="Q20" i="1"/>
  <c r="Q25" i="1"/>
  <c r="Q30" i="1"/>
  <c r="Q35" i="1"/>
  <c r="R31" i="1"/>
  <c r="S26" i="1"/>
  <c r="P27" i="1"/>
  <c r="R15" i="1"/>
  <c r="R20" i="1"/>
  <c r="Q16" i="1"/>
  <c r="Q26" i="1"/>
  <c r="Q31" i="1"/>
  <c r="Q36" i="1"/>
  <c r="R16" i="1"/>
  <c r="R21" i="1"/>
  <c r="R26" i="1"/>
  <c r="S16" i="1"/>
  <c r="S31" i="1"/>
  <c r="S36" i="1"/>
  <c r="P32" i="1"/>
  <c r="S15" i="1"/>
  <c r="S20" i="1"/>
  <c r="S25" i="1"/>
  <c r="S30" i="1"/>
  <c r="S35" i="1"/>
  <c r="P16" i="1"/>
  <c r="Q21" i="1"/>
  <c r="R36" i="1"/>
  <c r="S21" i="1"/>
  <c r="P22" i="1"/>
  <c r="P37" i="1"/>
  <c r="Q17" i="1"/>
  <c r="Q22" i="1"/>
  <c r="Q27" i="1"/>
  <c r="Q32" i="1"/>
  <c r="Q37" i="1"/>
  <c r="R17" i="1"/>
  <c r="R22" i="1"/>
  <c r="R27" i="1"/>
  <c r="R32" i="1"/>
  <c r="R37" i="1"/>
  <c r="S17" i="1"/>
  <c r="S22" i="1"/>
  <c r="S27" i="1"/>
  <c r="S32" i="1"/>
  <c r="S37" i="1"/>
  <c r="Q19" i="1"/>
  <c r="Q29" i="1"/>
  <c r="AO15" i="1"/>
  <c r="P15" i="1" s="1"/>
  <c r="AO17" i="1"/>
  <c r="P17" i="1" s="1"/>
  <c r="AO25" i="1"/>
  <c r="P25" i="1" s="1"/>
  <c r="AO24" i="1"/>
  <c r="P24" i="1" s="1"/>
  <c r="AO28" i="1"/>
  <c r="P28" i="1" s="1"/>
  <c r="AO29" i="1"/>
  <c r="P29" i="1" s="1"/>
  <c r="AO35" i="1"/>
  <c r="P35" i="1" s="1"/>
  <c r="AO31" i="1"/>
  <c r="P31" i="1" s="1"/>
  <c r="AO30" i="1"/>
  <c r="P30" i="1" s="1"/>
  <c r="AO36" i="1"/>
  <c r="P36" i="1" s="1"/>
  <c r="AO34" i="1"/>
  <c r="P34" i="1" s="1"/>
  <c r="AO33" i="1"/>
  <c r="P33" i="1" s="1"/>
  <c r="AO12" i="1"/>
  <c r="P12" i="1" s="1"/>
  <c r="AO13" i="1"/>
  <c r="P13" i="1" s="1"/>
  <c r="AO21" i="1"/>
  <c r="P21" i="1" s="1"/>
  <c r="AO23" i="1"/>
  <c r="P23" i="1" s="1"/>
  <c r="AO19" i="1"/>
  <c r="P19" i="1" s="1"/>
  <c r="AB20" i="1"/>
  <c r="AB22" i="1"/>
  <c r="AB24" i="1"/>
  <c r="AB26" i="1"/>
  <c r="AB29" i="1"/>
  <c r="AB34" i="1"/>
  <c r="AB39" i="1"/>
  <c r="AB18" i="1"/>
  <c r="S28" i="1" l="1"/>
  <c r="S18" i="1"/>
  <c r="P26" i="1"/>
  <c r="S13" i="1"/>
  <c r="S12" i="1"/>
  <c r="R35" i="1"/>
  <c r="R24" i="1"/>
  <c r="R28" i="1"/>
  <c r="R30" i="1"/>
  <c r="R19" i="1"/>
  <c r="R23" i="1"/>
  <c r="R25" i="1"/>
  <c r="R14" i="1"/>
  <c r="R18" i="1"/>
  <c r="Q12" i="1"/>
  <c r="Q14" i="1"/>
  <c r="P18" i="1"/>
  <c r="R33" i="1"/>
</calcChain>
</file>

<file path=xl/sharedStrings.xml><?xml version="1.0" encoding="utf-8"?>
<sst xmlns="http://schemas.openxmlformats.org/spreadsheetml/2006/main" count="166" uniqueCount="53">
  <si>
    <t>This file contains power calibration data for microscopy light sources, collected via a Thorlabs PM100D Optical Power Meter.</t>
  </si>
  <si>
    <t>Notes</t>
  </si>
  <si>
    <t>Model</t>
  </si>
  <si>
    <t>Power %</t>
  </si>
  <si>
    <t>mW</t>
  </si>
  <si>
    <t>Lumencor</t>
  </si>
  <si>
    <t>Lumencor (4251)</t>
  </si>
  <si>
    <t>SOLA</t>
  </si>
  <si>
    <t>SPECTRAX_Violet</t>
  </si>
  <si>
    <t>SPECTRAX_Blue</t>
  </si>
  <si>
    <t>SPECTRAX_Cyan</t>
  </si>
  <si>
    <t>SPECTRAX_Teal</t>
  </si>
  <si>
    <t>SPECTRAX_Green</t>
  </si>
  <si>
    <t>SPECTRAX_Red</t>
  </si>
  <si>
    <t>Old calibrations</t>
  </si>
  <si>
    <t>From light guide directly</t>
  </si>
  <si>
    <t>Via YFP cube</t>
  </si>
  <si>
    <t>Filter</t>
  </si>
  <si>
    <t>DAPI</t>
  </si>
  <si>
    <t>CFP</t>
  </si>
  <si>
    <t>YFP</t>
  </si>
  <si>
    <t>GFP</t>
  </si>
  <si>
    <t>Orange</t>
  </si>
  <si>
    <t>Cy5</t>
  </si>
  <si>
    <t>NONE</t>
  </si>
  <si>
    <t>YFP scaled</t>
  </si>
  <si>
    <t>Mfr.</t>
  </si>
  <si>
    <t>Cal. WL</t>
  </si>
  <si>
    <t>Pwr %</t>
  </si>
  <si>
    <t>Obj.</t>
  </si>
  <si>
    <t>20x</t>
  </si>
  <si>
    <t>Ex. Line</t>
  </si>
  <si>
    <t>SPECTRAX</t>
  </si>
  <si>
    <t>Green ND4</t>
  </si>
  <si>
    <t>Cy5 Mirror Data</t>
  </si>
  <si>
    <t>Cherry2 Mirror Data</t>
  </si>
  <si>
    <t>435 (oops)</t>
  </si>
  <si>
    <t>Cal Wl Correction</t>
  </si>
  <si>
    <t>Teal</t>
  </si>
  <si>
    <t>vs.</t>
  </si>
  <si>
    <t>Teal Cy5 Mirror</t>
  </si>
  <si>
    <t>Teal Cherry2 Mirror</t>
  </si>
  <si>
    <t>Avg.</t>
  </si>
  <si>
    <t>Original SPECTRAX Calibration Data</t>
  </si>
  <si>
    <t>Violet</t>
  </si>
  <si>
    <t>Blue</t>
  </si>
  <si>
    <t>Cyan</t>
  </si>
  <si>
    <t>Green</t>
  </si>
  <si>
    <t>Red</t>
  </si>
  <si>
    <t xml:space="preserve"> SPECTRAX data are taken across the Cy5 filter cube mirror (T660lpxr), or the Cherry2 mirror (FF605-Di02)</t>
  </si>
  <si>
    <t>CFPa</t>
  </si>
  <si>
    <t>Cherry3</t>
  </si>
  <si>
    <t>Tsap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</si>
</sst>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and via Filter/Objective (Old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Sheet1!$Y$14:$Y$39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Sheet1!$Z$14:$Z$39</c:f>
              <c:numCache>
                <c:formatCode>General</c:formatCode>
                <c:ptCount val="26"/>
                <c:pt idx="0">
                  <c:v>5.5</c:v>
                </c:pt>
                <c:pt idx="1">
                  <c:v>31.1</c:v>
                </c:pt>
                <c:pt idx="2">
                  <c:v>43.8</c:v>
                </c:pt>
                <c:pt idx="3">
                  <c:v>62.5</c:v>
                </c:pt>
                <c:pt idx="4">
                  <c:v>75.7</c:v>
                </c:pt>
                <c:pt idx="5">
                  <c:v>111</c:v>
                </c:pt>
                <c:pt idx="6">
                  <c:v>167</c:v>
                </c:pt>
                <c:pt idx="7">
                  <c:v>204</c:v>
                </c:pt>
                <c:pt idx="8">
                  <c:v>263</c:v>
                </c:pt>
                <c:pt idx="9">
                  <c:v>352</c:v>
                </c:pt>
                <c:pt idx="10">
                  <c:v>443</c:v>
                </c:pt>
                <c:pt idx="11">
                  <c:v>533</c:v>
                </c:pt>
                <c:pt idx="12">
                  <c:v>618</c:v>
                </c:pt>
                <c:pt idx="13">
                  <c:v>696</c:v>
                </c:pt>
                <c:pt idx="14">
                  <c:v>776</c:v>
                </c:pt>
                <c:pt idx="15">
                  <c:v>853</c:v>
                </c:pt>
                <c:pt idx="16">
                  <c:v>928</c:v>
                </c:pt>
                <c:pt idx="17">
                  <c:v>995</c:v>
                </c:pt>
                <c:pt idx="18">
                  <c:v>1070</c:v>
                </c:pt>
                <c:pt idx="19">
                  <c:v>1140</c:v>
                </c:pt>
                <c:pt idx="20">
                  <c:v>1210</c:v>
                </c:pt>
                <c:pt idx="21">
                  <c:v>1270</c:v>
                </c:pt>
                <c:pt idx="22">
                  <c:v>1330</c:v>
                </c:pt>
                <c:pt idx="23">
                  <c:v>1390</c:v>
                </c:pt>
                <c:pt idx="24">
                  <c:v>1450</c:v>
                </c:pt>
                <c:pt idx="2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ED0-B44A-A63DF5242473}"/>
            </c:ext>
          </c:extLst>
        </c:ser>
        <c:ser>
          <c:idx val="1"/>
          <c:order val="1"/>
          <c:tx>
            <c:v>YFP scaled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Sheet1!$Y$14:$Y$39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Sheet1!$AB$14:$AB$39</c:f>
              <c:numCache>
                <c:formatCode>General</c:formatCode>
                <c:ptCount val="26"/>
                <c:pt idx="4">
                  <c:v>75.7</c:v>
                </c:pt>
                <c:pt idx="6">
                  <c:v>138.62477558348294</c:v>
                </c:pt>
                <c:pt idx="8">
                  <c:v>198.42369838420106</c:v>
                </c:pt>
                <c:pt idx="10">
                  <c:v>294.9174147217235</c:v>
                </c:pt>
                <c:pt idx="12">
                  <c:v>380.53859964093351</c:v>
                </c:pt>
                <c:pt idx="15">
                  <c:v>487.90484739676839</c:v>
                </c:pt>
                <c:pt idx="20">
                  <c:v>633.32495511669663</c:v>
                </c:pt>
                <c:pt idx="25">
                  <c:v>748.84560143626561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9-4ED0-B44A-A63DF5242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28424"/>
        <c:axId val="345730392"/>
      </c:scatterChart>
      <c:valAx>
        <c:axId val="34572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setting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0392"/>
        <c:crosses val="autoZero"/>
        <c:crossBetween val="midCat"/>
      </c:valAx>
      <c:valAx>
        <c:axId val="3457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Optical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2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 Optical</a:t>
            </a:r>
            <a:r>
              <a:rPr lang="en-US" baseline="0"/>
              <a:t> Power (20x Obj.)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DAPI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Sheet1!$B$12:$B$37</c:f>
              <c:numCache>
                <c:formatCode>0.00</c:formatCode>
                <c:ptCount val="26"/>
                <c:pt idx="0">
                  <c:v>0.32</c:v>
                </c:pt>
                <c:pt idx="1">
                  <c:v>0.97</c:v>
                </c:pt>
                <c:pt idx="2">
                  <c:v>1.3</c:v>
                </c:pt>
                <c:pt idx="3">
                  <c:v>1.76</c:v>
                </c:pt>
                <c:pt idx="4">
                  <c:v>2.0699999999999998</c:v>
                </c:pt>
                <c:pt idx="5">
                  <c:v>2.84</c:v>
                </c:pt>
                <c:pt idx="6">
                  <c:v>4.03</c:v>
                </c:pt>
                <c:pt idx="7">
                  <c:v>4.76</c:v>
                </c:pt>
                <c:pt idx="8">
                  <c:v>5.92</c:v>
                </c:pt>
                <c:pt idx="9">
                  <c:v>7.59</c:v>
                </c:pt>
                <c:pt idx="10">
                  <c:v>9.34</c:v>
                </c:pt>
                <c:pt idx="11">
                  <c:v>11.1</c:v>
                </c:pt>
                <c:pt idx="12">
                  <c:v>12.7</c:v>
                </c:pt>
                <c:pt idx="13">
                  <c:v>14.1</c:v>
                </c:pt>
                <c:pt idx="14">
                  <c:v>15.6</c:v>
                </c:pt>
                <c:pt idx="15">
                  <c:v>17.100000000000001</c:v>
                </c:pt>
                <c:pt idx="16">
                  <c:v>18.5</c:v>
                </c:pt>
                <c:pt idx="17">
                  <c:v>19.8</c:v>
                </c:pt>
                <c:pt idx="18">
                  <c:v>21.1</c:v>
                </c:pt>
                <c:pt idx="19">
                  <c:v>22.4</c:v>
                </c:pt>
                <c:pt idx="20">
                  <c:v>23.6</c:v>
                </c:pt>
                <c:pt idx="21">
                  <c:v>24.7</c:v>
                </c:pt>
                <c:pt idx="22">
                  <c:v>25.8</c:v>
                </c:pt>
                <c:pt idx="23">
                  <c:v>26.9</c:v>
                </c:pt>
                <c:pt idx="24">
                  <c:v>27.9</c:v>
                </c:pt>
                <c:pt idx="25">
                  <c:v>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0-44B4-AEB5-5AA2281E4B9D}"/>
            </c:ext>
          </c:extLst>
        </c:ser>
        <c:ser>
          <c:idx val="2"/>
          <c:order val="1"/>
          <c:tx>
            <c:strRef>
              <c:f>Sheet1!$C$7</c:f>
              <c:strCache>
                <c:ptCount val="1"/>
                <c:pt idx="0">
                  <c:v>CFP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Sheet1!$C$12:$C$37</c:f>
              <c:numCache>
                <c:formatCode>0.00</c:formatCode>
                <c:ptCount val="26"/>
                <c:pt idx="0">
                  <c:v>0.21</c:v>
                </c:pt>
                <c:pt idx="1">
                  <c:v>1.36</c:v>
                </c:pt>
                <c:pt idx="2">
                  <c:v>2.0099999999999998</c:v>
                </c:pt>
                <c:pt idx="3">
                  <c:v>2.73</c:v>
                </c:pt>
                <c:pt idx="4">
                  <c:v>3.2</c:v>
                </c:pt>
                <c:pt idx="5">
                  <c:v>4.38</c:v>
                </c:pt>
                <c:pt idx="6">
                  <c:v>6.06</c:v>
                </c:pt>
                <c:pt idx="7">
                  <c:v>7.08</c:v>
                </c:pt>
                <c:pt idx="8">
                  <c:v>8.64</c:v>
                </c:pt>
                <c:pt idx="9">
                  <c:v>10.8</c:v>
                </c:pt>
                <c:pt idx="10">
                  <c:v>13.1</c:v>
                </c:pt>
                <c:pt idx="11">
                  <c:v>15.2</c:v>
                </c:pt>
                <c:pt idx="12">
                  <c:v>17.2</c:v>
                </c:pt>
                <c:pt idx="13">
                  <c:v>18.899999999999999</c:v>
                </c:pt>
                <c:pt idx="14">
                  <c:v>20.7</c:v>
                </c:pt>
                <c:pt idx="15">
                  <c:v>22.4</c:v>
                </c:pt>
                <c:pt idx="16">
                  <c:v>23.9</c:v>
                </c:pt>
                <c:pt idx="17">
                  <c:v>25.3</c:v>
                </c:pt>
                <c:pt idx="18">
                  <c:v>26.7</c:v>
                </c:pt>
                <c:pt idx="19">
                  <c:v>28.1</c:v>
                </c:pt>
                <c:pt idx="20">
                  <c:v>29.4</c:v>
                </c:pt>
                <c:pt idx="21">
                  <c:v>30.5</c:v>
                </c:pt>
                <c:pt idx="22">
                  <c:v>31.7</c:v>
                </c:pt>
                <c:pt idx="23">
                  <c:v>32.799999999999997</c:v>
                </c:pt>
                <c:pt idx="24">
                  <c:v>33.9</c:v>
                </c:pt>
                <c:pt idx="25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0-44B4-AEB5-5AA2281E4B9D}"/>
            </c:ext>
          </c:extLst>
        </c:ser>
        <c:ser>
          <c:idx val="3"/>
          <c:order val="2"/>
          <c:tx>
            <c:strRef>
              <c:f>Sheet1!$D$7</c:f>
              <c:strCache>
                <c:ptCount val="1"/>
                <c:pt idx="0">
                  <c:v>GFP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Sheet1!$D$12:$D$37</c:f>
              <c:numCache>
                <c:formatCode>0.00</c:formatCode>
                <c:ptCount val="26"/>
                <c:pt idx="0">
                  <c:v>0.3</c:v>
                </c:pt>
                <c:pt idx="1">
                  <c:v>1.34</c:v>
                </c:pt>
                <c:pt idx="2">
                  <c:v>1.66</c:v>
                </c:pt>
                <c:pt idx="3">
                  <c:v>2.15</c:v>
                </c:pt>
                <c:pt idx="4">
                  <c:v>2.5099999999999998</c:v>
                </c:pt>
                <c:pt idx="5">
                  <c:v>3.42</c:v>
                </c:pt>
                <c:pt idx="6">
                  <c:v>4.8600000000000003</c:v>
                </c:pt>
                <c:pt idx="7">
                  <c:v>5.76</c:v>
                </c:pt>
                <c:pt idx="8">
                  <c:v>7.15</c:v>
                </c:pt>
                <c:pt idx="9">
                  <c:v>9.17</c:v>
                </c:pt>
                <c:pt idx="10">
                  <c:v>11.3</c:v>
                </c:pt>
                <c:pt idx="11">
                  <c:v>13.3</c:v>
                </c:pt>
                <c:pt idx="12">
                  <c:v>15.2</c:v>
                </c:pt>
                <c:pt idx="13">
                  <c:v>16.899999999999999</c:v>
                </c:pt>
                <c:pt idx="14">
                  <c:v>18.7</c:v>
                </c:pt>
                <c:pt idx="15">
                  <c:v>20.399999999999999</c:v>
                </c:pt>
                <c:pt idx="16">
                  <c:v>22</c:v>
                </c:pt>
                <c:pt idx="17">
                  <c:v>23.4</c:v>
                </c:pt>
                <c:pt idx="18">
                  <c:v>24.8</c:v>
                </c:pt>
                <c:pt idx="19">
                  <c:v>26.3</c:v>
                </c:pt>
                <c:pt idx="20">
                  <c:v>27.6</c:v>
                </c:pt>
                <c:pt idx="21">
                  <c:v>28.8</c:v>
                </c:pt>
                <c:pt idx="22">
                  <c:v>30</c:v>
                </c:pt>
                <c:pt idx="23">
                  <c:v>31.2</c:v>
                </c:pt>
                <c:pt idx="24">
                  <c:v>32.299999999999997</c:v>
                </c:pt>
                <c:pt idx="25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0-44B4-AEB5-5AA2281E4B9D}"/>
            </c:ext>
          </c:extLst>
        </c:ser>
        <c:ser>
          <c:idx val="4"/>
          <c:order val="3"/>
          <c:tx>
            <c:strRef>
              <c:f>Sheet1!$E$7</c:f>
              <c:strCache>
                <c:ptCount val="1"/>
                <c:pt idx="0">
                  <c:v>YFP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Sheet1!$E$12:$E$37</c:f>
              <c:numCache>
                <c:formatCode>0.00</c:formatCode>
                <c:ptCount val="26"/>
                <c:pt idx="0">
                  <c:v>0.12</c:v>
                </c:pt>
                <c:pt idx="1">
                  <c:v>0.49</c:v>
                </c:pt>
                <c:pt idx="2">
                  <c:v>0.76</c:v>
                </c:pt>
                <c:pt idx="3">
                  <c:v>0.96</c:v>
                </c:pt>
                <c:pt idx="4">
                  <c:v>1.1000000000000001</c:v>
                </c:pt>
                <c:pt idx="5">
                  <c:v>1.46</c:v>
                </c:pt>
                <c:pt idx="6">
                  <c:v>2</c:v>
                </c:pt>
                <c:pt idx="7">
                  <c:v>2.3199999999999998</c:v>
                </c:pt>
                <c:pt idx="8">
                  <c:v>2.8</c:v>
                </c:pt>
                <c:pt idx="9">
                  <c:v>3.47</c:v>
                </c:pt>
                <c:pt idx="10">
                  <c:v>4.1500000000000004</c:v>
                </c:pt>
                <c:pt idx="11">
                  <c:v>4.76</c:v>
                </c:pt>
                <c:pt idx="12">
                  <c:v>5.33</c:v>
                </c:pt>
                <c:pt idx="13">
                  <c:v>5.83</c:v>
                </c:pt>
                <c:pt idx="14">
                  <c:v>6.34</c:v>
                </c:pt>
                <c:pt idx="15">
                  <c:v>6.81</c:v>
                </c:pt>
                <c:pt idx="16">
                  <c:v>7.25</c:v>
                </c:pt>
                <c:pt idx="17">
                  <c:v>7.64</c:v>
                </c:pt>
                <c:pt idx="18">
                  <c:v>8.0500000000000007</c:v>
                </c:pt>
                <c:pt idx="19">
                  <c:v>8.42</c:v>
                </c:pt>
                <c:pt idx="20">
                  <c:v>8.7899999999999991</c:v>
                </c:pt>
                <c:pt idx="21">
                  <c:v>9.11</c:v>
                </c:pt>
                <c:pt idx="22">
                  <c:v>9.4499999999999993</c:v>
                </c:pt>
                <c:pt idx="23">
                  <c:v>9.77</c:v>
                </c:pt>
                <c:pt idx="24">
                  <c:v>10.1</c:v>
                </c:pt>
                <c:pt idx="2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0-44B4-AEB5-5AA2281E4B9D}"/>
            </c:ext>
          </c:extLst>
        </c:ser>
        <c:ser>
          <c:idx val="5"/>
          <c:order val="4"/>
          <c:tx>
            <c:strRef>
              <c:f>Sheet1!$F$7</c:f>
              <c:strCache>
                <c:ptCount val="1"/>
                <c:pt idx="0">
                  <c:v>Orange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Sheet1!$F$12:$F$37</c:f>
              <c:numCache>
                <c:formatCode>0.00</c:formatCode>
                <c:ptCount val="2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0.15</c:v>
                </c:pt>
                <c:pt idx="4">
                  <c:v>0.26</c:v>
                </c:pt>
                <c:pt idx="5">
                  <c:v>0.6</c:v>
                </c:pt>
                <c:pt idx="6">
                  <c:v>1.42</c:v>
                </c:pt>
                <c:pt idx="7">
                  <c:v>1.96</c:v>
                </c:pt>
                <c:pt idx="8">
                  <c:v>2.81</c:v>
                </c:pt>
                <c:pt idx="9">
                  <c:v>4.07</c:v>
                </c:pt>
                <c:pt idx="10">
                  <c:v>5.43</c:v>
                </c:pt>
                <c:pt idx="11">
                  <c:v>6.72</c:v>
                </c:pt>
                <c:pt idx="12">
                  <c:v>7.99</c:v>
                </c:pt>
                <c:pt idx="13">
                  <c:v>9.14</c:v>
                </c:pt>
                <c:pt idx="14">
                  <c:v>10.4</c:v>
                </c:pt>
                <c:pt idx="15">
                  <c:v>11.5</c:v>
                </c:pt>
                <c:pt idx="16">
                  <c:v>12.7</c:v>
                </c:pt>
                <c:pt idx="17">
                  <c:v>13.7</c:v>
                </c:pt>
                <c:pt idx="18">
                  <c:v>14.8</c:v>
                </c:pt>
                <c:pt idx="19">
                  <c:v>15.8</c:v>
                </c:pt>
                <c:pt idx="20">
                  <c:v>16.8</c:v>
                </c:pt>
                <c:pt idx="21">
                  <c:v>17.8</c:v>
                </c:pt>
                <c:pt idx="22">
                  <c:v>18.7</c:v>
                </c:pt>
                <c:pt idx="23">
                  <c:v>19.7</c:v>
                </c:pt>
                <c:pt idx="24">
                  <c:v>20.7</c:v>
                </c:pt>
                <c:pt idx="25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0-44B4-AEB5-5AA2281E4B9D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Cy5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Sheet1!$H$12:$H$37</c:f>
              <c:numCache>
                <c:formatCode>0.00</c:formatCode>
                <c:ptCount val="26"/>
                <c:pt idx="0">
                  <c:v>0</c:v>
                </c:pt>
                <c:pt idx="1">
                  <c:v>0.26</c:v>
                </c:pt>
                <c:pt idx="2">
                  <c:v>0.48</c:v>
                </c:pt>
                <c:pt idx="3">
                  <c:v>0.82</c:v>
                </c:pt>
                <c:pt idx="4">
                  <c:v>1.01</c:v>
                </c:pt>
                <c:pt idx="5">
                  <c:v>1.45</c:v>
                </c:pt>
                <c:pt idx="6">
                  <c:v>2.16</c:v>
                </c:pt>
                <c:pt idx="7">
                  <c:v>2.59</c:v>
                </c:pt>
                <c:pt idx="8">
                  <c:v>3.31</c:v>
                </c:pt>
                <c:pt idx="9">
                  <c:v>4.3600000000000003</c:v>
                </c:pt>
                <c:pt idx="10">
                  <c:v>5.5</c:v>
                </c:pt>
                <c:pt idx="11">
                  <c:v>6.62</c:v>
                </c:pt>
                <c:pt idx="12">
                  <c:v>7.72</c:v>
                </c:pt>
                <c:pt idx="13">
                  <c:v>8.73</c:v>
                </c:pt>
                <c:pt idx="14">
                  <c:v>9.8000000000000007</c:v>
                </c:pt>
                <c:pt idx="15">
                  <c:v>10.9</c:v>
                </c:pt>
                <c:pt idx="16">
                  <c:v>11.9</c:v>
                </c:pt>
                <c:pt idx="17">
                  <c:v>12.8</c:v>
                </c:pt>
                <c:pt idx="18">
                  <c:v>13.8</c:v>
                </c:pt>
                <c:pt idx="19">
                  <c:v>14.9</c:v>
                </c:pt>
                <c:pt idx="20">
                  <c:v>15.8</c:v>
                </c:pt>
                <c:pt idx="21">
                  <c:v>16.5</c:v>
                </c:pt>
                <c:pt idx="22">
                  <c:v>17.399999999999999</c:v>
                </c:pt>
                <c:pt idx="23">
                  <c:v>18.2</c:v>
                </c:pt>
                <c:pt idx="24">
                  <c:v>18.899999999999999</c:v>
                </c:pt>
                <c:pt idx="25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0-44B4-AEB5-5AA2281E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SPECTRAX Optical</a:t>
            </a:r>
            <a:r>
              <a:rPr lang="en-US" baseline="0"/>
              <a:t> Power (20x Obj.)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Sheet1!$P$7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Sheet1!$P$12:$P$37</c:f>
              <c:numCache>
                <c:formatCode>0.00</c:formatCode>
                <c:ptCount val="26"/>
                <c:pt idx="0">
                  <c:v>0</c:v>
                </c:pt>
                <c:pt idx="1">
                  <c:v>0.53752386111634942</c:v>
                </c:pt>
                <c:pt idx="2">
                  <c:v>0.9824489108715474</c:v>
                </c:pt>
                <c:pt idx="3">
                  <c:v>1.5647916845831504</c:v>
                </c:pt>
                <c:pt idx="4">
                  <c:v>1.9131899843288029</c:v>
                </c:pt>
                <c:pt idx="5">
                  <c:v>2.8548489512623894</c:v>
                </c:pt>
                <c:pt idx="6">
                  <c:v>4.2193595330062248</c:v>
                </c:pt>
                <c:pt idx="7">
                  <c:v>5.1482840920254791</c:v>
                </c:pt>
                <c:pt idx="8">
                  <c:v>6.4945043792350718</c:v>
                </c:pt>
                <c:pt idx="9">
                  <c:v>8.588436803170115</c:v>
                </c:pt>
                <c:pt idx="10">
                  <c:v>10.651814507344147</c:v>
                </c:pt>
                <c:pt idx="11">
                  <c:v>12.781122919877639</c:v>
                </c:pt>
                <c:pt idx="12">
                  <c:v>14.692318870513551</c:v>
                </c:pt>
                <c:pt idx="13">
                  <c:v>16.484065074234714</c:v>
                </c:pt>
                <c:pt idx="14">
                  <c:v>18.275811277955878</c:v>
                </c:pt>
                <c:pt idx="15">
                  <c:v>20.062640916745281</c:v>
                </c:pt>
                <c:pt idx="16">
                  <c:v>21.739853938483463</c:v>
                </c:pt>
                <c:pt idx="17">
                  <c:v>23.292700648375138</c:v>
                </c:pt>
                <c:pt idx="18">
                  <c:v>24.845547358266817</c:v>
                </c:pt>
                <c:pt idx="19">
                  <c:v>26.398394068158492</c:v>
                </c:pt>
                <c:pt idx="20">
                  <c:v>27.922232203717662</c:v>
                </c:pt>
                <c:pt idx="21">
                  <c:v>29.14573824719761</c:v>
                </c:pt>
                <c:pt idx="22">
                  <c:v>30.579135210174545</c:v>
                </c:pt>
                <c:pt idx="23">
                  <c:v>31.893082426236727</c:v>
                </c:pt>
                <c:pt idx="24">
                  <c:v>33.20702964229892</c:v>
                </c:pt>
                <c:pt idx="25">
                  <c:v>34.540835392747034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1-4BB8-9388-CDD86671C651}"/>
            </c:ext>
          </c:extLst>
        </c:ser>
        <c:ser>
          <c:idx val="2"/>
          <c:order val="1"/>
          <c:tx>
            <c:strRef>
              <c:f>Sheet1!$Q$7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Sheet1!$Q$12:$Q$37</c:f>
              <c:numCache>
                <c:formatCode>0.00</c:formatCode>
                <c:ptCount val="26"/>
                <c:pt idx="0">
                  <c:v>0</c:v>
                </c:pt>
                <c:pt idx="1">
                  <c:v>0.66186031890293717</c:v>
                </c:pt>
                <c:pt idx="2">
                  <c:v>1.6443092297744846</c:v>
                </c:pt>
                <c:pt idx="3">
                  <c:v>2.5957334381974566</c:v>
                </c:pt>
                <c:pt idx="4">
                  <c:v>3.2162274871689602</c:v>
                </c:pt>
                <c:pt idx="5">
                  <c:v>4.819170447012012</c:v>
                </c:pt>
                <c:pt idx="6">
                  <c:v>7.1563646981380087</c:v>
                </c:pt>
                <c:pt idx="7">
                  <c:v>8.5835010107724674</c:v>
                </c:pt>
                <c:pt idx="8">
                  <c:v>10.755230182172729</c:v>
                </c:pt>
                <c:pt idx="9">
                  <c:v>13.754284752201665</c:v>
                </c:pt>
                <c:pt idx="10">
                  <c:v>16.960170671887763</c:v>
                </c:pt>
                <c:pt idx="11">
                  <c:v>19.959225241916702</c:v>
                </c:pt>
                <c:pt idx="12">
                  <c:v>22.751448462288465</c:v>
                </c:pt>
                <c:pt idx="13">
                  <c:v>25.233424658174478</c:v>
                </c:pt>
                <c:pt idx="14">
                  <c:v>27.715400854060494</c:v>
                </c:pt>
                <c:pt idx="15">
                  <c:v>30.19737704994651</c:v>
                </c:pt>
                <c:pt idx="16">
                  <c:v>32.575937571003941</c:v>
                </c:pt>
                <c:pt idx="17">
                  <c:v>34.644251067575617</c:v>
                </c:pt>
                <c:pt idx="18">
                  <c:v>36.815980238975882</c:v>
                </c:pt>
                <c:pt idx="19">
                  <c:v>38.884293735547558</c:v>
                </c:pt>
                <c:pt idx="20">
                  <c:v>40.849191557290652</c:v>
                </c:pt>
                <c:pt idx="21">
                  <c:v>42.607258029376588</c:v>
                </c:pt>
                <c:pt idx="22">
                  <c:v>44.36532450146251</c:v>
                </c:pt>
                <c:pt idx="23">
                  <c:v>46.123390973548439</c:v>
                </c:pt>
                <c:pt idx="24">
                  <c:v>47.778041770805778</c:v>
                </c:pt>
                <c:pt idx="25">
                  <c:v>49.225861218405953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1-4BB8-9388-CDD86671C651}"/>
            </c:ext>
          </c:extLst>
        </c:ser>
        <c:ser>
          <c:idx val="3"/>
          <c:order val="2"/>
          <c:tx>
            <c:strRef>
              <c:f>Sheet1!$R$7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Sheet1!$R$12:$R$37</c:f>
              <c:numCache>
                <c:formatCode>0.00</c:formatCode>
                <c:ptCount val="26"/>
                <c:pt idx="0">
                  <c:v>0</c:v>
                </c:pt>
                <c:pt idx="1">
                  <c:v>1.4374778801173167</c:v>
                </c:pt>
                <c:pt idx="2">
                  <c:v>1.8511405794316524</c:v>
                </c:pt>
                <c:pt idx="3">
                  <c:v>2.4923177633688729</c:v>
                </c:pt>
                <c:pt idx="4">
                  <c:v>2.9680298675803591</c:v>
                </c:pt>
                <c:pt idx="5">
                  <c:v>4.1262854256604991</c:v>
                </c:pt>
                <c:pt idx="6">
                  <c:v>5.9257181676778599</c:v>
                </c:pt>
                <c:pt idx="7">
                  <c:v>7.0219243208608493</c:v>
                </c:pt>
                <c:pt idx="8">
                  <c:v>8.7386245230153428</c:v>
                </c:pt>
                <c:pt idx="9">
                  <c:v>11.168892881487066</c:v>
                </c:pt>
                <c:pt idx="10">
                  <c:v>13.650869077373079</c:v>
                </c:pt>
                <c:pt idx="11">
                  <c:v>15.926013923601927</c:v>
                </c:pt>
                <c:pt idx="12">
                  <c:v>18.201158769830773</c:v>
                </c:pt>
                <c:pt idx="13">
                  <c:v>20.166056591573867</c:v>
                </c:pt>
                <c:pt idx="14">
                  <c:v>22.13095441331696</c:v>
                </c:pt>
                <c:pt idx="15">
                  <c:v>24.095852235060057</c:v>
                </c:pt>
                <c:pt idx="16">
                  <c:v>25.853918707145983</c:v>
                </c:pt>
                <c:pt idx="17">
                  <c:v>27.405153829574743</c:v>
                </c:pt>
                <c:pt idx="18">
                  <c:v>29.059804626832086</c:v>
                </c:pt>
                <c:pt idx="19">
                  <c:v>30.611039749260847</c:v>
                </c:pt>
                <c:pt idx="20">
                  <c:v>32.058859196861022</c:v>
                </c:pt>
                <c:pt idx="21">
                  <c:v>33.299847294804032</c:v>
                </c:pt>
                <c:pt idx="22">
                  <c:v>34.644251067575617</c:v>
                </c:pt>
                <c:pt idx="23">
                  <c:v>35.885239165518627</c:v>
                </c:pt>
                <c:pt idx="24">
                  <c:v>37.022811588633047</c:v>
                </c:pt>
                <c:pt idx="25">
                  <c:v>38.056968336918885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1-4BB8-9388-CDD86671C651}"/>
            </c:ext>
          </c:extLst>
        </c:ser>
        <c:ser>
          <c:idx val="4"/>
          <c:order val="3"/>
          <c:tx>
            <c:strRef>
              <c:f>Sheet1!$S$7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Sheet1!$S$12:$S$37</c:f>
              <c:numCache>
                <c:formatCode>0.00</c:formatCode>
                <c:ptCount val="26"/>
                <c:pt idx="0">
                  <c:v>0</c:v>
                </c:pt>
                <c:pt idx="1">
                  <c:v>0.17580664720859271</c:v>
                </c:pt>
                <c:pt idx="2">
                  <c:v>0.4550289692457693</c:v>
                </c:pt>
                <c:pt idx="3">
                  <c:v>0.79630069618009636</c:v>
                </c:pt>
                <c:pt idx="4">
                  <c:v>1.0341567482858394</c:v>
                </c:pt>
                <c:pt idx="5">
                  <c:v>1.6132845273259095</c:v>
                </c:pt>
                <c:pt idx="6">
                  <c:v>2.4923177633688729</c:v>
                </c:pt>
                <c:pt idx="7">
                  <c:v>2.9163220301660671</c:v>
                </c:pt>
                <c:pt idx="8">
                  <c:v>3.7022811588633049</c:v>
                </c:pt>
                <c:pt idx="9">
                  <c:v>4.6226806648377021</c:v>
                </c:pt>
                <c:pt idx="10">
                  <c:v>5.5430801708120994</c:v>
                </c:pt>
                <c:pt idx="11">
                  <c:v>6.3600640019579124</c:v>
                </c:pt>
                <c:pt idx="12">
                  <c:v>7.0943152932408582</c:v>
                </c:pt>
                <c:pt idx="13">
                  <c:v>7.6631015047980702</c:v>
                </c:pt>
                <c:pt idx="14">
                  <c:v>8.3146202562181468</c:v>
                </c:pt>
                <c:pt idx="15">
                  <c:v>8.9144311702239349</c:v>
                </c:pt>
                <c:pt idx="16">
                  <c:v>9.4625342468154301</c:v>
                </c:pt>
                <c:pt idx="17">
                  <c:v>9.9485879185097748</c:v>
                </c:pt>
                <c:pt idx="18">
                  <c:v>10.444983157686977</c:v>
                </c:pt>
                <c:pt idx="19">
                  <c:v>10.858645857001314</c:v>
                </c:pt>
                <c:pt idx="20">
                  <c:v>11.375724231144233</c:v>
                </c:pt>
                <c:pt idx="21">
                  <c:v>11.789386930458569</c:v>
                </c:pt>
                <c:pt idx="22">
                  <c:v>12.203049629772906</c:v>
                </c:pt>
                <c:pt idx="23">
                  <c:v>12.513296654258657</c:v>
                </c:pt>
                <c:pt idx="24">
                  <c:v>12.926959353572991</c:v>
                </c:pt>
                <c:pt idx="25">
                  <c:v>13.237206378058744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1-4BB8-9388-CDD86671C651}"/>
            </c:ext>
          </c:extLst>
        </c:ser>
        <c:ser>
          <c:idx val="5"/>
          <c:order val="4"/>
          <c:tx>
            <c:strRef>
              <c:f>Sheet1!$T$7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Sheet1!$T$12:$T$37</c:f>
              <c:numCache>
                <c:formatCode>0.00</c:formatCode>
                <c:ptCount val="26"/>
                <c:pt idx="0">
                  <c:v>0</c:v>
                </c:pt>
                <c:pt idx="1">
                  <c:v>0.45</c:v>
                </c:pt>
                <c:pt idx="2">
                  <c:v>1.04</c:v>
                </c:pt>
                <c:pt idx="3">
                  <c:v>2.09</c:v>
                </c:pt>
                <c:pt idx="4">
                  <c:v>2.94</c:v>
                </c:pt>
                <c:pt idx="5">
                  <c:v>6.06</c:v>
                </c:pt>
                <c:pt idx="6">
                  <c:v>11.2</c:v>
                </c:pt>
                <c:pt idx="7">
                  <c:v>14.3</c:v>
                </c:pt>
                <c:pt idx="8">
                  <c:v>19.2</c:v>
                </c:pt>
                <c:pt idx="9">
                  <c:v>26.3</c:v>
                </c:pt>
                <c:pt idx="10">
                  <c:v>33.4</c:v>
                </c:pt>
                <c:pt idx="11">
                  <c:v>40.5</c:v>
                </c:pt>
                <c:pt idx="12">
                  <c:v>47</c:v>
                </c:pt>
                <c:pt idx="13">
                  <c:v>54.4</c:v>
                </c:pt>
                <c:pt idx="14">
                  <c:v>61.2</c:v>
                </c:pt>
                <c:pt idx="15">
                  <c:v>67.599999999999994</c:v>
                </c:pt>
                <c:pt idx="16">
                  <c:v>73.599999999999994</c:v>
                </c:pt>
                <c:pt idx="17">
                  <c:v>79.2</c:v>
                </c:pt>
                <c:pt idx="18">
                  <c:v>85.2</c:v>
                </c:pt>
                <c:pt idx="19">
                  <c:v>90.8</c:v>
                </c:pt>
                <c:pt idx="20">
                  <c:v>96</c:v>
                </c:pt>
                <c:pt idx="21">
                  <c:v>100.8</c:v>
                </c:pt>
                <c:pt idx="22">
                  <c:v>106</c:v>
                </c:pt>
                <c:pt idx="23">
                  <c:v>111.2</c:v>
                </c:pt>
                <c:pt idx="24">
                  <c:v>116</c:v>
                </c:pt>
                <c:pt idx="25">
                  <c:v>119.6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1-4BB8-9388-CDD86671C651}"/>
            </c:ext>
          </c:extLst>
        </c:ser>
        <c:ser>
          <c:idx val="6"/>
          <c:order val="5"/>
          <c:tx>
            <c:strRef>
              <c:f>Sheet1!$U$7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Sheet1!$U$12:$U$37</c:f>
              <c:numCache>
                <c:formatCode>0.00</c:formatCode>
                <c:ptCount val="26"/>
                <c:pt idx="0">
                  <c:v>0</c:v>
                </c:pt>
                <c:pt idx="1">
                  <c:v>0.33</c:v>
                </c:pt>
                <c:pt idx="2">
                  <c:v>0.56000000000000005</c:v>
                </c:pt>
                <c:pt idx="3">
                  <c:v>0.92</c:v>
                </c:pt>
                <c:pt idx="4">
                  <c:v>1.1499999999999999</c:v>
                </c:pt>
                <c:pt idx="5">
                  <c:v>1.65</c:v>
                </c:pt>
                <c:pt idx="6">
                  <c:v>2.42</c:v>
                </c:pt>
                <c:pt idx="7">
                  <c:v>2.91</c:v>
                </c:pt>
                <c:pt idx="8">
                  <c:v>3.68</c:v>
                </c:pt>
                <c:pt idx="9">
                  <c:v>4.84</c:v>
                </c:pt>
                <c:pt idx="10">
                  <c:v>6.09</c:v>
                </c:pt>
                <c:pt idx="11">
                  <c:v>7.33</c:v>
                </c:pt>
                <c:pt idx="12">
                  <c:v>8.5299999999999994</c:v>
                </c:pt>
                <c:pt idx="13">
                  <c:v>9.64</c:v>
                </c:pt>
                <c:pt idx="14">
                  <c:v>10.8</c:v>
                </c:pt>
                <c:pt idx="15">
                  <c:v>11.9</c:v>
                </c:pt>
                <c:pt idx="16">
                  <c:v>13</c:v>
                </c:pt>
                <c:pt idx="17">
                  <c:v>14</c:v>
                </c:pt>
                <c:pt idx="18">
                  <c:v>15.2</c:v>
                </c:pt>
                <c:pt idx="19">
                  <c:v>16.2</c:v>
                </c:pt>
                <c:pt idx="20">
                  <c:v>17.100000000000001</c:v>
                </c:pt>
                <c:pt idx="21">
                  <c:v>18</c:v>
                </c:pt>
                <c:pt idx="22">
                  <c:v>18.8</c:v>
                </c:pt>
                <c:pt idx="23">
                  <c:v>19.7</c:v>
                </c:pt>
                <c:pt idx="24">
                  <c:v>20.399999999999999</c:v>
                </c:pt>
                <c:pt idx="25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81-4BB8-9388-CDD86671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Sheet1!$AD$10:$AD$11</c:f>
              <c:strCache>
                <c:ptCount val="2"/>
                <c:pt idx="0">
                  <c:v>SPECTRAX</c:v>
                </c:pt>
                <c:pt idx="1">
                  <c:v>Green ND4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Sheet1!$AD$12:$AD$37</c:f>
              <c:numCache>
                <c:formatCode>General</c:formatCode>
                <c:ptCount val="26"/>
                <c:pt idx="0">
                  <c:v>0</c:v>
                </c:pt>
                <c:pt idx="1">
                  <c:v>0.12</c:v>
                </c:pt>
                <c:pt idx="2">
                  <c:v>0.26</c:v>
                </c:pt>
                <c:pt idx="3">
                  <c:v>0.53</c:v>
                </c:pt>
                <c:pt idx="4">
                  <c:v>0.74</c:v>
                </c:pt>
                <c:pt idx="5">
                  <c:v>1.53</c:v>
                </c:pt>
                <c:pt idx="6">
                  <c:v>2.8</c:v>
                </c:pt>
                <c:pt idx="7">
                  <c:v>3.58</c:v>
                </c:pt>
                <c:pt idx="8">
                  <c:v>4.8</c:v>
                </c:pt>
                <c:pt idx="9">
                  <c:v>6.58</c:v>
                </c:pt>
                <c:pt idx="10">
                  <c:v>8.44</c:v>
                </c:pt>
                <c:pt idx="11">
                  <c:v>10.3</c:v>
                </c:pt>
                <c:pt idx="12">
                  <c:v>12</c:v>
                </c:pt>
                <c:pt idx="13">
                  <c:v>13.6</c:v>
                </c:pt>
                <c:pt idx="14">
                  <c:v>15.3</c:v>
                </c:pt>
                <c:pt idx="15">
                  <c:v>16.899999999999999</c:v>
                </c:pt>
                <c:pt idx="16">
                  <c:v>18.399999999999999</c:v>
                </c:pt>
                <c:pt idx="17">
                  <c:v>19.8</c:v>
                </c:pt>
                <c:pt idx="18">
                  <c:v>21.3</c:v>
                </c:pt>
                <c:pt idx="19">
                  <c:v>22.7</c:v>
                </c:pt>
                <c:pt idx="20">
                  <c:v>24</c:v>
                </c:pt>
                <c:pt idx="21">
                  <c:v>25.2</c:v>
                </c:pt>
                <c:pt idx="22">
                  <c:v>26.5</c:v>
                </c:pt>
                <c:pt idx="23">
                  <c:v>27.8</c:v>
                </c:pt>
                <c:pt idx="24">
                  <c:v>29</c:v>
                </c:pt>
                <c:pt idx="25">
                  <c:v>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0-4785-A1D9-DC3D74A334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Sheet1!$T$12:$T$37</c:f>
              <c:numCache>
                <c:formatCode>0.00</c:formatCode>
                <c:ptCount val="26"/>
                <c:pt idx="0">
                  <c:v>0</c:v>
                </c:pt>
                <c:pt idx="1">
                  <c:v>0.45</c:v>
                </c:pt>
                <c:pt idx="2">
                  <c:v>1.04</c:v>
                </c:pt>
                <c:pt idx="3">
                  <c:v>2.09</c:v>
                </c:pt>
                <c:pt idx="4">
                  <c:v>2.94</c:v>
                </c:pt>
                <c:pt idx="5">
                  <c:v>6.06</c:v>
                </c:pt>
                <c:pt idx="6">
                  <c:v>11.2</c:v>
                </c:pt>
                <c:pt idx="7">
                  <c:v>14.3</c:v>
                </c:pt>
                <c:pt idx="8">
                  <c:v>19.2</c:v>
                </c:pt>
                <c:pt idx="9">
                  <c:v>26.3</c:v>
                </c:pt>
                <c:pt idx="10">
                  <c:v>33.4</c:v>
                </c:pt>
                <c:pt idx="11">
                  <c:v>40.5</c:v>
                </c:pt>
                <c:pt idx="12">
                  <c:v>47</c:v>
                </c:pt>
                <c:pt idx="13">
                  <c:v>54.4</c:v>
                </c:pt>
                <c:pt idx="14">
                  <c:v>61.2</c:v>
                </c:pt>
                <c:pt idx="15">
                  <c:v>67.599999999999994</c:v>
                </c:pt>
                <c:pt idx="16">
                  <c:v>73.599999999999994</c:v>
                </c:pt>
                <c:pt idx="17">
                  <c:v>79.2</c:v>
                </c:pt>
                <c:pt idx="18">
                  <c:v>85.2</c:v>
                </c:pt>
                <c:pt idx="19">
                  <c:v>90.8</c:v>
                </c:pt>
                <c:pt idx="20">
                  <c:v>96</c:v>
                </c:pt>
                <c:pt idx="21">
                  <c:v>100.8</c:v>
                </c:pt>
                <c:pt idx="22">
                  <c:v>106</c:v>
                </c:pt>
                <c:pt idx="23">
                  <c:v>111.2</c:v>
                </c:pt>
                <c:pt idx="24">
                  <c:v>116</c:v>
                </c:pt>
                <c:pt idx="25">
                  <c:v>119.6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0-4785-A1D9-DC3D74A3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46648"/>
        <c:axId val="659050256"/>
      </c:scatterChart>
      <c:valAx>
        <c:axId val="6590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50256"/>
        <c:crosses val="autoZero"/>
        <c:crossBetween val="midCat"/>
      </c:valAx>
      <c:valAx>
        <c:axId val="659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SPECTRAX Optical</a:t>
            </a:r>
            <a:r>
              <a:rPr lang="en-US" baseline="0"/>
              <a:t> Power (20x Obj.)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Sheet1!$AO$7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Sheet1!$AO$12:$AO$37</c:f>
              <c:numCache>
                <c:formatCode>General</c:formatCode>
                <c:ptCount val="26"/>
                <c:pt idx="0">
                  <c:v>0</c:v>
                </c:pt>
                <c:pt idx="1">
                  <c:v>0.51977020118789441</c:v>
                </c:pt>
                <c:pt idx="2" formatCode="0.00">
                  <c:v>0.95</c:v>
                </c:pt>
                <c:pt idx="3">
                  <c:v>1.513108807902537</c:v>
                </c:pt>
                <c:pt idx="4" formatCode="0.00">
                  <c:v>1.85</c:v>
                </c:pt>
                <c:pt idx="5">
                  <c:v>2.7605572907534839</c:v>
                </c:pt>
                <c:pt idx="6" formatCode="0.00">
                  <c:v>4.08</c:v>
                </c:pt>
                <c:pt idx="7">
                  <c:v>4.9782434824884989</c:v>
                </c:pt>
                <c:pt idx="8" formatCode="0.00">
                  <c:v>6.28</c:v>
                </c:pt>
                <c:pt idx="9">
                  <c:v>8.3047727700910237</c:v>
                </c:pt>
                <c:pt idx="10" formatCode="0.00">
                  <c:v>10.3</c:v>
                </c:pt>
                <c:pt idx="11">
                  <c:v>12.358980339356599</c:v>
                </c:pt>
                <c:pt idx="12">
                  <c:v>14.207052165802448</c:v>
                </c:pt>
                <c:pt idx="13">
                  <c:v>15.939619503095429</c:v>
                </c:pt>
                <c:pt idx="14">
                  <c:v>17.672186840388409</c:v>
                </c:pt>
                <c:pt idx="15" formatCode="0.00">
                  <c:v>19.399999999999999</c:v>
                </c:pt>
                <c:pt idx="16">
                  <c:v>21.021817025821505</c:v>
                </c:pt>
                <c:pt idx="17">
                  <c:v>22.523375384808755</c:v>
                </c:pt>
                <c:pt idx="18">
                  <c:v>24.024933743796009</c:v>
                </c:pt>
                <c:pt idx="19">
                  <c:v>25.526492102783259</c:v>
                </c:pt>
                <c:pt idx="20" formatCode="0.00">
                  <c:v>27</c:v>
                </c:pt>
                <c:pt idx="21">
                  <c:v>28.183095353299162</c:v>
                </c:pt>
                <c:pt idx="22">
                  <c:v>29.56914922313355</c:v>
                </c:pt>
                <c:pt idx="23">
                  <c:v>30.839698603815066</c:v>
                </c:pt>
                <c:pt idx="24">
                  <c:v>32.110247984496588</c:v>
                </c:pt>
                <c:pt idx="25" formatCode="0.00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A3C-93E9-83A3BB6639EC}"/>
            </c:ext>
          </c:extLst>
        </c:ser>
        <c:ser>
          <c:idx val="2"/>
          <c:order val="1"/>
          <c:tx>
            <c:strRef>
              <c:f>Sheet1!$AP$7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Sheet1!$AP$12:$AP$37</c:f>
              <c:numCache>
                <c:formatCode>0.00</c:formatCode>
                <c:ptCount val="26"/>
                <c:pt idx="0">
                  <c:v>0</c:v>
                </c:pt>
                <c:pt idx="1">
                  <c:v>0.64</c:v>
                </c:pt>
                <c:pt idx="2">
                  <c:v>1.59</c:v>
                </c:pt>
                <c:pt idx="3">
                  <c:v>2.5099999999999998</c:v>
                </c:pt>
                <c:pt idx="4">
                  <c:v>3.11</c:v>
                </c:pt>
                <c:pt idx="5">
                  <c:v>4.66</c:v>
                </c:pt>
                <c:pt idx="6">
                  <c:v>6.92</c:v>
                </c:pt>
                <c:pt idx="7">
                  <c:v>8.3000000000000007</c:v>
                </c:pt>
                <c:pt idx="8">
                  <c:v>10.4</c:v>
                </c:pt>
                <c:pt idx="9">
                  <c:v>13.3</c:v>
                </c:pt>
                <c:pt idx="10">
                  <c:v>16.399999999999999</c:v>
                </c:pt>
                <c:pt idx="11">
                  <c:v>19.3</c:v>
                </c:pt>
                <c:pt idx="12">
                  <c:v>22</c:v>
                </c:pt>
                <c:pt idx="13">
                  <c:v>24.4</c:v>
                </c:pt>
                <c:pt idx="14">
                  <c:v>26.8</c:v>
                </c:pt>
                <c:pt idx="15">
                  <c:v>29.2</c:v>
                </c:pt>
                <c:pt idx="16">
                  <c:v>31.5</c:v>
                </c:pt>
                <c:pt idx="17">
                  <c:v>33.5</c:v>
                </c:pt>
                <c:pt idx="18">
                  <c:v>35.6</c:v>
                </c:pt>
                <c:pt idx="19">
                  <c:v>37.6</c:v>
                </c:pt>
                <c:pt idx="20">
                  <c:v>39.5</c:v>
                </c:pt>
                <c:pt idx="21">
                  <c:v>41.2</c:v>
                </c:pt>
                <c:pt idx="22">
                  <c:v>42.9</c:v>
                </c:pt>
                <c:pt idx="23">
                  <c:v>44.6</c:v>
                </c:pt>
                <c:pt idx="24">
                  <c:v>46.2</c:v>
                </c:pt>
                <c:pt idx="25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9-4A3C-93E9-83A3BB6639EC}"/>
            </c:ext>
          </c:extLst>
        </c:ser>
        <c:ser>
          <c:idx val="3"/>
          <c:order val="2"/>
          <c:tx>
            <c:strRef>
              <c:f>Sheet1!$AQ$7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Sheet1!$AQ$12:$AQ$37</c:f>
              <c:numCache>
                <c:formatCode>0.00</c:formatCode>
                <c:ptCount val="26"/>
                <c:pt idx="0">
                  <c:v>0</c:v>
                </c:pt>
                <c:pt idx="1">
                  <c:v>1.39</c:v>
                </c:pt>
                <c:pt idx="2">
                  <c:v>1.79</c:v>
                </c:pt>
                <c:pt idx="3">
                  <c:v>2.41</c:v>
                </c:pt>
                <c:pt idx="4">
                  <c:v>2.87</c:v>
                </c:pt>
                <c:pt idx="5">
                  <c:v>3.99</c:v>
                </c:pt>
                <c:pt idx="6">
                  <c:v>5.73</c:v>
                </c:pt>
                <c:pt idx="7">
                  <c:v>6.79</c:v>
                </c:pt>
                <c:pt idx="8">
                  <c:v>8.4499999999999993</c:v>
                </c:pt>
                <c:pt idx="9">
                  <c:v>10.8</c:v>
                </c:pt>
                <c:pt idx="10">
                  <c:v>13.2</c:v>
                </c:pt>
                <c:pt idx="11">
                  <c:v>15.4</c:v>
                </c:pt>
                <c:pt idx="12">
                  <c:v>17.600000000000001</c:v>
                </c:pt>
                <c:pt idx="13">
                  <c:v>19.5</c:v>
                </c:pt>
                <c:pt idx="14">
                  <c:v>21.4</c:v>
                </c:pt>
                <c:pt idx="15">
                  <c:v>23.3</c:v>
                </c:pt>
                <c:pt idx="16">
                  <c:v>25</c:v>
                </c:pt>
                <c:pt idx="17">
                  <c:v>26.5</c:v>
                </c:pt>
                <c:pt idx="18">
                  <c:v>28.1</c:v>
                </c:pt>
                <c:pt idx="19">
                  <c:v>29.6</c:v>
                </c:pt>
                <c:pt idx="20">
                  <c:v>31</c:v>
                </c:pt>
                <c:pt idx="21">
                  <c:v>32.200000000000003</c:v>
                </c:pt>
                <c:pt idx="22">
                  <c:v>33.5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9-4A3C-93E9-83A3BB6639EC}"/>
            </c:ext>
          </c:extLst>
        </c:ser>
        <c:ser>
          <c:idx val="4"/>
          <c:order val="3"/>
          <c:tx>
            <c:strRef>
              <c:f>Sheet1!$AR$7</c:f>
              <c:strCache>
                <c:ptCount val="1"/>
                <c:pt idx="0">
                  <c:v>NONE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Sheet1!$A$12:$A$37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55</c:v>
                </c:pt>
                <c:pt idx="17">
                  <c:v>60</c:v>
                </c:pt>
                <c:pt idx="18">
                  <c:v>65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  <c:pt idx="23">
                  <c:v>90</c:v>
                </c:pt>
                <c:pt idx="24">
                  <c:v>95</c:v>
                </c:pt>
                <c:pt idx="25">
                  <c:v>100</c:v>
                </c:pt>
              </c:numCache>
            </c:numRef>
          </c:xVal>
          <c:yVal>
            <c:numRef>
              <c:f>Sheet1!$AR$12:$AR$37</c:f>
              <c:numCache>
                <c:formatCode>0.00</c:formatCode>
                <c:ptCount val="26"/>
                <c:pt idx="0">
                  <c:v>0</c:v>
                </c:pt>
                <c:pt idx="1">
                  <c:v>0.17</c:v>
                </c:pt>
                <c:pt idx="2">
                  <c:v>0.44</c:v>
                </c:pt>
                <c:pt idx="3">
                  <c:v>0.77</c:v>
                </c:pt>
                <c:pt idx="4">
                  <c:v>1</c:v>
                </c:pt>
                <c:pt idx="5">
                  <c:v>1.56</c:v>
                </c:pt>
                <c:pt idx="6">
                  <c:v>2.41</c:v>
                </c:pt>
                <c:pt idx="7">
                  <c:v>2.82</c:v>
                </c:pt>
                <c:pt idx="8">
                  <c:v>3.58</c:v>
                </c:pt>
                <c:pt idx="9">
                  <c:v>4.47</c:v>
                </c:pt>
                <c:pt idx="10">
                  <c:v>5.36</c:v>
                </c:pt>
                <c:pt idx="11">
                  <c:v>6.15</c:v>
                </c:pt>
                <c:pt idx="12">
                  <c:v>6.86</c:v>
                </c:pt>
                <c:pt idx="13">
                  <c:v>7.41</c:v>
                </c:pt>
                <c:pt idx="14">
                  <c:v>8.0399999999999991</c:v>
                </c:pt>
                <c:pt idx="15">
                  <c:v>8.6199999999999992</c:v>
                </c:pt>
                <c:pt idx="16">
                  <c:v>9.15</c:v>
                </c:pt>
                <c:pt idx="17">
                  <c:v>9.6199999999999992</c:v>
                </c:pt>
                <c:pt idx="18">
                  <c:v>10.1</c:v>
                </c:pt>
                <c:pt idx="19">
                  <c:v>10.5</c:v>
                </c:pt>
                <c:pt idx="20">
                  <c:v>11</c:v>
                </c:pt>
                <c:pt idx="21">
                  <c:v>11.4</c:v>
                </c:pt>
                <c:pt idx="22">
                  <c:v>11.8</c:v>
                </c:pt>
                <c:pt idx="23">
                  <c:v>12.1</c:v>
                </c:pt>
                <c:pt idx="24">
                  <c:v>12.5</c:v>
                </c:pt>
                <c:pt idx="25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9-4A3C-93E9-83A3BB66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08464"/>
        <c:axId val="659505840"/>
      </c:scatterChart>
      <c:valAx>
        <c:axId val="65950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setting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5840"/>
        <c:crosses val="autoZero"/>
        <c:crossBetween val="midCat"/>
      </c:valAx>
      <c:valAx>
        <c:axId val="659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319087</xdr:colOff>
      <xdr:row>41</xdr:row>
      <xdr:rowOff>76200</xdr:rowOff>
    </xdr:from>
    <xdr:to>
      <xdr:col>32</xdr:col>
      <xdr:colOff>47625</xdr:colOff>
      <xdr:row>55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90487</xdr:rowOff>
    </xdr:from>
    <xdr:to>
      <xdr:col>15</xdr:col>
      <xdr:colOff>238125</xdr:colOff>
      <xdr:row>55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41</xdr:row>
      <xdr:rowOff>85725</xdr:rowOff>
    </xdr:from>
    <xdr:to>
      <xdr:col>23</xdr:col>
      <xdr:colOff>295275</xdr:colOff>
      <xdr:row>55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371475</xdr:colOff>
      <xdr:row>60</xdr:row>
      <xdr:rowOff>90487</xdr:rowOff>
    </xdr:from>
    <xdr:to>
      <xdr:col>25</xdr:col>
      <xdr:colOff>657225</xdr:colOff>
      <xdr:row>74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238125</xdr:colOff>
      <xdr:row>42</xdr:row>
      <xdr:rowOff>47625</xdr:rowOff>
    </xdr:from>
    <xdr:to>
      <xdr:col>40</xdr:col>
      <xdr:colOff>438150</xdr:colOff>
      <xdr:row>56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tabSelected="1" zoomScaleNormal="100" workbookViewId="0">
      <selection activeCell="G37" sqref="G37"/>
    </sheetView>
  </sheetViews>
  <sheetFormatPr defaultRowHeight="15" x14ac:dyDescent="0.25"/>
  <cols>
    <col min="1" max="7" width="10.7109375" customWidth="1"/>
    <col min="8" max="8" width="19" customWidth="1"/>
    <col min="9" max="9" width="10.7109375" customWidth="1"/>
    <col min="10" max="10" width="20.140625" customWidth="1"/>
    <col min="11" max="11" width="17.140625" customWidth="1"/>
    <col min="14" max="34" width="10.7109375" customWidth="1"/>
  </cols>
  <sheetData>
    <row r="1" spans="1:49" x14ac:dyDescent="0.25">
      <c r="A1" t="s">
        <v>0</v>
      </c>
    </row>
    <row r="3" spans="1:49" x14ac:dyDescent="0.25">
      <c r="A3" t="s">
        <v>1</v>
      </c>
      <c r="B3" t="s">
        <v>49</v>
      </c>
      <c r="AH3" t="s">
        <v>43</v>
      </c>
    </row>
    <row r="4" spans="1:49" x14ac:dyDescent="0.25">
      <c r="AH4" t="s">
        <v>34</v>
      </c>
      <c r="AO4" t="s">
        <v>35</v>
      </c>
    </row>
    <row r="5" spans="1:49" x14ac:dyDescent="0.25">
      <c r="A5" t="s">
        <v>26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6</v>
      </c>
      <c r="K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AG5" t="s">
        <v>26</v>
      </c>
    </row>
    <row r="6" spans="1:49" x14ac:dyDescent="0.25">
      <c r="A6" t="s">
        <v>2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s="1" t="s">
        <v>9</v>
      </c>
      <c r="K6" s="1" t="s">
        <v>11</v>
      </c>
      <c r="P6" s="1" t="s">
        <v>8</v>
      </c>
      <c r="Q6" s="1" t="s">
        <v>9</v>
      </c>
      <c r="R6" s="1" t="s">
        <v>10</v>
      </c>
      <c r="S6" s="1" t="s">
        <v>11</v>
      </c>
      <c r="T6" s="1" t="s">
        <v>12</v>
      </c>
      <c r="U6" s="1" t="s">
        <v>13</v>
      </c>
      <c r="V6" s="1"/>
      <c r="W6" s="1"/>
      <c r="AG6" t="s">
        <v>2</v>
      </c>
      <c r="AH6" s="1" t="s">
        <v>44</v>
      </c>
      <c r="AI6" s="1" t="s">
        <v>45</v>
      </c>
      <c r="AJ6" s="1" t="s">
        <v>46</v>
      </c>
      <c r="AK6" s="1" t="s">
        <v>38</v>
      </c>
      <c r="AL6" s="1" t="s">
        <v>47</v>
      </c>
      <c r="AM6" s="1" t="s">
        <v>48</v>
      </c>
      <c r="AO6" s="1" t="s">
        <v>44</v>
      </c>
      <c r="AP6" s="1" t="s">
        <v>45</v>
      </c>
      <c r="AQ6" s="1" t="s">
        <v>46</v>
      </c>
      <c r="AR6" s="1" t="s">
        <v>38</v>
      </c>
      <c r="AT6" s="1" t="s">
        <v>44</v>
      </c>
      <c r="AU6" s="1" t="s">
        <v>37</v>
      </c>
    </row>
    <row r="7" spans="1:49" x14ac:dyDescent="0.25">
      <c r="A7" t="s">
        <v>17</v>
      </c>
      <c r="B7" t="s">
        <v>18</v>
      </c>
      <c r="C7" t="s">
        <v>19</v>
      </c>
      <c r="D7" t="s">
        <v>21</v>
      </c>
      <c r="E7" t="s">
        <v>20</v>
      </c>
      <c r="F7" t="s">
        <v>22</v>
      </c>
      <c r="G7" t="s">
        <v>51</v>
      </c>
      <c r="H7" t="s">
        <v>23</v>
      </c>
      <c r="I7" t="s">
        <v>52</v>
      </c>
      <c r="J7" t="s">
        <v>50</v>
      </c>
      <c r="K7" t="s">
        <v>20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AG7" t="s">
        <v>17</v>
      </c>
      <c r="AH7" t="s">
        <v>24</v>
      </c>
      <c r="AI7" t="s">
        <v>24</v>
      </c>
      <c r="AJ7" t="s">
        <v>24</v>
      </c>
      <c r="AK7" t="s">
        <v>24</v>
      </c>
      <c r="AL7" t="s">
        <v>24</v>
      </c>
      <c r="AM7" t="s">
        <v>24</v>
      </c>
      <c r="AO7" t="s">
        <v>24</v>
      </c>
      <c r="AP7" t="s">
        <v>24</v>
      </c>
      <c r="AQ7" t="s">
        <v>24</v>
      </c>
      <c r="AR7" t="s">
        <v>24</v>
      </c>
      <c r="AT7" t="s">
        <v>24</v>
      </c>
    </row>
    <row r="8" spans="1:49" x14ac:dyDescent="0.25">
      <c r="A8" t="s">
        <v>31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>
        <v>2</v>
      </c>
      <c r="K8">
        <v>4</v>
      </c>
      <c r="P8">
        <v>1</v>
      </c>
      <c r="Q8">
        <v>2</v>
      </c>
      <c r="R8">
        <v>3</v>
      </c>
      <c r="S8">
        <v>4</v>
      </c>
      <c r="T8">
        <v>5</v>
      </c>
      <c r="U8">
        <v>6</v>
      </c>
      <c r="AG8" t="s">
        <v>31</v>
      </c>
      <c r="AH8">
        <v>1</v>
      </c>
      <c r="AI8">
        <v>2</v>
      </c>
      <c r="AJ8">
        <v>3</v>
      </c>
      <c r="AK8">
        <v>4</v>
      </c>
      <c r="AL8">
        <v>5</v>
      </c>
      <c r="AM8">
        <v>6</v>
      </c>
      <c r="AO8">
        <v>1</v>
      </c>
      <c r="AP8">
        <v>2</v>
      </c>
      <c r="AQ8">
        <v>3</v>
      </c>
      <c r="AR8">
        <v>4</v>
      </c>
      <c r="AT8">
        <v>1</v>
      </c>
    </row>
    <row r="9" spans="1:49" x14ac:dyDescent="0.25">
      <c r="A9" t="s">
        <v>27</v>
      </c>
      <c r="B9">
        <v>395</v>
      </c>
      <c r="C9">
        <v>435</v>
      </c>
      <c r="D9">
        <v>480</v>
      </c>
      <c r="E9">
        <v>500</v>
      </c>
      <c r="F9">
        <v>545</v>
      </c>
      <c r="G9">
        <v>586</v>
      </c>
      <c r="H9">
        <v>635</v>
      </c>
      <c r="I9">
        <v>405</v>
      </c>
      <c r="J9">
        <v>435</v>
      </c>
      <c r="K9">
        <v>514</v>
      </c>
      <c r="P9">
        <v>395</v>
      </c>
      <c r="Q9">
        <v>435</v>
      </c>
      <c r="R9">
        <v>480</v>
      </c>
      <c r="S9">
        <v>514</v>
      </c>
      <c r="T9">
        <v>545</v>
      </c>
      <c r="U9">
        <v>635</v>
      </c>
      <c r="Y9" t="s">
        <v>14</v>
      </c>
      <c r="AG9" t="s">
        <v>27</v>
      </c>
      <c r="AH9">
        <v>395</v>
      </c>
      <c r="AI9">
        <v>435</v>
      </c>
      <c r="AJ9">
        <v>480</v>
      </c>
      <c r="AK9">
        <v>514</v>
      </c>
      <c r="AL9">
        <v>545</v>
      </c>
      <c r="AM9">
        <v>635</v>
      </c>
      <c r="AO9">
        <v>395</v>
      </c>
      <c r="AP9">
        <v>435</v>
      </c>
      <c r="AQ9">
        <v>480</v>
      </c>
      <c r="AR9">
        <v>514</v>
      </c>
      <c r="AT9" t="s">
        <v>36</v>
      </c>
      <c r="AW9" t="s">
        <v>40</v>
      </c>
    </row>
    <row r="10" spans="1:49" x14ac:dyDescent="0.25">
      <c r="A10" t="s">
        <v>29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AD10" t="s">
        <v>32</v>
      </c>
      <c r="AG10" t="s">
        <v>29</v>
      </c>
      <c r="AH10" t="s">
        <v>30</v>
      </c>
      <c r="AI10" t="s">
        <v>30</v>
      </c>
      <c r="AJ10" t="s">
        <v>30</v>
      </c>
      <c r="AK10" t="s">
        <v>30</v>
      </c>
      <c r="AL10" t="s">
        <v>30</v>
      </c>
      <c r="AM10" t="s">
        <v>30</v>
      </c>
      <c r="AO10" t="s">
        <v>30</v>
      </c>
      <c r="AP10" t="s">
        <v>30</v>
      </c>
      <c r="AQ10" t="s">
        <v>30</v>
      </c>
      <c r="AR10" t="s">
        <v>30</v>
      </c>
      <c r="AT10" t="s">
        <v>30</v>
      </c>
      <c r="AW10" t="s">
        <v>39</v>
      </c>
    </row>
    <row r="11" spans="1:49" x14ac:dyDescent="0.25">
      <c r="A11" t="s">
        <v>28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AD11" t="s">
        <v>33</v>
      </c>
      <c r="AG11" t="s">
        <v>28</v>
      </c>
      <c r="AH11" t="s">
        <v>4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O11" t="s">
        <v>4</v>
      </c>
      <c r="AP11" t="s">
        <v>4</v>
      </c>
      <c r="AQ11" t="s">
        <v>4</v>
      </c>
      <c r="AR11" t="s">
        <v>4</v>
      </c>
      <c r="AT11" t="s">
        <v>4</v>
      </c>
      <c r="AW11" t="s">
        <v>41</v>
      </c>
    </row>
    <row r="12" spans="1:49" x14ac:dyDescent="0.25">
      <c r="A12">
        <v>1</v>
      </c>
      <c r="B12" s="2">
        <v>0.32</v>
      </c>
      <c r="C12" s="2">
        <v>0.21</v>
      </c>
      <c r="D12" s="2">
        <v>0.3</v>
      </c>
      <c r="E12" s="2">
        <v>0.12</v>
      </c>
      <c r="F12" s="2">
        <v>0</v>
      </c>
      <c r="G12" s="3">
        <v>1.717E-4</v>
      </c>
      <c r="H12" s="2">
        <v>0</v>
      </c>
      <c r="I12" s="3">
        <v>0.3468</v>
      </c>
      <c r="J12" s="2">
        <v>0</v>
      </c>
      <c r="K12" s="2">
        <v>0</v>
      </c>
      <c r="N12" s="3"/>
      <c r="O12" s="3"/>
      <c r="P12" s="2">
        <f>AO12*$AW$12</f>
        <v>0</v>
      </c>
      <c r="Q12" s="2">
        <f t="shared" ref="Q12:S12" si="0">AP12*$AW$12</f>
        <v>0</v>
      </c>
      <c r="R12" s="2">
        <f t="shared" si="0"/>
        <v>0</v>
      </c>
      <c r="S12" s="2">
        <f t="shared" si="0"/>
        <v>0</v>
      </c>
      <c r="T12" s="2">
        <v>0</v>
      </c>
      <c r="U12" s="2">
        <v>0</v>
      </c>
      <c r="V12" s="2"/>
      <c r="W12" s="2"/>
      <c r="Y12" t="s">
        <v>15</v>
      </c>
      <c r="AA12" t="s">
        <v>16</v>
      </c>
      <c r="AB12" t="s">
        <v>25</v>
      </c>
      <c r="AD12">
        <v>0</v>
      </c>
      <c r="AE12" t="e">
        <f t="shared" ref="AE12:AE24" si="1">T12/AD12</f>
        <v>#DIV/0!</v>
      </c>
      <c r="AG12">
        <v>1</v>
      </c>
      <c r="AH12" s="2">
        <v>0</v>
      </c>
      <c r="AI12" s="2">
        <v>0</v>
      </c>
      <c r="AJ12" s="2">
        <v>0.1</v>
      </c>
      <c r="AK12" s="2">
        <v>0</v>
      </c>
      <c r="AL12" s="2">
        <v>0</v>
      </c>
      <c r="AM12" s="2">
        <v>0</v>
      </c>
      <c r="AO12">
        <f>AT12*$AU$12</f>
        <v>0</v>
      </c>
      <c r="AP12" s="2">
        <v>0</v>
      </c>
      <c r="AQ12" s="2">
        <v>0</v>
      </c>
      <c r="AR12" s="2">
        <v>0</v>
      </c>
      <c r="AT12">
        <v>0</v>
      </c>
      <c r="AU12">
        <f>AVERAGE(AU14,AU16,AU18,AU20,AU22,AU27,AU32,AU37)</f>
        <v>1.1550448915286542</v>
      </c>
      <c r="AV12" t="s">
        <v>42</v>
      </c>
      <c r="AW12">
        <f>AVERAGE(AW13:AW37)</f>
        <v>1.0341567482858394</v>
      </c>
    </row>
    <row r="13" spans="1:49" x14ac:dyDescent="0.25">
      <c r="A13">
        <v>2</v>
      </c>
      <c r="B13" s="2">
        <v>0.97</v>
      </c>
      <c r="C13" s="2">
        <v>1.36</v>
      </c>
      <c r="D13" s="2">
        <v>1.34</v>
      </c>
      <c r="E13" s="2">
        <v>0.49</v>
      </c>
      <c r="F13" s="2">
        <v>0.03</v>
      </c>
      <c r="G13" s="3">
        <v>1.306E-2</v>
      </c>
      <c r="H13" s="2">
        <v>0.26</v>
      </c>
      <c r="I13" s="3">
        <v>1.008</v>
      </c>
      <c r="J13" s="2">
        <v>0.46</v>
      </c>
      <c r="K13" s="2">
        <v>0.01</v>
      </c>
      <c r="N13" s="3"/>
      <c r="O13" s="3"/>
      <c r="P13" s="2">
        <f t="shared" ref="P13:P37" si="2">AO13*$AW$12</f>
        <v>0.53752386111634942</v>
      </c>
      <c r="Q13" s="2">
        <f t="shared" ref="Q13:Q37" si="3">AP13*$AW$12</f>
        <v>0.66186031890293717</v>
      </c>
      <c r="R13" s="2">
        <f t="shared" ref="R13:R37" si="4">AQ13*$AW$12</f>
        <v>1.4374778801173167</v>
      </c>
      <c r="S13" s="2">
        <f t="shared" ref="S13:S37" si="5">AR13*$AW$12</f>
        <v>0.17580664720859271</v>
      </c>
      <c r="T13" s="2">
        <v>0.45</v>
      </c>
      <c r="U13" s="2">
        <v>0.33</v>
      </c>
      <c r="V13" s="2"/>
      <c r="W13" s="2"/>
      <c r="Y13" t="s">
        <v>3</v>
      </c>
      <c r="Z13" t="s">
        <v>4</v>
      </c>
      <c r="AD13">
        <v>0.12</v>
      </c>
      <c r="AE13">
        <f t="shared" si="1"/>
        <v>3.7500000000000004</v>
      </c>
      <c r="AG13">
        <v>2</v>
      </c>
      <c r="AH13" s="2">
        <v>0.3</v>
      </c>
      <c r="AI13" s="2">
        <v>0.42</v>
      </c>
      <c r="AJ13" s="2">
        <v>1.1599999999999999</v>
      </c>
      <c r="AK13" s="2">
        <v>0.23</v>
      </c>
      <c r="AL13" s="2">
        <v>0.45</v>
      </c>
      <c r="AM13" s="2">
        <v>0.33</v>
      </c>
      <c r="AO13">
        <f>AT13*$AU$12</f>
        <v>0.51977020118789441</v>
      </c>
      <c r="AP13" s="2">
        <v>0.64</v>
      </c>
      <c r="AQ13" s="2">
        <v>1.39</v>
      </c>
      <c r="AR13" s="2">
        <v>0.17</v>
      </c>
      <c r="AT13">
        <v>0.45</v>
      </c>
      <c r="AW13">
        <f t="shared" ref="AW13:AW37" si="6">AK13/AR13</f>
        <v>1.3529411764705881</v>
      </c>
    </row>
    <row r="14" spans="1:49" x14ac:dyDescent="0.25">
      <c r="A14">
        <v>3</v>
      </c>
      <c r="B14" s="2">
        <v>1.3</v>
      </c>
      <c r="C14" s="2">
        <v>2.0099999999999998</v>
      </c>
      <c r="D14" s="2">
        <v>1.66</v>
      </c>
      <c r="E14" s="2">
        <v>0.76</v>
      </c>
      <c r="F14" s="2">
        <v>0.06</v>
      </c>
      <c r="G14" s="3">
        <v>2.9170000000000001E-2</v>
      </c>
      <c r="H14" s="2">
        <v>0.48</v>
      </c>
      <c r="I14" s="3">
        <v>1.353</v>
      </c>
      <c r="J14" s="2">
        <v>1.2</v>
      </c>
      <c r="K14" s="2">
        <v>0.03</v>
      </c>
      <c r="N14" s="3"/>
      <c r="O14" s="3"/>
      <c r="P14" s="2">
        <f t="shared" si="2"/>
        <v>0.9824489108715474</v>
      </c>
      <c r="Q14" s="2">
        <f t="shared" si="3"/>
        <v>1.6443092297744846</v>
      </c>
      <c r="R14" s="2">
        <f t="shared" si="4"/>
        <v>1.8511405794316524</v>
      </c>
      <c r="S14" s="2">
        <f t="shared" si="5"/>
        <v>0.4550289692457693</v>
      </c>
      <c r="T14" s="2">
        <v>1.04</v>
      </c>
      <c r="U14" s="2">
        <v>0.56000000000000005</v>
      </c>
      <c r="V14" s="2"/>
      <c r="W14" s="2"/>
      <c r="Y14">
        <v>1</v>
      </c>
      <c r="Z14">
        <v>5.5</v>
      </c>
      <c r="AD14">
        <v>0.26</v>
      </c>
      <c r="AE14">
        <f t="shared" si="1"/>
        <v>4</v>
      </c>
      <c r="AG14">
        <v>3</v>
      </c>
      <c r="AH14" s="2">
        <v>0.55000000000000004</v>
      </c>
      <c r="AI14" s="2">
        <v>1</v>
      </c>
      <c r="AJ14" s="2">
        <v>1.5</v>
      </c>
      <c r="AK14" s="2">
        <v>0.49</v>
      </c>
      <c r="AL14" s="2">
        <v>1.04</v>
      </c>
      <c r="AM14" s="2">
        <v>0.56000000000000005</v>
      </c>
      <c r="AO14" s="2">
        <v>0.95</v>
      </c>
      <c r="AP14" s="2">
        <v>1.59</v>
      </c>
      <c r="AQ14" s="2">
        <v>1.79</v>
      </c>
      <c r="AR14" s="2">
        <v>0.44</v>
      </c>
      <c r="AT14">
        <v>0.83</v>
      </c>
      <c r="AU14">
        <f t="shared" ref="AU14:AU37" si="7">AO14/AT14</f>
        <v>1.1445783132530121</v>
      </c>
      <c r="AW14">
        <f t="shared" si="6"/>
        <v>1.1136363636363635</v>
      </c>
    </row>
    <row r="15" spans="1:49" x14ac:dyDescent="0.25">
      <c r="A15">
        <v>4</v>
      </c>
      <c r="B15" s="2">
        <v>1.76</v>
      </c>
      <c r="C15" s="2">
        <v>2.73</v>
      </c>
      <c r="D15" s="2">
        <v>2.15</v>
      </c>
      <c r="E15" s="2">
        <v>0.96</v>
      </c>
      <c r="F15" s="2">
        <v>0.15</v>
      </c>
      <c r="G15" s="3">
        <v>8.1409999999999996E-2</v>
      </c>
      <c r="H15" s="2">
        <v>0.82</v>
      </c>
      <c r="I15" s="3">
        <v>1.827</v>
      </c>
      <c r="J15" s="2">
        <v>1.91</v>
      </c>
      <c r="K15" s="2">
        <v>0.05</v>
      </c>
      <c r="N15" s="3"/>
      <c r="O15" s="3"/>
      <c r="P15" s="2">
        <f t="shared" si="2"/>
        <v>1.5647916845831504</v>
      </c>
      <c r="Q15" s="2">
        <f t="shared" si="3"/>
        <v>2.5957334381974566</v>
      </c>
      <c r="R15" s="2">
        <f t="shared" si="4"/>
        <v>2.4923177633688729</v>
      </c>
      <c r="S15" s="2">
        <f t="shared" si="5"/>
        <v>0.79630069618009636</v>
      </c>
      <c r="T15" s="2">
        <v>2.09</v>
      </c>
      <c r="U15" s="2">
        <v>0.92</v>
      </c>
      <c r="V15" s="2"/>
      <c r="W15" s="2"/>
      <c r="Y15">
        <v>2</v>
      </c>
      <c r="Z15">
        <v>31.1</v>
      </c>
      <c r="AD15">
        <v>0.53</v>
      </c>
      <c r="AE15">
        <f t="shared" si="1"/>
        <v>3.9433962264150937</v>
      </c>
      <c r="AG15">
        <v>4</v>
      </c>
      <c r="AH15" s="2">
        <v>0.86</v>
      </c>
      <c r="AI15" s="2">
        <v>1.59</v>
      </c>
      <c r="AJ15" s="2">
        <v>2.0099999999999998</v>
      </c>
      <c r="AK15" s="2">
        <v>0.83</v>
      </c>
      <c r="AL15" s="2">
        <v>2.09</v>
      </c>
      <c r="AM15" s="2">
        <v>0.92</v>
      </c>
      <c r="AO15">
        <f>AT15*$AU$12</f>
        <v>1.513108807902537</v>
      </c>
      <c r="AP15" s="2">
        <v>2.5099999999999998</v>
      </c>
      <c r="AQ15" s="2">
        <v>2.41</v>
      </c>
      <c r="AR15" s="2">
        <v>0.77</v>
      </c>
      <c r="AT15">
        <v>1.31</v>
      </c>
      <c r="AW15">
        <f t="shared" si="6"/>
        <v>1.0779220779220779</v>
      </c>
    </row>
    <row r="16" spans="1:49" x14ac:dyDescent="0.25">
      <c r="A16">
        <v>5</v>
      </c>
      <c r="B16" s="2">
        <v>2.0699999999999998</v>
      </c>
      <c r="C16" s="2">
        <v>3.2</v>
      </c>
      <c r="D16" s="2">
        <v>2.5099999999999998</v>
      </c>
      <c r="E16" s="2">
        <v>1.1000000000000001</v>
      </c>
      <c r="F16" s="2">
        <v>0.26</v>
      </c>
      <c r="G16" s="3">
        <v>0.16200000000000001</v>
      </c>
      <c r="H16" s="2">
        <v>1.01</v>
      </c>
      <c r="I16" s="3">
        <v>2.1379999999999999</v>
      </c>
      <c r="J16" s="2">
        <v>2.37</v>
      </c>
      <c r="K16" s="2">
        <v>7.0000000000000007E-2</v>
      </c>
      <c r="N16" s="3"/>
      <c r="O16" s="3"/>
      <c r="P16" s="2">
        <f t="shared" si="2"/>
        <v>1.9131899843288029</v>
      </c>
      <c r="Q16" s="2">
        <f t="shared" si="3"/>
        <v>3.2162274871689602</v>
      </c>
      <c r="R16" s="2">
        <f t="shared" si="4"/>
        <v>2.9680298675803591</v>
      </c>
      <c r="S16" s="2">
        <f t="shared" si="5"/>
        <v>1.0341567482858394</v>
      </c>
      <c r="T16" s="2">
        <v>2.94</v>
      </c>
      <c r="U16" s="2">
        <v>1.1499999999999999</v>
      </c>
      <c r="V16" s="2"/>
      <c r="W16" s="2"/>
      <c r="Y16">
        <v>3</v>
      </c>
      <c r="Z16">
        <v>43.8</v>
      </c>
      <c r="AD16">
        <v>0.74</v>
      </c>
      <c r="AE16">
        <f t="shared" si="1"/>
        <v>3.9729729729729728</v>
      </c>
      <c r="AG16">
        <v>5</v>
      </c>
      <c r="AH16" s="2">
        <v>1.07</v>
      </c>
      <c r="AI16" s="2">
        <v>1.97</v>
      </c>
      <c r="AJ16" s="2">
        <v>2.38</v>
      </c>
      <c r="AK16" s="2">
        <v>1.05</v>
      </c>
      <c r="AL16" s="2">
        <v>2.94</v>
      </c>
      <c r="AM16" s="2">
        <v>1.1499999999999999</v>
      </c>
      <c r="AO16" s="2">
        <v>1.85</v>
      </c>
      <c r="AP16" s="2">
        <v>3.11</v>
      </c>
      <c r="AQ16" s="2">
        <v>2.87</v>
      </c>
      <c r="AR16" s="2">
        <v>1</v>
      </c>
      <c r="AT16">
        <v>1.62</v>
      </c>
      <c r="AU16">
        <f t="shared" si="7"/>
        <v>1.1419753086419753</v>
      </c>
      <c r="AW16">
        <f t="shared" si="6"/>
        <v>1.05</v>
      </c>
    </row>
    <row r="17" spans="1:49" x14ac:dyDescent="0.25">
      <c r="A17">
        <v>7</v>
      </c>
      <c r="B17" s="2">
        <v>2.84</v>
      </c>
      <c r="C17" s="2">
        <v>4.38</v>
      </c>
      <c r="D17" s="2">
        <v>3.42</v>
      </c>
      <c r="E17" s="2">
        <v>1.46</v>
      </c>
      <c r="F17" s="2">
        <v>0.6</v>
      </c>
      <c r="G17" s="3">
        <v>0.3725</v>
      </c>
      <c r="H17" s="2">
        <v>1.45</v>
      </c>
      <c r="I17" s="3">
        <v>2.9340000000000002</v>
      </c>
      <c r="J17" s="2">
        <v>3.53</v>
      </c>
      <c r="K17" s="2">
        <v>0.12</v>
      </c>
      <c r="N17" s="3"/>
      <c r="O17" s="3"/>
      <c r="P17" s="2">
        <f t="shared" si="2"/>
        <v>2.8548489512623894</v>
      </c>
      <c r="Q17" s="2">
        <f t="shared" si="3"/>
        <v>4.819170447012012</v>
      </c>
      <c r="R17" s="2">
        <f t="shared" si="4"/>
        <v>4.1262854256604991</v>
      </c>
      <c r="S17" s="2">
        <f t="shared" si="5"/>
        <v>1.6132845273259095</v>
      </c>
      <c r="T17" s="2">
        <v>6.06</v>
      </c>
      <c r="U17" s="2">
        <v>1.65</v>
      </c>
      <c r="V17" s="2"/>
      <c r="W17" s="2"/>
      <c r="Y17">
        <v>4</v>
      </c>
      <c r="Z17">
        <v>62.5</v>
      </c>
      <c r="AD17">
        <v>1.53</v>
      </c>
      <c r="AE17">
        <f t="shared" si="1"/>
        <v>3.9607843137254899</v>
      </c>
      <c r="AG17">
        <v>7</v>
      </c>
      <c r="AH17" s="2">
        <v>1.57</v>
      </c>
      <c r="AI17" s="2">
        <v>2.96</v>
      </c>
      <c r="AJ17" s="2">
        <v>3.3</v>
      </c>
      <c r="AK17" s="2">
        <v>1.6</v>
      </c>
      <c r="AL17" s="2">
        <v>6.06</v>
      </c>
      <c r="AM17" s="2">
        <v>1.65</v>
      </c>
      <c r="AO17">
        <f>AT17*$AU$12</f>
        <v>2.7605572907534839</v>
      </c>
      <c r="AP17" s="2">
        <v>4.66</v>
      </c>
      <c r="AQ17" s="2">
        <v>3.99</v>
      </c>
      <c r="AR17" s="2">
        <v>1.56</v>
      </c>
      <c r="AT17">
        <v>2.39</v>
      </c>
      <c r="AW17">
        <f t="shared" si="6"/>
        <v>1.0256410256410258</v>
      </c>
    </row>
    <row r="18" spans="1:49" x14ac:dyDescent="0.25">
      <c r="A18">
        <v>10</v>
      </c>
      <c r="B18" s="2">
        <v>4.03</v>
      </c>
      <c r="C18" s="2">
        <v>6.06</v>
      </c>
      <c r="D18" s="2">
        <v>4.8600000000000003</v>
      </c>
      <c r="E18" s="2">
        <v>2</v>
      </c>
      <c r="F18" s="2">
        <v>1.42</v>
      </c>
      <c r="G18" s="3">
        <v>0.85229999999999995</v>
      </c>
      <c r="H18" s="2">
        <v>2.16</v>
      </c>
      <c r="I18" s="3">
        <v>4.149</v>
      </c>
      <c r="J18" s="2">
        <v>5.19</v>
      </c>
      <c r="K18" s="2">
        <v>0.22</v>
      </c>
      <c r="N18" s="3"/>
      <c r="O18" s="3"/>
      <c r="P18" s="2">
        <f t="shared" si="2"/>
        <v>4.2193595330062248</v>
      </c>
      <c r="Q18" s="2">
        <f t="shared" si="3"/>
        <v>7.1563646981380087</v>
      </c>
      <c r="R18" s="2">
        <f t="shared" si="4"/>
        <v>5.9257181676778599</v>
      </c>
      <c r="S18" s="2">
        <f t="shared" si="5"/>
        <v>2.4923177633688729</v>
      </c>
      <c r="T18" s="2">
        <v>11.2</v>
      </c>
      <c r="U18" s="2">
        <v>2.42</v>
      </c>
      <c r="V18" s="2"/>
      <c r="W18" s="2"/>
      <c r="Y18">
        <v>5</v>
      </c>
      <c r="Z18">
        <v>75.7</v>
      </c>
      <c r="AA18">
        <v>0.55700000000000005</v>
      </c>
      <c r="AB18">
        <f>AA18*($Z$18/$AA$18)</f>
        <v>75.7</v>
      </c>
      <c r="AD18">
        <v>2.8</v>
      </c>
      <c r="AE18">
        <f t="shared" si="1"/>
        <v>4</v>
      </c>
      <c r="AG18">
        <v>10</v>
      </c>
      <c r="AH18" s="2">
        <v>2.35</v>
      </c>
      <c r="AI18" s="2">
        <v>4.41</v>
      </c>
      <c r="AJ18" s="2">
        <v>4.7300000000000004</v>
      </c>
      <c r="AK18" s="2">
        <v>2.39</v>
      </c>
      <c r="AL18" s="2">
        <v>11.2</v>
      </c>
      <c r="AM18" s="2">
        <v>2.42</v>
      </c>
      <c r="AO18" s="2">
        <v>4.08</v>
      </c>
      <c r="AP18" s="2">
        <v>6.92</v>
      </c>
      <c r="AQ18" s="2">
        <v>5.73</v>
      </c>
      <c r="AR18" s="2">
        <v>2.41</v>
      </c>
      <c r="AT18">
        <v>3.57</v>
      </c>
      <c r="AU18">
        <f t="shared" si="7"/>
        <v>1.142857142857143</v>
      </c>
      <c r="AW18">
        <f t="shared" si="6"/>
        <v>0.99170124481327804</v>
      </c>
    </row>
    <row r="19" spans="1:49" x14ac:dyDescent="0.25">
      <c r="A19">
        <v>12</v>
      </c>
      <c r="B19" s="2">
        <v>4.76</v>
      </c>
      <c r="C19" s="2">
        <v>7.08</v>
      </c>
      <c r="D19" s="2">
        <v>5.76</v>
      </c>
      <c r="E19" s="2">
        <v>2.3199999999999998</v>
      </c>
      <c r="F19" s="2">
        <v>1.96</v>
      </c>
      <c r="G19" s="3">
        <v>1.1919999999999999</v>
      </c>
      <c r="H19" s="2">
        <v>2.59</v>
      </c>
      <c r="I19" s="3">
        <v>4.8860000000000001</v>
      </c>
      <c r="J19" s="2">
        <v>6.18</v>
      </c>
      <c r="K19" s="2">
        <v>0.28000000000000003</v>
      </c>
      <c r="N19" s="3"/>
      <c r="O19" s="3"/>
      <c r="P19" s="2">
        <f t="shared" si="2"/>
        <v>5.1482840920254791</v>
      </c>
      <c r="Q19" s="2">
        <f t="shared" si="3"/>
        <v>8.5835010107724674</v>
      </c>
      <c r="R19" s="2">
        <f t="shared" si="4"/>
        <v>7.0219243208608493</v>
      </c>
      <c r="S19" s="2">
        <f t="shared" si="5"/>
        <v>2.9163220301660671</v>
      </c>
      <c r="T19" s="2">
        <v>14.3</v>
      </c>
      <c r="U19" s="2">
        <v>2.91</v>
      </c>
      <c r="V19" s="2"/>
      <c r="W19" s="2"/>
      <c r="Y19">
        <v>7</v>
      </c>
      <c r="Z19">
        <v>111</v>
      </c>
      <c r="AD19">
        <v>3.58</v>
      </c>
      <c r="AE19">
        <f t="shared" si="1"/>
        <v>3.994413407821229</v>
      </c>
      <c r="AG19">
        <v>12</v>
      </c>
      <c r="AH19" s="2">
        <v>2.83</v>
      </c>
      <c r="AI19" s="2">
        <v>5.31</v>
      </c>
      <c r="AJ19" s="2">
        <v>5.6</v>
      </c>
      <c r="AK19" s="2">
        <v>2.88</v>
      </c>
      <c r="AL19" s="2">
        <v>14.3</v>
      </c>
      <c r="AM19" s="2">
        <v>2.91</v>
      </c>
      <c r="AO19">
        <f>AT19*$AU$12</f>
        <v>4.9782434824884989</v>
      </c>
      <c r="AP19" s="2">
        <v>8.3000000000000007</v>
      </c>
      <c r="AQ19" s="2">
        <v>6.79</v>
      </c>
      <c r="AR19" s="2">
        <v>2.82</v>
      </c>
      <c r="AT19">
        <v>4.3099999999999996</v>
      </c>
      <c r="AW19">
        <f t="shared" si="6"/>
        <v>1.0212765957446808</v>
      </c>
    </row>
    <row r="20" spans="1:49" x14ac:dyDescent="0.25">
      <c r="A20">
        <v>15</v>
      </c>
      <c r="B20" s="2">
        <v>5.92</v>
      </c>
      <c r="C20" s="2">
        <v>8.64</v>
      </c>
      <c r="D20" s="2">
        <v>7.15</v>
      </c>
      <c r="E20" s="2">
        <v>2.8</v>
      </c>
      <c r="F20" s="2">
        <v>2.81</v>
      </c>
      <c r="G20" s="3">
        <v>1.746</v>
      </c>
      <c r="H20" s="2">
        <v>3.31</v>
      </c>
      <c r="I20" s="3">
        <v>6.0579999999999998</v>
      </c>
      <c r="J20" s="2">
        <v>7.66</v>
      </c>
      <c r="K20" s="2">
        <v>0.39</v>
      </c>
      <c r="N20" s="3"/>
      <c r="O20" s="3"/>
      <c r="P20" s="2">
        <f t="shared" si="2"/>
        <v>6.4945043792350718</v>
      </c>
      <c r="Q20" s="2">
        <f t="shared" si="3"/>
        <v>10.755230182172729</v>
      </c>
      <c r="R20" s="2">
        <f t="shared" si="4"/>
        <v>8.7386245230153428</v>
      </c>
      <c r="S20" s="2">
        <f t="shared" si="5"/>
        <v>3.7022811588633049</v>
      </c>
      <c r="T20" s="2">
        <v>19.2</v>
      </c>
      <c r="U20" s="2">
        <v>3.68</v>
      </c>
      <c r="V20" s="2"/>
      <c r="W20" s="2"/>
      <c r="Y20">
        <v>10</v>
      </c>
      <c r="Z20">
        <v>167</v>
      </c>
      <c r="AA20">
        <v>1.02</v>
      </c>
      <c r="AB20">
        <f t="shared" ref="AB20:AB39" si="8">AA20*($Z$18/$AA$18)</f>
        <v>138.62477558348294</v>
      </c>
      <c r="AD20">
        <v>4.8</v>
      </c>
      <c r="AE20">
        <f t="shared" si="1"/>
        <v>4</v>
      </c>
      <c r="AG20">
        <v>15</v>
      </c>
      <c r="AH20" s="2">
        <v>3.6</v>
      </c>
      <c r="AI20" s="2">
        <v>6.67</v>
      </c>
      <c r="AJ20" s="2">
        <v>6.94</v>
      </c>
      <c r="AK20" s="2">
        <v>3.57</v>
      </c>
      <c r="AL20" s="2">
        <v>19.2</v>
      </c>
      <c r="AM20" s="2">
        <v>3.68</v>
      </c>
      <c r="AO20" s="2">
        <v>6.28</v>
      </c>
      <c r="AP20" s="2">
        <v>10.4</v>
      </c>
      <c r="AQ20" s="2">
        <v>8.4499999999999993</v>
      </c>
      <c r="AR20" s="2">
        <v>3.58</v>
      </c>
      <c r="AT20">
        <v>5.28</v>
      </c>
      <c r="AU20">
        <f t="shared" si="7"/>
        <v>1.1893939393939394</v>
      </c>
      <c r="AW20">
        <f t="shared" si="6"/>
        <v>0.9972067039106145</v>
      </c>
    </row>
    <row r="21" spans="1:49" x14ac:dyDescent="0.25">
      <c r="A21">
        <v>20</v>
      </c>
      <c r="B21" s="2">
        <v>7.59</v>
      </c>
      <c r="C21" s="2">
        <v>10.8</v>
      </c>
      <c r="D21" s="2">
        <v>9.17</v>
      </c>
      <c r="E21" s="2">
        <v>3.47</v>
      </c>
      <c r="F21" s="2">
        <v>4.07</v>
      </c>
      <c r="G21" s="3">
        <v>2.5720000000000001</v>
      </c>
      <c r="H21" s="2">
        <v>4.3600000000000003</v>
      </c>
      <c r="I21" s="3">
        <v>7.7610000000000001</v>
      </c>
      <c r="J21" s="2">
        <v>9.7200000000000006</v>
      </c>
      <c r="K21" s="2">
        <v>0.55000000000000004</v>
      </c>
      <c r="N21" s="3"/>
      <c r="O21" s="3"/>
      <c r="P21" s="2">
        <f t="shared" si="2"/>
        <v>8.588436803170115</v>
      </c>
      <c r="Q21" s="2">
        <f t="shared" si="3"/>
        <v>13.754284752201665</v>
      </c>
      <c r="R21" s="2">
        <f t="shared" si="4"/>
        <v>11.168892881487066</v>
      </c>
      <c r="S21" s="2">
        <f t="shared" si="5"/>
        <v>4.6226806648377021</v>
      </c>
      <c r="T21" s="2">
        <v>26.3</v>
      </c>
      <c r="U21" s="2">
        <v>4.84</v>
      </c>
      <c r="V21" s="2"/>
      <c r="W21" s="2"/>
      <c r="Y21">
        <v>12</v>
      </c>
      <c r="Z21">
        <v>204</v>
      </c>
      <c r="AD21">
        <v>6.58</v>
      </c>
      <c r="AE21">
        <f t="shared" si="1"/>
        <v>3.9969604863221884</v>
      </c>
      <c r="AG21">
        <v>20</v>
      </c>
      <c r="AH21" s="2">
        <v>4.72</v>
      </c>
      <c r="AI21" s="2">
        <v>8.6300000000000008</v>
      </c>
      <c r="AJ21" s="2">
        <v>8.82</v>
      </c>
      <c r="AK21" s="2">
        <v>4.5</v>
      </c>
      <c r="AL21" s="2">
        <v>26.3</v>
      </c>
      <c r="AM21" s="2">
        <v>4.84</v>
      </c>
      <c r="AO21">
        <f>AT21*$AU$12</f>
        <v>8.3047727700910237</v>
      </c>
      <c r="AP21" s="2">
        <v>13.3</v>
      </c>
      <c r="AQ21" s="2">
        <v>10.8</v>
      </c>
      <c r="AR21" s="2">
        <v>4.47</v>
      </c>
      <c r="AT21">
        <v>7.19</v>
      </c>
      <c r="AW21">
        <f t="shared" si="6"/>
        <v>1.0067114093959733</v>
      </c>
    </row>
    <row r="22" spans="1:49" x14ac:dyDescent="0.25">
      <c r="A22">
        <v>25</v>
      </c>
      <c r="B22" s="2">
        <v>9.34</v>
      </c>
      <c r="C22" s="2">
        <v>13.1</v>
      </c>
      <c r="D22" s="2">
        <v>11.3</v>
      </c>
      <c r="E22" s="2">
        <v>4.1500000000000004</v>
      </c>
      <c r="F22" s="2">
        <v>5.43</v>
      </c>
      <c r="G22" s="3">
        <v>3.4420000000000002</v>
      </c>
      <c r="H22" s="2">
        <v>5.5</v>
      </c>
      <c r="I22" s="3">
        <v>9.5359999999999996</v>
      </c>
      <c r="J22" s="2">
        <v>11.8</v>
      </c>
      <c r="K22" s="2">
        <v>0.71</v>
      </c>
      <c r="N22" s="3"/>
      <c r="O22" s="3"/>
      <c r="P22" s="2">
        <f t="shared" si="2"/>
        <v>10.651814507344147</v>
      </c>
      <c r="Q22" s="2">
        <f t="shared" si="3"/>
        <v>16.960170671887763</v>
      </c>
      <c r="R22" s="2">
        <f t="shared" si="4"/>
        <v>13.650869077373079</v>
      </c>
      <c r="S22" s="2">
        <f t="shared" si="5"/>
        <v>5.5430801708120994</v>
      </c>
      <c r="T22" s="2">
        <v>33.4</v>
      </c>
      <c r="U22" s="2">
        <v>6.09</v>
      </c>
      <c r="V22" s="2"/>
      <c r="W22" s="2"/>
      <c r="Y22">
        <v>15</v>
      </c>
      <c r="Z22">
        <v>263</v>
      </c>
      <c r="AA22">
        <v>1.46</v>
      </c>
      <c r="AB22">
        <f t="shared" si="8"/>
        <v>198.42369838420106</v>
      </c>
      <c r="AD22">
        <v>8.44</v>
      </c>
      <c r="AE22">
        <f t="shared" si="1"/>
        <v>3.9573459715639809</v>
      </c>
      <c r="AG22">
        <v>25</v>
      </c>
      <c r="AH22" s="2">
        <v>5.89</v>
      </c>
      <c r="AI22" s="2">
        <v>10.7</v>
      </c>
      <c r="AJ22" s="2">
        <v>10.8</v>
      </c>
      <c r="AK22" s="2">
        <v>5.4</v>
      </c>
      <c r="AL22" s="2">
        <v>33.4</v>
      </c>
      <c r="AM22" s="2">
        <v>6.09</v>
      </c>
      <c r="AO22" s="2">
        <v>10.3</v>
      </c>
      <c r="AP22" s="2">
        <v>16.399999999999999</v>
      </c>
      <c r="AQ22" s="2">
        <v>13.2</v>
      </c>
      <c r="AR22" s="2">
        <v>5.36</v>
      </c>
      <c r="AT22">
        <v>8.9700000000000006</v>
      </c>
      <c r="AU22">
        <f t="shared" si="7"/>
        <v>1.1482720178372352</v>
      </c>
      <c r="AW22">
        <f t="shared" si="6"/>
        <v>1.0074626865671641</v>
      </c>
    </row>
    <row r="23" spans="1:49" x14ac:dyDescent="0.25">
      <c r="A23">
        <v>30</v>
      </c>
      <c r="B23" s="2">
        <v>11.1</v>
      </c>
      <c r="C23" s="2">
        <v>15.2</v>
      </c>
      <c r="D23" s="2">
        <v>13.3</v>
      </c>
      <c r="E23" s="2">
        <v>4.76</v>
      </c>
      <c r="F23" s="2">
        <v>6.72</v>
      </c>
      <c r="G23" s="3">
        <v>4.2889999999999997</v>
      </c>
      <c r="H23" s="2">
        <v>6.62</v>
      </c>
      <c r="I23" s="3">
        <v>11.23</v>
      </c>
      <c r="J23" s="2">
        <v>13.7</v>
      </c>
      <c r="K23" s="2">
        <v>0.88</v>
      </c>
      <c r="N23" s="3"/>
      <c r="O23" s="3"/>
      <c r="P23" s="2">
        <f t="shared" si="2"/>
        <v>12.781122919877639</v>
      </c>
      <c r="Q23" s="2">
        <f t="shared" si="3"/>
        <v>19.959225241916702</v>
      </c>
      <c r="R23" s="2">
        <f t="shared" si="4"/>
        <v>15.926013923601927</v>
      </c>
      <c r="S23" s="2">
        <f t="shared" si="5"/>
        <v>6.3600640019579124</v>
      </c>
      <c r="T23" s="2">
        <v>40.5</v>
      </c>
      <c r="U23" s="2">
        <v>7.33</v>
      </c>
      <c r="V23" s="2"/>
      <c r="W23" s="2"/>
      <c r="Y23">
        <v>20</v>
      </c>
      <c r="Z23">
        <v>352</v>
      </c>
      <c r="AD23">
        <v>10.3</v>
      </c>
      <c r="AE23">
        <f t="shared" si="1"/>
        <v>3.9320388349514559</v>
      </c>
      <c r="AG23">
        <v>30</v>
      </c>
      <c r="AH23" s="2">
        <v>7.01</v>
      </c>
      <c r="AI23" s="2">
        <v>12.6</v>
      </c>
      <c r="AJ23" s="2">
        <v>12.6</v>
      </c>
      <c r="AK23" s="2">
        <v>6.2</v>
      </c>
      <c r="AL23" s="2">
        <v>40.5</v>
      </c>
      <c r="AM23" s="2">
        <v>7.33</v>
      </c>
      <c r="AO23">
        <f>AT23*$AU$12</f>
        <v>12.358980339356599</v>
      </c>
      <c r="AP23" s="2">
        <v>19.3</v>
      </c>
      <c r="AQ23" s="2">
        <v>15.4</v>
      </c>
      <c r="AR23" s="2">
        <v>6.15</v>
      </c>
      <c r="AT23">
        <v>10.7</v>
      </c>
      <c r="AW23">
        <f t="shared" si="6"/>
        <v>1.0081300813008129</v>
      </c>
    </row>
    <row r="24" spans="1:49" x14ac:dyDescent="0.25">
      <c r="A24">
        <v>35</v>
      </c>
      <c r="B24" s="2">
        <v>12.7</v>
      </c>
      <c r="C24" s="2">
        <v>17.2</v>
      </c>
      <c r="D24" s="2">
        <v>15.2</v>
      </c>
      <c r="E24" s="2">
        <v>5.33</v>
      </c>
      <c r="F24" s="2">
        <v>7.99</v>
      </c>
      <c r="G24" s="3">
        <v>5.109</v>
      </c>
      <c r="H24" s="2">
        <v>7.72</v>
      </c>
      <c r="I24" s="3">
        <v>12.84</v>
      </c>
      <c r="J24" s="2">
        <v>15.4</v>
      </c>
      <c r="K24" s="2">
        <v>1.04</v>
      </c>
      <c r="N24" s="3"/>
      <c r="O24" s="3"/>
      <c r="P24" s="2">
        <f t="shared" si="2"/>
        <v>14.692318870513551</v>
      </c>
      <c r="Q24" s="2">
        <f t="shared" si="3"/>
        <v>22.751448462288465</v>
      </c>
      <c r="R24" s="2">
        <f t="shared" si="4"/>
        <v>18.201158769830773</v>
      </c>
      <c r="S24" s="2">
        <f t="shared" si="5"/>
        <v>7.0943152932408582</v>
      </c>
      <c r="T24" s="2">
        <v>47</v>
      </c>
      <c r="U24" s="2">
        <v>8.5299999999999994</v>
      </c>
      <c r="V24" s="2"/>
      <c r="W24" s="2"/>
      <c r="Y24">
        <v>25</v>
      </c>
      <c r="Z24">
        <v>443</v>
      </c>
      <c r="AA24">
        <v>2.17</v>
      </c>
      <c r="AB24">
        <f t="shared" si="8"/>
        <v>294.9174147217235</v>
      </c>
      <c r="AD24">
        <v>12</v>
      </c>
      <c r="AE24">
        <f t="shared" si="1"/>
        <v>3.9166666666666665</v>
      </c>
      <c r="AG24">
        <v>35</v>
      </c>
      <c r="AH24" s="2">
        <v>8.1</v>
      </c>
      <c r="AI24" s="2">
        <v>14.5</v>
      </c>
      <c r="AJ24" s="2">
        <v>14.3</v>
      </c>
      <c r="AK24" s="2">
        <v>6.93</v>
      </c>
      <c r="AL24" s="2">
        <v>47</v>
      </c>
      <c r="AM24" s="2">
        <v>8.5299999999999994</v>
      </c>
      <c r="AO24">
        <f t="shared" ref="AO24:AO31" si="9">AT24*$AU$12</f>
        <v>14.207052165802448</v>
      </c>
      <c r="AP24" s="2">
        <v>22</v>
      </c>
      <c r="AQ24" s="2">
        <v>17.600000000000001</v>
      </c>
      <c r="AR24" s="2">
        <v>6.86</v>
      </c>
      <c r="AT24">
        <v>12.3</v>
      </c>
      <c r="AW24">
        <f t="shared" si="6"/>
        <v>1.010204081632653</v>
      </c>
    </row>
    <row r="25" spans="1:49" x14ac:dyDescent="0.25">
      <c r="A25">
        <v>40</v>
      </c>
      <c r="B25" s="2">
        <v>14.1</v>
      </c>
      <c r="C25" s="2">
        <v>18.899999999999999</v>
      </c>
      <c r="D25" s="2">
        <v>16.899999999999999</v>
      </c>
      <c r="E25" s="2">
        <v>5.83</v>
      </c>
      <c r="F25" s="2">
        <v>9.14</v>
      </c>
      <c r="G25" s="3">
        <v>5.8520000000000003</v>
      </c>
      <c r="H25" s="2">
        <v>8.73</v>
      </c>
      <c r="I25" s="3">
        <v>14.33</v>
      </c>
      <c r="J25" s="2">
        <v>16.899999999999999</v>
      </c>
      <c r="K25" s="2">
        <v>1.18</v>
      </c>
      <c r="N25" s="3"/>
      <c r="O25" s="3"/>
      <c r="P25" s="2">
        <f t="shared" si="2"/>
        <v>16.484065074234714</v>
      </c>
      <c r="Q25" s="2">
        <f t="shared" si="3"/>
        <v>25.233424658174478</v>
      </c>
      <c r="R25" s="2">
        <f t="shared" si="4"/>
        <v>20.166056591573867</v>
      </c>
      <c r="S25" s="2">
        <f t="shared" si="5"/>
        <v>7.6631015047980702</v>
      </c>
      <c r="T25" s="2">
        <f>AD25*4</f>
        <v>54.4</v>
      </c>
      <c r="U25" s="2">
        <v>9.64</v>
      </c>
      <c r="V25" s="2"/>
      <c r="W25" s="2"/>
      <c r="Y25">
        <v>30</v>
      </c>
      <c r="Z25">
        <v>533</v>
      </c>
      <c r="AD25">
        <v>13.6</v>
      </c>
      <c r="AG25">
        <v>40</v>
      </c>
      <c r="AH25" s="2">
        <v>9.08</v>
      </c>
      <c r="AI25" s="2">
        <v>16.100000000000001</v>
      </c>
      <c r="AJ25" s="2">
        <v>15.8</v>
      </c>
      <c r="AK25" s="2">
        <v>7.55</v>
      </c>
      <c r="AL25" s="2">
        <f>AU25*4</f>
        <v>0</v>
      </c>
      <c r="AM25" s="2">
        <v>9.64</v>
      </c>
      <c r="AO25">
        <f t="shared" si="9"/>
        <v>15.939619503095429</v>
      </c>
      <c r="AP25" s="2">
        <v>24.4</v>
      </c>
      <c r="AQ25" s="2">
        <v>19.5</v>
      </c>
      <c r="AR25" s="2">
        <v>7.41</v>
      </c>
      <c r="AT25">
        <v>13.8</v>
      </c>
      <c r="AW25">
        <f t="shared" si="6"/>
        <v>1.0188933873144399</v>
      </c>
    </row>
    <row r="26" spans="1:49" x14ac:dyDescent="0.25">
      <c r="A26">
        <v>45</v>
      </c>
      <c r="B26" s="2">
        <v>15.6</v>
      </c>
      <c r="C26" s="2">
        <v>20.7</v>
      </c>
      <c r="D26" s="2">
        <v>18.7</v>
      </c>
      <c r="E26" s="2">
        <v>6.34</v>
      </c>
      <c r="F26" s="2">
        <v>10.4</v>
      </c>
      <c r="G26" s="3">
        <v>6.6340000000000003</v>
      </c>
      <c r="H26" s="2">
        <v>9.8000000000000007</v>
      </c>
      <c r="I26" s="3">
        <v>15.86</v>
      </c>
      <c r="J26" s="2">
        <v>18.5</v>
      </c>
      <c r="K26" s="2">
        <v>1.32</v>
      </c>
      <c r="N26" s="3"/>
      <c r="O26" s="3"/>
      <c r="P26" s="2">
        <f t="shared" si="2"/>
        <v>18.275811277955878</v>
      </c>
      <c r="Q26" s="2">
        <f t="shared" si="3"/>
        <v>27.715400854060494</v>
      </c>
      <c r="R26" s="2">
        <f t="shared" si="4"/>
        <v>22.13095441331696</v>
      </c>
      <c r="S26" s="2">
        <f t="shared" si="5"/>
        <v>8.3146202562181468</v>
      </c>
      <c r="T26" s="2">
        <f t="shared" ref="T26:T37" si="10">AD26*4</f>
        <v>61.2</v>
      </c>
      <c r="U26" s="2">
        <v>10.8</v>
      </c>
      <c r="V26" s="2"/>
      <c r="W26" s="2"/>
      <c r="Y26">
        <v>35</v>
      </c>
      <c r="Z26">
        <v>618</v>
      </c>
      <c r="AA26">
        <v>2.8</v>
      </c>
      <c r="AB26">
        <f t="shared" si="8"/>
        <v>380.53859964093351</v>
      </c>
      <c r="AD26">
        <v>15.3</v>
      </c>
      <c r="AG26">
        <v>45</v>
      </c>
      <c r="AH26" s="2">
        <v>10.1</v>
      </c>
      <c r="AI26" s="2">
        <v>17.8</v>
      </c>
      <c r="AJ26" s="2">
        <v>17.3</v>
      </c>
      <c r="AK26" s="2">
        <v>8.17</v>
      </c>
      <c r="AL26" s="2">
        <f t="shared" ref="AL26:AL37" si="11">AU26*4</f>
        <v>0</v>
      </c>
      <c r="AM26" s="2">
        <v>10.8</v>
      </c>
      <c r="AO26">
        <f t="shared" si="9"/>
        <v>17.672186840388409</v>
      </c>
      <c r="AP26" s="2">
        <v>26.8</v>
      </c>
      <c r="AQ26" s="2">
        <v>21.4</v>
      </c>
      <c r="AR26" s="2">
        <v>8.0399999999999991</v>
      </c>
      <c r="AT26">
        <v>15.3</v>
      </c>
      <c r="AW26">
        <f t="shared" si="6"/>
        <v>1.0161691542288558</v>
      </c>
    </row>
    <row r="27" spans="1:49" x14ac:dyDescent="0.25">
      <c r="A27">
        <v>50</v>
      </c>
      <c r="B27" s="2">
        <v>17.100000000000001</v>
      </c>
      <c r="C27" s="2">
        <v>22.4</v>
      </c>
      <c r="D27" s="2">
        <v>20.399999999999999</v>
      </c>
      <c r="E27" s="2">
        <v>6.81</v>
      </c>
      <c r="F27" s="2">
        <v>11.5</v>
      </c>
      <c r="G27" s="3">
        <v>7.3949999999999996</v>
      </c>
      <c r="H27" s="2">
        <v>10.9</v>
      </c>
      <c r="I27" s="3">
        <v>17.350000000000001</v>
      </c>
      <c r="J27" s="2">
        <v>19.899999999999999</v>
      </c>
      <c r="K27" s="2">
        <v>1.46</v>
      </c>
      <c r="N27" s="3"/>
      <c r="O27" s="3"/>
      <c r="P27" s="2">
        <f t="shared" si="2"/>
        <v>20.062640916745281</v>
      </c>
      <c r="Q27" s="2">
        <f t="shared" si="3"/>
        <v>30.19737704994651</v>
      </c>
      <c r="R27" s="2">
        <f t="shared" si="4"/>
        <v>24.095852235060057</v>
      </c>
      <c r="S27" s="2">
        <f t="shared" si="5"/>
        <v>8.9144311702239349</v>
      </c>
      <c r="T27" s="2">
        <f t="shared" si="10"/>
        <v>67.599999999999994</v>
      </c>
      <c r="U27" s="2">
        <v>11.9</v>
      </c>
      <c r="V27" s="2"/>
      <c r="W27" s="2"/>
      <c r="Y27">
        <v>40</v>
      </c>
      <c r="Z27">
        <v>696</v>
      </c>
      <c r="AD27">
        <v>16.899999999999999</v>
      </c>
      <c r="AG27">
        <v>50</v>
      </c>
      <c r="AH27" s="2">
        <v>11.1</v>
      </c>
      <c r="AI27" s="2">
        <v>19.399999999999999</v>
      </c>
      <c r="AJ27" s="2">
        <v>18.7</v>
      </c>
      <c r="AK27" s="2">
        <v>8.74</v>
      </c>
      <c r="AL27" s="2">
        <f t="shared" si="11"/>
        <v>4.6190476190476186</v>
      </c>
      <c r="AM27" s="2">
        <v>11.9</v>
      </c>
      <c r="AO27" s="2">
        <v>19.399999999999999</v>
      </c>
      <c r="AP27" s="2">
        <v>29.2</v>
      </c>
      <c r="AQ27" s="2">
        <v>23.3</v>
      </c>
      <c r="AR27" s="2">
        <v>8.6199999999999992</v>
      </c>
      <c r="AT27">
        <v>16.8</v>
      </c>
      <c r="AU27">
        <f t="shared" si="7"/>
        <v>1.1547619047619047</v>
      </c>
      <c r="AW27">
        <f t="shared" si="6"/>
        <v>1.0139211136890953</v>
      </c>
    </row>
    <row r="28" spans="1:49" x14ac:dyDescent="0.25">
      <c r="A28">
        <v>55</v>
      </c>
      <c r="B28" s="2">
        <v>18.5</v>
      </c>
      <c r="C28" s="2">
        <v>23.9</v>
      </c>
      <c r="D28" s="2">
        <v>22</v>
      </c>
      <c r="E28" s="2">
        <v>7.25</v>
      </c>
      <c r="F28" s="2">
        <v>12.7</v>
      </c>
      <c r="G28" s="3">
        <v>8.1509999999999998</v>
      </c>
      <c r="H28" s="2">
        <v>11.9</v>
      </c>
      <c r="I28" s="3">
        <v>18.77</v>
      </c>
      <c r="J28" s="2">
        <v>21.4</v>
      </c>
      <c r="K28" s="2">
        <v>1.59</v>
      </c>
      <c r="N28" s="3"/>
      <c r="O28" s="3"/>
      <c r="P28" s="2">
        <f t="shared" si="2"/>
        <v>21.739853938483463</v>
      </c>
      <c r="Q28" s="2">
        <f t="shared" si="3"/>
        <v>32.575937571003941</v>
      </c>
      <c r="R28" s="2">
        <f t="shared" si="4"/>
        <v>25.853918707145983</v>
      </c>
      <c r="S28" s="2">
        <f t="shared" si="5"/>
        <v>9.4625342468154301</v>
      </c>
      <c r="T28" s="2">
        <f t="shared" si="10"/>
        <v>73.599999999999994</v>
      </c>
      <c r="U28" s="2">
        <v>13</v>
      </c>
      <c r="V28" s="2"/>
      <c r="W28" s="2"/>
      <c r="Y28">
        <v>45</v>
      </c>
      <c r="Z28">
        <v>776</v>
      </c>
      <c r="AD28">
        <v>18.399999999999999</v>
      </c>
      <c r="AG28">
        <v>55</v>
      </c>
      <c r="AH28" s="2">
        <v>12.1</v>
      </c>
      <c r="AI28" s="2">
        <v>21</v>
      </c>
      <c r="AJ28" s="2">
        <v>20.100000000000001</v>
      </c>
      <c r="AK28" s="2">
        <v>9.2799999999999994</v>
      </c>
      <c r="AL28" s="2">
        <f t="shared" si="11"/>
        <v>0</v>
      </c>
      <c r="AM28" s="2">
        <v>13</v>
      </c>
      <c r="AO28">
        <f t="shared" si="9"/>
        <v>21.021817025821505</v>
      </c>
      <c r="AP28" s="2">
        <v>31.5</v>
      </c>
      <c r="AQ28" s="2">
        <v>25</v>
      </c>
      <c r="AR28" s="2">
        <v>9.15</v>
      </c>
      <c r="AT28">
        <v>18.2</v>
      </c>
      <c r="AW28">
        <f t="shared" si="6"/>
        <v>1.014207650273224</v>
      </c>
    </row>
    <row r="29" spans="1:49" x14ac:dyDescent="0.25">
      <c r="A29">
        <v>60</v>
      </c>
      <c r="B29" s="2">
        <v>19.8</v>
      </c>
      <c r="C29" s="2">
        <v>25.3</v>
      </c>
      <c r="D29" s="2">
        <v>23.4</v>
      </c>
      <c r="E29" s="2">
        <v>7.64</v>
      </c>
      <c r="F29" s="2">
        <v>13.7</v>
      </c>
      <c r="G29" s="3">
        <v>8.8309999999999995</v>
      </c>
      <c r="H29" s="2">
        <v>12.8</v>
      </c>
      <c r="I29" s="3">
        <v>20.010000000000002</v>
      </c>
      <c r="J29" s="2">
        <v>22.5</v>
      </c>
      <c r="K29" s="2">
        <v>1.7</v>
      </c>
      <c r="N29" s="3"/>
      <c r="O29" s="3"/>
      <c r="P29" s="2">
        <f t="shared" si="2"/>
        <v>23.292700648375138</v>
      </c>
      <c r="Q29" s="2">
        <f t="shared" si="3"/>
        <v>34.644251067575617</v>
      </c>
      <c r="R29" s="2">
        <f t="shared" si="4"/>
        <v>27.405153829574743</v>
      </c>
      <c r="S29" s="2">
        <f t="shared" si="5"/>
        <v>9.9485879185097748</v>
      </c>
      <c r="T29" s="2">
        <f t="shared" si="10"/>
        <v>79.2</v>
      </c>
      <c r="U29" s="2">
        <v>14</v>
      </c>
      <c r="V29" s="2"/>
      <c r="W29" s="2"/>
      <c r="Y29">
        <v>50</v>
      </c>
      <c r="Z29">
        <v>853</v>
      </c>
      <c r="AA29">
        <v>3.59</v>
      </c>
      <c r="AB29">
        <f t="shared" si="8"/>
        <v>487.90484739676839</v>
      </c>
      <c r="AD29">
        <v>19.8</v>
      </c>
      <c r="AG29">
        <v>60</v>
      </c>
      <c r="AH29" s="2">
        <v>12.9</v>
      </c>
      <c r="AI29" s="2">
        <v>22.4</v>
      </c>
      <c r="AJ29" s="2">
        <v>21.3</v>
      </c>
      <c r="AK29" s="2">
        <v>9.76</v>
      </c>
      <c r="AL29" s="2">
        <f t="shared" si="11"/>
        <v>0</v>
      </c>
      <c r="AM29" s="2">
        <v>14</v>
      </c>
      <c r="AO29">
        <f t="shared" si="9"/>
        <v>22.523375384808755</v>
      </c>
      <c r="AP29" s="2">
        <v>33.5</v>
      </c>
      <c r="AQ29" s="2">
        <v>26.5</v>
      </c>
      <c r="AR29" s="2">
        <v>9.6199999999999992</v>
      </c>
      <c r="AT29">
        <v>19.5</v>
      </c>
      <c r="AW29">
        <f t="shared" si="6"/>
        <v>1.0145530145530146</v>
      </c>
    </row>
    <row r="30" spans="1:49" x14ac:dyDescent="0.25">
      <c r="A30">
        <v>65</v>
      </c>
      <c r="B30" s="2">
        <v>21.1</v>
      </c>
      <c r="C30" s="2">
        <v>26.7</v>
      </c>
      <c r="D30" s="2">
        <v>24.8</v>
      </c>
      <c r="E30" s="2">
        <v>8.0500000000000007</v>
      </c>
      <c r="F30" s="2">
        <v>14.8</v>
      </c>
      <c r="G30" s="3">
        <v>9.5440000000000005</v>
      </c>
      <c r="H30" s="2">
        <v>13.8</v>
      </c>
      <c r="I30" s="3">
        <v>21.34</v>
      </c>
      <c r="J30" s="2">
        <v>23.8</v>
      </c>
      <c r="K30" s="2">
        <v>1.82</v>
      </c>
      <c r="N30" s="3"/>
      <c r="O30" s="3"/>
      <c r="P30" s="2">
        <f t="shared" si="2"/>
        <v>24.845547358266817</v>
      </c>
      <c r="Q30" s="2">
        <f t="shared" si="3"/>
        <v>36.815980238975882</v>
      </c>
      <c r="R30" s="2">
        <f t="shared" si="4"/>
        <v>29.059804626832086</v>
      </c>
      <c r="S30" s="2">
        <f t="shared" si="5"/>
        <v>10.444983157686977</v>
      </c>
      <c r="T30" s="2">
        <f t="shared" si="10"/>
        <v>85.2</v>
      </c>
      <c r="U30" s="2">
        <v>15.2</v>
      </c>
      <c r="V30" s="2"/>
      <c r="W30" s="2"/>
      <c r="Y30">
        <v>55</v>
      </c>
      <c r="Z30">
        <v>928</v>
      </c>
      <c r="AD30">
        <v>21.3</v>
      </c>
      <c r="AG30">
        <v>65</v>
      </c>
      <c r="AH30" s="2">
        <v>13.8</v>
      </c>
      <c r="AI30" s="2">
        <v>23.9</v>
      </c>
      <c r="AJ30" s="2">
        <v>22.5</v>
      </c>
      <c r="AK30" s="2">
        <v>10.3</v>
      </c>
      <c r="AL30" s="2">
        <f t="shared" si="11"/>
        <v>0</v>
      </c>
      <c r="AM30" s="2">
        <v>15.2</v>
      </c>
      <c r="AO30">
        <f t="shared" si="9"/>
        <v>24.024933743796009</v>
      </c>
      <c r="AP30" s="2">
        <v>35.6</v>
      </c>
      <c r="AQ30" s="2">
        <v>28.1</v>
      </c>
      <c r="AR30" s="2">
        <v>10.1</v>
      </c>
      <c r="AT30">
        <v>20.8</v>
      </c>
      <c r="AW30">
        <f t="shared" si="6"/>
        <v>1.0198019801980198</v>
      </c>
    </row>
    <row r="31" spans="1:49" x14ac:dyDescent="0.25">
      <c r="A31">
        <v>70</v>
      </c>
      <c r="B31" s="2">
        <v>22.4</v>
      </c>
      <c r="C31" s="2">
        <v>28.1</v>
      </c>
      <c r="D31" s="2">
        <v>26.3</v>
      </c>
      <c r="E31" s="2">
        <v>8.42</v>
      </c>
      <c r="F31" s="2">
        <v>15.8</v>
      </c>
      <c r="G31" s="3">
        <v>10.23</v>
      </c>
      <c r="H31" s="2">
        <v>14.9</v>
      </c>
      <c r="I31" s="3">
        <v>22.62</v>
      </c>
      <c r="J31" s="2">
        <v>25</v>
      </c>
      <c r="K31" s="2">
        <v>1.94</v>
      </c>
      <c r="N31" s="3"/>
      <c r="O31" s="3"/>
      <c r="P31" s="2">
        <f t="shared" si="2"/>
        <v>26.398394068158492</v>
      </c>
      <c r="Q31" s="2">
        <f t="shared" si="3"/>
        <v>38.884293735547558</v>
      </c>
      <c r="R31" s="2">
        <f t="shared" si="4"/>
        <v>30.611039749260847</v>
      </c>
      <c r="S31" s="2">
        <f t="shared" si="5"/>
        <v>10.858645857001314</v>
      </c>
      <c r="T31" s="2">
        <f t="shared" si="10"/>
        <v>90.8</v>
      </c>
      <c r="U31" s="2">
        <v>16.2</v>
      </c>
      <c r="V31" s="2"/>
      <c r="W31" s="2"/>
      <c r="Y31">
        <v>60</v>
      </c>
      <c r="Z31">
        <v>995</v>
      </c>
      <c r="AD31">
        <v>22.7</v>
      </c>
      <c r="AG31">
        <v>70</v>
      </c>
      <c r="AH31" s="2">
        <v>14.7</v>
      </c>
      <c r="AI31" s="2">
        <v>25.3</v>
      </c>
      <c r="AJ31" s="2">
        <v>23.6</v>
      </c>
      <c r="AK31" s="2">
        <v>10.7</v>
      </c>
      <c r="AL31" s="2">
        <f t="shared" si="11"/>
        <v>0</v>
      </c>
      <c r="AM31" s="2">
        <v>16.2</v>
      </c>
      <c r="AO31">
        <f t="shared" si="9"/>
        <v>25.526492102783259</v>
      </c>
      <c r="AP31" s="2">
        <v>37.6</v>
      </c>
      <c r="AQ31" s="2">
        <v>29.6</v>
      </c>
      <c r="AR31" s="2">
        <v>10.5</v>
      </c>
      <c r="AT31">
        <v>22.1</v>
      </c>
      <c r="AW31">
        <f t="shared" si="6"/>
        <v>1.019047619047619</v>
      </c>
    </row>
    <row r="32" spans="1:49" x14ac:dyDescent="0.25">
      <c r="A32">
        <v>75</v>
      </c>
      <c r="B32" s="2">
        <v>23.6</v>
      </c>
      <c r="C32" s="2">
        <v>29.4</v>
      </c>
      <c r="D32" s="2">
        <v>27.6</v>
      </c>
      <c r="E32" s="2">
        <v>8.7899999999999991</v>
      </c>
      <c r="F32" s="2">
        <v>16.8</v>
      </c>
      <c r="G32" s="3">
        <v>10.93</v>
      </c>
      <c r="H32" s="2">
        <v>15.8</v>
      </c>
      <c r="I32" s="3">
        <v>23.84</v>
      </c>
      <c r="J32" s="2">
        <v>26.1</v>
      </c>
      <c r="K32" s="2">
        <v>2.0499999999999998</v>
      </c>
      <c r="N32" s="3"/>
      <c r="O32" s="3"/>
      <c r="P32" s="2">
        <f t="shared" si="2"/>
        <v>27.922232203717662</v>
      </c>
      <c r="Q32" s="2">
        <f t="shared" si="3"/>
        <v>40.849191557290652</v>
      </c>
      <c r="R32" s="2">
        <f t="shared" si="4"/>
        <v>32.058859196861022</v>
      </c>
      <c r="S32" s="2">
        <f t="shared" si="5"/>
        <v>11.375724231144233</v>
      </c>
      <c r="T32" s="2">
        <f t="shared" si="10"/>
        <v>96</v>
      </c>
      <c r="U32" s="2">
        <v>17.100000000000001</v>
      </c>
      <c r="V32" s="2"/>
      <c r="W32" s="2"/>
      <c r="Y32">
        <v>65</v>
      </c>
      <c r="Z32">
        <v>1070</v>
      </c>
      <c r="AD32">
        <v>24</v>
      </c>
      <c r="AG32">
        <v>75</v>
      </c>
      <c r="AH32" s="2">
        <v>15.5</v>
      </c>
      <c r="AI32" s="2">
        <v>26.7</v>
      </c>
      <c r="AJ32" s="2">
        <v>24.7</v>
      </c>
      <c r="AK32" s="2">
        <v>11.1</v>
      </c>
      <c r="AL32" s="2">
        <f t="shared" si="11"/>
        <v>4.6351931330472098</v>
      </c>
      <c r="AM32" s="2">
        <v>17.100000000000001</v>
      </c>
      <c r="AO32" s="2">
        <v>27</v>
      </c>
      <c r="AP32" s="2">
        <v>39.5</v>
      </c>
      <c r="AQ32" s="2">
        <v>31</v>
      </c>
      <c r="AR32" s="2">
        <v>11</v>
      </c>
      <c r="AT32">
        <v>23.3</v>
      </c>
      <c r="AU32">
        <f t="shared" si="7"/>
        <v>1.1587982832618025</v>
      </c>
      <c r="AW32">
        <f t="shared" si="6"/>
        <v>1.009090909090909</v>
      </c>
    </row>
    <row r="33" spans="1:49" x14ac:dyDescent="0.25">
      <c r="A33">
        <v>80</v>
      </c>
      <c r="B33" s="2">
        <v>24.7</v>
      </c>
      <c r="C33" s="2">
        <v>30.5</v>
      </c>
      <c r="D33" s="2">
        <v>28.8</v>
      </c>
      <c r="E33" s="2">
        <v>9.11</v>
      </c>
      <c r="F33" s="2">
        <v>17.8</v>
      </c>
      <c r="G33" s="3">
        <v>11.53</v>
      </c>
      <c r="H33" s="2">
        <v>16.5</v>
      </c>
      <c r="I33" s="3">
        <v>24.88</v>
      </c>
      <c r="J33" s="2">
        <v>27.1</v>
      </c>
      <c r="K33" s="2">
        <v>2.14</v>
      </c>
      <c r="N33" s="3"/>
      <c r="O33" s="3"/>
      <c r="P33" s="2">
        <f t="shared" si="2"/>
        <v>29.14573824719761</v>
      </c>
      <c r="Q33" s="2">
        <f t="shared" si="3"/>
        <v>42.607258029376588</v>
      </c>
      <c r="R33" s="2">
        <f t="shared" si="4"/>
        <v>33.299847294804032</v>
      </c>
      <c r="S33" s="2">
        <f t="shared" si="5"/>
        <v>11.789386930458569</v>
      </c>
      <c r="T33" s="2">
        <f t="shared" si="10"/>
        <v>100.8</v>
      </c>
      <c r="U33" s="2">
        <v>18</v>
      </c>
      <c r="V33" s="2"/>
      <c r="W33" s="2"/>
      <c r="Y33">
        <v>70</v>
      </c>
      <c r="Z33">
        <v>1140</v>
      </c>
      <c r="AD33">
        <v>25.2</v>
      </c>
      <c r="AG33">
        <v>80</v>
      </c>
      <c r="AH33" s="2">
        <v>16.3</v>
      </c>
      <c r="AI33" s="2">
        <v>27.9</v>
      </c>
      <c r="AJ33" s="2">
        <v>25.6</v>
      </c>
      <c r="AK33" s="2">
        <v>11.5</v>
      </c>
      <c r="AL33" s="2">
        <f t="shared" si="11"/>
        <v>0</v>
      </c>
      <c r="AM33" s="2">
        <v>18</v>
      </c>
      <c r="AO33">
        <f t="shared" ref="AO33:AO36" si="12">AT33*$AU$12</f>
        <v>28.183095353299162</v>
      </c>
      <c r="AP33" s="2">
        <v>41.2</v>
      </c>
      <c r="AQ33" s="2">
        <v>32.200000000000003</v>
      </c>
      <c r="AR33" s="2">
        <v>11.4</v>
      </c>
      <c r="AT33">
        <v>24.4</v>
      </c>
      <c r="AW33">
        <f t="shared" si="6"/>
        <v>1.0087719298245614</v>
      </c>
    </row>
    <row r="34" spans="1:49" x14ac:dyDescent="0.25">
      <c r="A34">
        <v>85</v>
      </c>
      <c r="B34" s="2">
        <v>25.8</v>
      </c>
      <c r="C34" s="2">
        <v>31.7</v>
      </c>
      <c r="D34" s="2">
        <v>30</v>
      </c>
      <c r="E34" s="2">
        <v>9.4499999999999993</v>
      </c>
      <c r="F34" s="2">
        <v>18.7</v>
      </c>
      <c r="G34" s="3">
        <v>12.18</v>
      </c>
      <c r="H34" s="2">
        <v>17.399999999999999</v>
      </c>
      <c r="I34" s="3">
        <v>26.09</v>
      </c>
      <c r="J34" s="2">
        <v>28.1</v>
      </c>
      <c r="K34" s="2">
        <v>2.2400000000000002</v>
      </c>
      <c r="N34" s="3"/>
      <c r="O34" s="3"/>
      <c r="P34" s="2">
        <f t="shared" si="2"/>
        <v>30.579135210174545</v>
      </c>
      <c r="Q34" s="2">
        <f t="shared" si="3"/>
        <v>44.36532450146251</v>
      </c>
      <c r="R34" s="2">
        <f t="shared" si="4"/>
        <v>34.644251067575617</v>
      </c>
      <c r="S34" s="2">
        <f t="shared" si="5"/>
        <v>12.203049629772906</v>
      </c>
      <c r="T34" s="2">
        <f t="shared" si="10"/>
        <v>106</v>
      </c>
      <c r="U34" s="2">
        <v>18.8</v>
      </c>
      <c r="V34" s="2"/>
      <c r="W34" s="2"/>
      <c r="Y34">
        <v>75</v>
      </c>
      <c r="Z34">
        <v>1210</v>
      </c>
      <c r="AA34">
        <v>4.66</v>
      </c>
      <c r="AB34">
        <f t="shared" si="8"/>
        <v>633.32495511669663</v>
      </c>
      <c r="AD34">
        <v>26.5</v>
      </c>
      <c r="AG34">
        <v>85</v>
      </c>
      <c r="AH34" s="2">
        <v>17.100000000000001</v>
      </c>
      <c r="AI34" s="2">
        <v>29.1</v>
      </c>
      <c r="AJ34" s="2">
        <v>26.6</v>
      </c>
      <c r="AK34" s="2">
        <v>11.9</v>
      </c>
      <c r="AL34" s="2">
        <f t="shared" si="11"/>
        <v>0</v>
      </c>
      <c r="AM34" s="2">
        <v>18.8</v>
      </c>
      <c r="AO34">
        <f t="shared" si="12"/>
        <v>29.56914922313355</v>
      </c>
      <c r="AP34" s="2">
        <v>42.9</v>
      </c>
      <c r="AQ34" s="2">
        <v>33.5</v>
      </c>
      <c r="AR34" s="2">
        <v>11.8</v>
      </c>
      <c r="AT34">
        <v>25.6</v>
      </c>
      <c r="AW34">
        <f t="shared" si="6"/>
        <v>1.0084745762711864</v>
      </c>
    </row>
    <row r="35" spans="1:49" x14ac:dyDescent="0.25">
      <c r="A35">
        <v>90</v>
      </c>
      <c r="B35" s="2">
        <v>26.9</v>
      </c>
      <c r="C35" s="2">
        <v>32.799999999999997</v>
      </c>
      <c r="D35" s="2">
        <v>31.2</v>
      </c>
      <c r="E35" s="2">
        <v>9.77</v>
      </c>
      <c r="F35" s="2">
        <v>19.7</v>
      </c>
      <c r="G35" s="3">
        <v>12.82</v>
      </c>
      <c r="H35" s="2">
        <v>18.2</v>
      </c>
      <c r="I35" s="3">
        <v>27.15</v>
      </c>
      <c r="J35" s="2">
        <v>29.1</v>
      </c>
      <c r="K35" s="2">
        <v>2.34</v>
      </c>
      <c r="N35" s="3"/>
      <c r="O35" s="3"/>
      <c r="P35" s="2">
        <f t="shared" si="2"/>
        <v>31.893082426236727</v>
      </c>
      <c r="Q35" s="2">
        <f t="shared" si="3"/>
        <v>46.123390973548439</v>
      </c>
      <c r="R35" s="2">
        <f t="shared" si="4"/>
        <v>35.885239165518627</v>
      </c>
      <c r="S35" s="2">
        <f t="shared" si="5"/>
        <v>12.513296654258657</v>
      </c>
      <c r="T35" s="2">
        <f t="shared" si="10"/>
        <v>111.2</v>
      </c>
      <c r="U35" s="2">
        <v>19.7</v>
      </c>
      <c r="V35" s="2"/>
      <c r="W35" s="2"/>
      <c r="Y35">
        <v>80</v>
      </c>
      <c r="Z35">
        <v>1270</v>
      </c>
      <c r="AD35">
        <v>27.8</v>
      </c>
      <c r="AG35">
        <v>90</v>
      </c>
      <c r="AH35" s="2">
        <v>17.8</v>
      </c>
      <c r="AI35" s="2">
        <v>30.4</v>
      </c>
      <c r="AJ35" s="2">
        <v>27.5</v>
      </c>
      <c r="AK35" s="2">
        <v>12.3</v>
      </c>
      <c r="AL35" s="2">
        <f t="shared" si="11"/>
        <v>0</v>
      </c>
      <c r="AM35" s="2">
        <v>19.7</v>
      </c>
      <c r="AO35">
        <f t="shared" si="12"/>
        <v>30.839698603815066</v>
      </c>
      <c r="AP35" s="2">
        <v>44.6</v>
      </c>
      <c r="AQ35" s="2">
        <v>34.700000000000003</v>
      </c>
      <c r="AR35" s="2">
        <v>12.1</v>
      </c>
      <c r="AT35">
        <v>26.7</v>
      </c>
      <c r="AW35">
        <f t="shared" si="6"/>
        <v>1.0165289256198349</v>
      </c>
    </row>
    <row r="36" spans="1:49" x14ac:dyDescent="0.25">
      <c r="A36">
        <v>95</v>
      </c>
      <c r="B36" s="2">
        <v>27.9</v>
      </c>
      <c r="C36" s="2">
        <v>33.9</v>
      </c>
      <c r="D36" s="2">
        <v>32.299999999999997</v>
      </c>
      <c r="E36" s="2">
        <v>10.1</v>
      </c>
      <c r="F36" s="2">
        <v>20.7</v>
      </c>
      <c r="G36" s="3">
        <v>13.42</v>
      </c>
      <c r="H36" s="2">
        <v>18.899999999999999</v>
      </c>
      <c r="I36" s="3">
        <v>28.17</v>
      </c>
      <c r="J36" s="2">
        <v>30</v>
      </c>
      <c r="K36" s="2">
        <v>2.4300000000000002</v>
      </c>
      <c r="N36" s="3"/>
      <c r="O36" s="3"/>
      <c r="P36" s="2">
        <f t="shared" si="2"/>
        <v>33.20702964229892</v>
      </c>
      <c r="Q36" s="2">
        <f t="shared" si="3"/>
        <v>47.778041770805778</v>
      </c>
      <c r="R36" s="2">
        <f t="shared" si="4"/>
        <v>37.022811588633047</v>
      </c>
      <c r="S36" s="2">
        <f t="shared" si="5"/>
        <v>12.926959353572991</v>
      </c>
      <c r="T36" s="2">
        <f t="shared" si="10"/>
        <v>116</v>
      </c>
      <c r="U36" s="2">
        <v>20.399999999999999</v>
      </c>
      <c r="V36" s="2"/>
      <c r="W36" s="2"/>
      <c r="Y36">
        <v>85</v>
      </c>
      <c r="Z36">
        <v>1330</v>
      </c>
      <c r="AD36">
        <v>29</v>
      </c>
      <c r="AG36">
        <v>95</v>
      </c>
      <c r="AH36" s="2">
        <v>18.600000000000001</v>
      </c>
      <c r="AI36" s="2">
        <v>31.6</v>
      </c>
      <c r="AJ36" s="2">
        <v>28.4</v>
      </c>
      <c r="AK36" s="2">
        <v>12.7</v>
      </c>
      <c r="AL36" s="2">
        <f t="shared" si="11"/>
        <v>0</v>
      </c>
      <c r="AM36" s="2">
        <v>20.399999999999999</v>
      </c>
      <c r="AO36">
        <f t="shared" si="12"/>
        <v>32.110247984496588</v>
      </c>
      <c r="AP36" s="2">
        <v>46.2</v>
      </c>
      <c r="AQ36" s="2">
        <v>35.799999999999997</v>
      </c>
      <c r="AR36" s="2">
        <v>12.5</v>
      </c>
      <c r="AT36">
        <v>27.8</v>
      </c>
      <c r="AW36">
        <f t="shared" si="6"/>
        <v>1.016</v>
      </c>
    </row>
    <row r="37" spans="1:49" x14ac:dyDescent="0.25">
      <c r="A37">
        <v>100</v>
      </c>
      <c r="B37" s="2">
        <v>28.9</v>
      </c>
      <c r="C37" s="2">
        <v>34.799999999999997</v>
      </c>
      <c r="D37" s="2">
        <v>33.299999999999997</v>
      </c>
      <c r="E37" s="2">
        <v>10.4</v>
      </c>
      <c r="F37" s="2">
        <v>21.4</v>
      </c>
      <c r="G37" s="3">
        <v>13.92</v>
      </c>
      <c r="H37" s="2">
        <v>19.600000000000001</v>
      </c>
      <c r="I37" s="3">
        <v>29.06</v>
      </c>
      <c r="J37" s="2">
        <v>30.9</v>
      </c>
      <c r="K37" s="2">
        <v>2.52</v>
      </c>
      <c r="N37" s="3"/>
      <c r="O37" s="3"/>
      <c r="P37" s="2">
        <f t="shared" si="2"/>
        <v>34.540835392747034</v>
      </c>
      <c r="Q37" s="2">
        <f t="shared" si="3"/>
        <v>49.225861218405953</v>
      </c>
      <c r="R37" s="2">
        <f t="shared" si="4"/>
        <v>38.056968336918885</v>
      </c>
      <c r="S37" s="2">
        <f t="shared" si="5"/>
        <v>13.237206378058744</v>
      </c>
      <c r="T37" s="2">
        <f t="shared" si="10"/>
        <v>119.6</v>
      </c>
      <c r="U37" s="2">
        <v>21.1</v>
      </c>
      <c r="V37" s="2"/>
      <c r="W37" s="2"/>
      <c r="Y37">
        <v>90</v>
      </c>
      <c r="Z37">
        <v>1390</v>
      </c>
      <c r="AD37">
        <v>29.9</v>
      </c>
      <c r="AG37">
        <v>100</v>
      </c>
      <c r="AH37" s="2">
        <v>19.3</v>
      </c>
      <c r="AI37" s="2">
        <v>32.6</v>
      </c>
      <c r="AJ37" s="2">
        <v>29.2</v>
      </c>
      <c r="AK37" s="2">
        <v>13</v>
      </c>
      <c r="AL37" s="2">
        <f t="shared" si="11"/>
        <v>4.6388888888888884</v>
      </c>
      <c r="AM37" s="2">
        <v>21.1</v>
      </c>
      <c r="AO37" s="2">
        <v>33.4</v>
      </c>
      <c r="AP37" s="2">
        <v>47.6</v>
      </c>
      <c r="AQ37" s="2">
        <v>36.799999999999997</v>
      </c>
      <c r="AR37" s="2">
        <v>12.8</v>
      </c>
      <c r="AT37">
        <v>28.8</v>
      </c>
      <c r="AU37">
        <f t="shared" si="7"/>
        <v>1.1597222222222221</v>
      </c>
      <c r="AW37">
        <f t="shared" si="6"/>
        <v>1.015625</v>
      </c>
    </row>
    <row r="38" spans="1:49" x14ac:dyDescent="0.25">
      <c r="Y38">
        <v>95</v>
      </c>
      <c r="Z38">
        <v>1450</v>
      </c>
    </row>
    <row r="39" spans="1:49" x14ac:dyDescent="0.25">
      <c r="Y39">
        <v>100</v>
      </c>
      <c r="Z39">
        <v>1500</v>
      </c>
      <c r="AA39">
        <v>5.51</v>
      </c>
      <c r="AB39">
        <f t="shared" si="8"/>
        <v>748.84560143626561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2019-09-09T21:35:05Z</dcterms:modified>
</cp:coreProperties>
</file>