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a\Google Drive\FUNDAR_PB\"/>
    </mc:Choice>
  </mc:AlternateContent>
  <bookViews>
    <workbookView xWindow="0" yWindow="0" windowWidth="19200" windowHeight="7090"/>
  </bookViews>
  <sheets>
    <sheet name="t-2" sheetId="1" r:id="rId1"/>
  </sheets>
  <externalReferences>
    <externalReference r:id="rId2"/>
  </externalReferences>
  <definedNames>
    <definedName name="df_test_pin_mod1_t2" localSheetId="0">'t-2'!$A$1:$L$21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R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Y5" i="1"/>
  <c r="X5" i="1"/>
  <c r="W5" i="1"/>
  <c r="V5" i="1"/>
  <c r="Q8" i="1"/>
  <c r="T8" i="1"/>
  <c r="S8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5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21" i="1" l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</calcChain>
</file>

<file path=xl/connections.xml><?xml version="1.0" encoding="utf-8"?>
<connections xmlns="http://schemas.openxmlformats.org/spreadsheetml/2006/main">
  <connection id="1" name="df_test_pin_mod1_t2" type="6" refreshedVersion="6" background="1" saveData="1">
    <textPr codePage="437" sourceFile="C:\Users\Paula\Google Drive\FUNDAR_PB\df_test_pin_mod1_t2.csv" thousands="'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<sst xmlns="http://schemas.openxmlformats.org/spreadsheetml/2006/main" count="24" uniqueCount="24">
  <si>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Date</t>
  </si>
  <si>
    <t>pib_2004_cp</t>
  </si>
  <si>
    <t>lag_pib</t>
  </si>
  <si>
    <t>pib.ch</t>
  </si>
  <si>
    <t>lag_pib.ch</t>
  </si>
  <si>
    <t>ft2</t>
  </si>
  <si>
    <t>err</t>
  </si>
  <si>
    <t>err.abs</t>
  </si>
  <si>
    <t>rem2</t>
  </si>
  <si>
    <t>err.rem</t>
  </si>
  <si>
    <t>err.abs.rem</t>
  </si>
  <si>
    <t>rem</t>
  </si>
  <si>
    <t>ar1</t>
  </si>
  <si>
    <t>serr1</t>
  </si>
  <si>
    <t>ssd6m</t>
  </si>
  <si>
    <t>q3</t>
  </si>
  <si>
    <t>q1</t>
  </si>
  <si>
    <t>q95</t>
  </si>
  <si>
    <t>q05</t>
  </si>
  <si>
    <t>ssd12m</t>
  </si>
  <si>
    <t>q3_12</t>
  </si>
  <si>
    <t>q1_12</t>
  </si>
  <si>
    <t>q95_12</t>
  </si>
  <si>
    <t>q05_12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</si>
</sst>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r_graf_p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+1"/>
      <sheetName val="t-2"/>
      <sheetName val="t-5"/>
      <sheetName val="t0"/>
      <sheetName val="t-3"/>
      <sheetName val="t-6"/>
    </sheetNames>
    <sheetDataSet>
      <sheetData sheetId="0" refreshError="1"/>
      <sheetData sheetId="1">
        <row r="1">
          <cell r="M1" t="str">
            <v>rem</v>
          </cell>
          <cell r="N1" t="str">
            <v>ar1</v>
          </cell>
        </row>
        <row r="4">
          <cell r="M4">
            <v>5.615204970913247</v>
          </cell>
          <cell r="N4">
            <v>5.922478783594415</v>
          </cell>
        </row>
        <row r="5">
          <cell r="M5">
            <v>8.0530221804963222</v>
          </cell>
          <cell r="N5">
            <v>7.2389003495471878</v>
          </cell>
        </row>
        <row r="6">
          <cell r="M6">
            <v>7.2835315626507091</v>
          </cell>
          <cell r="N6">
            <v>8.2853159334831172</v>
          </cell>
        </row>
        <row r="7">
          <cell r="M7">
            <v>4.0149293116903921</v>
          </cell>
          <cell r="N7">
            <v>4.3021482637871538</v>
          </cell>
        </row>
        <row r="8">
          <cell r="M8">
            <v>3.1772307362620693</v>
          </cell>
          <cell r="N8">
            <v>3.2973023572779834</v>
          </cell>
        </row>
        <row r="9">
          <cell r="M9">
            <v>5.0514186317283132</v>
          </cell>
          <cell r="N9">
            <v>4.4578112264973528</v>
          </cell>
        </row>
        <row r="10">
          <cell r="M10">
            <v>4.3235584589218172</v>
          </cell>
          <cell r="N10">
            <v>5.4866017829940361</v>
          </cell>
        </row>
        <row r="11">
          <cell r="M11">
            <v>2.9673169330841804</v>
          </cell>
          <cell r="N11">
            <v>4.2604648620594698</v>
          </cell>
        </row>
        <row r="12">
          <cell r="M12">
            <v>4.9413102910569302</v>
          </cell>
          <cell r="N12">
            <v>6.1494364578847325</v>
          </cell>
        </row>
        <row r="13">
          <cell r="M13">
            <v>7.8123848246872134</v>
          </cell>
          <cell r="N13">
            <v>7.7072011328559498</v>
          </cell>
        </row>
        <row r="14">
          <cell r="M14">
            <v>7.3115085619342937</v>
          </cell>
          <cell r="N14">
            <v>9.2008772161995864</v>
          </cell>
        </row>
        <row r="15">
          <cell r="M15">
            <v>4.9878670586144338</v>
          </cell>
          <cell r="N15">
            <v>6.3755647001722835</v>
          </cell>
        </row>
        <row r="16">
          <cell r="M16">
            <v>4.0656898860292081</v>
          </cell>
          <cell r="N16">
            <v>4.6090006392280403</v>
          </cell>
        </row>
        <row r="17">
          <cell r="M17">
            <v>6.2190382136654776</v>
          </cell>
          <cell r="N17">
            <v>3.2763715545615235</v>
          </cell>
        </row>
        <row r="18">
          <cell r="M18">
            <v>5.0464292689711998</v>
          </cell>
          <cell r="N18">
            <v>3.4220835993772365</v>
          </cell>
        </row>
        <row r="19">
          <cell r="M19">
            <v>2.9705048150445283</v>
          </cell>
          <cell r="N19">
            <v>2.3126807428287584</v>
          </cell>
        </row>
        <row r="20">
          <cell r="M20">
            <v>4.6625637890971676</v>
          </cell>
          <cell r="N20">
            <v>4.748481961042315</v>
          </cell>
        </row>
        <row r="21">
          <cell r="M21">
            <v>5.6850740266050011</v>
          </cell>
          <cell r="N21">
            <v>4.8693051921684747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name="df_test_pin_mod1_t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topLeftCell="I1" workbookViewId="0">
      <selection activeCell="Q8" sqref="Q8"/>
    </sheetView>
  </sheetViews>
  <sheetFormatPr baseColWidth="10" defaultRowHeight="14.75" x14ac:dyDescent="0.75"/>
  <cols>
    <col min="1" max="1" width="2.6796875" bestFit="1" customWidth="1"/>
    <col min="2" max="2" width="9.2265625" bestFit="1" customWidth="1"/>
    <col min="3" max="4" width="11.6796875" bestFit="1" customWidth="1"/>
    <col min="5" max="8" width="12.26953125" bestFit="1" customWidth="1"/>
    <col min="9" max="9" width="11.6796875" bestFit="1" customWidth="1"/>
    <col min="10" max="10" width="12.36328125" customWidth="1"/>
    <col min="11" max="11" width="12.26953125" bestFit="1" customWidth="1"/>
    <col min="12" max="12" width="11.6796875" bestFit="1" customWidth="1"/>
  </cols>
  <sheetData>
    <row r="1" spans="1:25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75">
      <c r="A2">
        <v>1</v>
      </c>
      <c r="B2" s="1">
        <v>42644</v>
      </c>
      <c r="C2">
        <v>693173.54934705805</v>
      </c>
      <c r="D2">
        <v>694382.47577622999</v>
      </c>
      <c r="E2">
        <v>-0.17410094167788501</v>
      </c>
      <c r="F2">
        <v>-8.7183539371887502</v>
      </c>
      <c r="G2">
        <v>3.6349006308474499</v>
      </c>
      <c r="H2">
        <v>-3.8090015725253301</v>
      </c>
      <c r="I2">
        <v>3.8090015725253301</v>
      </c>
      <c r="J2">
        <v>0.94</v>
      </c>
      <c r="K2">
        <v>-1.11410094167788</v>
      </c>
      <c r="L2">
        <v>1.11410094167788</v>
      </c>
      <c r="O2">
        <f>K2*K2</f>
        <v>1.2412209082475389</v>
      </c>
      <c r="Q2" s="2"/>
      <c r="R2" s="2"/>
      <c r="S2" s="2"/>
      <c r="T2" s="2"/>
      <c r="V2" s="2"/>
      <c r="W2" s="2"/>
      <c r="X2" s="2"/>
      <c r="Y2" s="2"/>
    </row>
    <row r="3" spans="1:25" x14ac:dyDescent="0.75">
      <c r="A3">
        <v>2</v>
      </c>
      <c r="B3" s="1">
        <v>42736</v>
      </c>
      <c r="C3">
        <v>681444.76611022197</v>
      </c>
      <c r="D3">
        <v>693173.54934705805</v>
      </c>
      <c r="E3">
        <v>-1.69204137230618</v>
      </c>
      <c r="F3">
        <v>-0.17410094167788501</v>
      </c>
      <c r="G3">
        <v>-1.1968380079151599</v>
      </c>
      <c r="H3">
        <v>-0.49520336439101598</v>
      </c>
      <c r="I3">
        <v>0.49520336439101598</v>
      </c>
      <c r="J3">
        <v>1.19488888888888</v>
      </c>
      <c r="K3">
        <v>-2.8869302611950598</v>
      </c>
      <c r="L3">
        <v>2.8869302611950598</v>
      </c>
      <c r="O3">
        <f t="shared" ref="O3:O21" si="0">K3*K3</f>
        <v>8.3343663330037767</v>
      </c>
      <c r="Q3" s="2"/>
      <c r="R3" s="2"/>
      <c r="S3" s="2"/>
      <c r="T3" s="2"/>
      <c r="V3" s="2"/>
      <c r="W3" s="2"/>
      <c r="X3" s="2"/>
      <c r="Y3" s="2"/>
    </row>
    <row r="4" spans="1:25" x14ac:dyDescent="0.75">
      <c r="A4">
        <v>3</v>
      </c>
      <c r="B4" s="1">
        <v>42826</v>
      </c>
      <c r="C4">
        <v>778401.67644931702</v>
      </c>
      <c r="D4">
        <v>681444.76611022197</v>
      </c>
      <c r="E4">
        <v>14.228139265422399</v>
      </c>
      <c r="F4">
        <v>-1.69204137230618</v>
      </c>
      <c r="G4">
        <v>0.76490785155549601</v>
      </c>
      <c r="H4">
        <v>13.4632314138669</v>
      </c>
      <c r="I4">
        <v>13.4632314138669</v>
      </c>
      <c r="J4">
        <v>1.3835555555555501</v>
      </c>
      <c r="K4">
        <v>12.8445837098668</v>
      </c>
      <c r="L4">
        <v>12.8445837098668</v>
      </c>
      <c r="M4">
        <f>AVERAGE(L2:L4)</f>
        <v>5.615204970913247</v>
      </c>
      <c r="N4">
        <f>AVERAGE(I2:I4)</f>
        <v>5.922478783594415</v>
      </c>
      <c r="O4">
        <f t="shared" si="0"/>
        <v>164.98333067977558</v>
      </c>
      <c r="Q4" s="2"/>
      <c r="R4" s="2"/>
      <c r="S4" s="2"/>
      <c r="T4" s="2"/>
      <c r="V4" s="2"/>
      <c r="W4" s="2"/>
      <c r="X4" s="2"/>
      <c r="Y4" s="2"/>
    </row>
    <row r="5" spans="1:25" x14ac:dyDescent="0.75">
      <c r="A5">
        <v>4</v>
      </c>
      <c r="B5" s="1">
        <v>42917</v>
      </c>
      <c r="C5">
        <v>721120.42685279401</v>
      </c>
      <c r="D5">
        <v>778401.67644931702</v>
      </c>
      <c r="E5">
        <v>-7.3588291661717999</v>
      </c>
      <c r="F5">
        <v>14.228139265422399</v>
      </c>
      <c r="G5">
        <v>0.39943710421185302</v>
      </c>
      <c r="H5">
        <v>-7.7582662703836496</v>
      </c>
      <c r="I5">
        <v>7.7582662703836496</v>
      </c>
      <c r="J5">
        <v>1.06872340425531</v>
      </c>
      <c r="K5">
        <v>-8.4275525704271104</v>
      </c>
      <c r="L5">
        <v>8.4275525704271104</v>
      </c>
      <c r="M5">
        <f t="shared" ref="M5:M21" si="1">AVERAGE(L3:L5)</f>
        <v>8.0530221804963222</v>
      </c>
      <c r="N5">
        <f t="shared" ref="N5:N21" si="2">AVERAGE(I3:I5)</f>
        <v>7.2389003495471878</v>
      </c>
      <c r="O5">
        <f t="shared" si="0"/>
        <v>71.023642327312601</v>
      </c>
      <c r="Q5" s="2"/>
      <c r="R5" s="2"/>
      <c r="S5" s="2"/>
      <c r="T5" s="2"/>
      <c r="U5">
        <f>+(SUM(O2:O4)/2)^0.5</f>
        <v>9.3423476150544431</v>
      </c>
      <c r="V5" s="2">
        <f>0.6745*U5+M5</f>
        <v>14.354435646850543</v>
      </c>
      <c r="W5" s="2">
        <f>-0.6745*U5+M5</f>
        <v>1.7516087141421002</v>
      </c>
      <c r="X5" s="2">
        <f>1.645*U5+M5</f>
        <v>23.421184007260884</v>
      </c>
      <c r="Y5" s="2">
        <f>-1.645*U5+M5</f>
        <v>-7.3151396462682374</v>
      </c>
    </row>
    <row r="6" spans="1:25" x14ac:dyDescent="0.75">
      <c r="A6">
        <v>5</v>
      </c>
      <c r="B6" s="1">
        <v>43009</v>
      </c>
      <c r="C6">
        <v>724592.92163896305</v>
      </c>
      <c r="D6">
        <v>721120.42685279401</v>
      </c>
      <c r="E6">
        <v>0.48154159234178201</v>
      </c>
      <c r="F6">
        <v>-7.3588291661717999</v>
      </c>
      <c r="G6">
        <v>4.1159917085405802</v>
      </c>
      <c r="H6">
        <v>-3.6344501161988001</v>
      </c>
      <c r="I6">
        <v>3.6344501161988001</v>
      </c>
      <c r="J6">
        <v>1.06</v>
      </c>
      <c r="K6">
        <v>-0.57845840765821799</v>
      </c>
      <c r="L6">
        <v>0.57845840765821799</v>
      </c>
      <c r="M6">
        <f t="shared" si="1"/>
        <v>7.2835315626507091</v>
      </c>
      <c r="N6">
        <f t="shared" si="2"/>
        <v>8.2853159334831172</v>
      </c>
      <c r="O6">
        <f t="shared" si="0"/>
        <v>0.33461412939048113</v>
      </c>
      <c r="Q6" s="2"/>
      <c r="R6" s="2"/>
      <c r="S6" s="2"/>
      <c r="T6" s="2"/>
      <c r="U6">
        <f t="shared" ref="U6:U43" si="3">+(SUM(O3:O5)/2)^0.5</f>
        <v>11.053084170042585</v>
      </c>
      <c r="V6" s="2">
        <f t="shared" ref="V6:V21" si="4">0.6745*U6+M6</f>
        <v>14.738836835344433</v>
      </c>
      <c r="W6" s="2">
        <f t="shared" ref="W6:W21" si="5">-0.6745*U6+M6</f>
        <v>-0.17177371004301367</v>
      </c>
      <c r="X6" s="2">
        <f t="shared" ref="X6:X21" si="6">1.645*U6+M6</f>
        <v>25.465855022370761</v>
      </c>
      <c r="Y6" s="2">
        <f t="shared" ref="Y6:Y21" si="7">-1.645*U6+M6</f>
        <v>-10.898791897069344</v>
      </c>
    </row>
    <row r="7" spans="1:25" x14ac:dyDescent="0.75">
      <c r="A7">
        <v>6</v>
      </c>
      <c r="B7" s="1">
        <v>43101</v>
      </c>
      <c r="C7">
        <v>707324.26805721398</v>
      </c>
      <c r="D7">
        <v>724592.92163896305</v>
      </c>
      <c r="E7">
        <v>-2.3832214014302999</v>
      </c>
      <c r="F7">
        <v>0.48154159234178201</v>
      </c>
      <c r="G7">
        <v>-0.86949299665129298</v>
      </c>
      <c r="H7">
        <v>-1.5137284047790101</v>
      </c>
      <c r="I7">
        <v>1.5137284047790101</v>
      </c>
      <c r="J7">
        <v>0.655555555555555</v>
      </c>
      <c r="K7">
        <v>-3.03877695698585</v>
      </c>
      <c r="L7">
        <v>3.03877695698585</v>
      </c>
      <c r="M7">
        <f t="shared" si="1"/>
        <v>4.0149293116903921</v>
      </c>
      <c r="N7">
        <f t="shared" si="2"/>
        <v>4.3021482637871538</v>
      </c>
      <c r="O7">
        <f t="shared" si="0"/>
        <v>9.2341653943081834</v>
      </c>
      <c r="Q7" s="2"/>
      <c r="R7" s="2"/>
      <c r="S7" s="2"/>
      <c r="T7" s="2"/>
      <c r="U7">
        <f t="shared" si="3"/>
        <v>10.870639059790335</v>
      </c>
      <c r="V7" s="2">
        <f t="shared" si="4"/>
        <v>11.347175357518973</v>
      </c>
      <c r="W7" s="2">
        <f t="shared" si="5"/>
        <v>-3.3173167341381884</v>
      </c>
      <c r="X7" s="2">
        <f t="shared" si="6"/>
        <v>21.897130565045494</v>
      </c>
      <c r="Y7" s="2">
        <f t="shared" si="7"/>
        <v>-13.867271941664711</v>
      </c>
    </row>
    <row r="8" spans="1:25" x14ac:dyDescent="0.75">
      <c r="A8">
        <v>7</v>
      </c>
      <c r="B8" s="1">
        <v>43191</v>
      </c>
      <c r="C8">
        <v>747428.29995457502</v>
      </c>
      <c r="D8">
        <v>707324.26805721398</v>
      </c>
      <c r="E8">
        <v>5.6698226978006803</v>
      </c>
      <c r="F8">
        <v>-2.3832214014302999</v>
      </c>
      <c r="G8">
        <v>0.92609414694454095</v>
      </c>
      <c r="H8">
        <v>4.7437285508561402</v>
      </c>
      <c r="I8">
        <v>4.7437285508561402</v>
      </c>
      <c r="J8">
        <v>-0.24463414634146299</v>
      </c>
      <c r="K8">
        <v>5.9144568441421397</v>
      </c>
      <c r="L8">
        <v>5.9144568441421397</v>
      </c>
      <c r="M8">
        <f t="shared" si="1"/>
        <v>3.1772307362620693</v>
      </c>
      <c r="N8">
        <f t="shared" si="2"/>
        <v>3.2973023572779834</v>
      </c>
      <c r="O8">
        <f t="shared" si="0"/>
        <v>34.980799761219799</v>
      </c>
      <c r="P8">
        <f>+(SUM(O2:O7)/5)^0.5</f>
        <v>7.1435472948954173</v>
      </c>
      <c r="Q8" s="2">
        <f>0.6745*P8+M8</f>
        <v>7.9955533866690285</v>
      </c>
      <c r="R8" s="2">
        <f>-0.6745*P8+M8</f>
        <v>-1.6410919141448894</v>
      </c>
      <c r="S8" s="2">
        <f t="shared" ref="S8" si="8">1.645*P8+M8</f>
        <v>14.928366036365031</v>
      </c>
      <c r="T8" s="2">
        <f t="shared" ref="T8" si="9">-1.645*P8+M8</f>
        <v>-8.5739045638408911</v>
      </c>
      <c r="U8">
        <f t="shared" si="3"/>
        <v>6.3479296566286578</v>
      </c>
      <c r="V8" s="2">
        <f t="shared" si="4"/>
        <v>7.4589092896580986</v>
      </c>
      <c r="W8" s="2">
        <f t="shared" si="5"/>
        <v>-1.1044478171339605</v>
      </c>
      <c r="X8" s="2">
        <f t="shared" si="6"/>
        <v>13.619575021416212</v>
      </c>
      <c r="Y8" s="2">
        <f t="shared" si="7"/>
        <v>-7.2651135488920726</v>
      </c>
    </row>
    <row r="9" spans="1:25" x14ac:dyDescent="0.75">
      <c r="A9">
        <v>8</v>
      </c>
      <c r="B9" s="1">
        <v>43282</v>
      </c>
      <c r="C9">
        <v>696101.58352180803</v>
      </c>
      <c r="D9">
        <v>747428.29995457502</v>
      </c>
      <c r="E9">
        <v>-6.86710905057868</v>
      </c>
      <c r="F9">
        <v>5.6698226978006803</v>
      </c>
      <c r="G9">
        <v>0.24886767327822101</v>
      </c>
      <c r="H9">
        <v>-7.1159767238569103</v>
      </c>
      <c r="I9">
        <v>7.1159767238569103</v>
      </c>
      <c r="J9">
        <v>-0.66608695652173899</v>
      </c>
      <c r="K9">
        <v>-6.2010220940569498</v>
      </c>
      <c r="L9">
        <v>6.2010220940569498</v>
      </c>
      <c r="M9">
        <f t="shared" si="1"/>
        <v>5.0514186317283132</v>
      </c>
      <c r="N9">
        <f t="shared" si="2"/>
        <v>4.4578112264973528</v>
      </c>
      <c r="O9">
        <f t="shared" si="0"/>
        <v>38.452675010982439</v>
      </c>
      <c r="P9">
        <f t="shared" ref="P9:P21" si="10">+(SUM(O3:O8)/5)^0.5</f>
        <v>7.6011962035591534</v>
      </c>
      <c r="Q9" s="2">
        <f t="shared" ref="Q9:Q21" si="11">0.6745*P9+M9</f>
        <v>10.178425471028962</v>
      </c>
      <c r="R9" s="2">
        <f t="shared" ref="R9:R21" si="12">-0.6745*P9+M9</f>
        <v>-7.5588207572335975E-2</v>
      </c>
      <c r="S9" s="2">
        <f t="shared" ref="S9:S21" si="13">1.645*P9+M9</f>
        <v>17.55538638658312</v>
      </c>
      <c r="T9" s="2">
        <f t="shared" ref="T9:T21" si="14">-1.645*P9+M9</f>
        <v>-7.4525491231264942</v>
      </c>
      <c r="U9">
        <f t="shared" si="3"/>
        <v>4.7196175313746807</v>
      </c>
      <c r="V9" s="2">
        <f t="shared" si="4"/>
        <v>8.2348006566405356</v>
      </c>
      <c r="W9" s="2">
        <f t="shared" si="5"/>
        <v>1.8680366068160912</v>
      </c>
      <c r="X9" s="2">
        <f t="shared" si="6"/>
        <v>12.815189470839663</v>
      </c>
      <c r="Y9" s="2">
        <f t="shared" si="7"/>
        <v>-2.7123522073830362</v>
      </c>
    </row>
    <row r="10" spans="1:25" x14ac:dyDescent="0.75">
      <c r="A10">
        <v>9</v>
      </c>
      <c r="B10" s="1">
        <v>43374</v>
      </c>
      <c r="C10">
        <v>678655.62038445403</v>
      </c>
      <c r="D10">
        <v>696101.58352180803</v>
      </c>
      <c r="E10">
        <v>-2.5062381052330198</v>
      </c>
      <c r="F10">
        <v>-6.86710905057868</v>
      </c>
      <c r="G10">
        <v>2.0938619690360398</v>
      </c>
      <c r="H10">
        <v>-4.6001000742690596</v>
      </c>
      <c r="I10">
        <v>4.6001000742690596</v>
      </c>
      <c r="J10">
        <v>-1.6510416666666601</v>
      </c>
      <c r="K10">
        <v>-0.85519643856636096</v>
      </c>
      <c r="L10">
        <v>0.85519643856636096</v>
      </c>
      <c r="M10">
        <f t="shared" si="1"/>
        <v>4.3235584589218172</v>
      </c>
      <c r="N10">
        <f t="shared" si="2"/>
        <v>5.4866017829940361</v>
      </c>
      <c r="O10">
        <f t="shared" si="0"/>
        <v>0.73136094853658762</v>
      </c>
      <c r="P10">
        <f t="shared" si="10"/>
        <v>7.9876057401825866</v>
      </c>
      <c r="Q10" s="2">
        <f t="shared" si="11"/>
        <v>9.711198530674972</v>
      </c>
      <c r="R10" s="2">
        <f t="shared" si="12"/>
        <v>-1.0640816128313375</v>
      </c>
      <c r="S10" s="2">
        <f t="shared" si="13"/>
        <v>17.463169901522171</v>
      </c>
      <c r="T10" s="2">
        <f t="shared" si="14"/>
        <v>-8.8160529836785386</v>
      </c>
      <c r="U10">
        <f t="shared" si="3"/>
        <v>6.4291383624289198</v>
      </c>
      <c r="V10" s="2">
        <f t="shared" si="4"/>
        <v>8.660012284380123</v>
      </c>
      <c r="W10" s="2">
        <f t="shared" si="5"/>
        <v>-1.2895366536489483E-2</v>
      </c>
      <c r="X10" s="2">
        <f t="shared" si="6"/>
        <v>14.899491065117392</v>
      </c>
      <c r="Y10" s="2">
        <f t="shared" si="7"/>
        <v>-6.2523741472737564</v>
      </c>
    </row>
    <row r="11" spans="1:25" x14ac:dyDescent="0.75">
      <c r="A11">
        <v>10</v>
      </c>
      <c r="B11" s="1">
        <v>43466</v>
      </c>
      <c r="C11">
        <v>665690.59065187594</v>
      </c>
      <c r="D11">
        <v>678655.62038445403</v>
      </c>
      <c r="E11">
        <v>-1.9103989332958999</v>
      </c>
      <c r="F11">
        <v>-2.5062381052330198</v>
      </c>
      <c r="G11">
        <v>-0.84508114524345801</v>
      </c>
      <c r="H11">
        <v>-1.06531778805244</v>
      </c>
      <c r="I11">
        <v>1.06531778805244</v>
      </c>
      <c r="J11">
        <v>-6.4666666666666595E-2</v>
      </c>
      <c r="K11">
        <v>-1.84573226662923</v>
      </c>
      <c r="L11">
        <v>1.84573226662923</v>
      </c>
      <c r="M11">
        <f t="shared" si="1"/>
        <v>2.9673169330841804</v>
      </c>
      <c r="N11">
        <f t="shared" si="2"/>
        <v>4.2604648620594698</v>
      </c>
      <c r="O11">
        <f t="shared" si="0"/>
        <v>3.406727600076275</v>
      </c>
      <c r="P11">
        <f t="shared" si="10"/>
        <v>5.5634028718357271</v>
      </c>
      <c r="Q11" s="2">
        <f t="shared" si="11"/>
        <v>6.7198321701373782</v>
      </c>
      <c r="R11" s="2">
        <f t="shared" si="12"/>
        <v>-0.78519830396901735</v>
      </c>
      <c r="S11" s="2">
        <f t="shared" si="13"/>
        <v>12.119114657253952</v>
      </c>
      <c r="T11" s="2">
        <f t="shared" si="14"/>
        <v>-6.1844807910855906</v>
      </c>
      <c r="U11">
        <f t="shared" si="3"/>
        <v>6.089533468203407</v>
      </c>
      <c r="V11" s="2">
        <f t="shared" si="4"/>
        <v>7.074707257387379</v>
      </c>
      <c r="W11" s="2">
        <f t="shared" si="5"/>
        <v>-1.1400733912190177</v>
      </c>
      <c r="X11" s="2">
        <f t="shared" si="6"/>
        <v>12.984599488278786</v>
      </c>
      <c r="Y11" s="2">
        <f t="shared" si="7"/>
        <v>-7.0499656221104239</v>
      </c>
    </row>
    <row r="12" spans="1:25" x14ac:dyDescent="0.75">
      <c r="A12">
        <v>11</v>
      </c>
      <c r="B12" s="1">
        <v>43556</v>
      </c>
      <c r="C12">
        <v>751765.13811138202</v>
      </c>
      <c r="D12">
        <v>665690.59065187594</v>
      </c>
      <c r="E12">
        <v>12.930113279086299</v>
      </c>
      <c r="F12">
        <v>-1.9103989332958999</v>
      </c>
      <c r="G12">
        <v>0.14722176775360299</v>
      </c>
      <c r="H12">
        <v>12.7828915113327</v>
      </c>
      <c r="I12">
        <v>12.7828915113327</v>
      </c>
      <c r="J12">
        <v>0.807111111111111</v>
      </c>
      <c r="K12">
        <v>12.1230021679752</v>
      </c>
      <c r="L12">
        <v>12.1230021679752</v>
      </c>
      <c r="M12">
        <f t="shared" si="1"/>
        <v>4.9413102910569302</v>
      </c>
      <c r="N12">
        <f t="shared" si="2"/>
        <v>6.1494364578847325</v>
      </c>
      <c r="O12">
        <f t="shared" si="0"/>
        <v>146.96718156473139</v>
      </c>
      <c r="P12">
        <f t="shared" si="10"/>
        <v>4.1746938293607538</v>
      </c>
      <c r="Q12" s="2">
        <f t="shared" si="11"/>
        <v>7.7571412789607592</v>
      </c>
      <c r="R12" s="2">
        <f t="shared" si="12"/>
        <v>2.1254793031531016</v>
      </c>
      <c r="S12" s="2">
        <f t="shared" si="13"/>
        <v>11.80868164035537</v>
      </c>
      <c r="T12" s="2">
        <f t="shared" si="14"/>
        <v>-1.9260610582415101</v>
      </c>
      <c r="U12">
        <f t="shared" si="3"/>
        <v>4.6146919485267546</v>
      </c>
      <c r="V12" s="2">
        <f t="shared" si="4"/>
        <v>8.053920010338226</v>
      </c>
      <c r="W12" s="2">
        <f t="shared" si="5"/>
        <v>1.8287005717756344</v>
      </c>
      <c r="X12" s="2">
        <f t="shared" si="6"/>
        <v>12.532478546383441</v>
      </c>
      <c r="Y12" s="2">
        <f t="shared" si="7"/>
        <v>-2.6498579642695814</v>
      </c>
    </row>
    <row r="13" spans="1:25" x14ac:dyDescent="0.75">
      <c r="A13">
        <v>12</v>
      </c>
      <c r="B13" s="1">
        <v>43647</v>
      </c>
      <c r="C13">
        <v>683911.44245860004</v>
      </c>
      <c r="D13">
        <v>751765.13811138202</v>
      </c>
      <c r="E13">
        <v>-9.0259167674690897</v>
      </c>
      <c r="F13">
        <v>12.930113279086299</v>
      </c>
      <c r="G13">
        <v>0.24747733171361899</v>
      </c>
      <c r="H13">
        <v>-9.2733940991827097</v>
      </c>
      <c r="I13">
        <v>9.2733940991827097</v>
      </c>
      <c r="J13">
        <v>0.44250327198812001</v>
      </c>
      <c r="K13">
        <v>-9.4684200394572091</v>
      </c>
      <c r="L13">
        <v>9.4684200394572091</v>
      </c>
      <c r="M13">
        <f t="shared" si="1"/>
        <v>7.8123848246872134</v>
      </c>
      <c r="N13">
        <f t="shared" si="2"/>
        <v>7.7072011328559498</v>
      </c>
      <c r="O13">
        <f t="shared" si="0"/>
        <v>89.650978043594861</v>
      </c>
      <c r="P13">
        <f t="shared" si="10"/>
        <v>6.8377322304965213</v>
      </c>
      <c r="Q13" s="2">
        <f t="shared" si="11"/>
        <v>12.424435214157118</v>
      </c>
      <c r="R13" s="2">
        <f t="shared" si="12"/>
        <v>3.20033443521731</v>
      </c>
      <c r="S13" s="2">
        <f t="shared" si="13"/>
        <v>19.060454343853991</v>
      </c>
      <c r="T13" s="2">
        <f t="shared" si="14"/>
        <v>-3.4356846944795647</v>
      </c>
      <c r="U13">
        <f t="shared" si="3"/>
        <v>8.6921018779505879</v>
      </c>
      <c r="V13" s="2">
        <f t="shared" si="4"/>
        <v>13.675207541364884</v>
      </c>
      <c r="W13" s="2">
        <f t="shared" si="5"/>
        <v>1.949562108009542</v>
      </c>
      <c r="X13" s="2">
        <f t="shared" si="6"/>
        <v>22.110892413915931</v>
      </c>
      <c r="Y13" s="2">
        <f t="shared" si="7"/>
        <v>-6.4861227645415029</v>
      </c>
    </row>
    <row r="14" spans="1:25" x14ac:dyDescent="0.75">
      <c r="A14">
        <v>13</v>
      </c>
      <c r="B14" s="1">
        <v>43739</v>
      </c>
      <c r="C14">
        <v>670818.59360145801</v>
      </c>
      <c r="D14">
        <v>683911.44245860004</v>
      </c>
      <c r="E14">
        <v>-1.9144070480930599</v>
      </c>
      <c r="F14">
        <v>-9.0259167674690897</v>
      </c>
      <c r="G14">
        <v>3.6319389899902901</v>
      </c>
      <c r="H14">
        <v>-5.5463460380833496</v>
      </c>
      <c r="I14">
        <v>5.5463460380833496</v>
      </c>
      <c r="J14">
        <v>-1.5713035697225901</v>
      </c>
      <c r="K14">
        <v>-0.343103478370473</v>
      </c>
      <c r="L14">
        <v>0.343103478370473</v>
      </c>
      <c r="M14">
        <f t="shared" si="1"/>
        <v>7.3115085619342937</v>
      </c>
      <c r="N14">
        <f t="shared" si="2"/>
        <v>9.2008772161995864</v>
      </c>
      <c r="O14">
        <f t="shared" si="0"/>
        <v>0.11771999686991763</v>
      </c>
      <c r="P14">
        <f t="shared" si="10"/>
        <v>7.9270388283285369</v>
      </c>
      <c r="Q14" s="2">
        <f t="shared" si="11"/>
        <v>12.658296251641891</v>
      </c>
      <c r="R14" s="2">
        <f t="shared" si="12"/>
        <v>1.964720872226696</v>
      </c>
      <c r="S14" s="2">
        <f t="shared" si="13"/>
        <v>20.351487434534736</v>
      </c>
      <c r="T14" s="2">
        <f t="shared" si="14"/>
        <v>-5.7284703106661494</v>
      </c>
      <c r="U14">
        <f t="shared" si="3"/>
        <v>10.9550191056064</v>
      </c>
      <c r="V14" s="2">
        <f t="shared" si="4"/>
        <v>14.700668948665811</v>
      </c>
      <c r="W14" s="2">
        <f t="shared" si="5"/>
        <v>-7.7651824797222879E-2</v>
      </c>
      <c r="X14" s="2">
        <f t="shared" si="6"/>
        <v>25.332514990656822</v>
      </c>
      <c r="Y14" s="2">
        <f t="shared" si="7"/>
        <v>-10.709497866788237</v>
      </c>
    </row>
    <row r="15" spans="1:25" x14ac:dyDescent="0.75">
      <c r="A15">
        <v>14</v>
      </c>
      <c r="B15" s="1">
        <v>43831</v>
      </c>
      <c r="C15">
        <v>632469.10245408502</v>
      </c>
      <c r="D15">
        <v>670818.59360145801</v>
      </c>
      <c r="E15">
        <v>-5.7168199440452803</v>
      </c>
      <c r="F15">
        <v>-1.9144070480930599</v>
      </c>
      <c r="G15">
        <v>-1.40986598079449</v>
      </c>
      <c r="H15">
        <v>-4.3069539632507903</v>
      </c>
      <c r="I15">
        <v>4.3069539632507903</v>
      </c>
      <c r="J15">
        <v>-0.56474228602965404</v>
      </c>
      <c r="K15">
        <v>-5.15207765801562</v>
      </c>
      <c r="L15">
        <v>5.15207765801562</v>
      </c>
      <c r="M15">
        <f t="shared" si="1"/>
        <v>4.9878670586144338</v>
      </c>
      <c r="N15">
        <f t="shared" si="2"/>
        <v>6.3755647001722835</v>
      </c>
      <c r="O15">
        <f t="shared" si="0"/>
        <v>26.543904194223717</v>
      </c>
      <c r="P15">
        <f t="shared" si="10"/>
        <v>7.4743112480654901</v>
      </c>
      <c r="Q15" s="2">
        <f t="shared" si="11"/>
        <v>10.029289995434606</v>
      </c>
      <c r="R15" s="2">
        <f t="shared" si="12"/>
        <v>-5.3555878205739482E-2</v>
      </c>
      <c r="S15" s="2">
        <f t="shared" si="13"/>
        <v>17.283109061682165</v>
      </c>
      <c r="T15" s="2">
        <f t="shared" si="14"/>
        <v>-7.3073749444532972</v>
      </c>
      <c r="U15">
        <f t="shared" si="3"/>
        <v>10.879703111877552</v>
      </c>
      <c r="V15" s="2">
        <f t="shared" si="4"/>
        <v>12.326226807575843</v>
      </c>
      <c r="W15" s="2">
        <f t="shared" si="5"/>
        <v>-2.3504926903469752</v>
      </c>
      <c r="X15" s="2">
        <f t="shared" si="6"/>
        <v>22.884978677653006</v>
      </c>
      <c r="Y15" s="2">
        <f t="shared" si="7"/>
        <v>-12.909244560424138</v>
      </c>
    </row>
    <row r="16" spans="1:25" x14ac:dyDescent="0.75">
      <c r="A16">
        <v>15</v>
      </c>
      <c r="B16" s="1">
        <v>43922</v>
      </c>
      <c r="C16">
        <v>608823.50379551796</v>
      </c>
      <c r="D16">
        <v>632469.10245408502</v>
      </c>
      <c r="E16">
        <v>-3.7386172015072701</v>
      </c>
      <c r="F16">
        <v>-5.7168199440452803</v>
      </c>
      <c r="G16">
        <v>0.23508471484271301</v>
      </c>
      <c r="H16">
        <v>-3.97370191634998</v>
      </c>
      <c r="I16">
        <v>3.97370191634998</v>
      </c>
      <c r="J16">
        <v>-10.440505723208799</v>
      </c>
      <c r="K16">
        <v>6.7018885217015303</v>
      </c>
      <c r="L16">
        <v>6.7018885217015303</v>
      </c>
      <c r="M16">
        <f t="shared" si="1"/>
        <v>4.0656898860292081</v>
      </c>
      <c r="N16">
        <f t="shared" si="2"/>
        <v>4.6090006392280403</v>
      </c>
      <c r="O16">
        <f t="shared" si="0"/>
        <v>44.915309757314724</v>
      </c>
      <c r="P16">
        <f t="shared" si="10"/>
        <v>7.313246506826264</v>
      </c>
      <c r="Q16" s="2">
        <f t="shared" si="11"/>
        <v>8.9984746548835233</v>
      </c>
      <c r="R16" s="2">
        <f t="shared" si="12"/>
        <v>-0.86709488282510705</v>
      </c>
      <c r="S16" s="2">
        <f t="shared" si="13"/>
        <v>16.095980389758413</v>
      </c>
      <c r="T16" s="2">
        <f t="shared" si="14"/>
        <v>-7.9646006176999968</v>
      </c>
      <c r="U16">
        <f t="shared" si="3"/>
        <v>7.6260278728407656</v>
      </c>
      <c r="V16" s="2">
        <f t="shared" si="4"/>
        <v>9.2094456862603042</v>
      </c>
      <c r="W16" s="2">
        <f t="shared" si="5"/>
        <v>-1.078065914201888</v>
      </c>
      <c r="X16" s="2">
        <f t="shared" si="6"/>
        <v>16.610505736852268</v>
      </c>
      <c r="Y16" s="2">
        <f t="shared" si="7"/>
        <v>-8.4791259647938517</v>
      </c>
    </row>
    <row r="17" spans="1:25" x14ac:dyDescent="0.75">
      <c r="A17">
        <v>16</v>
      </c>
      <c r="B17" s="1">
        <v>44013</v>
      </c>
      <c r="C17">
        <v>614416.20615719398</v>
      </c>
      <c r="D17">
        <v>608823.50379551796</v>
      </c>
      <c r="E17">
        <v>0.91860815602713297</v>
      </c>
      <c r="F17">
        <v>-3.7386172015072701</v>
      </c>
      <c r="G17">
        <v>-0.62985062805666603</v>
      </c>
      <c r="H17">
        <v>1.5484587840838</v>
      </c>
      <c r="I17">
        <v>1.5484587840838</v>
      </c>
      <c r="J17">
        <v>7.7217566173064096</v>
      </c>
      <c r="K17">
        <v>-6.8031484612792799</v>
      </c>
      <c r="L17">
        <v>6.8031484612792799</v>
      </c>
      <c r="M17">
        <f t="shared" si="1"/>
        <v>6.2190382136654776</v>
      </c>
      <c r="N17">
        <f t="shared" si="2"/>
        <v>3.2763715545615235</v>
      </c>
      <c r="O17">
        <f t="shared" si="0"/>
        <v>46.282828986206631</v>
      </c>
      <c r="P17">
        <f t="shared" si="10"/>
        <v>7.8943248116201916</v>
      </c>
      <c r="Q17" s="2">
        <f t="shared" si="11"/>
        <v>11.543760299103297</v>
      </c>
      <c r="R17" s="2">
        <f t="shared" si="12"/>
        <v>0.8943161282276586</v>
      </c>
      <c r="S17" s="2">
        <f t="shared" si="13"/>
        <v>19.205202528780696</v>
      </c>
      <c r="T17" s="2">
        <f t="shared" si="14"/>
        <v>-6.7671261014497386</v>
      </c>
      <c r="U17">
        <f t="shared" si="3"/>
        <v>5.9823462766881175</v>
      </c>
      <c r="V17" s="2">
        <f t="shared" si="4"/>
        <v>10.254130777291612</v>
      </c>
      <c r="W17" s="2">
        <f t="shared" si="5"/>
        <v>2.1839456500393428</v>
      </c>
      <c r="X17" s="2">
        <f t="shared" si="6"/>
        <v>16.059997838817431</v>
      </c>
      <c r="Y17" s="2">
        <f t="shared" si="7"/>
        <v>-3.6219214114864755</v>
      </c>
    </row>
    <row r="18" spans="1:25" x14ac:dyDescent="0.75">
      <c r="A18">
        <v>17</v>
      </c>
      <c r="B18" s="1">
        <v>44105</v>
      </c>
      <c r="C18">
        <v>642161.71494925604</v>
      </c>
      <c r="D18">
        <v>614416.20615719398</v>
      </c>
      <c r="E18">
        <v>4.5157514587046697</v>
      </c>
      <c r="F18">
        <v>0.91860815602713297</v>
      </c>
      <c r="G18">
        <v>-0.22833863899326701</v>
      </c>
      <c r="H18">
        <v>4.7440900976979297</v>
      </c>
      <c r="I18">
        <v>4.7440900976979297</v>
      </c>
      <c r="J18">
        <v>2.8815006347718799</v>
      </c>
      <c r="K18">
        <v>1.63425082393279</v>
      </c>
      <c r="L18">
        <v>1.63425082393279</v>
      </c>
      <c r="M18">
        <f t="shared" si="1"/>
        <v>5.0464292689711998</v>
      </c>
      <c r="N18">
        <f t="shared" si="2"/>
        <v>3.4220835993772365</v>
      </c>
      <c r="O18">
        <f t="shared" si="0"/>
        <v>2.6707757555250029</v>
      </c>
      <c r="P18">
        <f t="shared" si="10"/>
        <v>8.4199515740049389</v>
      </c>
      <c r="Q18" s="2">
        <f t="shared" si="11"/>
        <v>10.725686605637531</v>
      </c>
      <c r="R18" s="2">
        <f t="shared" si="12"/>
        <v>-0.63282806769513122</v>
      </c>
      <c r="S18" s="2">
        <f t="shared" si="13"/>
        <v>18.897249608209325</v>
      </c>
      <c r="T18" s="2">
        <f t="shared" si="14"/>
        <v>-8.8043910702669237</v>
      </c>
      <c r="U18">
        <f t="shared" si="3"/>
        <v>7.672745367133758</v>
      </c>
      <c r="V18" s="2">
        <f t="shared" si="4"/>
        <v>10.22169601910292</v>
      </c>
      <c r="W18" s="2">
        <f t="shared" si="5"/>
        <v>-0.12883748116052018</v>
      </c>
      <c r="X18" s="2">
        <f t="shared" si="6"/>
        <v>17.668095397906232</v>
      </c>
      <c r="Y18" s="2">
        <f t="shared" si="7"/>
        <v>-7.5752368599638329</v>
      </c>
    </row>
    <row r="19" spans="1:25" x14ac:dyDescent="0.75">
      <c r="A19">
        <v>18</v>
      </c>
      <c r="B19" s="1">
        <v>44197</v>
      </c>
      <c r="C19">
        <v>650821.34239924804</v>
      </c>
      <c r="D19">
        <v>642161.71494925604</v>
      </c>
      <c r="E19">
        <v>1.3485119477538901</v>
      </c>
      <c r="F19">
        <v>4.5157514587046697</v>
      </c>
      <c r="G19">
        <v>0.70301860104934599</v>
      </c>
      <c r="H19">
        <v>0.64549334670454495</v>
      </c>
      <c r="I19">
        <v>0.64549334670454495</v>
      </c>
      <c r="J19">
        <v>0.87439678783237595</v>
      </c>
      <c r="K19">
        <v>0.47411515992151498</v>
      </c>
      <c r="L19">
        <v>0.47411515992151498</v>
      </c>
      <c r="M19">
        <f t="shared" si="1"/>
        <v>2.9705048150445283</v>
      </c>
      <c r="N19">
        <f t="shared" si="2"/>
        <v>2.3126807428287584</v>
      </c>
      <c r="O19">
        <f t="shared" si="0"/>
        <v>0.22478518486740373</v>
      </c>
      <c r="P19">
        <f t="shared" si="10"/>
        <v>6.483540957435757</v>
      </c>
      <c r="Q19" s="2">
        <f t="shared" si="11"/>
        <v>7.3436531908349458</v>
      </c>
      <c r="R19" s="2">
        <f t="shared" si="12"/>
        <v>-1.4026435607458896</v>
      </c>
      <c r="S19" s="2">
        <f t="shared" si="13"/>
        <v>13.635929690026348</v>
      </c>
      <c r="T19" s="2">
        <f t="shared" si="14"/>
        <v>-7.6949200599372922</v>
      </c>
      <c r="U19">
        <f t="shared" si="3"/>
        <v>6.8508727363397419</v>
      </c>
      <c r="V19" s="2">
        <f t="shared" si="4"/>
        <v>7.5914184757056837</v>
      </c>
      <c r="W19" s="2">
        <f t="shared" si="5"/>
        <v>-1.6504088456166275</v>
      </c>
      <c r="X19" s="2">
        <f t="shared" si="6"/>
        <v>14.240190466323403</v>
      </c>
      <c r="Y19" s="2">
        <f t="shared" si="7"/>
        <v>-8.2991808362343473</v>
      </c>
    </row>
    <row r="20" spans="1:25" x14ac:dyDescent="0.75">
      <c r="A20">
        <v>19</v>
      </c>
      <c r="B20" s="1">
        <v>44287</v>
      </c>
      <c r="C20">
        <v>717967.93370259099</v>
      </c>
      <c r="D20">
        <v>650821.34239924804</v>
      </c>
      <c r="E20">
        <v>10.3172079538462</v>
      </c>
      <c r="F20">
        <v>1.3485119477538901</v>
      </c>
      <c r="G20">
        <v>1.4613455151216901</v>
      </c>
      <c r="H20">
        <v>8.8558624387244702</v>
      </c>
      <c r="I20">
        <v>8.8558624387244702</v>
      </c>
      <c r="J20">
        <v>-1.5621174295910001</v>
      </c>
      <c r="K20">
        <v>11.8793253834372</v>
      </c>
      <c r="L20">
        <v>11.8793253834372</v>
      </c>
      <c r="M20">
        <f t="shared" si="1"/>
        <v>4.6625637890971676</v>
      </c>
      <c r="N20">
        <f t="shared" si="2"/>
        <v>4.748481961042315</v>
      </c>
      <c r="O20">
        <f t="shared" si="0"/>
        <v>141.11837156557539</v>
      </c>
      <c r="P20">
        <f t="shared" si="10"/>
        <v>4.9143732840517398</v>
      </c>
      <c r="Q20" s="2">
        <f t="shared" si="11"/>
        <v>7.9773085691900665</v>
      </c>
      <c r="R20" s="2">
        <f t="shared" si="12"/>
        <v>1.3478190090042692</v>
      </c>
      <c r="S20" s="2">
        <f t="shared" si="13"/>
        <v>12.74670784136228</v>
      </c>
      <c r="T20" s="2">
        <f t="shared" si="14"/>
        <v>-3.4215802631679439</v>
      </c>
      <c r="U20">
        <f t="shared" si="3"/>
        <v>4.9587493345902773</v>
      </c>
      <c r="V20" s="2">
        <f t="shared" si="4"/>
        <v>8.0072402152783102</v>
      </c>
      <c r="W20" s="2">
        <f t="shared" si="5"/>
        <v>1.3178873629160255</v>
      </c>
      <c r="X20" s="2">
        <f t="shared" si="6"/>
        <v>12.819706444498173</v>
      </c>
      <c r="Y20" s="2">
        <f t="shared" si="7"/>
        <v>-3.4945788663038391</v>
      </c>
    </row>
    <row r="21" spans="1:25" x14ac:dyDescent="0.75">
      <c r="A21">
        <v>20</v>
      </c>
      <c r="B21" s="1">
        <v>44378</v>
      </c>
      <c r="C21">
        <v>687344.44412307499</v>
      </c>
      <c r="D21">
        <v>717967.93370259099</v>
      </c>
      <c r="E21">
        <v>-4.2653004600901303</v>
      </c>
      <c r="F21">
        <v>10.3172079538462</v>
      </c>
      <c r="G21">
        <v>0.84125933098628203</v>
      </c>
      <c r="H21">
        <v>-5.1065597910764096</v>
      </c>
      <c r="I21">
        <v>5.1065597910764096</v>
      </c>
      <c r="J21">
        <v>0.43648107636615902</v>
      </c>
      <c r="K21">
        <v>-4.7017815364562896</v>
      </c>
      <c r="L21">
        <v>4.7017815364562896</v>
      </c>
      <c r="M21">
        <f t="shared" si="1"/>
        <v>5.6850740266050011</v>
      </c>
      <c r="N21">
        <f t="shared" si="2"/>
        <v>4.8693051921684747</v>
      </c>
      <c r="O21">
        <f t="shared" si="0"/>
        <v>22.106749616561267</v>
      </c>
      <c r="P21">
        <f t="shared" si="10"/>
        <v>7.2354125721165738</v>
      </c>
      <c r="Q21" s="2">
        <f t="shared" si="11"/>
        <v>10.56535980649763</v>
      </c>
      <c r="R21" s="2">
        <f t="shared" si="12"/>
        <v>0.8047882467123717</v>
      </c>
      <c r="S21" s="2">
        <f t="shared" si="13"/>
        <v>17.587327707736765</v>
      </c>
      <c r="T21" s="2">
        <f t="shared" si="14"/>
        <v>-6.2171796545267632</v>
      </c>
      <c r="U21">
        <f t="shared" si="3"/>
        <v>8.4856918547036511</v>
      </c>
      <c r="V21" s="2">
        <f t="shared" si="4"/>
        <v>11.408673182602612</v>
      </c>
      <c r="W21" s="2">
        <f t="shared" si="5"/>
        <v>-3.8525129392611213E-2</v>
      </c>
      <c r="X21" s="2">
        <f t="shared" si="6"/>
        <v>19.644037127592508</v>
      </c>
      <c r="Y21" s="2">
        <f t="shared" si="7"/>
        <v>-8.273889074382506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t-2</vt:lpstr>
      <vt:lpstr>'t-2'!df_test_pin_mod1_t2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2022-01-12T21:48:08Z</dcterms:created>
  <dcterms:modified xsi:type="dcterms:W3CDTF">2022-01-12T21:54:38Z</dcterms:modified>
</cp:coreProperties>
</file>