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_\marcelo_drive\Cientista Chefe\Piloto dashboard\"/>
    </mc:Choice>
  </mc:AlternateContent>
  <xr:revisionPtr revIDLastSave="0" documentId="13_ncr:1_{E3BB7CB8-1E76-48C6-B542-11F545DEC772}" xr6:coauthVersionLast="47" xr6:coauthVersionMax="47" xr10:uidLastSave="{00000000-0000-0000-0000-000000000000}"/>
  <bookViews>
    <workbookView xWindow="-108" yWindow="-108" windowWidth="23256" windowHeight="12576" xr2:uid="{20F0BCD8-7A85-48C2-AF7F-6CEA72A70938}"/>
  </bookViews>
  <sheets>
    <sheet name="Base municípios" sheetId="6" r:id="rId1"/>
    <sheet name="Base regiões" sheetId="8" r:id="rId2"/>
    <sheet name="Base estado" sheetId="9" r:id="rId3"/>
    <sheet name="Dicionário de dados" sheetId="3" r:id="rId4"/>
    <sheet name="IPCA" sheetId="7" r:id="rId5"/>
    <sheet name="Planilha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46" i="6" l="1"/>
  <c r="AH730" i="6" s="1"/>
  <c r="AH914" i="6" s="1"/>
  <c r="AH514" i="6"/>
  <c r="AH698" i="6" s="1"/>
  <c r="AH882" i="6" s="1"/>
  <c r="AH482" i="6"/>
  <c r="AH666" i="6" s="1"/>
  <c r="AH850" i="6" s="1"/>
  <c r="AH450" i="6"/>
  <c r="AH634" i="6" s="1"/>
  <c r="AH818" i="6" s="1"/>
  <c r="AH370" i="6"/>
  <c r="AH554" i="6" s="1"/>
  <c r="AH738" i="6" s="1"/>
  <c r="AH369" i="6"/>
  <c r="AH553" i="6" s="1"/>
  <c r="AH737" i="6" s="1"/>
  <c r="AH921" i="6" s="1"/>
  <c r="AH368" i="6"/>
  <c r="AH552" i="6" s="1"/>
  <c r="AH736" i="6" s="1"/>
  <c r="AH920" i="6" s="1"/>
  <c r="AH367" i="6"/>
  <c r="AH551" i="6" s="1"/>
  <c r="AH735" i="6" s="1"/>
  <c r="AH919" i="6" s="1"/>
  <c r="AH366" i="6"/>
  <c r="AH550" i="6" s="1"/>
  <c r="AH734" i="6" s="1"/>
  <c r="AH918" i="6" s="1"/>
  <c r="AH365" i="6"/>
  <c r="AH549" i="6" s="1"/>
  <c r="AH733" i="6" s="1"/>
  <c r="AH917" i="6" s="1"/>
  <c r="AH364" i="6"/>
  <c r="AH548" i="6" s="1"/>
  <c r="AH732" i="6" s="1"/>
  <c r="AH916" i="6" s="1"/>
  <c r="AH363" i="6"/>
  <c r="AH547" i="6" s="1"/>
  <c r="AH731" i="6" s="1"/>
  <c r="AH915" i="6" s="1"/>
  <c r="AH362" i="6"/>
  <c r="AH361" i="6"/>
  <c r="AH545" i="6" s="1"/>
  <c r="AH729" i="6" s="1"/>
  <c r="AH913" i="6" s="1"/>
  <c r="AH360" i="6"/>
  <c r="AH544" i="6" s="1"/>
  <c r="AH728" i="6" s="1"/>
  <c r="AH912" i="6" s="1"/>
  <c r="AH359" i="6"/>
  <c r="AH543" i="6" s="1"/>
  <c r="AH727" i="6" s="1"/>
  <c r="AH911" i="6" s="1"/>
  <c r="AH358" i="6"/>
  <c r="AH542" i="6" s="1"/>
  <c r="AH726" i="6" s="1"/>
  <c r="AH910" i="6" s="1"/>
  <c r="AH357" i="6"/>
  <c r="AH541" i="6" s="1"/>
  <c r="AH725" i="6" s="1"/>
  <c r="AH909" i="6" s="1"/>
  <c r="AH356" i="6"/>
  <c r="AH540" i="6" s="1"/>
  <c r="AH724" i="6" s="1"/>
  <c r="AH908" i="6" s="1"/>
  <c r="AH355" i="6"/>
  <c r="AH539" i="6" s="1"/>
  <c r="AH723" i="6" s="1"/>
  <c r="AH907" i="6" s="1"/>
  <c r="AH354" i="6"/>
  <c r="AH538" i="6" s="1"/>
  <c r="AH722" i="6" s="1"/>
  <c r="AH906" i="6" s="1"/>
  <c r="AH353" i="6"/>
  <c r="AH537" i="6" s="1"/>
  <c r="AH721" i="6" s="1"/>
  <c r="AH905" i="6" s="1"/>
  <c r="AH352" i="6"/>
  <c r="AH536" i="6" s="1"/>
  <c r="AH720" i="6" s="1"/>
  <c r="AH904" i="6" s="1"/>
  <c r="AH351" i="6"/>
  <c r="AH535" i="6" s="1"/>
  <c r="AH719" i="6" s="1"/>
  <c r="AH903" i="6" s="1"/>
  <c r="AH350" i="6"/>
  <c r="AH534" i="6" s="1"/>
  <c r="AH718" i="6" s="1"/>
  <c r="AH902" i="6" s="1"/>
  <c r="AH349" i="6"/>
  <c r="AH533" i="6" s="1"/>
  <c r="AH717" i="6" s="1"/>
  <c r="AH901" i="6" s="1"/>
  <c r="AH348" i="6"/>
  <c r="AH532" i="6" s="1"/>
  <c r="AH716" i="6" s="1"/>
  <c r="AH900" i="6" s="1"/>
  <c r="AH347" i="6"/>
  <c r="AH531" i="6" s="1"/>
  <c r="AH715" i="6" s="1"/>
  <c r="AH899" i="6" s="1"/>
  <c r="AH346" i="6"/>
  <c r="AH530" i="6" s="1"/>
  <c r="AH714" i="6" s="1"/>
  <c r="AH898" i="6" s="1"/>
  <c r="AH345" i="6"/>
  <c r="AH529" i="6" s="1"/>
  <c r="AH713" i="6" s="1"/>
  <c r="AH897" i="6" s="1"/>
  <c r="AH344" i="6"/>
  <c r="AH528" i="6" s="1"/>
  <c r="AH712" i="6" s="1"/>
  <c r="AH896" i="6" s="1"/>
  <c r="AH343" i="6"/>
  <c r="AH527" i="6" s="1"/>
  <c r="AH711" i="6" s="1"/>
  <c r="AH895" i="6" s="1"/>
  <c r="AH342" i="6"/>
  <c r="AH526" i="6" s="1"/>
  <c r="AH710" i="6" s="1"/>
  <c r="AH894" i="6" s="1"/>
  <c r="AH341" i="6"/>
  <c r="AH525" i="6" s="1"/>
  <c r="AH709" i="6" s="1"/>
  <c r="AH893" i="6" s="1"/>
  <c r="AH340" i="6"/>
  <c r="AH524" i="6" s="1"/>
  <c r="AH708" i="6" s="1"/>
  <c r="AH892" i="6" s="1"/>
  <c r="AH339" i="6"/>
  <c r="AH523" i="6" s="1"/>
  <c r="AH707" i="6" s="1"/>
  <c r="AH891" i="6" s="1"/>
  <c r="AH338" i="6"/>
  <c r="AH522" i="6" s="1"/>
  <c r="AH706" i="6" s="1"/>
  <c r="AH890" i="6" s="1"/>
  <c r="AH337" i="6"/>
  <c r="AH521" i="6" s="1"/>
  <c r="AH705" i="6" s="1"/>
  <c r="AH889" i="6" s="1"/>
  <c r="AH336" i="6"/>
  <c r="AH520" i="6" s="1"/>
  <c r="AH704" i="6" s="1"/>
  <c r="AH888" i="6" s="1"/>
  <c r="AH335" i="6"/>
  <c r="AH519" i="6" s="1"/>
  <c r="AH703" i="6" s="1"/>
  <c r="AH887" i="6" s="1"/>
  <c r="AH334" i="6"/>
  <c r="AH518" i="6" s="1"/>
  <c r="AH702" i="6" s="1"/>
  <c r="AH886" i="6" s="1"/>
  <c r="AH333" i="6"/>
  <c r="AH517" i="6" s="1"/>
  <c r="AH701" i="6" s="1"/>
  <c r="AH885" i="6" s="1"/>
  <c r="AH332" i="6"/>
  <c r="AH516" i="6" s="1"/>
  <c r="AH700" i="6" s="1"/>
  <c r="AH884" i="6" s="1"/>
  <c r="AH331" i="6"/>
  <c r="AH515" i="6" s="1"/>
  <c r="AH699" i="6" s="1"/>
  <c r="AH883" i="6" s="1"/>
  <c r="AH330" i="6"/>
  <c r="AH329" i="6"/>
  <c r="AH513" i="6" s="1"/>
  <c r="AH697" i="6" s="1"/>
  <c r="AH881" i="6" s="1"/>
  <c r="AH328" i="6"/>
  <c r="AH512" i="6" s="1"/>
  <c r="AH696" i="6" s="1"/>
  <c r="AH880" i="6" s="1"/>
  <c r="AH327" i="6"/>
  <c r="AH511" i="6" s="1"/>
  <c r="AH695" i="6" s="1"/>
  <c r="AH879" i="6" s="1"/>
  <c r="AH326" i="6"/>
  <c r="AH510" i="6" s="1"/>
  <c r="AH694" i="6" s="1"/>
  <c r="AH878" i="6" s="1"/>
  <c r="AH325" i="6"/>
  <c r="AH509" i="6" s="1"/>
  <c r="AH693" i="6" s="1"/>
  <c r="AH877" i="6" s="1"/>
  <c r="AH324" i="6"/>
  <c r="AH508" i="6" s="1"/>
  <c r="AH692" i="6" s="1"/>
  <c r="AH876" i="6" s="1"/>
  <c r="AH323" i="6"/>
  <c r="AH507" i="6" s="1"/>
  <c r="AH691" i="6" s="1"/>
  <c r="AH875" i="6" s="1"/>
  <c r="AH322" i="6"/>
  <c r="AH506" i="6" s="1"/>
  <c r="AH690" i="6" s="1"/>
  <c r="AH874" i="6" s="1"/>
  <c r="AH321" i="6"/>
  <c r="AH505" i="6" s="1"/>
  <c r="AH689" i="6" s="1"/>
  <c r="AH873" i="6" s="1"/>
  <c r="AH320" i="6"/>
  <c r="AH504" i="6" s="1"/>
  <c r="AH688" i="6" s="1"/>
  <c r="AH872" i="6" s="1"/>
  <c r="AH319" i="6"/>
  <c r="AH503" i="6" s="1"/>
  <c r="AH687" i="6" s="1"/>
  <c r="AH871" i="6" s="1"/>
  <c r="AH318" i="6"/>
  <c r="AH502" i="6" s="1"/>
  <c r="AH686" i="6" s="1"/>
  <c r="AH870" i="6" s="1"/>
  <c r="AH317" i="6"/>
  <c r="AH501" i="6" s="1"/>
  <c r="AH685" i="6" s="1"/>
  <c r="AH869" i="6" s="1"/>
  <c r="AH316" i="6"/>
  <c r="AH500" i="6" s="1"/>
  <c r="AH684" i="6" s="1"/>
  <c r="AH868" i="6" s="1"/>
  <c r="AH315" i="6"/>
  <c r="AH499" i="6" s="1"/>
  <c r="AH683" i="6" s="1"/>
  <c r="AH867" i="6" s="1"/>
  <c r="AH314" i="6"/>
  <c r="AH498" i="6" s="1"/>
  <c r="AH682" i="6" s="1"/>
  <c r="AH866" i="6" s="1"/>
  <c r="AH313" i="6"/>
  <c r="AH497" i="6" s="1"/>
  <c r="AH681" i="6" s="1"/>
  <c r="AH865" i="6" s="1"/>
  <c r="AH312" i="6"/>
  <c r="AH496" i="6" s="1"/>
  <c r="AH680" i="6" s="1"/>
  <c r="AH864" i="6" s="1"/>
  <c r="AH311" i="6"/>
  <c r="AH495" i="6" s="1"/>
  <c r="AH679" i="6" s="1"/>
  <c r="AH863" i="6" s="1"/>
  <c r="AH310" i="6"/>
  <c r="AH494" i="6" s="1"/>
  <c r="AH678" i="6" s="1"/>
  <c r="AH862" i="6" s="1"/>
  <c r="AH309" i="6"/>
  <c r="AH493" i="6" s="1"/>
  <c r="AH677" i="6" s="1"/>
  <c r="AH861" i="6" s="1"/>
  <c r="AH308" i="6"/>
  <c r="AH492" i="6" s="1"/>
  <c r="AH676" i="6" s="1"/>
  <c r="AH860" i="6" s="1"/>
  <c r="AH307" i="6"/>
  <c r="AH491" i="6" s="1"/>
  <c r="AH675" i="6" s="1"/>
  <c r="AH859" i="6" s="1"/>
  <c r="AH306" i="6"/>
  <c r="AH490" i="6" s="1"/>
  <c r="AH674" i="6" s="1"/>
  <c r="AH858" i="6" s="1"/>
  <c r="AH305" i="6"/>
  <c r="AH489" i="6" s="1"/>
  <c r="AH673" i="6" s="1"/>
  <c r="AH857" i="6" s="1"/>
  <c r="AH304" i="6"/>
  <c r="AH488" i="6" s="1"/>
  <c r="AH672" i="6" s="1"/>
  <c r="AH856" i="6" s="1"/>
  <c r="AH303" i="6"/>
  <c r="AH487" i="6" s="1"/>
  <c r="AH671" i="6" s="1"/>
  <c r="AH855" i="6" s="1"/>
  <c r="AH302" i="6"/>
  <c r="AH486" i="6" s="1"/>
  <c r="AH670" i="6" s="1"/>
  <c r="AH854" i="6" s="1"/>
  <c r="AH301" i="6"/>
  <c r="AH485" i="6" s="1"/>
  <c r="AH669" i="6" s="1"/>
  <c r="AH853" i="6" s="1"/>
  <c r="AH300" i="6"/>
  <c r="AH484" i="6" s="1"/>
  <c r="AH668" i="6" s="1"/>
  <c r="AH852" i="6" s="1"/>
  <c r="AH299" i="6"/>
  <c r="AH483" i="6" s="1"/>
  <c r="AH667" i="6" s="1"/>
  <c r="AH851" i="6" s="1"/>
  <c r="AH298" i="6"/>
  <c r="AH297" i="6"/>
  <c r="AH481" i="6" s="1"/>
  <c r="AH665" i="6" s="1"/>
  <c r="AH849" i="6" s="1"/>
  <c r="AH296" i="6"/>
  <c r="AH480" i="6" s="1"/>
  <c r="AH664" i="6" s="1"/>
  <c r="AH848" i="6" s="1"/>
  <c r="AH295" i="6"/>
  <c r="AH479" i="6" s="1"/>
  <c r="AH663" i="6" s="1"/>
  <c r="AH847" i="6" s="1"/>
  <c r="AH294" i="6"/>
  <c r="AH478" i="6" s="1"/>
  <c r="AH662" i="6" s="1"/>
  <c r="AH846" i="6" s="1"/>
  <c r="AH293" i="6"/>
  <c r="AH477" i="6" s="1"/>
  <c r="AH661" i="6" s="1"/>
  <c r="AH845" i="6" s="1"/>
  <c r="AH292" i="6"/>
  <c r="AH476" i="6" s="1"/>
  <c r="AH660" i="6" s="1"/>
  <c r="AH844" i="6" s="1"/>
  <c r="AH291" i="6"/>
  <c r="AH475" i="6" s="1"/>
  <c r="AH659" i="6" s="1"/>
  <c r="AH843" i="6" s="1"/>
  <c r="AH290" i="6"/>
  <c r="AH474" i="6" s="1"/>
  <c r="AH658" i="6" s="1"/>
  <c r="AH842" i="6" s="1"/>
  <c r="AH289" i="6"/>
  <c r="AH473" i="6" s="1"/>
  <c r="AH657" i="6" s="1"/>
  <c r="AH841" i="6" s="1"/>
  <c r="AH288" i="6"/>
  <c r="AH472" i="6" s="1"/>
  <c r="AH656" i="6" s="1"/>
  <c r="AH840" i="6" s="1"/>
  <c r="AH287" i="6"/>
  <c r="AH471" i="6" s="1"/>
  <c r="AH655" i="6" s="1"/>
  <c r="AH839" i="6" s="1"/>
  <c r="AH286" i="6"/>
  <c r="AH470" i="6" s="1"/>
  <c r="AH654" i="6" s="1"/>
  <c r="AH838" i="6" s="1"/>
  <c r="AH285" i="6"/>
  <c r="AH469" i="6" s="1"/>
  <c r="AH653" i="6" s="1"/>
  <c r="AH837" i="6" s="1"/>
  <c r="AH284" i="6"/>
  <c r="AH468" i="6" s="1"/>
  <c r="AH652" i="6" s="1"/>
  <c r="AH836" i="6" s="1"/>
  <c r="AH283" i="6"/>
  <c r="AH467" i="6" s="1"/>
  <c r="AH651" i="6" s="1"/>
  <c r="AH835" i="6" s="1"/>
  <c r="AH282" i="6"/>
  <c r="AH466" i="6" s="1"/>
  <c r="AH650" i="6" s="1"/>
  <c r="AH834" i="6" s="1"/>
  <c r="AH281" i="6"/>
  <c r="AH465" i="6" s="1"/>
  <c r="AH649" i="6" s="1"/>
  <c r="AH833" i="6" s="1"/>
  <c r="AH280" i="6"/>
  <c r="AH464" i="6" s="1"/>
  <c r="AH648" i="6" s="1"/>
  <c r="AH832" i="6" s="1"/>
  <c r="AH279" i="6"/>
  <c r="AH463" i="6" s="1"/>
  <c r="AH647" i="6" s="1"/>
  <c r="AH831" i="6" s="1"/>
  <c r="AH278" i="6"/>
  <c r="AH462" i="6" s="1"/>
  <c r="AH646" i="6" s="1"/>
  <c r="AH830" i="6" s="1"/>
  <c r="AH277" i="6"/>
  <c r="AH461" i="6" s="1"/>
  <c r="AH645" i="6" s="1"/>
  <c r="AH829" i="6" s="1"/>
  <c r="AH276" i="6"/>
  <c r="AH460" i="6" s="1"/>
  <c r="AH644" i="6" s="1"/>
  <c r="AH828" i="6" s="1"/>
  <c r="AH275" i="6"/>
  <c r="AH459" i="6" s="1"/>
  <c r="AH643" i="6" s="1"/>
  <c r="AH827" i="6" s="1"/>
  <c r="AH274" i="6"/>
  <c r="AH458" i="6" s="1"/>
  <c r="AH642" i="6" s="1"/>
  <c r="AH826" i="6" s="1"/>
  <c r="AH273" i="6"/>
  <c r="AH457" i="6" s="1"/>
  <c r="AH641" i="6" s="1"/>
  <c r="AH825" i="6" s="1"/>
  <c r="AH272" i="6"/>
  <c r="AH456" i="6" s="1"/>
  <c r="AH640" i="6" s="1"/>
  <c r="AH824" i="6" s="1"/>
  <c r="AH271" i="6"/>
  <c r="AH455" i="6" s="1"/>
  <c r="AH639" i="6" s="1"/>
  <c r="AH823" i="6" s="1"/>
  <c r="AH270" i="6"/>
  <c r="AH454" i="6" s="1"/>
  <c r="AH638" i="6" s="1"/>
  <c r="AH822" i="6" s="1"/>
  <c r="AH269" i="6"/>
  <c r="AH453" i="6" s="1"/>
  <c r="AH637" i="6" s="1"/>
  <c r="AH821" i="6" s="1"/>
  <c r="AH268" i="6"/>
  <c r="AH452" i="6" s="1"/>
  <c r="AH636" i="6" s="1"/>
  <c r="AH820" i="6" s="1"/>
  <c r="AH267" i="6"/>
  <c r="AH451" i="6" s="1"/>
  <c r="AH635" i="6" s="1"/>
  <c r="AH819" i="6" s="1"/>
  <c r="AH266" i="6"/>
  <c r="AH265" i="6"/>
  <c r="AH449" i="6" s="1"/>
  <c r="AH633" i="6" s="1"/>
  <c r="AH817" i="6" s="1"/>
  <c r="AH264" i="6"/>
  <c r="AH448" i="6" s="1"/>
  <c r="AH632" i="6" s="1"/>
  <c r="AH816" i="6" s="1"/>
  <c r="AH263" i="6"/>
  <c r="AH447" i="6" s="1"/>
  <c r="AH631" i="6" s="1"/>
  <c r="AH815" i="6" s="1"/>
  <c r="AH262" i="6"/>
  <c r="AH446" i="6" s="1"/>
  <c r="AH630" i="6" s="1"/>
  <c r="AH814" i="6" s="1"/>
  <c r="AH261" i="6"/>
  <c r="AH445" i="6" s="1"/>
  <c r="AH629" i="6" s="1"/>
  <c r="AH813" i="6" s="1"/>
  <c r="AH260" i="6"/>
  <c r="AH444" i="6" s="1"/>
  <c r="AH628" i="6" s="1"/>
  <c r="AH812" i="6" s="1"/>
  <c r="AH259" i="6"/>
  <c r="AH443" i="6" s="1"/>
  <c r="AH627" i="6" s="1"/>
  <c r="AH811" i="6" s="1"/>
  <c r="AH258" i="6"/>
  <c r="AH442" i="6" s="1"/>
  <c r="AH626" i="6" s="1"/>
  <c r="AH810" i="6" s="1"/>
  <c r="AH257" i="6"/>
  <c r="AH441" i="6" s="1"/>
  <c r="AH625" i="6" s="1"/>
  <c r="AH809" i="6" s="1"/>
  <c r="AH256" i="6"/>
  <c r="AH440" i="6" s="1"/>
  <c r="AH624" i="6" s="1"/>
  <c r="AH808" i="6" s="1"/>
  <c r="AH255" i="6"/>
  <c r="AH439" i="6" s="1"/>
  <c r="AH623" i="6" s="1"/>
  <c r="AH807" i="6" s="1"/>
  <c r="AH254" i="6"/>
  <c r="AH438" i="6" s="1"/>
  <c r="AH622" i="6" s="1"/>
  <c r="AH806" i="6" s="1"/>
  <c r="AH253" i="6"/>
  <c r="AH437" i="6" s="1"/>
  <c r="AH621" i="6" s="1"/>
  <c r="AH805" i="6" s="1"/>
  <c r="AH252" i="6"/>
  <c r="AH436" i="6" s="1"/>
  <c r="AH620" i="6" s="1"/>
  <c r="AH804" i="6" s="1"/>
  <c r="AH251" i="6"/>
  <c r="AH435" i="6" s="1"/>
  <c r="AH619" i="6" s="1"/>
  <c r="AH803" i="6" s="1"/>
  <c r="AH250" i="6"/>
  <c r="AH434" i="6" s="1"/>
  <c r="AH618" i="6" s="1"/>
  <c r="AH802" i="6" s="1"/>
  <c r="AH249" i="6"/>
  <c r="AH433" i="6" s="1"/>
  <c r="AH617" i="6" s="1"/>
  <c r="AH801" i="6" s="1"/>
  <c r="AH248" i="6"/>
  <c r="AH432" i="6" s="1"/>
  <c r="AH616" i="6" s="1"/>
  <c r="AH800" i="6" s="1"/>
  <c r="AH247" i="6"/>
  <c r="AH431" i="6" s="1"/>
  <c r="AH615" i="6" s="1"/>
  <c r="AH799" i="6" s="1"/>
  <c r="AH246" i="6"/>
  <c r="AH430" i="6" s="1"/>
  <c r="AH614" i="6" s="1"/>
  <c r="AH798" i="6" s="1"/>
  <c r="AH245" i="6"/>
  <c r="AH429" i="6" s="1"/>
  <c r="AH613" i="6" s="1"/>
  <c r="AH797" i="6" s="1"/>
  <c r="AH244" i="6"/>
  <c r="AH428" i="6" s="1"/>
  <c r="AH612" i="6" s="1"/>
  <c r="AH796" i="6" s="1"/>
  <c r="AH243" i="6"/>
  <c r="AH427" i="6" s="1"/>
  <c r="AH611" i="6" s="1"/>
  <c r="AH795" i="6" s="1"/>
  <c r="AH242" i="6"/>
  <c r="AH426" i="6" s="1"/>
  <c r="AH610" i="6" s="1"/>
  <c r="AH794" i="6" s="1"/>
  <c r="AH241" i="6"/>
  <c r="AH425" i="6" s="1"/>
  <c r="AH609" i="6" s="1"/>
  <c r="AH793" i="6" s="1"/>
  <c r="AH240" i="6"/>
  <c r="AH424" i="6" s="1"/>
  <c r="AH608" i="6" s="1"/>
  <c r="AH792" i="6" s="1"/>
  <c r="AH239" i="6"/>
  <c r="AH423" i="6" s="1"/>
  <c r="AH607" i="6" s="1"/>
  <c r="AH791" i="6" s="1"/>
  <c r="AH238" i="6"/>
  <c r="AH422" i="6" s="1"/>
  <c r="AH606" i="6" s="1"/>
  <c r="AH790" i="6" s="1"/>
  <c r="AH237" i="6"/>
  <c r="AH421" i="6" s="1"/>
  <c r="AH605" i="6" s="1"/>
  <c r="AH789" i="6" s="1"/>
  <c r="AH236" i="6"/>
  <c r="AH420" i="6" s="1"/>
  <c r="AH604" i="6" s="1"/>
  <c r="AH788" i="6" s="1"/>
  <c r="AH235" i="6"/>
  <c r="AH419" i="6" s="1"/>
  <c r="AH603" i="6" s="1"/>
  <c r="AH787" i="6" s="1"/>
  <c r="AH234" i="6"/>
  <c r="AH418" i="6" s="1"/>
  <c r="AH602" i="6" s="1"/>
  <c r="AH786" i="6" s="1"/>
  <c r="AH233" i="6"/>
  <c r="AH417" i="6" s="1"/>
  <c r="AH601" i="6" s="1"/>
  <c r="AH785" i="6" s="1"/>
  <c r="AH232" i="6"/>
  <c r="AH416" i="6" s="1"/>
  <c r="AH600" i="6" s="1"/>
  <c r="AH784" i="6" s="1"/>
  <c r="AH231" i="6"/>
  <c r="AH415" i="6" s="1"/>
  <c r="AH599" i="6" s="1"/>
  <c r="AH783" i="6" s="1"/>
  <c r="AH230" i="6"/>
  <c r="AH414" i="6" s="1"/>
  <c r="AH598" i="6" s="1"/>
  <c r="AH782" i="6" s="1"/>
  <c r="AH229" i="6"/>
  <c r="AH413" i="6" s="1"/>
  <c r="AH597" i="6" s="1"/>
  <c r="AH781" i="6" s="1"/>
  <c r="AH228" i="6"/>
  <c r="AH412" i="6" s="1"/>
  <c r="AH596" i="6" s="1"/>
  <c r="AH780" i="6" s="1"/>
  <c r="AH227" i="6"/>
  <c r="AH411" i="6" s="1"/>
  <c r="AH595" i="6" s="1"/>
  <c r="AH779" i="6" s="1"/>
  <c r="AH226" i="6"/>
  <c r="AH410" i="6" s="1"/>
  <c r="AH594" i="6" s="1"/>
  <c r="AH778" i="6" s="1"/>
  <c r="AH225" i="6"/>
  <c r="AH409" i="6" s="1"/>
  <c r="AH593" i="6" s="1"/>
  <c r="AH777" i="6" s="1"/>
  <c r="AH224" i="6"/>
  <c r="AH408" i="6" s="1"/>
  <c r="AH592" i="6" s="1"/>
  <c r="AH776" i="6" s="1"/>
  <c r="AH223" i="6"/>
  <c r="AH407" i="6" s="1"/>
  <c r="AH591" i="6" s="1"/>
  <c r="AH775" i="6" s="1"/>
  <c r="AH222" i="6"/>
  <c r="AH406" i="6" s="1"/>
  <c r="AH590" i="6" s="1"/>
  <c r="AH774" i="6" s="1"/>
  <c r="AH221" i="6"/>
  <c r="AH405" i="6" s="1"/>
  <c r="AH589" i="6" s="1"/>
  <c r="AH773" i="6" s="1"/>
  <c r="AH220" i="6"/>
  <c r="AH404" i="6" s="1"/>
  <c r="AH588" i="6" s="1"/>
  <c r="AH772" i="6" s="1"/>
  <c r="AH219" i="6"/>
  <c r="AH403" i="6" s="1"/>
  <c r="AH587" i="6" s="1"/>
  <c r="AH771" i="6" s="1"/>
  <c r="AH218" i="6"/>
  <c r="AH402" i="6" s="1"/>
  <c r="AH586" i="6" s="1"/>
  <c r="AH770" i="6" s="1"/>
  <c r="AH217" i="6"/>
  <c r="AH401" i="6" s="1"/>
  <c r="AH585" i="6" s="1"/>
  <c r="AH769" i="6" s="1"/>
  <c r="AH216" i="6"/>
  <c r="AH400" i="6" s="1"/>
  <c r="AH584" i="6" s="1"/>
  <c r="AH768" i="6" s="1"/>
  <c r="AH215" i="6"/>
  <c r="AH399" i="6" s="1"/>
  <c r="AH583" i="6" s="1"/>
  <c r="AH767" i="6" s="1"/>
  <c r="AH214" i="6"/>
  <c r="AH398" i="6" s="1"/>
  <c r="AH582" i="6" s="1"/>
  <c r="AH766" i="6" s="1"/>
  <c r="AH213" i="6"/>
  <c r="AH397" i="6" s="1"/>
  <c r="AH581" i="6" s="1"/>
  <c r="AH765" i="6" s="1"/>
  <c r="AH212" i="6"/>
  <c r="AH396" i="6" s="1"/>
  <c r="AH580" i="6" s="1"/>
  <c r="AH764" i="6" s="1"/>
  <c r="AH211" i="6"/>
  <c r="AH395" i="6" s="1"/>
  <c r="AH579" i="6" s="1"/>
  <c r="AH763" i="6" s="1"/>
  <c r="AH210" i="6"/>
  <c r="AH394" i="6" s="1"/>
  <c r="AH578" i="6" s="1"/>
  <c r="AH762" i="6" s="1"/>
  <c r="AH209" i="6"/>
  <c r="AH393" i="6" s="1"/>
  <c r="AH577" i="6" s="1"/>
  <c r="AH761" i="6" s="1"/>
  <c r="AH208" i="6"/>
  <c r="AH392" i="6" s="1"/>
  <c r="AH576" i="6" s="1"/>
  <c r="AH760" i="6" s="1"/>
  <c r="AH207" i="6"/>
  <c r="AH391" i="6" s="1"/>
  <c r="AH575" i="6" s="1"/>
  <c r="AH759" i="6" s="1"/>
  <c r="AH206" i="6"/>
  <c r="AH390" i="6" s="1"/>
  <c r="AH574" i="6" s="1"/>
  <c r="AH758" i="6" s="1"/>
  <c r="AH205" i="6"/>
  <c r="AH389" i="6" s="1"/>
  <c r="AH573" i="6" s="1"/>
  <c r="AH757" i="6" s="1"/>
  <c r="AH204" i="6"/>
  <c r="AH388" i="6" s="1"/>
  <c r="AH572" i="6" s="1"/>
  <c r="AH756" i="6" s="1"/>
  <c r="AH203" i="6"/>
  <c r="AH387" i="6" s="1"/>
  <c r="AH571" i="6" s="1"/>
  <c r="AH755" i="6" s="1"/>
  <c r="AH202" i="6"/>
  <c r="AH386" i="6" s="1"/>
  <c r="AH570" i="6" s="1"/>
  <c r="AH754" i="6" s="1"/>
  <c r="AH201" i="6"/>
  <c r="AH385" i="6" s="1"/>
  <c r="AH569" i="6" s="1"/>
  <c r="AH753" i="6" s="1"/>
  <c r="AH200" i="6"/>
  <c r="AH384" i="6" s="1"/>
  <c r="AH568" i="6" s="1"/>
  <c r="AH752" i="6" s="1"/>
  <c r="AH199" i="6"/>
  <c r="AH383" i="6" s="1"/>
  <c r="AH567" i="6" s="1"/>
  <c r="AH751" i="6" s="1"/>
  <c r="AH198" i="6"/>
  <c r="AH382" i="6" s="1"/>
  <c r="AH566" i="6" s="1"/>
  <c r="AH750" i="6" s="1"/>
  <c r="AH197" i="6"/>
  <c r="AH381" i="6" s="1"/>
  <c r="AH565" i="6" s="1"/>
  <c r="AH749" i="6" s="1"/>
  <c r="AH196" i="6"/>
  <c r="AH380" i="6" s="1"/>
  <c r="AH564" i="6" s="1"/>
  <c r="AH748" i="6" s="1"/>
  <c r="AH195" i="6"/>
  <c r="AH379" i="6" s="1"/>
  <c r="AH563" i="6" s="1"/>
  <c r="AH747" i="6" s="1"/>
  <c r="AH194" i="6"/>
  <c r="AH378" i="6" s="1"/>
  <c r="AH562" i="6" s="1"/>
  <c r="AH746" i="6" s="1"/>
  <c r="AH193" i="6"/>
  <c r="AH377" i="6" s="1"/>
  <c r="AH561" i="6" s="1"/>
  <c r="AH745" i="6" s="1"/>
  <c r="AH192" i="6"/>
  <c r="AH376" i="6" s="1"/>
  <c r="AH560" i="6" s="1"/>
  <c r="AH744" i="6" s="1"/>
  <c r="AH191" i="6"/>
  <c r="AH375" i="6" s="1"/>
  <c r="AH559" i="6" s="1"/>
  <c r="AH743" i="6" s="1"/>
  <c r="AH190" i="6"/>
  <c r="AH374" i="6" s="1"/>
  <c r="AH558" i="6" s="1"/>
  <c r="AH742" i="6" s="1"/>
  <c r="AH189" i="6"/>
  <c r="AH373" i="6" s="1"/>
  <c r="AH557" i="6" s="1"/>
  <c r="AH741" i="6" s="1"/>
  <c r="AH188" i="6"/>
  <c r="AH372" i="6" s="1"/>
  <c r="AH556" i="6" s="1"/>
  <c r="AH740" i="6" s="1"/>
  <c r="AH187" i="6"/>
  <c r="AH371" i="6" s="1"/>
  <c r="AH555" i="6" s="1"/>
  <c r="AH739" i="6" s="1"/>
  <c r="AH186" i="6"/>
  <c r="AF41" i="8"/>
  <c r="AF55" i="8" s="1"/>
  <c r="AF69" i="8" s="1"/>
  <c r="AF38" i="8"/>
  <c r="AF52" i="8" s="1"/>
  <c r="AF66" i="8" s="1"/>
  <c r="AF33" i="8"/>
  <c r="AF47" i="8" s="1"/>
  <c r="AF61" i="8" s="1"/>
  <c r="AF30" i="8"/>
  <c r="AF44" i="8" s="1"/>
  <c r="AF58" i="8" s="1"/>
  <c r="AF29" i="8"/>
  <c r="AF43" i="8" s="1"/>
  <c r="AF57" i="8" s="1"/>
  <c r="AF71" i="8" s="1"/>
  <c r="AF28" i="8"/>
  <c r="AF42" i="8" s="1"/>
  <c r="AF56" i="8" s="1"/>
  <c r="AF70" i="8" s="1"/>
  <c r="AF27" i="8"/>
  <c r="AF26" i="8"/>
  <c r="AF40" i="8" s="1"/>
  <c r="AF54" i="8" s="1"/>
  <c r="AF68" i="8" s="1"/>
  <c r="AF25" i="8"/>
  <c r="AF39" i="8" s="1"/>
  <c r="AF53" i="8" s="1"/>
  <c r="AF67" i="8" s="1"/>
  <c r="AF24" i="8"/>
  <c r="AF23" i="8"/>
  <c r="AF37" i="8" s="1"/>
  <c r="AF51" i="8" s="1"/>
  <c r="AF65" i="8" s="1"/>
  <c r="AF22" i="8"/>
  <c r="AF36" i="8" s="1"/>
  <c r="AF50" i="8" s="1"/>
  <c r="AF64" i="8" s="1"/>
  <c r="AF21" i="8"/>
  <c r="AF35" i="8" s="1"/>
  <c r="AF49" i="8" s="1"/>
  <c r="AF63" i="8" s="1"/>
  <c r="AF20" i="8"/>
  <c r="AF34" i="8" s="1"/>
  <c r="AF48" i="8" s="1"/>
  <c r="AF62" i="8" s="1"/>
  <c r="AF19" i="8"/>
  <c r="AF18" i="8"/>
  <c r="AF32" i="8" s="1"/>
  <c r="AF46" i="8" s="1"/>
  <c r="AF60" i="8" s="1"/>
  <c r="AF17" i="8"/>
  <c r="AF31" i="8" s="1"/>
  <c r="AF45" i="8" s="1"/>
  <c r="AF59" i="8" s="1"/>
  <c r="AF16" i="8"/>
  <c r="AD4" i="9"/>
  <c r="AD5" i="9" s="1"/>
  <c r="AD6" i="9" s="1"/>
  <c r="AD3" i="9"/>
  <c r="AA6" i="9"/>
  <c r="AA5" i="9"/>
  <c r="AA4" i="9"/>
  <c r="AA3" i="9"/>
  <c r="AA2" i="9"/>
  <c r="Z6" i="9"/>
  <c r="Z5" i="9"/>
  <c r="Z4" i="9"/>
  <c r="Z3" i="9"/>
  <c r="Z2" i="9"/>
  <c r="Y6" i="9"/>
  <c r="Y5" i="9"/>
  <c r="Y4" i="9"/>
  <c r="Y3" i="9"/>
  <c r="Y2" i="9"/>
  <c r="X6" i="9"/>
  <c r="X5" i="9"/>
  <c r="X4" i="9"/>
  <c r="X3" i="9"/>
  <c r="X2" i="9"/>
  <c r="N6" i="9"/>
  <c r="N5" i="9"/>
  <c r="N4" i="9"/>
  <c r="N3" i="9"/>
  <c r="N2" i="9"/>
  <c r="M6" i="9"/>
  <c r="M5" i="9"/>
  <c r="M4" i="9"/>
  <c r="M3" i="9"/>
  <c r="M2" i="9"/>
  <c r="K6" i="9"/>
  <c r="K5" i="9"/>
  <c r="K4" i="9"/>
  <c r="K3" i="9"/>
  <c r="K2" i="9"/>
  <c r="AB6" i="9"/>
  <c r="AC6" i="9" s="1"/>
  <c r="W6" i="9"/>
  <c r="V6" i="9"/>
  <c r="AB5" i="9"/>
  <c r="AC5" i="9" s="1"/>
  <c r="W5" i="9"/>
  <c r="V5" i="9"/>
  <c r="AB4" i="9"/>
  <c r="AC4" i="9" s="1"/>
  <c r="W4" i="9"/>
  <c r="V4" i="9"/>
  <c r="AB3" i="9"/>
  <c r="AC3" i="9" s="1"/>
  <c r="W3" i="9"/>
  <c r="V3" i="9"/>
  <c r="W2" i="9"/>
  <c r="B6" i="9"/>
  <c r="B5" i="9"/>
  <c r="B4" i="9"/>
  <c r="B3" i="9"/>
  <c r="AB2" i="9"/>
  <c r="AC2" i="9" s="1"/>
  <c r="V2" i="9"/>
  <c r="U2" i="9"/>
  <c r="T2" i="9"/>
  <c r="S2" i="9"/>
  <c r="R2" i="9"/>
  <c r="Q2" i="9"/>
  <c r="P2" i="9"/>
  <c r="O2" i="9"/>
  <c r="J2" i="9"/>
  <c r="I2" i="9"/>
  <c r="H2" i="9"/>
  <c r="G2" i="9"/>
  <c r="F2" i="9"/>
  <c r="E2" i="9"/>
  <c r="D2" i="9"/>
  <c r="C2" i="9"/>
  <c r="B2" i="9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G15" i="8"/>
  <c r="F15" i="8"/>
  <c r="E15" i="8"/>
  <c r="D15" i="8"/>
  <c r="G14" i="8"/>
  <c r="F14" i="8"/>
  <c r="E14" i="8"/>
  <c r="D14" i="8"/>
  <c r="G13" i="8"/>
  <c r="F13" i="8"/>
  <c r="E13" i="8"/>
  <c r="D13" i="8"/>
  <c r="G12" i="8"/>
  <c r="F12" i="8"/>
  <c r="E12" i="8"/>
  <c r="D12" i="8"/>
  <c r="G11" i="8"/>
  <c r="F11" i="8"/>
  <c r="E11" i="8"/>
  <c r="D11" i="8"/>
  <c r="G10" i="8"/>
  <c r="F10" i="8"/>
  <c r="E10" i="8"/>
  <c r="D10" i="8"/>
  <c r="G9" i="8"/>
  <c r="F9" i="8"/>
  <c r="E9" i="8"/>
  <c r="D9" i="8"/>
  <c r="G8" i="8"/>
  <c r="F8" i="8"/>
  <c r="E8" i="8"/>
  <c r="D8" i="8"/>
  <c r="G7" i="8"/>
  <c r="F7" i="8"/>
  <c r="E7" i="8"/>
  <c r="D7" i="8"/>
  <c r="G6" i="8"/>
  <c r="F6" i="8"/>
  <c r="E6" i="8"/>
  <c r="D6" i="8"/>
  <c r="G5" i="8"/>
  <c r="F5" i="8"/>
  <c r="E5" i="8"/>
  <c r="D5" i="8"/>
  <c r="G4" i="8"/>
  <c r="F4" i="8"/>
  <c r="E4" i="8"/>
  <c r="D4" i="8"/>
  <c r="G3" i="8"/>
  <c r="F3" i="8"/>
  <c r="E3" i="8"/>
  <c r="D3" i="8"/>
  <c r="H2" i="8"/>
  <c r="G2" i="8"/>
  <c r="F2" i="8"/>
  <c r="E2" i="8"/>
  <c r="D2" i="8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604" i="6"/>
  <c r="R605" i="6"/>
  <c r="R606" i="6"/>
  <c r="R607" i="6"/>
  <c r="R608" i="6"/>
  <c r="R609" i="6"/>
  <c r="R610" i="6"/>
  <c r="R611" i="6"/>
  <c r="R612" i="6"/>
  <c r="R613" i="6"/>
  <c r="R614" i="6"/>
  <c r="R615" i="6"/>
  <c r="R616" i="6"/>
  <c r="R617" i="6"/>
  <c r="R618" i="6"/>
  <c r="R619" i="6"/>
  <c r="R620" i="6"/>
  <c r="R621" i="6"/>
  <c r="R622" i="6"/>
  <c r="R623" i="6"/>
  <c r="R624" i="6"/>
  <c r="R625" i="6"/>
  <c r="R626" i="6"/>
  <c r="R627" i="6"/>
  <c r="R628" i="6"/>
  <c r="R629" i="6"/>
  <c r="R630" i="6"/>
  <c r="R631" i="6"/>
  <c r="R632" i="6"/>
  <c r="R633" i="6"/>
  <c r="R634" i="6"/>
  <c r="R635" i="6"/>
  <c r="R636" i="6"/>
  <c r="R637" i="6"/>
  <c r="R638" i="6"/>
  <c r="R639" i="6"/>
  <c r="R640" i="6"/>
  <c r="R641" i="6"/>
  <c r="R642" i="6"/>
  <c r="R643" i="6"/>
  <c r="R644" i="6"/>
  <c r="R645" i="6"/>
  <c r="R646" i="6"/>
  <c r="R647" i="6"/>
  <c r="R648" i="6"/>
  <c r="R649" i="6"/>
  <c r="R650" i="6"/>
  <c r="R651" i="6"/>
  <c r="R652" i="6"/>
  <c r="R653" i="6"/>
  <c r="R654" i="6"/>
  <c r="R655" i="6"/>
  <c r="R656" i="6"/>
  <c r="R657" i="6"/>
  <c r="R658" i="6"/>
  <c r="R659" i="6"/>
  <c r="R660" i="6"/>
  <c r="R661" i="6"/>
  <c r="R662" i="6"/>
  <c r="R663" i="6"/>
  <c r="R664" i="6"/>
  <c r="R665" i="6"/>
  <c r="R666" i="6"/>
  <c r="R667" i="6"/>
  <c r="R668" i="6"/>
  <c r="R669" i="6"/>
  <c r="R670" i="6"/>
  <c r="R671" i="6"/>
  <c r="R672" i="6"/>
  <c r="R673" i="6"/>
  <c r="R674" i="6"/>
  <c r="R675" i="6"/>
  <c r="R676" i="6"/>
  <c r="R677" i="6"/>
  <c r="R678" i="6"/>
  <c r="R679" i="6"/>
  <c r="R680" i="6"/>
  <c r="R681" i="6"/>
  <c r="R682" i="6"/>
  <c r="R683" i="6"/>
  <c r="R684" i="6"/>
  <c r="R685" i="6"/>
  <c r="R686" i="6"/>
  <c r="R687" i="6"/>
  <c r="R688" i="6"/>
  <c r="R689" i="6"/>
  <c r="R690" i="6"/>
  <c r="R691" i="6"/>
  <c r="R692" i="6"/>
  <c r="R693" i="6"/>
  <c r="R694" i="6"/>
  <c r="R695" i="6"/>
  <c r="R696" i="6"/>
  <c r="R697" i="6"/>
  <c r="R698" i="6"/>
  <c r="R699" i="6"/>
  <c r="R700" i="6"/>
  <c r="R701" i="6"/>
  <c r="R702" i="6"/>
  <c r="R703" i="6"/>
  <c r="R704" i="6"/>
  <c r="R705" i="6"/>
  <c r="R706" i="6"/>
  <c r="R707" i="6"/>
  <c r="R708" i="6"/>
  <c r="R709" i="6"/>
  <c r="R710" i="6"/>
  <c r="R711" i="6"/>
  <c r="R712" i="6"/>
  <c r="R713" i="6"/>
  <c r="R714" i="6"/>
  <c r="R715" i="6"/>
  <c r="R716" i="6"/>
  <c r="R717" i="6"/>
  <c r="R718" i="6"/>
  <c r="R719" i="6"/>
  <c r="R720" i="6"/>
  <c r="R721" i="6"/>
  <c r="R722" i="6"/>
  <c r="R723" i="6"/>
  <c r="R724" i="6"/>
  <c r="R725" i="6"/>
  <c r="R726" i="6"/>
  <c r="R727" i="6"/>
  <c r="R728" i="6"/>
  <c r="R729" i="6"/>
  <c r="R730" i="6"/>
  <c r="R731" i="6"/>
  <c r="R732" i="6"/>
  <c r="R733" i="6"/>
  <c r="R734" i="6"/>
  <c r="R735" i="6"/>
  <c r="R736" i="6"/>
  <c r="R737" i="6"/>
  <c r="R738" i="6"/>
  <c r="R739" i="6"/>
  <c r="R740" i="6"/>
  <c r="R741" i="6"/>
  <c r="R742" i="6"/>
  <c r="R743" i="6"/>
  <c r="R744" i="6"/>
  <c r="R745" i="6"/>
  <c r="R746" i="6"/>
  <c r="R747" i="6"/>
  <c r="R748" i="6"/>
  <c r="R749" i="6"/>
  <c r="R750" i="6"/>
  <c r="R751" i="6"/>
  <c r="R752" i="6"/>
  <c r="R753" i="6"/>
  <c r="R754" i="6"/>
  <c r="R755" i="6"/>
  <c r="R756" i="6"/>
  <c r="R757" i="6"/>
  <c r="R758" i="6"/>
  <c r="R759" i="6"/>
  <c r="R760" i="6"/>
  <c r="R761" i="6"/>
  <c r="R762" i="6"/>
  <c r="R763" i="6"/>
  <c r="R764" i="6"/>
  <c r="R765" i="6"/>
  <c r="R766" i="6"/>
  <c r="R767" i="6"/>
  <c r="R768" i="6"/>
  <c r="R769" i="6"/>
  <c r="R770" i="6"/>
  <c r="R771" i="6"/>
  <c r="R772" i="6"/>
  <c r="R773" i="6"/>
  <c r="R774" i="6"/>
  <c r="R775" i="6"/>
  <c r="R776" i="6"/>
  <c r="R777" i="6"/>
  <c r="R778" i="6"/>
  <c r="R779" i="6"/>
  <c r="R780" i="6"/>
  <c r="R781" i="6"/>
  <c r="R782" i="6"/>
  <c r="R783" i="6"/>
  <c r="R784" i="6"/>
  <c r="R785" i="6"/>
  <c r="R786" i="6"/>
  <c r="R787" i="6"/>
  <c r="R788" i="6"/>
  <c r="R789" i="6"/>
  <c r="R790" i="6"/>
  <c r="R791" i="6"/>
  <c r="R792" i="6"/>
  <c r="R793" i="6"/>
  <c r="R794" i="6"/>
  <c r="R795" i="6"/>
  <c r="R796" i="6"/>
  <c r="R797" i="6"/>
  <c r="R798" i="6"/>
  <c r="R799" i="6"/>
  <c r="R800" i="6"/>
  <c r="R801" i="6"/>
  <c r="R802" i="6"/>
  <c r="R803" i="6"/>
  <c r="R804" i="6"/>
  <c r="R805" i="6"/>
  <c r="R806" i="6"/>
  <c r="R807" i="6"/>
  <c r="R808" i="6"/>
  <c r="R809" i="6"/>
  <c r="R810" i="6"/>
  <c r="R811" i="6"/>
  <c r="R812" i="6"/>
  <c r="R813" i="6"/>
  <c r="R814" i="6"/>
  <c r="R815" i="6"/>
  <c r="R816" i="6"/>
  <c r="R817" i="6"/>
  <c r="R818" i="6"/>
  <c r="R819" i="6"/>
  <c r="R820" i="6"/>
  <c r="R821" i="6"/>
  <c r="R822" i="6"/>
  <c r="R823" i="6"/>
  <c r="R824" i="6"/>
  <c r="R825" i="6"/>
  <c r="R826" i="6"/>
  <c r="R827" i="6"/>
  <c r="R828" i="6"/>
  <c r="R829" i="6"/>
  <c r="R830" i="6"/>
  <c r="R831" i="6"/>
  <c r="R832" i="6"/>
  <c r="R833" i="6"/>
  <c r="R834" i="6"/>
  <c r="R835" i="6"/>
  <c r="R836" i="6"/>
  <c r="R837" i="6"/>
  <c r="R838" i="6"/>
  <c r="R839" i="6"/>
  <c r="R840" i="6"/>
  <c r="R841" i="6"/>
  <c r="R842" i="6"/>
  <c r="R843" i="6"/>
  <c r="R844" i="6"/>
  <c r="R845" i="6"/>
  <c r="R846" i="6"/>
  <c r="R847" i="6"/>
  <c r="R848" i="6"/>
  <c r="R849" i="6"/>
  <c r="R850" i="6"/>
  <c r="R851" i="6"/>
  <c r="R852" i="6"/>
  <c r="R853" i="6"/>
  <c r="R854" i="6"/>
  <c r="R855" i="6"/>
  <c r="R856" i="6"/>
  <c r="R857" i="6"/>
  <c r="R858" i="6"/>
  <c r="R859" i="6"/>
  <c r="R860" i="6"/>
  <c r="R861" i="6"/>
  <c r="R862" i="6"/>
  <c r="R863" i="6"/>
  <c r="R864" i="6"/>
  <c r="R865" i="6"/>
  <c r="R866" i="6"/>
  <c r="R867" i="6"/>
  <c r="R868" i="6"/>
  <c r="R869" i="6"/>
  <c r="R870" i="6"/>
  <c r="R871" i="6"/>
  <c r="R872" i="6"/>
  <c r="R873" i="6"/>
  <c r="R874" i="6"/>
  <c r="R875" i="6"/>
  <c r="R876" i="6"/>
  <c r="R877" i="6"/>
  <c r="R878" i="6"/>
  <c r="R879" i="6"/>
  <c r="R880" i="6"/>
  <c r="R881" i="6"/>
  <c r="R882" i="6"/>
  <c r="R883" i="6"/>
  <c r="R884" i="6"/>
  <c r="R885" i="6"/>
  <c r="R886" i="6"/>
  <c r="R887" i="6"/>
  <c r="R888" i="6"/>
  <c r="R889" i="6"/>
  <c r="R890" i="6"/>
  <c r="R891" i="6"/>
  <c r="R892" i="6"/>
  <c r="R893" i="6"/>
  <c r="R894" i="6"/>
  <c r="R895" i="6"/>
  <c r="R896" i="6"/>
  <c r="R897" i="6"/>
  <c r="R898" i="6"/>
  <c r="R899" i="6"/>
  <c r="R900" i="6"/>
  <c r="R901" i="6"/>
  <c r="R902" i="6"/>
  <c r="R903" i="6"/>
  <c r="R904" i="6"/>
  <c r="R905" i="6"/>
  <c r="R906" i="6"/>
  <c r="R907" i="6"/>
  <c r="R908" i="6"/>
  <c r="R909" i="6"/>
  <c r="R910" i="6"/>
  <c r="R911" i="6"/>
  <c r="R912" i="6"/>
  <c r="R913" i="6"/>
  <c r="R914" i="6"/>
  <c r="R915" i="6"/>
  <c r="R916" i="6"/>
  <c r="R917" i="6"/>
  <c r="R918" i="6"/>
  <c r="R919" i="6"/>
  <c r="R920" i="6"/>
  <c r="R921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2" i="6"/>
  <c r="AE2" i="8"/>
  <c r="AD71" i="8"/>
  <c r="AD70" i="8"/>
  <c r="AD69" i="8"/>
  <c r="AD68" i="8"/>
  <c r="AD67" i="8"/>
  <c r="AD66" i="8"/>
  <c r="AD65" i="8"/>
  <c r="AD64" i="8"/>
  <c r="AD63" i="8"/>
  <c r="AD62" i="8"/>
  <c r="AD61" i="8"/>
  <c r="AD60" i="8"/>
  <c r="AD59" i="8"/>
  <c r="AD58" i="8"/>
  <c r="AD57" i="8"/>
  <c r="AD56" i="8"/>
  <c r="AD55" i="8"/>
  <c r="AD54" i="8"/>
  <c r="AD53" i="8"/>
  <c r="AD52" i="8"/>
  <c r="AD51" i="8"/>
  <c r="AD50" i="8"/>
  <c r="AD49" i="8"/>
  <c r="AD48" i="8"/>
  <c r="AD47" i="8"/>
  <c r="AD46" i="8"/>
  <c r="AD45" i="8"/>
  <c r="AD44" i="8"/>
  <c r="AD43" i="8"/>
  <c r="AD42" i="8"/>
  <c r="AD41" i="8"/>
  <c r="AD40" i="8"/>
  <c r="AD39" i="8"/>
  <c r="AD38" i="8"/>
  <c r="AD37" i="8"/>
  <c r="AD36" i="8"/>
  <c r="AD35" i="8"/>
  <c r="AD34" i="8"/>
  <c r="AD33" i="8"/>
  <c r="AD32" i="8"/>
  <c r="AD31" i="8"/>
  <c r="AD30" i="8"/>
  <c r="AD29" i="8"/>
  <c r="AD28" i="8"/>
  <c r="AD27" i="8"/>
  <c r="AD26" i="8"/>
  <c r="AD25" i="8"/>
  <c r="AD24" i="8"/>
  <c r="AD23" i="8"/>
  <c r="AD22" i="8"/>
  <c r="AD21" i="8"/>
  <c r="AD20" i="8"/>
  <c r="AD19" i="8"/>
  <c r="AD18" i="8"/>
  <c r="AD17" i="8"/>
  <c r="AD16" i="8"/>
  <c r="AB15" i="8"/>
  <c r="AB14" i="8"/>
  <c r="AB13" i="8"/>
  <c r="AB12" i="8"/>
  <c r="AB11" i="8"/>
  <c r="AB10" i="8"/>
  <c r="AB9" i="8"/>
  <c r="AB8" i="8"/>
  <c r="AB7" i="8"/>
  <c r="AB6" i="8"/>
  <c r="AB5" i="8"/>
  <c r="AA71" i="8"/>
  <c r="AA70" i="8"/>
  <c r="AA69" i="8"/>
  <c r="AA68" i="8"/>
  <c r="AA67" i="8"/>
  <c r="AA66" i="8"/>
  <c r="AA65" i="8"/>
  <c r="AA64" i="8"/>
  <c r="AA63" i="8"/>
  <c r="AA62" i="8"/>
  <c r="AA61" i="8"/>
  <c r="AA60" i="8"/>
  <c r="AA59" i="8"/>
  <c r="AA58" i="8"/>
  <c r="AA57" i="8"/>
  <c r="AA56" i="8"/>
  <c r="AA55" i="8"/>
  <c r="AA54" i="8"/>
  <c r="AA53" i="8"/>
  <c r="AA52" i="8"/>
  <c r="AA51" i="8"/>
  <c r="AA50" i="8"/>
  <c r="AA49" i="8"/>
  <c r="AA48" i="8"/>
  <c r="AA47" i="8"/>
  <c r="AA46" i="8"/>
  <c r="AA45" i="8"/>
  <c r="AA44" i="8"/>
  <c r="AA43" i="8"/>
  <c r="AA42" i="8"/>
  <c r="AA41" i="8"/>
  <c r="AA40" i="8"/>
  <c r="AA39" i="8"/>
  <c r="AA38" i="8"/>
  <c r="AA37" i="8"/>
  <c r="AA36" i="8"/>
  <c r="AA35" i="8"/>
  <c r="AA34" i="8"/>
  <c r="AA33" i="8"/>
  <c r="AA32" i="8"/>
  <c r="AA31" i="8"/>
  <c r="AA30" i="8"/>
  <c r="AA29" i="8"/>
  <c r="AA28" i="8"/>
  <c r="AA27" i="8"/>
  <c r="AA26" i="8"/>
  <c r="AA25" i="8"/>
  <c r="AA24" i="8"/>
  <c r="AA23" i="8"/>
  <c r="AA22" i="8"/>
  <c r="AA21" i="8"/>
  <c r="AA20" i="8"/>
  <c r="AA19" i="8"/>
  <c r="AA18" i="8"/>
  <c r="AA17" i="8"/>
  <c r="AA16" i="8"/>
  <c r="AA15" i="8"/>
  <c r="AC15" i="8" s="1"/>
  <c r="AA14" i="8"/>
  <c r="AC14" i="8" s="1"/>
  <c r="AA13" i="8"/>
  <c r="AC13" i="8" s="1"/>
  <c r="AA12" i="8"/>
  <c r="AC12" i="8" s="1"/>
  <c r="AA11" i="8"/>
  <c r="AC11" i="8" s="1"/>
  <c r="AA10" i="8"/>
  <c r="AC10" i="8" s="1"/>
  <c r="AA9" i="8"/>
  <c r="AC9" i="8" s="1"/>
  <c r="AA8" i="8"/>
  <c r="AC8" i="8" s="1"/>
  <c r="AA7" i="8"/>
  <c r="AC7" i="8" s="1"/>
  <c r="AA6" i="8"/>
  <c r="AC6" i="8" s="1"/>
  <c r="AA5" i="8"/>
  <c r="AC5" i="8" s="1"/>
  <c r="AA4" i="8"/>
  <c r="AC4" i="8" s="1"/>
  <c r="AA3" i="8"/>
  <c r="AC3" i="8" s="1"/>
  <c r="AA2" i="8"/>
  <c r="AC2" i="8" s="1"/>
  <c r="Z4" i="8"/>
  <c r="AB4" i="8" s="1"/>
  <c r="Z3" i="8"/>
  <c r="AB3" i="8" s="1"/>
  <c r="Z2" i="8"/>
  <c r="AB2" i="8" s="1"/>
  <c r="Z71" i="8"/>
  <c r="Z70" i="8"/>
  <c r="Z69" i="8"/>
  <c r="Z68" i="8"/>
  <c r="Z67" i="8"/>
  <c r="Z66" i="8"/>
  <c r="Z65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Y71" i="8"/>
  <c r="X71" i="8"/>
  <c r="Y70" i="8"/>
  <c r="X70" i="8"/>
  <c r="Y69" i="8"/>
  <c r="X69" i="8"/>
  <c r="Y68" i="8"/>
  <c r="X68" i="8"/>
  <c r="Y67" i="8"/>
  <c r="X67" i="8"/>
  <c r="Y66" i="8"/>
  <c r="X66" i="8"/>
  <c r="Y65" i="8"/>
  <c r="X65" i="8"/>
  <c r="Y64" i="8"/>
  <c r="X64" i="8"/>
  <c r="Y63" i="8"/>
  <c r="AC63" i="8" s="1"/>
  <c r="X63" i="8"/>
  <c r="Y62" i="8"/>
  <c r="X62" i="8"/>
  <c r="Y61" i="8"/>
  <c r="X61" i="8"/>
  <c r="Y60" i="8"/>
  <c r="X60" i="8"/>
  <c r="Y59" i="8"/>
  <c r="X59" i="8"/>
  <c r="Y58" i="8"/>
  <c r="X58" i="8"/>
  <c r="Y57" i="8"/>
  <c r="X57" i="8"/>
  <c r="Y56" i="8"/>
  <c r="X56" i="8"/>
  <c r="Y55" i="8"/>
  <c r="AC55" i="8" s="1"/>
  <c r="X55" i="8"/>
  <c r="Y54" i="8"/>
  <c r="X54" i="8"/>
  <c r="Y53" i="8"/>
  <c r="X53" i="8"/>
  <c r="Y52" i="8"/>
  <c r="X52" i="8"/>
  <c r="Y51" i="8"/>
  <c r="X51" i="8"/>
  <c r="Y50" i="8"/>
  <c r="X50" i="8"/>
  <c r="Y49" i="8"/>
  <c r="X49" i="8"/>
  <c r="Y48" i="8"/>
  <c r="X48" i="8"/>
  <c r="Y47" i="8"/>
  <c r="AC47" i="8" s="1"/>
  <c r="X47" i="8"/>
  <c r="Y46" i="8"/>
  <c r="X46" i="8"/>
  <c r="Y45" i="8"/>
  <c r="X45" i="8"/>
  <c r="Y44" i="8"/>
  <c r="X44" i="8"/>
  <c r="Y43" i="8"/>
  <c r="X43" i="8"/>
  <c r="Y42" i="8"/>
  <c r="X42" i="8"/>
  <c r="Y41" i="8"/>
  <c r="X41" i="8"/>
  <c r="Y40" i="8"/>
  <c r="X40" i="8"/>
  <c r="Y39" i="8"/>
  <c r="AC39" i="8" s="1"/>
  <c r="X39" i="8"/>
  <c r="Y38" i="8"/>
  <c r="X38" i="8"/>
  <c r="Y37" i="8"/>
  <c r="X37" i="8"/>
  <c r="Y36" i="8"/>
  <c r="X36" i="8"/>
  <c r="Y35" i="8"/>
  <c r="X35" i="8"/>
  <c r="Y34" i="8"/>
  <c r="X34" i="8"/>
  <c r="Y33" i="8"/>
  <c r="X33" i="8"/>
  <c r="Y32" i="8"/>
  <c r="X32" i="8"/>
  <c r="Y31" i="8"/>
  <c r="AC31" i="8" s="1"/>
  <c r="X31" i="8"/>
  <c r="Y30" i="8"/>
  <c r="X30" i="8"/>
  <c r="Y29" i="8"/>
  <c r="X29" i="8"/>
  <c r="Y28" i="8"/>
  <c r="X28" i="8"/>
  <c r="Y27" i="8"/>
  <c r="X27" i="8"/>
  <c r="Y26" i="8"/>
  <c r="X26" i="8"/>
  <c r="Y25" i="8"/>
  <c r="X25" i="8"/>
  <c r="Y24" i="8"/>
  <c r="X24" i="8"/>
  <c r="Y23" i="8"/>
  <c r="AC23" i="8" s="1"/>
  <c r="X23" i="8"/>
  <c r="Y22" i="8"/>
  <c r="X22" i="8"/>
  <c r="Y21" i="8"/>
  <c r="X21" i="8"/>
  <c r="Y20" i="8"/>
  <c r="X20" i="8"/>
  <c r="Y19" i="8"/>
  <c r="X19" i="8"/>
  <c r="Y18" i="8"/>
  <c r="X18" i="8"/>
  <c r="Y17" i="8"/>
  <c r="X17" i="8"/>
  <c r="Y16" i="8"/>
  <c r="X16" i="8"/>
  <c r="X15" i="8"/>
  <c r="F5" i="7"/>
  <c r="F4" i="7"/>
  <c r="F3" i="7"/>
  <c r="F2" i="7"/>
  <c r="F6" i="7"/>
  <c r="E6" i="7"/>
  <c r="E5" i="7"/>
  <c r="E4" i="7"/>
  <c r="E3" i="7"/>
  <c r="A5" i="3"/>
  <c r="H5" i="3" s="1"/>
  <c r="A21" i="3"/>
  <c r="H21" i="3" s="1"/>
  <c r="A20" i="3"/>
  <c r="H20" i="3" s="1"/>
  <c r="A18" i="3"/>
  <c r="H18" i="3" s="1"/>
  <c r="A17" i="3"/>
  <c r="H17" i="3" s="1"/>
  <c r="A10" i="3"/>
  <c r="H10" i="3" s="1"/>
  <c r="AC71" i="8" l="1"/>
  <c r="AB20" i="8"/>
  <c r="AB28" i="8"/>
  <c r="AB36" i="8"/>
  <c r="AB44" i="8"/>
  <c r="AB52" i="8"/>
  <c r="AB60" i="8"/>
  <c r="AB68" i="8"/>
  <c r="AB23" i="8"/>
  <c r="AB31" i="8"/>
  <c r="AB39" i="8"/>
  <c r="AB47" i="8"/>
  <c r="AB55" i="8"/>
  <c r="AB63" i="8"/>
  <c r="AB71" i="8"/>
  <c r="AC22" i="8"/>
  <c r="AC30" i="8"/>
  <c r="AC38" i="8"/>
  <c r="AC46" i="8"/>
  <c r="AC54" i="8"/>
  <c r="AC62" i="8"/>
  <c r="AC70" i="8"/>
  <c r="AE17" i="8"/>
  <c r="AE25" i="8"/>
  <c r="AE33" i="8"/>
  <c r="AE41" i="8"/>
  <c r="AE49" i="8"/>
  <c r="AE57" i="8"/>
  <c r="AE65" i="8"/>
  <c r="AB16" i="8"/>
  <c r="AB24" i="8"/>
  <c r="AB32" i="8"/>
  <c r="AB40" i="8"/>
  <c r="AB48" i="8"/>
  <c r="AB56" i="8"/>
  <c r="AB64" i="8"/>
  <c r="AE18" i="8"/>
  <c r="AE26" i="8"/>
  <c r="AE34" i="8"/>
  <c r="AE42" i="8"/>
  <c r="AE50" i="8"/>
  <c r="AE58" i="8"/>
  <c r="AE66" i="8"/>
  <c r="AB17" i="8"/>
  <c r="AB25" i="8"/>
  <c r="AB33" i="8"/>
  <c r="AB41" i="8"/>
  <c r="AB49" i="8"/>
  <c r="AB57" i="8"/>
  <c r="AB65" i="8"/>
  <c r="AC16" i="8"/>
  <c r="AC24" i="8"/>
  <c r="AC32" i="8"/>
  <c r="AC40" i="8"/>
  <c r="AC48" i="8"/>
  <c r="AC56" i="8"/>
  <c r="AC64" i="8"/>
  <c r="AE19" i="8"/>
  <c r="AE27" i="8"/>
  <c r="AE35" i="8"/>
  <c r="AE43" i="8"/>
  <c r="AE51" i="8"/>
  <c r="AE59" i="8"/>
  <c r="AE67" i="8"/>
  <c r="AB18" i="8"/>
  <c r="AB26" i="8"/>
  <c r="AB34" i="8"/>
  <c r="AB42" i="8"/>
  <c r="AB50" i="8"/>
  <c r="AB58" i="8"/>
  <c r="AB66" i="8"/>
  <c r="AC17" i="8"/>
  <c r="AC25" i="8"/>
  <c r="AC33" i="8"/>
  <c r="AC41" i="8"/>
  <c r="AC49" i="8"/>
  <c r="AC57" i="8"/>
  <c r="AC65" i="8"/>
  <c r="AE20" i="8"/>
  <c r="AE28" i="8"/>
  <c r="AE36" i="8"/>
  <c r="AE44" i="8"/>
  <c r="AE52" i="8"/>
  <c r="AE60" i="8"/>
  <c r="AE68" i="8"/>
  <c r="AB19" i="8"/>
  <c r="AB27" i="8"/>
  <c r="AB35" i="8"/>
  <c r="AB43" i="8"/>
  <c r="AB51" i="8"/>
  <c r="AB59" i="8"/>
  <c r="AB67" i="8"/>
  <c r="AC18" i="8"/>
  <c r="AC26" i="8"/>
  <c r="AC34" i="8"/>
  <c r="AC42" i="8"/>
  <c r="AC50" i="8"/>
  <c r="AC58" i="8"/>
  <c r="AC66" i="8"/>
  <c r="AE21" i="8"/>
  <c r="AE29" i="8"/>
  <c r="AE37" i="8"/>
  <c r="AE45" i="8"/>
  <c r="AE53" i="8"/>
  <c r="AE61" i="8"/>
  <c r="AE69" i="8"/>
  <c r="AC19" i="8"/>
  <c r="AC27" i="8"/>
  <c r="AC35" i="8"/>
  <c r="AC43" i="8"/>
  <c r="AC51" i="8"/>
  <c r="AC59" i="8"/>
  <c r="AC67" i="8"/>
  <c r="AE22" i="8"/>
  <c r="AE30" i="8"/>
  <c r="AE38" i="8"/>
  <c r="AE46" i="8"/>
  <c r="AE54" i="8"/>
  <c r="AE62" i="8"/>
  <c r="AE70" i="8"/>
  <c r="AB21" i="8"/>
  <c r="AB29" i="8"/>
  <c r="AB37" i="8"/>
  <c r="AB45" i="8"/>
  <c r="AB53" i="8"/>
  <c r="AB61" i="8"/>
  <c r="AB69" i="8"/>
  <c r="AC20" i="8"/>
  <c r="AC28" i="8"/>
  <c r="AC36" i="8"/>
  <c r="AC44" i="8"/>
  <c r="AC52" i="8"/>
  <c r="AC60" i="8"/>
  <c r="AC68" i="8"/>
  <c r="AE23" i="8"/>
  <c r="AE31" i="8"/>
  <c r="AE39" i="8"/>
  <c r="AE47" i="8"/>
  <c r="AE55" i="8"/>
  <c r="AE63" i="8"/>
  <c r="AE71" i="8"/>
  <c r="AB22" i="8"/>
  <c r="AB30" i="8"/>
  <c r="AB38" i="8"/>
  <c r="AB46" i="8"/>
  <c r="AB54" i="8"/>
  <c r="AB62" i="8"/>
  <c r="AB70" i="8"/>
  <c r="AC21" i="8"/>
  <c r="AC29" i="8"/>
  <c r="AC37" i="8"/>
  <c r="AC45" i="8"/>
  <c r="AC53" i="8"/>
  <c r="AC61" i="8"/>
  <c r="AC69" i="8"/>
  <c r="AE16" i="8"/>
  <c r="AE24" i="8"/>
  <c r="AE32" i="8"/>
  <c r="AE40" i="8"/>
  <c r="AE48" i="8"/>
  <c r="AE56" i="8"/>
  <c r="AE64" i="8"/>
  <c r="A12" i="3"/>
  <c r="H12" i="3" s="1"/>
  <c r="A28" i="3"/>
  <c r="H28" i="3" s="1"/>
  <c r="A27" i="3"/>
  <c r="H27" i="3" s="1"/>
  <c r="A26" i="3"/>
  <c r="H26" i="3" s="1"/>
  <c r="A25" i="3"/>
  <c r="H25" i="3" s="1"/>
  <c r="A24" i="3"/>
  <c r="H24" i="3" s="1"/>
  <c r="A23" i="3"/>
  <c r="H23" i="3" s="1"/>
  <c r="A22" i="3"/>
  <c r="H22" i="3" s="1"/>
  <c r="A19" i="3"/>
  <c r="H19" i="3" s="1"/>
  <c r="A16" i="3"/>
  <c r="H16" i="3" s="1"/>
  <c r="A15" i="3"/>
  <c r="H15" i="3" s="1"/>
  <c r="A14" i="3"/>
  <c r="H14" i="3" s="1"/>
  <c r="A13" i="3"/>
  <c r="H13" i="3" s="1"/>
  <c r="A11" i="3"/>
  <c r="H11" i="3" s="1"/>
  <c r="A9" i="3"/>
  <c r="H9" i="3" s="1"/>
  <c r="A8" i="3"/>
  <c r="H8" i="3" s="1"/>
  <c r="A7" i="3"/>
  <c r="H7" i="3" s="1"/>
  <c r="A6" i="3"/>
  <c r="H6" i="3" s="1"/>
  <c r="A4" i="3"/>
  <c r="H4" i="3" s="1"/>
  <c r="A3" i="3"/>
  <c r="H3" i="3" s="1"/>
  <c r="A2" i="3"/>
  <c r="H2" i="3" s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<sst xmlns="http://schemas.openxmlformats.org/spreadsheetml/2006/main" count="3506" uniqueCount="546">
  <si>
    <t>co_municipio</t>
  </si>
  <si>
    <t>nome_municipio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</si>
  <si>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</si>
  <si>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</si>
  <si>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</si>
  <si>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</si>
  <si>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</si>
  <si>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</si>
  <si>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</si>
  <si>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</si>
  <si>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</si>
  <si>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</si>
  <si>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</si>
  <si>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</si>
  <si>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</si>
  <si>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</si>
  <si>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</si>
  <si>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</si>
  <si>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</si>
  <si>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</si>
  <si>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</si>
  <si>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</si>
  <si>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</si>
  <si>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</si>
  <si>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</si>
  <si>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</si>
  <si>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</si>
  <si>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</si>
  <si>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</si>
  <si>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</si>
  <si>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</si>
  <si>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</si>
  <si>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</si>
  <si>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</si>
  <si>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</si>
  <si>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</si>
  <si>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</si>
  <si>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</si>
  <si>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</si>
  <si>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</si>
  <si>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</si>
  <si>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</si>
  <si>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</si>
  <si>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</si>
  <si>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</si>
  <si>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</si>
  <si>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</si>
  <si>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</si>
  <si>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</si>
  <si>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</si>
  <si>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</si>
  <si>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</si>
  <si>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</si>
  <si>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</si>
  <si>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</si>
  <si>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</si>
  <si>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Ereré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</si>
  <si>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</si>
  <si>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</si>
  <si>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</si>
  <si>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</si>
  <si>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</si>
  <si>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</si>
  <si>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</si>
  <si>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</si>
  <si>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</si>
  <si>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</si>
  <si>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</si>
  <si>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</si>
  <si>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</si>
  <si>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</si>
  <si>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</si>
  <si>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</si>
  <si>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</si>
  <si>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</si>
  <si>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</si>
  <si>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</si>
  <si>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</si>
  <si>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</si>
  <si>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</si>
  <si>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</si>
  <si>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</si>
  <si>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</si>
  <si>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Ipueiras</t>
  </si>
  <si>
    <t>Iracema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</si>
  <si>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</si>
  <si>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</si>
  <si>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</si>
  <si>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</si>
  <si>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</si>
  <si>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</si>
  <si>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</si>
  <si>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</si>
  <si>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</si>
  <si>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</si>
  <si>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</si>
  <si>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</si>
  <si>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</si>
  <si>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</si>
  <si>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</si>
  <si>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</si>
  <si>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</si>
  <si>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</si>
  <si>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</si>
  <si>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</si>
  <si>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</si>
  <si>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</si>
  <si>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</si>
  <si>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</si>
  <si>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</si>
  <si>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</si>
  <si>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</si>
  <si>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</si>
  <si>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</si>
  <si>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</si>
  <si>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</si>
  <si>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</si>
  <si>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</si>
  <si>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</si>
  <si>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</si>
  <si>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</si>
  <si>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</si>
  <si>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</si>
  <si>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</si>
  <si>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</si>
  <si>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</si>
  <si>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</si>
  <si>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</si>
  <si>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</si>
  <si>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</si>
  <si>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</si>
  <si>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</si>
  <si>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</si>
  <si>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</si>
  <si>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</si>
  <si>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</si>
  <si>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</si>
  <si>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</si>
  <si>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</si>
  <si>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</si>
  <si>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</si>
  <si>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</si>
  <si>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</si>
  <si>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</si>
  <si>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</si>
  <si>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</si>
  <si>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</si>
  <si>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</si>
  <si>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</si>
  <si>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</si>
  <si>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</si>
  <si>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</si>
  <si>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</si>
  <si>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</si>
  <si>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Redenção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</si>
  <si>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</si>
  <si>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</si>
  <si>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</si>
  <si>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</si>
  <si>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</si>
  <si>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</si>
  <si>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</si>
  <si>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</si>
  <si>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</si>
  <si>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</si>
  <si>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</si>
  <si>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</si>
  <si>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</si>
  <si>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</si>
  <si>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</si>
  <si>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</si>
  <si>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</si>
  <si>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</si>
  <si>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</si>
  <si>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</si>
  <si>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</si>
  <si>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</si>
  <si>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</si>
  <si>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</si>
  <si>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</si>
  <si>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</si>
  <si>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</si>
  <si>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</si>
  <si>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</si>
  <si>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</si>
  <si>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</si>
  <si>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Perc. Cultura na Despesa Municipal 2023</t>
  </si>
  <si>
    <t>nome_municipio_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</si>
  <si>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</si>
  <si>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</si>
  <si>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</si>
  <si>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</si>
  <si>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</si>
  <si>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</si>
  <si>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</si>
  <si>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</si>
  <si>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</si>
  <si>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</si>
  <si>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</si>
  <si>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</si>
  <si>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</si>
  <si>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</si>
  <si>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</si>
  <si>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</si>
  <si>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</si>
  <si>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</si>
  <si>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</si>
  <si>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</si>
  <si>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</si>
  <si>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</si>
  <si>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</si>
  <si>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</si>
  <si>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</si>
  <si>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</si>
  <si>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</si>
  <si>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</si>
  <si>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</si>
  <si>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</si>
  <si>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</si>
  <si>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</si>
  <si>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</si>
  <si>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</si>
  <si>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</si>
  <si>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</si>
  <si>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</si>
  <si>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</si>
  <si>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</si>
  <si>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</si>
  <si>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</si>
  <si>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</si>
  <si>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</si>
  <si>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</si>
  <si>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</si>
  <si>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</si>
  <si>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</si>
  <si>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</si>
  <si>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</si>
  <si>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</si>
  <si>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</si>
  <si>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</si>
  <si>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</si>
  <si>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</si>
  <si>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</si>
  <si>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</si>
  <si>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</si>
  <si>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</si>
  <si>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</si>
  <si>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</si>
  <si>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</si>
  <si>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</si>
  <si>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</si>
  <si>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</si>
  <si>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</si>
  <si>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</si>
  <si>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</si>
  <si>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</si>
  <si>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</si>
  <si>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</si>
  <si>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</si>
  <si>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</si>
  <si>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</si>
  <si>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</si>
  <si>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</si>
  <si>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</si>
  <si>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</si>
  <si>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</si>
  <si>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</si>
  <si>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</si>
  <si>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</si>
  <si>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</si>
  <si>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</si>
  <si>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</si>
  <si>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</si>
  <si>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</si>
  <si>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</si>
  <si>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</si>
  <si>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</si>
  <si>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</si>
  <si>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</si>
  <si>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</si>
  <si>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</si>
  <si>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</si>
  <si>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</si>
  <si>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</si>
  <si>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</si>
  <si>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</si>
  <si>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</si>
  <si>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</si>
  <si>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</si>
  <si>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</si>
  <si>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</si>
  <si>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</si>
  <si>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</si>
  <si>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</si>
  <si>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</si>
  <si>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</si>
  <si>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</si>
  <si>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</si>
  <si>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MILAGRES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</si>
  <si>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</si>
  <si>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</si>
  <si>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</si>
  <si>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</si>
  <si>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</si>
  <si>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</si>
  <si>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</si>
  <si>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</si>
  <si>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</si>
  <si>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</si>
  <si>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</si>
  <si>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</si>
  <si>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</si>
  <si>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</si>
  <si>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</si>
  <si>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</si>
  <si>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</si>
  <si>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</si>
  <si>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</si>
  <si>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</si>
  <si>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</si>
  <si>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</si>
  <si>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</si>
  <si>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</si>
  <si>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</si>
  <si>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</si>
  <si>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</si>
  <si>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</si>
  <si>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</si>
  <si>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</si>
  <si>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</si>
  <si>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</si>
  <si>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</si>
  <si>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</si>
  <si>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</si>
  <si>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</si>
  <si>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</si>
  <si>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</si>
  <si>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</si>
  <si>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</si>
  <si>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</si>
  <si>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</si>
  <si>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</si>
  <si>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</si>
  <si>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</si>
  <si>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</si>
  <si>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SANTANA DO ACARAU</t>
  </si>
  <si>
    <t>SANTANA DO CARIRI</t>
  </si>
  <si>
    <t>SANTA QUITERIA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</si>
  <si>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</si>
  <si>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</si>
  <si>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</si>
  <si>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</si>
  <si>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</si>
  <si>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</si>
  <si>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</si>
  <si>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</si>
  <si>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</si>
  <si>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</si>
  <si>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</si>
  <si>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</si>
  <si>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</si>
  <si>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</si>
  <si>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</si>
  <si>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</si>
  <si>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</si>
  <si>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</si>
  <si>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</si>
  <si>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</si>
  <si>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</si>
  <si>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</si>
  <si>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</si>
  <si>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</si>
  <si>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Variável</t>
  </si>
  <si>
    <t>Código do município</t>
  </si>
  <si>
    <t>Nome do município</t>
  </si>
  <si>
    <t>População em 2022</t>
  </si>
  <si>
    <t>Nome do município (alternativo)</t>
  </si>
  <si>
    <t>Nº de bibliotecas públicas municipais em 2022</t>
  </si>
  <si>
    <t>Nº de museus em 2022</t>
  </si>
  <si>
    <t>Nº de teatros em 2022</t>
  </si>
  <si>
    <t>Crimes Violentos por 100 mil habitantes em 2023</t>
  </si>
  <si>
    <t>Indicador de Nível Socioeconômico dos estudantes em 2021</t>
  </si>
  <si>
    <t>Percentual dos estudantes com INSE abaixo do nivel 3 em 2021</t>
  </si>
  <si>
    <t>Despesa municipal per capita com a função cultura em 2023</t>
  </si>
  <si>
    <t>Descrição</t>
  </si>
  <si>
    <t>Percentual de estudantes que tem atividades complementar de artes em 2017</t>
  </si>
  <si>
    <t>Ano</t>
  </si>
  <si>
    <t>Fonte</t>
  </si>
  <si>
    <t>SSPDS-CE</t>
  </si>
  <si>
    <t>INEP/MEC</t>
  </si>
  <si>
    <t>RAIS/MTE</t>
  </si>
  <si>
    <t>SIMEI/RFB/MFAZ</t>
  </si>
  <si>
    <t>FINBRA/STN/MIFAZ</t>
  </si>
  <si>
    <t>IpeceDados/Governo do Estado do Ceará</t>
  </si>
  <si>
    <t>Censo Demográfico 2022/IBGE</t>
  </si>
  <si>
    <t>Censo Escolar/INEP/MEC</t>
  </si>
  <si>
    <t>populacao</t>
  </si>
  <si>
    <t>bibliotecas</t>
  </si>
  <si>
    <t>museus</t>
  </si>
  <si>
    <t>teatros</t>
  </si>
  <si>
    <t>inse</t>
  </si>
  <si>
    <t>tx_cvli</t>
  </si>
  <si>
    <t>perc_inse</t>
  </si>
  <si>
    <t>perc_desp_cultura</t>
  </si>
  <si>
    <t>desp_cultura_percapita</t>
  </si>
  <si>
    <t>empresas_cultura</t>
  </si>
  <si>
    <t>empregos_cultura</t>
  </si>
  <si>
    <t>massa_salarial_cultura</t>
  </si>
  <si>
    <t>salario_medio_cultura</t>
  </si>
  <si>
    <t>mei_cultura</t>
  </si>
  <si>
    <t>ocupado_formal_cultura</t>
  </si>
  <si>
    <t>Nº de empresas com CNAE 2.0 do setor cultural e criativo em 2023</t>
  </si>
  <si>
    <t>Massa de salários de empresas com CNAE 2.0 do setor cultural e criativo em 2023</t>
  </si>
  <si>
    <t>Salário médio de empresas com CNAE 2.0 do setor cultural e criativo em 2023</t>
  </si>
  <si>
    <t>Nº de empregados em empresas com CNAE 2.0 do setor cultural e criativo em 2023</t>
  </si>
  <si>
    <t>Nº microempreendedores individuais (MEI) com CNAE 2.0 do setor cultural e criativo em 2023</t>
  </si>
  <si>
    <t>Nº de empregados formais e MEIs no setor cultural e criativo em 2023</t>
  </si>
  <si>
    <t>regiao</t>
  </si>
  <si>
    <t>Cariri</t>
  </si>
  <si>
    <t>Maciço de Baturité</t>
  </si>
  <si>
    <t>Litoral Norte</t>
  </si>
  <si>
    <t>Centro Sul</t>
  </si>
  <si>
    <t>Sertão dos Inhamuns</t>
  </si>
  <si>
    <t/>
  </si>
  <si>
    <t>Sertão de Sobral</t>
  </si>
  <si>
    <t>Vale do Jaguaribe</t>
  </si>
  <si>
    <t>Litoral Oeste / Vale do Curu</t>
  </si>
  <si>
    <t>Grande Fortaleza</t>
  </si>
  <si>
    <t>Litoral Leste</t>
  </si>
  <si>
    <t>Sertão dos Crateús</t>
  </si>
  <si>
    <t>Sertão Central</t>
  </si>
  <si>
    <t>Sertão de Canindé</t>
  </si>
  <si>
    <t>Serra da Ibiapaba</t>
  </si>
  <si>
    <t>alunos_inse</t>
  </si>
  <si>
    <t>cvli</t>
  </si>
  <si>
    <t>alunos_publico</t>
  </si>
  <si>
    <t>Crimes Violentos em 2023</t>
  </si>
  <si>
    <t>Nº estudantes no ensino fundamental e médio público (para agregação inse)</t>
  </si>
  <si>
    <t>Nº alunos do Ensino Básico público</t>
  </si>
  <si>
    <t>Nº alunos em escolas que tem alguma sala para atividades artísticas em 2022</t>
  </si>
  <si>
    <t>Nº alunos em escolas que tem algum material para atividades artísticas em 2022</t>
  </si>
  <si>
    <t>alunos_2017</t>
  </si>
  <si>
    <t>alunos_discip_artes_2017</t>
  </si>
  <si>
    <t>alunos_atividade_artes_2017</t>
  </si>
  <si>
    <t>Nº alunos do Ensino Básico</t>
  </si>
  <si>
    <t>Percentual de estudantes que tem disciplinas de artes em 2017</t>
  </si>
  <si>
    <t>Região de planejamento</t>
  </si>
  <si>
    <t>alunos_sala_artes</t>
  </si>
  <si>
    <t>alunos_sala_material_artes</t>
  </si>
  <si>
    <t>alunos_material_artes</t>
  </si>
  <si>
    <t>perc_alunos_sala_artes</t>
  </si>
  <si>
    <t>perc_alunos_material_artes</t>
  </si>
  <si>
    <t>perc_alunos_sala_material_artes</t>
  </si>
  <si>
    <t>IDH</t>
  </si>
  <si>
    <t>ID0: "1", "REGIAO_D1": "Sertão de Canindé"</t>
  </si>
  <si>
    <t>ID0: "2", "REGIAO_D1": "Maciço de Baturité"</t>
  </si>
  <si>
    <t>ID0: "3", "REGIAO_D1": "Litoral Oeste / Vale do Curu"</t>
  </si>
  <si>
    <t>ID0: "4", "REGIAO_D1": "Litoral Norte"</t>
  </si>
  <si>
    <t>ID0: "5", "REGIAO_D1": "Vale do Jaguaribe"</t>
  </si>
  <si>
    <t>ID0: "6", "REGIAO_D1": "Litoral Leste"</t>
  </si>
  <si>
    <t>ID0: "7", "REGIAO_D1": "Sertão de Sobral"</t>
  </si>
  <si>
    <t>ID0: "8", "REGIAO_D1": "Grande Fortaleza"</t>
  </si>
  <si>
    <t>ID0: "9", "REGIAO_D1": "Sertão dos Inhamuns"</t>
  </si>
  <si>
    <t>ID0: "10", "REGIAO_D1": "Centro Sul"</t>
  </si>
  <si>
    <t>ID0: "11", "REGIAO_D1": "Sertão dos Crateús"</t>
  </si>
  <si>
    <t>ID0: "12", "REGIAO_D1": "Cariri"</t>
  </si>
  <si>
    <t>ID0: "13", "REGIAO_D1": "Sertão Central"</t>
  </si>
  <si>
    <t>ID0: "14", "REGIAO_D1": "Serra da Ibiapaba"</t>
  </si>
  <si>
    <t>ID0</t>
  </si>
  <si>
    <t>ano</t>
  </si>
  <si>
    <t>desp_cultura_percapita_real</t>
  </si>
  <si>
    <t>massa_salarial_cultura_real</t>
  </si>
  <si>
    <t>salario_medio_cultura_real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</si>
  <si>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</si>
  <si>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</si>
  <si>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</si>
  <si>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</si>
  <si>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</si>
  <si>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</si>
  <si>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</si>
  <si>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</si>
  <si>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</si>
  <si>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</si>
  <si>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</si>
  <si>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</si>
  <si>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</si>
  <si>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</si>
  <si>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</si>
  <si>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</si>
  <si>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</si>
  <si>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</si>
  <si>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</si>
  <si>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</si>
  <si>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</si>
  <si>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</si>
  <si>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</si>
  <si>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</si>
  <si>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</si>
  <si>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</si>
  <si>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</si>
  <si>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</si>
  <si>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</si>
  <si>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</si>
  <si>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</si>
  <si>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</si>
  <si>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</si>
  <si>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</si>
  <si>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</si>
  <si>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</si>
  <si>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</si>
  <si>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</si>
  <si>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</si>
  <si>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</si>
  <si>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</si>
  <si>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</si>
  <si>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</si>
  <si>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</si>
  <si>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</si>
  <si>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</si>
  <si>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</si>
  <si>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</si>
  <si>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</si>
  <si>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</si>
  <si>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</si>
  <si>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</si>
  <si>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</si>
  <si>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</si>
  <si>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</si>
  <si>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</si>
  <si>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</si>
  <si>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</si>
  <si>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</si>
  <si>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</si>
  <si>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</si>
  <si>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</si>
  <si>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</si>
  <si>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</si>
  <si>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</si>
  <si>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</si>
  <si>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2024.06</t>
  </si>
  <si>
    <t>2024.07</t>
  </si>
  <si>
    <t>2024.08</t>
  </si>
  <si>
    <t>índice</t>
  </si>
  <si>
    <t>em junho</t>
  </si>
  <si>
    <t>mult</t>
  </si>
  <si>
    <t>desp_cultura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</si>
</sst>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7"/>
      <color rgb="FF000000"/>
      <name val="Verdana"/>
      <family val="2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8F1"/>
        <bgColor indexed="64"/>
      </patternFill>
    </fill>
    <fill>
      <patternFill patternType="solid">
        <fgColor rgb="FFACC6DF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CFCFCF"/>
      </right>
      <top/>
      <bottom style="medium">
        <color rgb="FFCFCFCF"/>
      </bottom>
      <diagonal/>
    </border>
    <border>
      <left/>
      <right/>
      <top/>
      <bottom style="medium">
        <color rgb="FFCFCFCF"/>
      </bottom>
      <diagonal/>
    </border>
    <border>
      <left/>
      <right style="medium">
        <color rgb="FFCFCFCF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2" borderId="1" xfId="0" applyFont="1" applyFill="1" applyBorder="1" applyAlignment="1">
      <alignment horizontal="left" vertical="center" wrapText="1"/>
    </xf>
    <xf numFmtId="4" fontId="2" fillId="2" borderId="2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4" fontId="2" fillId="3" borderId="2" xfId="0" applyNumberFormat="1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left" vertical="center" wrapText="1"/>
    </xf>
    <xf numFmtId="4" fontId="2" fillId="2" borderId="0" xfId="0" applyNumberFormat="1" applyFont="1" applyFill="1" applyAlignment="1">
      <alignment horizontal="right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3/09/relationships/Python" Target="pyth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70</xdr:row>
      <xdr:rowOff>0</xdr:rowOff>
    </xdr:from>
    <xdr:to>
      <xdr:col>0</xdr:col>
      <xdr:colOff>7620</xdr:colOff>
      <xdr:row>70</xdr:row>
      <xdr:rowOff>7620</xdr:rowOff>
    </xdr:to>
    <xdr:pic>
      <xdr:nvPicPr>
        <xdr:cNvPr id="2" name="grd_IADD" descr="|">
          <a:extLst>
            <a:ext uri="{FF2B5EF4-FFF2-40B4-BE49-F238E27FC236}">
              <a16:creationId xmlns:a16="http://schemas.microsoft.com/office/drawing/2014/main" id="{8AA7BE96-CE2B-B420-6574-2717E6DFC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19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</xdr:colOff>
      <xdr:row>70</xdr:row>
      <xdr:rowOff>0</xdr:rowOff>
    </xdr:from>
    <xdr:to>
      <xdr:col>0</xdr:col>
      <xdr:colOff>22860</xdr:colOff>
      <xdr:row>70</xdr:row>
      <xdr:rowOff>7620</xdr:rowOff>
    </xdr:to>
    <xdr:pic>
      <xdr:nvPicPr>
        <xdr:cNvPr id="3" name="grd_IADU" descr="|">
          <a:extLst>
            <a:ext uri="{FF2B5EF4-FFF2-40B4-BE49-F238E27FC236}">
              <a16:creationId xmlns:a16="http://schemas.microsoft.com/office/drawing/2014/main" id="{398AB9E9-08C4-8B2C-261C-209661762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3319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</xdr:colOff>
      <xdr:row>70</xdr:row>
      <xdr:rowOff>0</xdr:rowOff>
    </xdr:from>
    <xdr:to>
      <xdr:col>0</xdr:col>
      <xdr:colOff>38100</xdr:colOff>
      <xdr:row>70</xdr:row>
      <xdr:rowOff>7620</xdr:rowOff>
    </xdr:to>
    <xdr:pic>
      <xdr:nvPicPr>
        <xdr:cNvPr id="4" name="grd_IDHF" descr="Hide">
          <a:extLst>
            <a:ext uri="{FF2B5EF4-FFF2-40B4-BE49-F238E27FC236}">
              <a16:creationId xmlns:a16="http://schemas.microsoft.com/office/drawing/2014/main" id="{DD6919E5-5EB3-771E-05CA-2833E0C1B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133197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57650-3210-4C65-9E5A-B38EBD77FD9C}">
  <dimension ref="A1:AH921"/>
  <sheetViews>
    <sheetView tabSelected="1" workbookViewId="0">
      <pane xSplit="3" ySplit="1" topLeftCell="AC185" activePane="bottomRight" state="frozen"/>
      <selection pane="topRight" activeCell="C1" sqref="C1"/>
      <selection pane="bottomLeft" activeCell="A2" sqref="A2"/>
      <selection pane="bottomRight" activeCell="AH185" sqref="AH185"/>
    </sheetView>
  </sheetViews>
  <sheetFormatPr defaultRowHeight="14.4" x14ac:dyDescent="0.3"/>
  <cols>
    <col min="2" max="2" width="12.21875" bestFit="1" customWidth="1"/>
    <col min="3" max="3" width="22.5546875" bestFit="1" customWidth="1"/>
    <col min="4" max="4" width="26.77734375" bestFit="1" customWidth="1"/>
    <col min="5" max="5" width="22.88671875" bestFit="1" customWidth="1"/>
    <col min="6" max="6" width="9.77734375" bestFit="1" customWidth="1"/>
    <col min="7" max="7" width="10.44140625" bestFit="1" customWidth="1"/>
    <col min="8" max="8" width="7.44140625" bestFit="1" customWidth="1"/>
    <col min="9" max="9" width="6.88671875" bestFit="1" customWidth="1"/>
    <col min="10" max="10" width="4" bestFit="1" customWidth="1"/>
    <col min="11" max="11" width="6.33203125" bestFit="1" customWidth="1"/>
    <col min="12" max="12" width="10.6640625" bestFit="1" customWidth="1"/>
    <col min="13" max="13" width="5" bestFit="1" customWidth="1"/>
    <col min="14" max="14" width="9" bestFit="1" customWidth="1"/>
    <col min="15" max="15" width="11.77734375" bestFit="1" customWidth="1"/>
    <col min="16" max="16" width="16.44140625" bestFit="1" customWidth="1"/>
    <col min="17" max="17" width="20.88671875" bestFit="1" customWidth="1"/>
    <col min="18" max="18" width="25" bestFit="1" customWidth="1"/>
    <col min="19" max="19" width="13.6640625" bestFit="1" customWidth="1"/>
    <col min="20" max="20" width="23.109375" bestFit="1" customWidth="1"/>
    <col min="21" max="21" width="26.88671875" bestFit="1" customWidth="1"/>
    <col min="22" max="22" width="26.88671875" customWidth="1"/>
    <col min="23" max="23" width="11.21875" bestFit="1" customWidth="1"/>
    <col min="24" max="24" width="22.5546875" bestFit="1" customWidth="1"/>
    <col min="25" max="25" width="25.21875" bestFit="1" customWidth="1"/>
    <col min="26" max="27" width="16" bestFit="1" customWidth="1"/>
    <col min="28" max="28" width="20.33203125" bestFit="1" customWidth="1"/>
    <col min="29" max="29" width="24.44140625" bestFit="1" customWidth="1"/>
    <col min="30" max="30" width="19.6640625" bestFit="1" customWidth="1"/>
    <col min="31" max="31" width="19.6640625" customWidth="1"/>
    <col min="32" max="32" width="10.88671875" bestFit="1" customWidth="1"/>
    <col min="33" max="33" width="21.44140625" bestFit="1" customWidth="1"/>
  </cols>
  <sheetData>
    <row r="1" spans="1:34" x14ac:dyDescent="0.3">
      <c r="A1" s="1" t="s">
        <v>469</v>
      </c>
      <c r="B1" s="1" t="s">
        <v>0</v>
      </c>
      <c r="C1" s="1" t="s">
        <v>1</v>
      </c>
      <c r="D1" s="1" t="s">
        <v>187</v>
      </c>
      <c r="E1" s="1" t="s">
        <v>417</v>
      </c>
      <c r="F1" s="1" t="s">
        <v>396</v>
      </c>
      <c r="G1" s="1" t="s">
        <v>397</v>
      </c>
      <c r="H1" s="1" t="s">
        <v>398</v>
      </c>
      <c r="I1" s="1" t="s">
        <v>399</v>
      </c>
      <c r="J1" s="1" t="s">
        <v>434</v>
      </c>
      <c r="K1" s="1" t="s">
        <v>401</v>
      </c>
      <c r="L1" s="1" t="s">
        <v>433</v>
      </c>
      <c r="M1" s="1" t="s">
        <v>400</v>
      </c>
      <c r="N1" s="1" t="s">
        <v>402</v>
      </c>
      <c r="O1" s="1" t="s">
        <v>545</v>
      </c>
      <c r="P1" s="1" t="s">
        <v>403</v>
      </c>
      <c r="Q1" s="1" t="s">
        <v>404</v>
      </c>
      <c r="R1" s="1" t="s">
        <v>470</v>
      </c>
      <c r="S1" s="1" t="s">
        <v>435</v>
      </c>
      <c r="T1" s="1" t="s">
        <v>447</v>
      </c>
      <c r="U1" s="1" t="s">
        <v>449</v>
      </c>
      <c r="V1" s="1" t="s">
        <v>448</v>
      </c>
      <c r="W1" s="1" t="s">
        <v>441</v>
      </c>
      <c r="X1" s="1" t="s">
        <v>442</v>
      </c>
      <c r="Y1" s="1" t="s">
        <v>443</v>
      </c>
      <c r="Z1" s="1" t="s">
        <v>405</v>
      </c>
      <c r="AA1" s="1" t="s">
        <v>406</v>
      </c>
      <c r="AB1" s="1" t="s">
        <v>407</v>
      </c>
      <c r="AC1" s="1" t="s">
        <v>471</v>
      </c>
      <c r="AD1" s="1" t="s">
        <v>408</v>
      </c>
      <c r="AE1" s="1" t="s">
        <v>472</v>
      </c>
      <c r="AF1" s="1" t="s">
        <v>409</v>
      </c>
      <c r="AG1" s="1" t="s">
        <v>410</v>
      </c>
      <c r="AH1" s="1" t="s">
        <v>453</v>
      </c>
    </row>
    <row r="2" spans="1:34" x14ac:dyDescent="0.3">
      <c r="A2">
        <v>2023</v>
      </c>
      <c r="B2">
        <v>2300101</v>
      </c>
      <c r="C2" t="s">
        <v>2</v>
      </c>
      <c r="D2" t="s">
        <v>188</v>
      </c>
      <c r="E2" t="s">
        <v>418</v>
      </c>
      <c r="F2">
        <v>10004</v>
      </c>
      <c r="G2">
        <v>1</v>
      </c>
      <c r="H2">
        <v>0</v>
      </c>
      <c r="I2">
        <v>0</v>
      </c>
      <c r="J2">
        <v>1</v>
      </c>
      <c r="K2">
        <v>10</v>
      </c>
      <c r="L2">
        <v>1315</v>
      </c>
      <c r="M2">
        <v>4.3600000000000003</v>
      </c>
      <c r="N2">
        <v>56.4</v>
      </c>
      <c r="O2">
        <v>810003.54</v>
      </c>
      <c r="P2">
        <v>1.47</v>
      </c>
      <c r="Q2">
        <f>ROUND(O2/F2,2)</f>
        <v>80.97</v>
      </c>
      <c r="R2">
        <f>ROUND(Q2*VLOOKUP(A2,IPCA!$D$2:$F$6,3,0),2)</f>
        <v>80.97</v>
      </c>
      <c r="S2">
        <v>2064</v>
      </c>
      <c r="T2">
        <v>0</v>
      </c>
      <c r="U2">
        <v>1746</v>
      </c>
      <c r="V2">
        <v>0</v>
      </c>
      <c r="W2">
        <v>2974</v>
      </c>
      <c r="X2">
        <v>1723</v>
      </c>
      <c r="Y2">
        <v>400</v>
      </c>
      <c r="Z2">
        <v>1</v>
      </c>
      <c r="AA2">
        <v>10</v>
      </c>
      <c r="AB2">
        <v>11733.16</v>
      </c>
      <c r="AC2">
        <v>11733.16</v>
      </c>
      <c r="AD2" s="2">
        <v>1173.32</v>
      </c>
      <c r="AE2">
        <v>1173.32</v>
      </c>
      <c r="AF2">
        <v>10</v>
      </c>
      <c r="AG2">
        <v>20</v>
      </c>
      <c r="AH2">
        <v>0.628</v>
      </c>
    </row>
    <row r="3" spans="1:34" x14ac:dyDescent="0.3">
      <c r="A3">
        <v>2023</v>
      </c>
      <c r="B3">
        <v>2300150</v>
      </c>
      <c r="C3" t="s">
        <v>3</v>
      </c>
      <c r="D3" t="s">
        <v>189</v>
      </c>
      <c r="E3" t="s">
        <v>419</v>
      </c>
      <c r="F3">
        <v>14058</v>
      </c>
      <c r="G3">
        <v>1</v>
      </c>
      <c r="H3">
        <v>0</v>
      </c>
      <c r="I3">
        <v>0</v>
      </c>
      <c r="J3">
        <v>3</v>
      </c>
      <c r="K3">
        <v>21.4</v>
      </c>
      <c r="L3">
        <v>2260</v>
      </c>
      <c r="M3">
        <v>4.2300000000000004</v>
      </c>
      <c r="N3">
        <v>64.599999999999994</v>
      </c>
      <c r="O3">
        <v>295612</v>
      </c>
      <c r="P3">
        <v>0.45</v>
      </c>
      <c r="Q3">
        <f t="shared" ref="Q3:Q66" si="0">ROUND(O3/F3,2)</f>
        <v>21.03</v>
      </c>
      <c r="R3">
        <f>ROUND(Q3*VLOOKUP(A3,IPCA!$D$2:$F$6,3,0),2)</f>
        <v>21.03</v>
      </c>
      <c r="S3">
        <v>3052</v>
      </c>
      <c r="T3">
        <v>0</v>
      </c>
      <c r="U3">
        <v>766</v>
      </c>
      <c r="V3">
        <v>0</v>
      </c>
      <c r="W3">
        <v>5072</v>
      </c>
      <c r="X3">
        <v>2189</v>
      </c>
      <c r="Y3">
        <v>1704</v>
      </c>
      <c r="Z3">
        <v>1</v>
      </c>
      <c r="AA3">
        <v>8</v>
      </c>
      <c r="AB3">
        <v>11381.29</v>
      </c>
      <c r="AC3">
        <v>11381.29</v>
      </c>
      <c r="AD3" s="2">
        <v>1422.66</v>
      </c>
      <c r="AE3">
        <v>1422.66</v>
      </c>
      <c r="AF3">
        <v>35</v>
      </c>
      <c r="AG3">
        <v>43</v>
      </c>
      <c r="AH3">
        <v>0.60599999999999998</v>
      </c>
    </row>
    <row r="4" spans="1:34" x14ac:dyDescent="0.3">
      <c r="A4">
        <v>2023</v>
      </c>
      <c r="B4">
        <v>2300200</v>
      </c>
      <c r="C4" t="s">
        <v>4</v>
      </c>
      <c r="D4" t="s">
        <v>190</v>
      </c>
      <c r="E4" t="s">
        <v>420</v>
      </c>
      <c r="F4">
        <v>65988</v>
      </c>
      <c r="G4">
        <v>1</v>
      </c>
      <c r="H4">
        <v>1</v>
      </c>
      <c r="I4">
        <v>0</v>
      </c>
      <c r="J4">
        <v>12</v>
      </c>
      <c r="K4">
        <v>18.399999999999999</v>
      </c>
      <c r="L4">
        <v>10840</v>
      </c>
      <c r="M4">
        <v>4.24</v>
      </c>
      <c r="N4">
        <v>65.7</v>
      </c>
      <c r="O4">
        <v>2542421.34</v>
      </c>
      <c r="P4">
        <v>0.87</v>
      </c>
      <c r="Q4">
        <f t="shared" si="0"/>
        <v>38.53</v>
      </c>
      <c r="R4">
        <f>ROUND(Q4*VLOOKUP(A4,IPCA!$D$2:$F$6,3,0),2)</f>
        <v>38.53</v>
      </c>
      <c r="S4">
        <v>15237</v>
      </c>
      <c r="T4">
        <v>240</v>
      </c>
      <c r="U4">
        <v>4313</v>
      </c>
      <c r="V4">
        <v>240</v>
      </c>
      <c r="W4">
        <v>21966</v>
      </c>
      <c r="X4">
        <v>11639</v>
      </c>
      <c r="Y4">
        <v>5245</v>
      </c>
      <c r="Z4">
        <v>14</v>
      </c>
      <c r="AA4">
        <v>28</v>
      </c>
      <c r="AB4">
        <v>46354.21</v>
      </c>
      <c r="AC4">
        <v>46354.21</v>
      </c>
      <c r="AD4" s="2">
        <v>1655.51</v>
      </c>
      <c r="AE4">
        <v>1655.51</v>
      </c>
      <c r="AF4">
        <v>110</v>
      </c>
      <c r="AG4">
        <v>138</v>
      </c>
      <c r="AH4">
        <v>0.60099999999999998</v>
      </c>
    </row>
    <row r="5" spans="1:34" x14ac:dyDescent="0.3">
      <c r="A5">
        <v>2023</v>
      </c>
      <c r="B5">
        <v>2300309</v>
      </c>
      <c r="C5" t="s">
        <v>5</v>
      </c>
      <c r="D5" t="s">
        <v>191</v>
      </c>
      <c r="E5" t="s">
        <v>421</v>
      </c>
      <c r="F5">
        <v>44472</v>
      </c>
      <c r="G5">
        <v>1</v>
      </c>
      <c r="H5">
        <v>2</v>
      </c>
      <c r="I5">
        <v>0</v>
      </c>
      <c r="J5">
        <v>8</v>
      </c>
      <c r="K5">
        <v>17.8</v>
      </c>
      <c r="L5">
        <v>6594</v>
      </c>
      <c r="M5">
        <v>4.29</v>
      </c>
      <c r="N5">
        <v>61.6</v>
      </c>
      <c r="O5">
        <v>3285824.4</v>
      </c>
      <c r="P5">
        <v>1.91</v>
      </c>
      <c r="Q5">
        <f t="shared" si="0"/>
        <v>73.89</v>
      </c>
      <c r="R5">
        <f>ROUND(Q5*VLOOKUP(A5,IPCA!$D$2:$F$6,3,0),2)</f>
        <v>73.89</v>
      </c>
      <c r="S5">
        <v>10304</v>
      </c>
      <c r="T5">
        <v>0</v>
      </c>
      <c r="U5">
        <v>3887</v>
      </c>
      <c r="V5">
        <v>0</v>
      </c>
      <c r="W5">
        <v>15841</v>
      </c>
      <c r="X5">
        <v>9388</v>
      </c>
      <c r="Y5">
        <v>2736</v>
      </c>
      <c r="Z5">
        <v>9</v>
      </c>
      <c r="AA5">
        <v>32</v>
      </c>
      <c r="AB5">
        <v>50688.15</v>
      </c>
      <c r="AC5">
        <v>50688.15</v>
      </c>
      <c r="AD5" s="2">
        <v>1584</v>
      </c>
      <c r="AE5">
        <v>1584</v>
      </c>
      <c r="AF5">
        <v>86</v>
      </c>
      <c r="AG5">
        <v>118</v>
      </c>
      <c r="AH5">
        <v>0.59499999999999997</v>
      </c>
    </row>
    <row r="6" spans="1:34" x14ac:dyDescent="0.3">
      <c r="A6">
        <v>2023</v>
      </c>
      <c r="B6">
        <v>2300408</v>
      </c>
      <c r="C6" t="s">
        <v>6</v>
      </c>
      <c r="D6" t="s">
        <v>192</v>
      </c>
      <c r="E6" t="s">
        <v>422</v>
      </c>
      <c r="F6">
        <v>13911</v>
      </c>
      <c r="G6">
        <v>1</v>
      </c>
      <c r="H6">
        <v>0</v>
      </c>
      <c r="I6">
        <v>0</v>
      </c>
      <c r="J6">
        <v>3</v>
      </c>
      <c r="K6">
        <v>21.3</v>
      </c>
      <c r="L6">
        <v>2187</v>
      </c>
      <c r="M6">
        <v>4.1900000000000004</v>
      </c>
      <c r="N6">
        <v>68.400000000000006</v>
      </c>
      <c r="O6">
        <v>765308.4</v>
      </c>
      <c r="P6">
        <v>1.02</v>
      </c>
      <c r="Q6">
        <f t="shared" si="0"/>
        <v>55.01</v>
      </c>
      <c r="R6">
        <f>ROUND(Q6*VLOOKUP(A6,IPCA!$D$2:$F$6,3,0),2)</f>
        <v>55.01</v>
      </c>
      <c r="S6">
        <v>3014</v>
      </c>
      <c r="T6">
        <v>0</v>
      </c>
      <c r="U6">
        <v>820</v>
      </c>
      <c r="V6">
        <v>0</v>
      </c>
      <c r="W6">
        <v>3485</v>
      </c>
      <c r="X6">
        <v>2529</v>
      </c>
      <c r="Y6">
        <v>0</v>
      </c>
      <c r="Z6">
        <v>1</v>
      </c>
      <c r="AA6">
        <v>0</v>
      </c>
      <c r="AB6">
        <v>0</v>
      </c>
      <c r="AC6">
        <v>0</v>
      </c>
      <c r="AD6" s="2" t="s">
        <v>423</v>
      </c>
      <c r="AE6" t="s">
        <v>423</v>
      </c>
      <c r="AF6">
        <v>9</v>
      </c>
      <c r="AG6">
        <v>9</v>
      </c>
      <c r="AH6">
        <v>0.56899999999999995</v>
      </c>
    </row>
    <row r="7" spans="1:34" x14ac:dyDescent="0.3">
      <c r="A7">
        <v>2023</v>
      </c>
      <c r="B7">
        <v>2300507</v>
      </c>
      <c r="C7" t="s">
        <v>7</v>
      </c>
      <c r="D7" t="s">
        <v>193</v>
      </c>
      <c r="E7" t="s">
        <v>424</v>
      </c>
      <c r="F7">
        <v>11411</v>
      </c>
      <c r="G7">
        <v>1</v>
      </c>
      <c r="H7">
        <v>0</v>
      </c>
      <c r="I7">
        <v>0</v>
      </c>
      <c r="J7">
        <v>2</v>
      </c>
      <c r="K7">
        <v>17.600000000000001</v>
      </c>
      <c r="L7">
        <v>1861</v>
      </c>
      <c r="M7">
        <v>4.33</v>
      </c>
      <c r="N7">
        <v>58.5</v>
      </c>
      <c r="O7">
        <v>1503099.3</v>
      </c>
      <c r="P7">
        <v>2.56</v>
      </c>
      <c r="Q7">
        <f t="shared" si="0"/>
        <v>131.72</v>
      </c>
      <c r="R7">
        <f>ROUND(Q7*VLOOKUP(A7,IPCA!$D$2:$F$6,3,0),2)</f>
        <v>131.72</v>
      </c>
      <c r="S7">
        <v>2491</v>
      </c>
      <c r="T7">
        <v>0</v>
      </c>
      <c r="U7">
        <v>455</v>
      </c>
      <c r="V7">
        <v>0</v>
      </c>
      <c r="W7">
        <v>3664</v>
      </c>
      <c r="X7">
        <v>1929</v>
      </c>
      <c r="Y7">
        <v>802</v>
      </c>
      <c r="Z7">
        <v>0</v>
      </c>
      <c r="AA7">
        <v>0</v>
      </c>
      <c r="AB7">
        <v>0</v>
      </c>
      <c r="AC7">
        <v>0</v>
      </c>
      <c r="AD7" s="2" t="s">
        <v>423</v>
      </c>
      <c r="AE7" t="s">
        <v>423</v>
      </c>
      <c r="AF7">
        <v>25</v>
      </c>
      <c r="AG7">
        <v>25</v>
      </c>
      <c r="AH7">
        <v>0.6</v>
      </c>
    </row>
    <row r="8" spans="1:34" x14ac:dyDescent="0.3">
      <c r="A8">
        <v>2023</v>
      </c>
      <c r="B8">
        <v>2300606</v>
      </c>
      <c r="C8" t="s">
        <v>8</v>
      </c>
      <c r="D8" t="s">
        <v>194</v>
      </c>
      <c r="E8" t="s">
        <v>418</v>
      </c>
      <c r="F8">
        <v>6776</v>
      </c>
      <c r="G8">
        <v>2</v>
      </c>
      <c r="H8">
        <v>1</v>
      </c>
      <c r="I8">
        <v>0</v>
      </c>
      <c r="J8">
        <v>1</v>
      </c>
      <c r="K8">
        <v>14.7</v>
      </c>
      <c r="L8">
        <v>1178</v>
      </c>
      <c r="M8">
        <v>4.3099999999999996</v>
      </c>
      <c r="N8">
        <v>61.4</v>
      </c>
      <c r="O8">
        <v>438019.18</v>
      </c>
      <c r="P8">
        <v>0.89</v>
      </c>
      <c r="Q8">
        <f t="shared" si="0"/>
        <v>64.64</v>
      </c>
      <c r="R8">
        <f>ROUND(Q8*VLOOKUP(A8,IPCA!$D$2:$F$6,3,0),2)</f>
        <v>64.64</v>
      </c>
      <c r="S8">
        <v>1796</v>
      </c>
      <c r="T8">
        <v>0</v>
      </c>
      <c r="U8">
        <v>1118</v>
      </c>
      <c r="V8">
        <v>0</v>
      </c>
      <c r="W8">
        <v>2665</v>
      </c>
      <c r="X8">
        <v>1245</v>
      </c>
      <c r="Y8">
        <v>692</v>
      </c>
      <c r="Z8">
        <v>0</v>
      </c>
      <c r="AA8">
        <v>13</v>
      </c>
      <c r="AB8">
        <v>17560.310000000001</v>
      </c>
      <c r="AC8">
        <v>17560.310000000001</v>
      </c>
      <c r="AD8" s="2">
        <v>1350.79</v>
      </c>
      <c r="AE8">
        <v>1350.79</v>
      </c>
      <c r="AF8">
        <v>15</v>
      </c>
      <c r="AG8">
        <v>28</v>
      </c>
      <c r="AH8">
        <v>0.60199999999999998</v>
      </c>
    </row>
    <row r="9" spans="1:34" x14ac:dyDescent="0.3">
      <c r="A9">
        <v>2023</v>
      </c>
      <c r="B9">
        <v>2300705</v>
      </c>
      <c r="C9" t="s">
        <v>9</v>
      </c>
      <c r="D9" t="s">
        <v>195</v>
      </c>
      <c r="E9" t="s">
        <v>425</v>
      </c>
      <c r="F9">
        <v>14067</v>
      </c>
      <c r="G9">
        <v>1</v>
      </c>
      <c r="H9">
        <v>0</v>
      </c>
      <c r="I9">
        <v>0</v>
      </c>
      <c r="J9">
        <v>12</v>
      </c>
      <c r="K9">
        <v>84.8</v>
      </c>
      <c r="L9">
        <v>2294</v>
      </c>
      <c r="M9">
        <v>4.43</v>
      </c>
      <c r="N9">
        <v>57.5</v>
      </c>
      <c r="O9">
        <v>1967066.91</v>
      </c>
      <c r="P9">
        <v>2.57</v>
      </c>
      <c r="Q9">
        <f t="shared" si="0"/>
        <v>139.84</v>
      </c>
      <c r="R9">
        <f>ROUND(Q9*VLOOKUP(A9,IPCA!$D$2:$F$6,3,0),2)</f>
        <v>139.84</v>
      </c>
      <c r="S9">
        <v>3655</v>
      </c>
      <c r="T9">
        <v>0</v>
      </c>
      <c r="U9">
        <v>1661</v>
      </c>
      <c r="V9">
        <v>0</v>
      </c>
      <c r="W9">
        <v>3224</v>
      </c>
      <c r="X9">
        <v>2370</v>
      </c>
      <c r="Y9">
        <v>0</v>
      </c>
      <c r="Z9">
        <v>0</v>
      </c>
      <c r="AA9">
        <v>0</v>
      </c>
      <c r="AB9">
        <v>0</v>
      </c>
      <c r="AC9">
        <v>0</v>
      </c>
      <c r="AD9" s="2" t="s">
        <v>423</v>
      </c>
      <c r="AE9" t="s">
        <v>423</v>
      </c>
      <c r="AF9">
        <v>15</v>
      </c>
      <c r="AG9">
        <v>15</v>
      </c>
      <c r="AH9">
        <v>0.60099999999999998</v>
      </c>
    </row>
    <row r="10" spans="1:34" x14ac:dyDescent="0.3">
      <c r="A10">
        <v>2023</v>
      </c>
      <c r="B10">
        <v>2300754</v>
      </c>
      <c r="C10" t="s">
        <v>10</v>
      </c>
      <c r="D10" t="s">
        <v>196</v>
      </c>
      <c r="E10" t="s">
        <v>426</v>
      </c>
      <c r="F10">
        <v>42413</v>
      </c>
      <c r="G10">
        <v>1</v>
      </c>
      <c r="H10">
        <v>0</v>
      </c>
      <c r="I10">
        <v>0</v>
      </c>
      <c r="J10">
        <v>33</v>
      </c>
      <c r="K10">
        <v>78.3</v>
      </c>
      <c r="L10">
        <v>8658</v>
      </c>
      <c r="M10">
        <v>4.05</v>
      </c>
      <c r="N10">
        <v>72.400000000000006</v>
      </c>
      <c r="O10">
        <v>3232933.2</v>
      </c>
      <c r="P10">
        <v>1.61</v>
      </c>
      <c r="Q10">
        <f t="shared" si="0"/>
        <v>76.23</v>
      </c>
      <c r="R10">
        <f>ROUND(Q10*VLOOKUP(A10,IPCA!$D$2:$F$6,3,0),2)</f>
        <v>76.23</v>
      </c>
      <c r="S10">
        <v>11115</v>
      </c>
      <c r="T10">
        <v>245</v>
      </c>
      <c r="U10">
        <v>4677</v>
      </c>
      <c r="V10">
        <v>0</v>
      </c>
      <c r="W10">
        <v>12587</v>
      </c>
      <c r="X10">
        <v>8265</v>
      </c>
      <c r="Y10">
        <v>1503</v>
      </c>
      <c r="Z10">
        <v>10</v>
      </c>
      <c r="AA10">
        <v>2</v>
      </c>
      <c r="AB10">
        <v>2278.6999999999998</v>
      </c>
      <c r="AC10">
        <v>2278.6999999999998</v>
      </c>
      <c r="AD10" s="2">
        <v>1139.3499999999999</v>
      </c>
      <c r="AE10">
        <v>1139.3499999999999</v>
      </c>
      <c r="AF10">
        <v>87</v>
      </c>
      <c r="AG10">
        <v>89</v>
      </c>
      <c r="AH10">
        <v>0.60599999999999998</v>
      </c>
    </row>
    <row r="11" spans="1:34" x14ac:dyDescent="0.3">
      <c r="A11">
        <v>2023</v>
      </c>
      <c r="B11">
        <v>2300804</v>
      </c>
      <c r="C11" t="s">
        <v>11</v>
      </c>
      <c r="D11" t="s">
        <v>197</v>
      </c>
      <c r="E11" t="s">
        <v>418</v>
      </c>
      <c r="F11">
        <v>7267</v>
      </c>
      <c r="G11">
        <v>1</v>
      </c>
      <c r="H11">
        <v>0</v>
      </c>
      <c r="I11">
        <v>0</v>
      </c>
      <c r="J11">
        <v>0</v>
      </c>
      <c r="K11">
        <v>0</v>
      </c>
      <c r="L11">
        <v>1233</v>
      </c>
      <c r="M11">
        <v>4.1900000000000004</v>
      </c>
      <c r="N11">
        <v>69.099999999999994</v>
      </c>
      <c r="O11">
        <v>0</v>
      </c>
      <c r="P11">
        <v>0</v>
      </c>
      <c r="Q11">
        <f t="shared" si="0"/>
        <v>0</v>
      </c>
      <c r="R11">
        <f>ROUND(Q11*VLOOKUP(A11,IPCA!$D$2:$F$6,3,0),2)</f>
        <v>0</v>
      </c>
      <c r="S11">
        <v>1625</v>
      </c>
      <c r="T11">
        <v>0</v>
      </c>
      <c r="U11">
        <v>745</v>
      </c>
      <c r="V11">
        <v>0</v>
      </c>
      <c r="W11">
        <v>2097</v>
      </c>
      <c r="X11">
        <v>1358</v>
      </c>
      <c r="Y11">
        <v>0</v>
      </c>
      <c r="Z11">
        <v>2</v>
      </c>
      <c r="AA11">
        <v>1</v>
      </c>
      <c r="AB11">
        <v>1350.67</v>
      </c>
      <c r="AC11">
        <v>1350.67</v>
      </c>
      <c r="AD11" s="2">
        <v>1350.67</v>
      </c>
      <c r="AE11">
        <v>1350.67</v>
      </c>
      <c r="AF11">
        <v>11</v>
      </c>
      <c r="AG11">
        <v>12</v>
      </c>
      <c r="AH11">
        <v>0.59899999999999998</v>
      </c>
    </row>
    <row r="12" spans="1:34" x14ac:dyDescent="0.3">
      <c r="A12">
        <v>2023</v>
      </c>
      <c r="B12">
        <v>2300903</v>
      </c>
      <c r="C12" t="s">
        <v>12</v>
      </c>
      <c r="D12" t="s">
        <v>198</v>
      </c>
      <c r="E12" t="s">
        <v>426</v>
      </c>
      <c r="F12">
        <v>12869</v>
      </c>
      <c r="G12">
        <v>1</v>
      </c>
      <c r="H12">
        <v>1</v>
      </c>
      <c r="I12">
        <v>0</v>
      </c>
      <c r="J12">
        <v>7</v>
      </c>
      <c r="K12">
        <v>54.1</v>
      </c>
      <c r="L12">
        <v>1961</v>
      </c>
      <c r="M12">
        <v>4.1399999999999997</v>
      </c>
      <c r="N12">
        <v>69.900000000000006</v>
      </c>
      <c r="O12">
        <v>1122692.46</v>
      </c>
      <c r="P12">
        <v>1.86</v>
      </c>
      <c r="Q12">
        <f t="shared" si="0"/>
        <v>87.24</v>
      </c>
      <c r="R12">
        <f>ROUND(Q12*VLOOKUP(A12,IPCA!$D$2:$F$6,3,0),2)</f>
        <v>87.24</v>
      </c>
      <c r="S12">
        <v>2867</v>
      </c>
      <c r="T12">
        <v>0</v>
      </c>
      <c r="U12">
        <v>1093</v>
      </c>
      <c r="V12">
        <v>0</v>
      </c>
      <c r="W12">
        <v>3375</v>
      </c>
      <c r="X12">
        <v>2333</v>
      </c>
      <c r="Y12">
        <v>0</v>
      </c>
      <c r="Z12">
        <v>1</v>
      </c>
      <c r="AA12">
        <v>0</v>
      </c>
      <c r="AB12">
        <v>0</v>
      </c>
      <c r="AC12">
        <v>0</v>
      </c>
      <c r="AD12" s="2" t="s">
        <v>423</v>
      </c>
      <c r="AE12" t="s">
        <v>423</v>
      </c>
      <c r="AF12">
        <v>25</v>
      </c>
      <c r="AG12">
        <v>25</v>
      </c>
      <c r="AH12">
        <v>0.61799999999999999</v>
      </c>
    </row>
    <row r="13" spans="1:34" x14ac:dyDescent="0.3">
      <c r="A13">
        <v>2023</v>
      </c>
      <c r="B13">
        <v>2301000</v>
      </c>
      <c r="C13" t="s">
        <v>13</v>
      </c>
      <c r="D13" t="s">
        <v>199</v>
      </c>
      <c r="E13" t="s">
        <v>427</v>
      </c>
      <c r="F13">
        <v>81347</v>
      </c>
      <c r="G13">
        <v>1</v>
      </c>
      <c r="H13">
        <v>3</v>
      </c>
      <c r="I13">
        <v>1</v>
      </c>
      <c r="J13">
        <v>32</v>
      </c>
      <c r="K13">
        <v>39.700000000000003</v>
      </c>
      <c r="L13">
        <v>13334</v>
      </c>
      <c r="M13">
        <v>4.55</v>
      </c>
      <c r="N13">
        <v>48.5</v>
      </c>
      <c r="O13">
        <v>3077878.55</v>
      </c>
      <c r="P13">
        <v>0.64</v>
      </c>
      <c r="Q13">
        <f t="shared" si="0"/>
        <v>37.840000000000003</v>
      </c>
      <c r="R13">
        <f>ROUND(Q13*VLOOKUP(A13,IPCA!$D$2:$F$6,3,0),2)</f>
        <v>37.840000000000003</v>
      </c>
      <c r="S13">
        <v>17549</v>
      </c>
      <c r="T13">
        <v>691</v>
      </c>
      <c r="U13">
        <v>11698</v>
      </c>
      <c r="V13">
        <v>691</v>
      </c>
      <c r="W13">
        <v>23862</v>
      </c>
      <c r="X13">
        <v>13642</v>
      </c>
      <c r="Y13">
        <v>4563</v>
      </c>
      <c r="Z13">
        <v>28</v>
      </c>
      <c r="AA13">
        <v>1682</v>
      </c>
      <c r="AB13">
        <v>4779863.6500000004</v>
      </c>
      <c r="AC13">
        <v>4779863.6500000004</v>
      </c>
      <c r="AD13" s="2">
        <v>2841.77</v>
      </c>
      <c r="AE13">
        <v>2841.77</v>
      </c>
      <c r="AF13">
        <v>282</v>
      </c>
      <c r="AG13">
        <v>1964</v>
      </c>
      <c r="AH13">
        <v>0.64100000000000001</v>
      </c>
    </row>
    <row r="14" spans="1:34" x14ac:dyDescent="0.3">
      <c r="A14">
        <v>2023</v>
      </c>
      <c r="B14">
        <v>2301109</v>
      </c>
      <c r="C14" t="s">
        <v>14</v>
      </c>
      <c r="D14" t="s">
        <v>200</v>
      </c>
      <c r="E14" t="s">
        <v>428</v>
      </c>
      <c r="F14">
        <v>75631</v>
      </c>
      <c r="G14">
        <v>1</v>
      </c>
      <c r="H14">
        <v>1</v>
      </c>
      <c r="I14">
        <v>1</v>
      </c>
      <c r="J14">
        <v>22</v>
      </c>
      <c r="K14">
        <v>29.3</v>
      </c>
      <c r="L14">
        <v>11051</v>
      </c>
      <c r="M14">
        <v>4.43</v>
      </c>
      <c r="N14">
        <v>55</v>
      </c>
      <c r="O14">
        <v>621099</v>
      </c>
      <c r="P14">
        <v>0.19</v>
      </c>
      <c r="Q14">
        <f t="shared" si="0"/>
        <v>8.2100000000000009</v>
      </c>
      <c r="R14">
        <f>ROUND(Q14*VLOOKUP(A14,IPCA!$D$2:$F$6,3,0),2)</f>
        <v>8.2100000000000009</v>
      </c>
      <c r="S14">
        <v>15086</v>
      </c>
      <c r="T14">
        <v>2948</v>
      </c>
      <c r="U14">
        <v>10170</v>
      </c>
      <c r="V14">
        <v>2561</v>
      </c>
      <c r="W14">
        <v>21690</v>
      </c>
      <c r="X14">
        <v>12985</v>
      </c>
      <c r="Y14">
        <v>2744</v>
      </c>
      <c r="Z14">
        <v>37</v>
      </c>
      <c r="AA14">
        <v>100</v>
      </c>
      <c r="AB14">
        <v>153689.79</v>
      </c>
      <c r="AC14">
        <v>153689.79</v>
      </c>
      <c r="AD14" s="2">
        <v>1536.9</v>
      </c>
      <c r="AE14">
        <v>1536.9</v>
      </c>
      <c r="AF14">
        <v>255</v>
      </c>
      <c r="AG14">
        <v>355</v>
      </c>
      <c r="AH14">
        <v>0.65500000000000003</v>
      </c>
    </row>
    <row r="15" spans="1:34" x14ac:dyDescent="0.3">
      <c r="A15">
        <v>2023</v>
      </c>
      <c r="B15">
        <v>2301208</v>
      </c>
      <c r="C15" t="s">
        <v>15</v>
      </c>
      <c r="D15" t="s">
        <v>201</v>
      </c>
      <c r="E15" t="s">
        <v>419</v>
      </c>
      <c r="F15">
        <v>25571</v>
      </c>
      <c r="G15">
        <v>1</v>
      </c>
      <c r="H15">
        <v>2</v>
      </c>
      <c r="I15">
        <v>0</v>
      </c>
      <c r="J15">
        <v>14</v>
      </c>
      <c r="K15">
        <v>54.8</v>
      </c>
      <c r="L15">
        <v>4438</v>
      </c>
      <c r="M15">
        <v>4.28</v>
      </c>
      <c r="N15">
        <v>61.3</v>
      </c>
      <c r="O15">
        <v>2017976.67</v>
      </c>
      <c r="P15">
        <v>1.39</v>
      </c>
      <c r="Q15">
        <f t="shared" si="0"/>
        <v>78.92</v>
      </c>
      <c r="R15">
        <f>ROUND(Q15*VLOOKUP(A15,IPCA!$D$2:$F$6,3,0),2)</f>
        <v>78.92</v>
      </c>
      <c r="S15">
        <v>6886</v>
      </c>
      <c r="T15">
        <v>217</v>
      </c>
      <c r="U15">
        <v>4724</v>
      </c>
      <c r="V15">
        <v>217</v>
      </c>
      <c r="W15">
        <v>10864</v>
      </c>
      <c r="X15">
        <v>4958</v>
      </c>
      <c r="Y15">
        <v>3164</v>
      </c>
      <c r="Z15">
        <v>3</v>
      </c>
      <c r="AA15">
        <v>6</v>
      </c>
      <c r="AB15">
        <v>8342.4</v>
      </c>
      <c r="AC15">
        <v>8342.4</v>
      </c>
      <c r="AD15" s="2">
        <v>1390.4</v>
      </c>
      <c r="AE15">
        <v>1390.4</v>
      </c>
      <c r="AF15">
        <v>44</v>
      </c>
      <c r="AG15">
        <v>50</v>
      </c>
      <c r="AH15">
        <v>0.61499999999999999</v>
      </c>
    </row>
    <row r="16" spans="1:34" x14ac:dyDescent="0.3">
      <c r="A16">
        <v>2023</v>
      </c>
      <c r="B16">
        <v>2301257</v>
      </c>
      <c r="C16" t="s">
        <v>16</v>
      </c>
      <c r="D16" t="s">
        <v>202</v>
      </c>
      <c r="E16" t="s">
        <v>429</v>
      </c>
      <c r="F16">
        <v>11147</v>
      </c>
      <c r="G16">
        <v>1</v>
      </c>
      <c r="H16">
        <v>0</v>
      </c>
      <c r="I16">
        <v>0</v>
      </c>
      <c r="J16">
        <v>0</v>
      </c>
      <c r="K16">
        <v>0</v>
      </c>
      <c r="L16">
        <v>1888</v>
      </c>
      <c r="M16">
        <v>4.07</v>
      </c>
      <c r="N16">
        <v>69.400000000000006</v>
      </c>
      <c r="O16">
        <v>768062.44</v>
      </c>
      <c r="P16">
        <v>1.1399999999999999</v>
      </c>
      <c r="Q16">
        <f t="shared" si="0"/>
        <v>68.900000000000006</v>
      </c>
      <c r="R16">
        <f>ROUND(Q16*VLOOKUP(A16,IPCA!$D$2:$F$6,3,0),2)</f>
        <v>68.900000000000006</v>
      </c>
      <c r="S16">
        <v>3254</v>
      </c>
      <c r="T16">
        <v>0</v>
      </c>
      <c r="U16">
        <v>1417</v>
      </c>
      <c r="V16">
        <v>0</v>
      </c>
      <c r="W16">
        <v>3664</v>
      </c>
      <c r="X16">
        <v>1926</v>
      </c>
      <c r="Y16">
        <v>839</v>
      </c>
      <c r="Z16">
        <v>4</v>
      </c>
      <c r="AA16">
        <v>0</v>
      </c>
      <c r="AB16">
        <v>0</v>
      </c>
      <c r="AC16">
        <v>0</v>
      </c>
      <c r="AD16" s="2" t="s">
        <v>423</v>
      </c>
      <c r="AE16" t="s">
        <v>423</v>
      </c>
      <c r="AF16">
        <v>8</v>
      </c>
      <c r="AG16">
        <v>8</v>
      </c>
      <c r="AH16">
        <v>0.59</v>
      </c>
    </row>
    <row r="17" spans="1:34" x14ac:dyDescent="0.3">
      <c r="A17">
        <v>2023</v>
      </c>
      <c r="B17">
        <v>2301307</v>
      </c>
      <c r="C17" t="s">
        <v>17</v>
      </c>
      <c r="D17" t="s">
        <v>203</v>
      </c>
      <c r="E17" t="s">
        <v>418</v>
      </c>
      <c r="F17">
        <v>19710</v>
      </c>
      <c r="G17">
        <v>1</v>
      </c>
      <c r="H17">
        <v>1</v>
      </c>
      <c r="I17">
        <v>0</v>
      </c>
      <c r="J17">
        <v>0</v>
      </c>
      <c r="K17">
        <v>0</v>
      </c>
      <c r="L17">
        <v>4221</v>
      </c>
      <c r="M17">
        <v>4.2</v>
      </c>
      <c r="N17">
        <v>68.3</v>
      </c>
      <c r="O17">
        <v>965789.49</v>
      </c>
      <c r="P17">
        <v>0.95</v>
      </c>
      <c r="Q17">
        <f t="shared" si="0"/>
        <v>49</v>
      </c>
      <c r="R17">
        <f>ROUND(Q17*VLOOKUP(A17,IPCA!$D$2:$F$6,3,0),2)</f>
        <v>49</v>
      </c>
      <c r="S17">
        <v>5716</v>
      </c>
      <c r="T17">
        <v>252</v>
      </c>
      <c r="U17">
        <v>2363</v>
      </c>
      <c r="V17">
        <v>252</v>
      </c>
      <c r="W17">
        <v>7650</v>
      </c>
      <c r="X17">
        <v>4381</v>
      </c>
      <c r="Y17">
        <v>998</v>
      </c>
      <c r="Z17">
        <v>6</v>
      </c>
      <c r="AA17">
        <v>2</v>
      </c>
      <c r="AB17">
        <v>2222</v>
      </c>
      <c r="AC17">
        <v>2222</v>
      </c>
      <c r="AD17" s="2">
        <v>1111</v>
      </c>
      <c r="AE17">
        <v>1111</v>
      </c>
      <c r="AF17">
        <v>11</v>
      </c>
      <c r="AG17">
        <v>13</v>
      </c>
      <c r="AH17">
        <v>0.56399999999999995</v>
      </c>
    </row>
    <row r="18" spans="1:34" x14ac:dyDescent="0.3">
      <c r="A18">
        <v>2023</v>
      </c>
      <c r="B18">
        <v>2301406</v>
      </c>
      <c r="C18" t="s">
        <v>18</v>
      </c>
      <c r="D18" t="s">
        <v>204</v>
      </c>
      <c r="E18" t="s">
        <v>419</v>
      </c>
      <c r="F18">
        <v>11160</v>
      </c>
      <c r="G18">
        <v>1</v>
      </c>
      <c r="H18">
        <v>2</v>
      </c>
      <c r="I18">
        <v>0</v>
      </c>
      <c r="J18">
        <v>4</v>
      </c>
      <c r="K18">
        <v>35.6</v>
      </c>
      <c r="L18">
        <v>2138</v>
      </c>
      <c r="M18">
        <v>4.21</v>
      </c>
      <c r="N18">
        <v>67.2</v>
      </c>
      <c r="O18">
        <v>1484271.69</v>
      </c>
      <c r="P18">
        <v>2.2799999999999998</v>
      </c>
      <c r="Q18">
        <f t="shared" si="0"/>
        <v>133</v>
      </c>
      <c r="R18">
        <f>ROUND(Q18*VLOOKUP(A18,IPCA!$D$2:$F$6,3,0),2)</f>
        <v>133</v>
      </c>
      <c r="S18">
        <v>3135</v>
      </c>
      <c r="T18">
        <v>0</v>
      </c>
      <c r="U18">
        <v>2107</v>
      </c>
      <c r="V18">
        <v>0</v>
      </c>
      <c r="W18">
        <v>4793</v>
      </c>
      <c r="X18">
        <v>2519</v>
      </c>
      <c r="Y18">
        <v>657</v>
      </c>
      <c r="Z18">
        <v>2</v>
      </c>
      <c r="AA18">
        <v>16</v>
      </c>
      <c r="AB18">
        <v>23791.64</v>
      </c>
      <c r="AC18">
        <v>23791.64</v>
      </c>
      <c r="AD18" s="2">
        <v>1486.98</v>
      </c>
      <c r="AE18">
        <v>1486.98</v>
      </c>
      <c r="AF18">
        <v>27</v>
      </c>
      <c r="AG18">
        <v>43</v>
      </c>
      <c r="AH18">
        <v>0.622</v>
      </c>
    </row>
    <row r="19" spans="1:34" x14ac:dyDescent="0.3">
      <c r="A19">
        <v>2023</v>
      </c>
      <c r="B19">
        <v>2301505</v>
      </c>
      <c r="C19" t="s">
        <v>19</v>
      </c>
      <c r="D19" t="s">
        <v>205</v>
      </c>
      <c r="E19" t="s">
        <v>422</v>
      </c>
      <c r="F19">
        <v>7411</v>
      </c>
      <c r="G19">
        <v>1</v>
      </c>
      <c r="H19">
        <v>0</v>
      </c>
      <c r="I19">
        <v>2</v>
      </c>
      <c r="J19">
        <v>0</v>
      </c>
      <c r="K19">
        <v>0</v>
      </c>
      <c r="L19">
        <v>1204</v>
      </c>
      <c r="M19">
        <v>4.2</v>
      </c>
      <c r="N19">
        <v>64.8</v>
      </c>
      <c r="O19">
        <v>359265.94</v>
      </c>
      <c r="P19">
        <v>0.92</v>
      </c>
      <c r="Q19">
        <f t="shared" si="0"/>
        <v>48.48</v>
      </c>
      <c r="R19">
        <f>ROUND(Q19*VLOOKUP(A19,IPCA!$D$2:$F$6,3,0),2)</f>
        <v>48.48</v>
      </c>
      <c r="S19">
        <v>1577</v>
      </c>
      <c r="T19">
        <v>0</v>
      </c>
      <c r="U19">
        <v>1285</v>
      </c>
      <c r="V19">
        <v>0</v>
      </c>
      <c r="W19">
        <v>3033</v>
      </c>
      <c r="X19">
        <v>1564</v>
      </c>
      <c r="Y19">
        <v>836</v>
      </c>
      <c r="Z19">
        <v>2</v>
      </c>
      <c r="AA19">
        <v>1</v>
      </c>
      <c r="AB19">
        <v>2167.7399999999998</v>
      </c>
      <c r="AC19">
        <v>2167.7399999999998</v>
      </c>
      <c r="AD19" s="2">
        <v>2167.7399999999998</v>
      </c>
      <c r="AE19">
        <v>2167.7399999999998</v>
      </c>
      <c r="AF19">
        <v>6</v>
      </c>
      <c r="AG19">
        <v>7</v>
      </c>
      <c r="AH19">
        <v>0.61799999999999999</v>
      </c>
    </row>
    <row r="20" spans="1:34" x14ac:dyDescent="0.3">
      <c r="A20">
        <v>2023</v>
      </c>
      <c r="B20">
        <v>2301604</v>
      </c>
      <c r="C20" t="s">
        <v>20</v>
      </c>
      <c r="D20" t="s">
        <v>206</v>
      </c>
      <c r="E20" t="s">
        <v>418</v>
      </c>
      <c r="F20">
        <v>21641</v>
      </c>
      <c r="G20">
        <v>1</v>
      </c>
      <c r="H20">
        <v>1</v>
      </c>
      <c r="I20">
        <v>0</v>
      </c>
      <c r="J20">
        <v>6</v>
      </c>
      <c r="K20">
        <v>27.7</v>
      </c>
      <c r="L20">
        <v>3311</v>
      </c>
      <c r="M20">
        <v>4.16</v>
      </c>
      <c r="N20">
        <v>69</v>
      </c>
      <c r="O20">
        <v>1931096.25</v>
      </c>
      <c r="P20">
        <v>1.66</v>
      </c>
      <c r="Q20">
        <f t="shared" si="0"/>
        <v>89.23</v>
      </c>
      <c r="R20">
        <f>ROUND(Q20*VLOOKUP(A20,IPCA!$D$2:$F$6,3,0),2)</f>
        <v>89.23</v>
      </c>
      <c r="S20">
        <v>4499</v>
      </c>
      <c r="T20">
        <v>259</v>
      </c>
      <c r="U20">
        <v>2357</v>
      </c>
      <c r="V20">
        <v>0</v>
      </c>
      <c r="W20">
        <v>6699</v>
      </c>
      <c r="X20">
        <v>3750</v>
      </c>
      <c r="Y20">
        <v>1200</v>
      </c>
      <c r="Z20">
        <v>13</v>
      </c>
      <c r="AA20">
        <v>10</v>
      </c>
      <c r="AB20">
        <v>14928.55</v>
      </c>
      <c r="AC20">
        <v>14928.55</v>
      </c>
      <c r="AD20" s="2">
        <v>1492.86</v>
      </c>
      <c r="AE20">
        <v>1492.86</v>
      </c>
      <c r="AF20">
        <v>37</v>
      </c>
      <c r="AG20">
        <v>47</v>
      </c>
      <c r="AH20">
        <v>0.6</v>
      </c>
    </row>
    <row r="21" spans="1:34" x14ac:dyDescent="0.3">
      <c r="A21">
        <v>2023</v>
      </c>
      <c r="B21">
        <v>2301703</v>
      </c>
      <c r="C21" t="s">
        <v>21</v>
      </c>
      <c r="D21" t="s">
        <v>207</v>
      </c>
      <c r="E21" t="s">
        <v>418</v>
      </c>
      <c r="F21">
        <v>23645</v>
      </c>
      <c r="G21">
        <v>1</v>
      </c>
      <c r="H21">
        <v>0</v>
      </c>
      <c r="I21">
        <v>0</v>
      </c>
      <c r="J21">
        <v>3</v>
      </c>
      <c r="K21">
        <v>12.7</v>
      </c>
      <c r="L21">
        <v>3123</v>
      </c>
      <c r="M21">
        <v>4.1100000000000003</v>
      </c>
      <c r="N21">
        <v>70.400000000000006</v>
      </c>
      <c r="O21">
        <v>1966719.67</v>
      </c>
      <c r="P21">
        <v>2.16</v>
      </c>
      <c r="Q21">
        <f t="shared" si="0"/>
        <v>83.18</v>
      </c>
      <c r="R21">
        <f>ROUND(Q21*VLOOKUP(A21,IPCA!$D$2:$F$6,3,0),2)</f>
        <v>83.18</v>
      </c>
      <c r="S21">
        <v>4491</v>
      </c>
      <c r="T21">
        <v>1403</v>
      </c>
      <c r="U21">
        <v>3289</v>
      </c>
      <c r="V21">
        <v>1403</v>
      </c>
      <c r="W21">
        <v>8050</v>
      </c>
      <c r="X21">
        <v>4527</v>
      </c>
      <c r="Y21">
        <v>2330</v>
      </c>
      <c r="Z21">
        <v>7</v>
      </c>
      <c r="AA21">
        <v>24</v>
      </c>
      <c r="AB21">
        <v>40544.33</v>
      </c>
      <c r="AC21">
        <v>40544.33</v>
      </c>
      <c r="AD21" s="2">
        <v>1689.35</v>
      </c>
      <c r="AE21">
        <v>1689.35</v>
      </c>
      <c r="AF21">
        <v>38</v>
      </c>
      <c r="AG21">
        <v>62</v>
      </c>
      <c r="AH21">
        <v>0.60499999999999998</v>
      </c>
    </row>
    <row r="22" spans="1:34" x14ac:dyDescent="0.3">
      <c r="A22">
        <v>2023</v>
      </c>
      <c r="B22">
        <v>2301802</v>
      </c>
      <c r="C22" t="s">
        <v>22</v>
      </c>
      <c r="D22" t="s">
        <v>208</v>
      </c>
      <c r="E22" t="s">
        <v>421</v>
      </c>
      <c r="F22">
        <v>5678</v>
      </c>
      <c r="G22">
        <v>1</v>
      </c>
      <c r="H22">
        <v>0</v>
      </c>
      <c r="I22">
        <v>0</v>
      </c>
      <c r="J22">
        <v>0</v>
      </c>
      <c r="K22">
        <v>0</v>
      </c>
      <c r="L22">
        <v>782</v>
      </c>
      <c r="M22">
        <v>4.2699999999999996</v>
      </c>
      <c r="N22">
        <v>65.099999999999994</v>
      </c>
      <c r="O22">
        <v>1109593.92</v>
      </c>
      <c r="P22">
        <v>3.11</v>
      </c>
      <c r="Q22">
        <f t="shared" si="0"/>
        <v>195.42</v>
      </c>
      <c r="R22">
        <f>ROUND(Q22*VLOOKUP(A22,IPCA!$D$2:$F$6,3,0),2)</f>
        <v>195.42</v>
      </c>
      <c r="S22">
        <v>1113</v>
      </c>
      <c r="T22">
        <v>0</v>
      </c>
      <c r="U22">
        <v>488</v>
      </c>
      <c r="V22">
        <v>0</v>
      </c>
      <c r="W22">
        <v>1951</v>
      </c>
      <c r="X22">
        <v>1014</v>
      </c>
      <c r="Y22">
        <v>329</v>
      </c>
      <c r="Z22">
        <v>2</v>
      </c>
      <c r="AA22">
        <v>0</v>
      </c>
      <c r="AB22">
        <v>0</v>
      </c>
      <c r="AC22">
        <v>0</v>
      </c>
      <c r="AD22" s="2" t="s">
        <v>423</v>
      </c>
      <c r="AE22" t="s">
        <v>423</v>
      </c>
      <c r="AF22">
        <v>6</v>
      </c>
      <c r="AG22">
        <v>6</v>
      </c>
      <c r="AH22">
        <v>0.627</v>
      </c>
    </row>
    <row r="23" spans="1:34" x14ac:dyDescent="0.3">
      <c r="A23">
        <v>2023</v>
      </c>
      <c r="B23">
        <v>2301851</v>
      </c>
      <c r="C23" t="s">
        <v>23</v>
      </c>
      <c r="D23" t="s">
        <v>209</v>
      </c>
      <c r="E23" t="s">
        <v>430</v>
      </c>
      <c r="F23">
        <v>17186</v>
      </c>
      <c r="G23">
        <v>1</v>
      </c>
      <c r="H23">
        <v>0</v>
      </c>
      <c r="I23">
        <v>1</v>
      </c>
      <c r="J23">
        <v>4</v>
      </c>
      <c r="K23">
        <v>23.3</v>
      </c>
      <c r="L23">
        <v>3072</v>
      </c>
      <c r="M23">
        <v>4.3499999999999996</v>
      </c>
      <c r="N23">
        <v>59.4</v>
      </c>
      <c r="O23">
        <v>3417615.91</v>
      </c>
      <c r="P23">
        <v>3.5</v>
      </c>
      <c r="Q23">
        <f t="shared" si="0"/>
        <v>198.86</v>
      </c>
      <c r="R23">
        <f>ROUND(Q23*VLOOKUP(A23,IPCA!$D$2:$F$6,3,0),2)</f>
        <v>198.86</v>
      </c>
      <c r="S23">
        <v>4054</v>
      </c>
      <c r="T23">
        <v>0</v>
      </c>
      <c r="U23">
        <v>1397</v>
      </c>
      <c r="V23">
        <v>0</v>
      </c>
      <c r="W23">
        <v>5578</v>
      </c>
      <c r="X23">
        <v>3227</v>
      </c>
      <c r="Y23">
        <v>1024</v>
      </c>
      <c r="Z23">
        <v>2</v>
      </c>
      <c r="AA23">
        <v>7</v>
      </c>
      <c r="AB23">
        <v>10620.05</v>
      </c>
      <c r="AC23">
        <v>10620.05</v>
      </c>
      <c r="AD23" s="2">
        <v>1517.15</v>
      </c>
      <c r="AE23">
        <v>1517.15</v>
      </c>
      <c r="AF23">
        <v>26</v>
      </c>
      <c r="AG23">
        <v>33</v>
      </c>
      <c r="AH23">
        <v>0.60599999999999998</v>
      </c>
    </row>
    <row r="24" spans="1:34" x14ac:dyDescent="0.3">
      <c r="A24">
        <v>2023</v>
      </c>
      <c r="B24">
        <v>2301901</v>
      </c>
      <c r="C24" t="s">
        <v>24</v>
      </c>
      <c r="D24" t="s">
        <v>210</v>
      </c>
      <c r="E24" t="s">
        <v>418</v>
      </c>
      <c r="F24">
        <v>76939</v>
      </c>
      <c r="G24">
        <v>2</v>
      </c>
      <c r="H24">
        <v>0</v>
      </c>
      <c r="I24">
        <v>3</v>
      </c>
      <c r="J24">
        <v>15</v>
      </c>
      <c r="K24">
        <v>20</v>
      </c>
      <c r="L24">
        <v>9921</v>
      </c>
      <c r="M24">
        <v>4.43</v>
      </c>
      <c r="N24">
        <v>54.7</v>
      </c>
      <c r="O24">
        <v>5318222.7</v>
      </c>
      <c r="P24">
        <v>1.23</v>
      </c>
      <c r="Q24">
        <f t="shared" si="0"/>
        <v>69.12</v>
      </c>
      <c r="R24">
        <f>ROUND(Q24*VLOOKUP(A24,IPCA!$D$2:$F$6,3,0),2)</f>
        <v>69.12</v>
      </c>
      <c r="S24">
        <v>13965</v>
      </c>
      <c r="T24">
        <v>1163</v>
      </c>
      <c r="U24">
        <v>9909</v>
      </c>
      <c r="V24">
        <v>1163</v>
      </c>
      <c r="W24">
        <v>21651</v>
      </c>
      <c r="X24">
        <v>12303</v>
      </c>
      <c r="Y24">
        <v>4139</v>
      </c>
      <c r="Z24">
        <v>23</v>
      </c>
      <c r="AA24">
        <v>60</v>
      </c>
      <c r="AB24">
        <v>87270.49</v>
      </c>
      <c r="AC24">
        <v>87270.49</v>
      </c>
      <c r="AD24" s="2">
        <v>1454.51</v>
      </c>
      <c r="AE24">
        <v>1454.51</v>
      </c>
      <c r="AF24">
        <v>229</v>
      </c>
      <c r="AG24">
        <v>289</v>
      </c>
      <c r="AH24">
        <v>0.68300000000000005</v>
      </c>
    </row>
    <row r="25" spans="1:34" x14ac:dyDescent="0.3">
      <c r="A25">
        <v>2023</v>
      </c>
      <c r="B25">
        <v>2301950</v>
      </c>
      <c r="C25" t="s">
        <v>25</v>
      </c>
      <c r="D25" t="s">
        <v>211</v>
      </c>
      <c r="E25" t="s">
        <v>419</v>
      </c>
      <c r="F25">
        <v>22544</v>
      </c>
      <c r="G25">
        <v>1</v>
      </c>
      <c r="H25">
        <v>1</v>
      </c>
      <c r="I25">
        <v>0</v>
      </c>
      <c r="J25">
        <v>8</v>
      </c>
      <c r="K25">
        <v>35.700000000000003</v>
      </c>
      <c r="L25">
        <v>3657</v>
      </c>
      <c r="M25">
        <v>4.37</v>
      </c>
      <c r="N25">
        <v>58.6</v>
      </c>
      <c r="O25">
        <v>531322.61</v>
      </c>
      <c r="P25">
        <v>0.56999999999999995</v>
      </c>
      <c r="Q25">
        <f t="shared" si="0"/>
        <v>23.57</v>
      </c>
      <c r="R25">
        <f>ROUND(Q25*VLOOKUP(A25,IPCA!$D$2:$F$6,3,0),2)</f>
        <v>23.57</v>
      </c>
      <c r="S25">
        <v>5092</v>
      </c>
      <c r="T25">
        <v>0</v>
      </c>
      <c r="U25">
        <v>3025</v>
      </c>
      <c r="V25">
        <v>0</v>
      </c>
      <c r="W25">
        <v>7393</v>
      </c>
      <c r="X25">
        <v>3684</v>
      </c>
      <c r="Y25">
        <v>1814</v>
      </c>
      <c r="Z25">
        <v>10</v>
      </c>
      <c r="AA25">
        <v>36</v>
      </c>
      <c r="AB25">
        <v>56950.98</v>
      </c>
      <c r="AC25">
        <v>56950.98</v>
      </c>
      <c r="AD25" s="2">
        <v>1581.97</v>
      </c>
      <c r="AE25">
        <v>1581.97</v>
      </c>
      <c r="AF25">
        <v>57</v>
      </c>
      <c r="AG25">
        <v>93</v>
      </c>
      <c r="AH25">
        <v>0.61599999999999999</v>
      </c>
    </row>
    <row r="26" spans="1:34" x14ac:dyDescent="0.3">
      <c r="A26">
        <v>2023</v>
      </c>
      <c r="B26">
        <v>2302008</v>
      </c>
      <c r="C26" t="s">
        <v>26</v>
      </c>
      <c r="D26" t="s">
        <v>212</v>
      </c>
      <c r="E26" t="s">
        <v>418</v>
      </c>
      <c r="F26">
        <v>19212</v>
      </c>
      <c r="G26">
        <v>1</v>
      </c>
      <c r="H26">
        <v>1</v>
      </c>
      <c r="I26">
        <v>0</v>
      </c>
      <c r="J26">
        <v>1</v>
      </c>
      <c r="K26">
        <v>5.2</v>
      </c>
      <c r="L26">
        <v>2916</v>
      </c>
      <c r="M26">
        <v>4.3099999999999996</v>
      </c>
      <c r="N26">
        <v>60.8</v>
      </c>
      <c r="O26">
        <v>728664.73</v>
      </c>
      <c r="P26">
        <v>0.98</v>
      </c>
      <c r="Q26">
        <f t="shared" si="0"/>
        <v>37.93</v>
      </c>
      <c r="R26">
        <f>ROUND(Q26*VLOOKUP(A26,IPCA!$D$2:$F$6,3,0),2)</f>
        <v>37.93</v>
      </c>
      <c r="S26">
        <v>3713</v>
      </c>
      <c r="T26">
        <v>0</v>
      </c>
      <c r="U26">
        <v>2492</v>
      </c>
      <c r="V26">
        <v>0</v>
      </c>
      <c r="W26">
        <v>5727</v>
      </c>
      <c r="X26">
        <v>3463</v>
      </c>
      <c r="Y26">
        <v>942</v>
      </c>
      <c r="Z26">
        <v>13</v>
      </c>
      <c r="AA26">
        <v>14</v>
      </c>
      <c r="AB26">
        <v>20399.7</v>
      </c>
      <c r="AC26">
        <v>20399.7</v>
      </c>
      <c r="AD26" s="2">
        <v>1457.12</v>
      </c>
      <c r="AE26">
        <v>1457.12</v>
      </c>
      <c r="AF26">
        <v>24</v>
      </c>
      <c r="AG26">
        <v>38</v>
      </c>
      <c r="AH26">
        <v>0.59899999999999998</v>
      </c>
    </row>
    <row r="27" spans="1:34" x14ac:dyDescent="0.3">
      <c r="A27">
        <v>2023</v>
      </c>
      <c r="B27">
        <v>2302057</v>
      </c>
      <c r="C27" t="s">
        <v>27</v>
      </c>
      <c r="D27" t="s">
        <v>213</v>
      </c>
      <c r="E27" t="s">
        <v>420</v>
      </c>
      <c r="F27">
        <v>14574</v>
      </c>
      <c r="G27">
        <v>1</v>
      </c>
      <c r="H27">
        <v>0</v>
      </c>
      <c r="I27">
        <v>0</v>
      </c>
      <c r="J27">
        <v>8</v>
      </c>
      <c r="K27">
        <v>54.9</v>
      </c>
      <c r="L27">
        <v>2974</v>
      </c>
      <c r="M27">
        <v>4.0199999999999996</v>
      </c>
      <c r="N27">
        <v>75.400000000000006</v>
      </c>
      <c r="O27">
        <v>3584461.76</v>
      </c>
      <c r="P27">
        <v>4.9800000000000004</v>
      </c>
      <c r="Q27">
        <f t="shared" si="0"/>
        <v>245.95</v>
      </c>
      <c r="R27">
        <f>ROUND(Q27*VLOOKUP(A27,IPCA!$D$2:$F$6,3,0),2)</f>
        <v>245.95</v>
      </c>
      <c r="S27">
        <v>4003</v>
      </c>
      <c r="T27">
        <v>0</v>
      </c>
      <c r="U27">
        <v>2796</v>
      </c>
      <c r="V27">
        <v>0</v>
      </c>
      <c r="W27">
        <v>4901</v>
      </c>
      <c r="X27">
        <v>2949</v>
      </c>
      <c r="Y27">
        <v>479</v>
      </c>
      <c r="Z27">
        <v>4</v>
      </c>
      <c r="AA27">
        <v>1</v>
      </c>
      <c r="AB27">
        <v>1314</v>
      </c>
      <c r="AC27">
        <v>1314</v>
      </c>
      <c r="AD27" s="2">
        <v>1314</v>
      </c>
      <c r="AE27">
        <v>1314</v>
      </c>
      <c r="AF27">
        <v>19</v>
      </c>
      <c r="AG27">
        <v>20</v>
      </c>
      <c r="AH27">
        <v>0.57099999999999995</v>
      </c>
    </row>
    <row r="28" spans="1:34" x14ac:dyDescent="0.3">
      <c r="A28">
        <v>2023</v>
      </c>
      <c r="B28">
        <v>2302107</v>
      </c>
      <c r="C28" t="s">
        <v>28</v>
      </c>
      <c r="D28" t="s">
        <v>214</v>
      </c>
      <c r="E28" t="s">
        <v>419</v>
      </c>
      <c r="F28">
        <v>35384</v>
      </c>
      <c r="G28">
        <v>0</v>
      </c>
      <c r="H28">
        <v>4</v>
      </c>
      <c r="I28">
        <v>0</v>
      </c>
      <c r="J28">
        <v>9</v>
      </c>
      <c r="K28">
        <v>25.6</v>
      </c>
      <c r="L28">
        <v>5465</v>
      </c>
      <c r="M28">
        <v>4.24</v>
      </c>
      <c r="N28">
        <v>62.8</v>
      </c>
      <c r="O28">
        <v>5586782.79</v>
      </c>
      <c r="P28">
        <v>3.38</v>
      </c>
      <c r="Q28">
        <f t="shared" si="0"/>
        <v>157.88999999999999</v>
      </c>
      <c r="R28">
        <f>ROUND(Q28*VLOOKUP(A28,IPCA!$D$2:$F$6,3,0),2)</f>
        <v>157.88999999999999</v>
      </c>
      <c r="S28">
        <v>7898</v>
      </c>
      <c r="T28">
        <v>0</v>
      </c>
      <c r="U28">
        <v>4932</v>
      </c>
      <c r="V28">
        <v>0</v>
      </c>
      <c r="W28">
        <v>9182</v>
      </c>
      <c r="X28">
        <v>6569</v>
      </c>
      <c r="Y28">
        <v>0</v>
      </c>
      <c r="Z28">
        <v>17</v>
      </c>
      <c r="AA28">
        <v>74</v>
      </c>
      <c r="AB28">
        <v>113795.72</v>
      </c>
      <c r="AC28">
        <v>113795.72</v>
      </c>
      <c r="AD28" s="2">
        <v>1537.78</v>
      </c>
      <c r="AE28">
        <v>1537.78</v>
      </c>
      <c r="AF28">
        <v>120</v>
      </c>
      <c r="AG28">
        <v>194</v>
      </c>
      <c r="AH28">
        <v>0.61899999999999999</v>
      </c>
    </row>
    <row r="29" spans="1:34" x14ac:dyDescent="0.3">
      <c r="A29">
        <v>2023</v>
      </c>
      <c r="B29">
        <v>2302206</v>
      </c>
      <c r="C29" t="s">
        <v>29</v>
      </c>
      <c r="D29" t="s">
        <v>215</v>
      </c>
      <c r="E29" t="s">
        <v>428</v>
      </c>
      <c r="F29">
        <v>53465</v>
      </c>
      <c r="G29">
        <v>1</v>
      </c>
      <c r="H29">
        <v>1</v>
      </c>
      <c r="I29">
        <v>1</v>
      </c>
      <c r="J29">
        <v>17</v>
      </c>
      <c r="K29">
        <v>32</v>
      </c>
      <c r="L29">
        <v>8870</v>
      </c>
      <c r="M29">
        <v>4.46</v>
      </c>
      <c r="N29">
        <v>53.5</v>
      </c>
      <c r="O29">
        <v>2328963.0299999998</v>
      </c>
      <c r="P29">
        <v>1.04</v>
      </c>
      <c r="Q29">
        <f t="shared" si="0"/>
        <v>43.56</v>
      </c>
      <c r="R29">
        <f>ROUND(Q29*VLOOKUP(A29,IPCA!$D$2:$F$6,3,0),2)</f>
        <v>43.56</v>
      </c>
      <c r="S29">
        <v>11488</v>
      </c>
      <c r="T29">
        <v>347</v>
      </c>
      <c r="U29">
        <v>7835</v>
      </c>
      <c r="V29">
        <v>89</v>
      </c>
      <c r="W29">
        <v>13228</v>
      </c>
      <c r="X29">
        <v>6017</v>
      </c>
      <c r="Y29">
        <v>389</v>
      </c>
      <c r="Z29">
        <v>14</v>
      </c>
      <c r="AA29">
        <v>65</v>
      </c>
      <c r="AB29">
        <v>89610.62</v>
      </c>
      <c r="AC29">
        <v>89610.62</v>
      </c>
      <c r="AD29" s="2">
        <v>1378.62</v>
      </c>
      <c r="AE29">
        <v>1378.62</v>
      </c>
      <c r="AF29">
        <v>82</v>
      </c>
      <c r="AG29">
        <v>147</v>
      </c>
      <c r="AH29">
        <v>0.63800000000000001</v>
      </c>
    </row>
    <row r="30" spans="1:34" x14ac:dyDescent="0.3">
      <c r="A30">
        <v>2023</v>
      </c>
      <c r="B30">
        <v>2302305</v>
      </c>
      <c r="C30" t="s">
        <v>30</v>
      </c>
      <c r="D30" t="s">
        <v>216</v>
      </c>
      <c r="E30" t="s">
        <v>420</v>
      </c>
      <c r="F30">
        <v>32949</v>
      </c>
      <c r="G30">
        <v>1</v>
      </c>
      <c r="H30">
        <v>1</v>
      </c>
      <c r="I30">
        <v>0</v>
      </c>
      <c r="J30">
        <v>3</v>
      </c>
      <c r="K30">
        <v>9.1999999999999993</v>
      </c>
      <c r="L30">
        <v>4215</v>
      </c>
      <c r="M30">
        <v>4.1399999999999997</v>
      </c>
      <c r="N30">
        <v>68.3</v>
      </c>
      <c r="O30">
        <v>2046350.45</v>
      </c>
      <c r="P30">
        <v>1.8</v>
      </c>
      <c r="Q30">
        <f t="shared" si="0"/>
        <v>62.11</v>
      </c>
      <c r="R30">
        <f>ROUND(Q30*VLOOKUP(A30,IPCA!$D$2:$F$6,3,0),2)</f>
        <v>62.11</v>
      </c>
      <c r="S30">
        <v>5613</v>
      </c>
      <c r="T30">
        <v>463</v>
      </c>
      <c r="U30">
        <v>2407</v>
      </c>
      <c r="V30">
        <v>463</v>
      </c>
      <c r="W30">
        <v>8546</v>
      </c>
      <c r="X30">
        <v>4698</v>
      </c>
      <c r="Y30">
        <v>1732</v>
      </c>
      <c r="Z30">
        <v>6</v>
      </c>
      <c r="AA30">
        <v>10</v>
      </c>
      <c r="AB30">
        <v>12360.8</v>
      </c>
      <c r="AC30">
        <v>12360.8</v>
      </c>
      <c r="AD30" s="2">
        <v>1236.08</v>
      </c>
      <c r="AE30">
        <v>1236.08</v>
      </c>
      <c r="AF30">
        <v>54</v>
      </c>
      <c r="AG30">
        <v>64</v>
      </c>
      <c r="AH30">
        <v>0.623</v>
      </c>
    </row>
    <row r="31" spans="1:34" x14ac:dyDescent="0.3">
      <c r="A31">
        <v>2023</v>
      </c>
      <c r="B31">
        <v>2302404</v>
      </c>
      <c r="C31" t="s">
        <v>31</v>
      </c>
      <c r="D31" t="s">
        <v>217</v>
      </c>
      <c r="E31" t="s">
        <v>431</v>
      </c>
      <c r="F31">
        <v>50245</v>
      </c>
      <c r="G31">
        <v>1</v>
      </c>
      <c r="H31">
        <v>2</v>
      </c>
      <c r="I31">
        <v>0</v>
      </c>
      <c r="J31">
        <v>31</v>
      </c>
      <c r="K31">
        <v>61.5</v>
      </c>
      <c r="L31">
        <v>7793</v>
      </c>
      <c r="M31">
        <v>4.24</v>
      </c>
      <c r="N31">
        <v>65.900000000000006</v>
      </c>
      <c r="O31">
        <v>2421430.38</v>
      </c>
      <c r="P31">
        <v>0.91</v>
      </c>
      <c r="Q31">
        <f t="shared" si="0"/>
        <v>48.19</v>
      </c>
      <c r="R31">
        <f>ROUND(Q31*VLOOKUP(A31,IPCA!$D$2:$F$6,3,0),2)</f>
        <v>48.19</v>
      </c>
      <c r="S31">
        <v>11219</v>
      </c>
      <c r="T31">
        <v>0</v>
      </c>
      <c r="U31">
        <v>3409</v>
      </c>
      <c r="V31">
        <v>0</v>
      </c>
      <c r="W31">
        <v>16105</v>
      </c>
      <c r="X31">
        <v>8546</v>
      </c>
      <c r="Y31">
        <v>4419</v>
      </c>
      <c r="Z31">
        <v>11</v>
      </c>
      <c r="AA31">
        <v>20</v>
      </c>
      <c r="AB31">
        <v>26549.57</v>
      </c>
      <c r="AC31">
        <v>26549.57</v>
      </c>
      <c r="AD31" s="2">
        <v>1327.48</v>
      </c>
      <c r="AE31">
        <v>1327.48</v>
      </c>
      <c r="AF31">
        <v>88</v>
      </c>
      <c r="AG31">
        <v>108</v>
      </c>
      <c r="AH31">
        <v>0.59799999999999998</v>
      </c>
    </row>
    <row r="32" spans="1:34" x14ac:dyDescent="0.3">
      <c r="A32">
        <v>2023</v>
      </c>
      <c r="B32">
        <v>2302503</v>
      </c>
      <c r="C32" t="s">
        <v>32</v>
      </c>
      <c r="D32" t="s">
        <v>218</v>
      </c>
      <c r="E32" t="s">
        <v>418</v>
      </c>
      <c r="F32">
        <v>51616</v>
      </c>
      <c r="G32">
        <v>1</v>
      </c>
      <c r="H32">
        <v>2</v>
      </c>
      <c r="I32">
        <v>1</v>
      </c>
      <c r="J32">
        <v>6</v>
      </c>
      <c r="K32">
        <v>11.7</v>
      </c>
      <c r="L32">
        <v>7226</v>
      </c>
      <c r="M32">
        <v>4.3600000000000003</v>
      </c>
      <c r="N32">
        <v>58.3</v>
      </c>
      <c r="O32">
        <v>5438965.1299999999</v>
      </c>
      <c r="P32">
        <v>1.82</v>
      </c>
      <c r="Q32">
        <f t="shared" si="0"/>
        <v>105.37</v>
      </c>
      <c r="R32">
        <f>ROUND(Q32*VLOOKUP(A32,IPCA!$D$2:$F$6,3,0),2)</f>
        <v>105.37</v>
      </c>
      <c r="S32">
        <v>17109</v>
      </c>
      <c r="T32">
        <v>0</v>
      </c>
      <c r="U32">
        <v>12495</v>
      </c>
      <c r="V32">
        <v>0</v>
      </c>
      <c r="W32">
        <v>18505</v>
      </c>
      <c r="X32">
        <v>12492</v>
      </c>
      <c r="Y32">
        <v>1814</v>
      </c>
      <c r="Z32">
        <v>9</v>
      </c>
      <c r="AA32">
        <v>43</v>
      </c>
      <c r="AB32">
        <v>57485.33</v>
      </c>
      <c r="AC32">
        <v>57485.33</v>
      </c>
      <c r="AD32" s="2">
        <v>1336.87</v>
      </c>
      <c r="AE32">
        <v>1336.87</v>
      </c>
      <c r="AF32">
        <v>99</v>
      </c>
      <c r="AG32">
        <v>142</v>
      </c>
      <c r="AH32">
        <v>0.64700000000000002</v>
      </c>
    </row>
    <row r="33" spans="1:34" x14ac:dyDescent="0.3">
      <c r="A33">
        <v>2023</v>
      </c>
      <c r="B33">
        <v>2302602</v>
      </c>
      <c r="C33" t="s">
        <v>33</v>
      </c>
      <c r="D33" t="s">
        <v>219</v>
      </c>
      <c r="E33" t="s">
        <v>420</v>
      </c>
      <c r="F33">
        <v>62513</v>
      </c>
      <c r="G33">
        <v>1</v>
      </c>
      <c r="H33">
        <v>0</v>
      </c>
      <c r="I33">
        <v>0</v>
      </c>
      <c r="J33">
        <v>42</v>
      </c>
      <c r="K33">
        <v>67.400000000000006</v>
      </c>
      <c r="L33">
        <v>9942</v>
      </c>
      <c r="M33">
        <v>4.16</v>
      </c>
      <c r="N33">
        <v>68.7</v>
      </c>
      <c r="O33">
        <v>2554954</v>
      </c>
      <c r="P33">
        <v>1.1100000000000001</v>
      </c>
      <c r="Q33">
        <f t="shared" si="0"/>
        <v>40.869999999999997</v>
      </c>
      <c r="R33">
        <f>ROUND(Q33*VLOOKUP(A33,IPCA!$D$2:$F$6,3,0),2)</f>
        <v>40.869999999999997</v>
      </c>
      <c r="S33">
        <v>13659</v>
      </c>
      <c r="T33">
        <v>982</v>
      </c>
      <c r="U33">
        <v>6209</v>
      </c>
      <c r="V33">
        <v>630</v>
      </c>
      <c r="W33">
        <v>29462</v>
      </c>
      <c r="X33">
        <v>12554</v>
      </c>
      <c r="Y33">
        <v>6172</v>
      </c>
      <c r="Z33">
        <v>17</v>
      </c>
      <c r="AA33">
        <v>62</v>
      </c>
      <c r="AB33">
        <v>82006.539999999994</v>
      </c>
      <c r="AC33">
        <v>82006.539999999994</v>
      </c>
      <c r="AD33" s="2">
        <v>1322.69</v>
      </c>
      <c r="AE33">
        <v>1322.69</v>
      </c>
      <c r="AF33">
        <v>214</v>
      </c>
      <c r="AG33">
        <v>276</v>
      </c>
      <c r="AH33">
        <v>0.62</v>
      </c>
    </row>
    <row r="34" spans="1:34" x14ac:dyDescent="0.3">
      <c r="A34">
        <v>2023</v>
      </c>
      <c r="B34">
        <v>2302701</v>
      </c>
      <c r="C34" t="s">
        <v>34</v>
      </c>
      <c r="D34" t="s">
        <v>220</v>
      </c>
      <c r="E34" t="s">
        <v>418</v>
      </c>
      <c r="F34">
        <v>25027</v>
      </c>
      <c r="G34">
        <v>1</v>
      </c>
      <c r="H34">
        <v>1</v>
      </c>
      <c r="I34">
        <v>0</v>
      </c>
      <c r="J34">
        <v>5</v>
      </c>
      <c r="K34">
        <v>19.899999999999999</v>
      </c>
      <c r="L34">
        <v>3933</v>
      </c>
      <c r="M34">
        <v>4.28</v>
      </c>
      <c r="N34">
        <v>63.8</v>
      </c>
      <c r="O34">
        <v>676558.4</v>
      </c>
      <c r="P34">
        <v>0.66</v>
      </c>
      <c r="Q34">
        <f t="shared" si="0"/>
        <v>27.03</v>
      </c>
      <c r="R34">
        <f>ROUND(Q34*VLOOKUP(A34,IPCA!$D$2:$F$6,3,0),2)</f>
        <v>27.03</v>
      </c>
      <c r="S34">
        <v>5505</v>
      </c>
      <c r="T34">
        <v>254</v>
      </c>
      <c r="U34">
        <v>3280</v>
      </c>
      <c r="V34">
        <v>254</v>
      </c>
      <c r="W34">
        <v>7981</v>
      </c>
      <c r="X34">
        <v>4771</v>
      </c>
      <c r="Y34">
        <v>1202</v>
      </c>
      <c r="Z34">
        <v>7</v>
      </c>
      <c r="AA34">
        <v>15</v>
      </c>
      <c r="AB34">
        <v>22488.58</v>
      </c>
      <c r="AC34">
        <v>22488.58</v>
      </c>
      <c r="AD34" s="2">
        <v>1499.24</v>
      </c>
      <c r="AE34">
        <v>1499.24</v>
      </c>
      <c r="AF34">
        <v>72</v>
      </c>
      <c r="AG34">
        <v>87</v>
      </c>
      <c r="AH34">
        <v>0.63</v>
      </c>
    </row>
    <row r="35" spans="1:34" x14ac:dyDescent="0.3">
      <c r="A35">
        <v>2023</v>
      </c>
      <c r="B35">
        <v>2302800</v>
      </c>
      <c r="C35" t="s">
        <v>35</v>
      </c>
      <c r="D35" t="s">
        <v>221</v>
      </c>
      <c r="E35" t="s">
        <v>431</v>
      </c>
      <c r="F35">
        <v>74256</v>
      </c>
      <c r="G35">
        <v>2</v>
      </c>
      <c r="H35">
        <v>2</v>
      </c>
      <c r="I35">
        <v>6</v>
      </c>
      <c r="J35">
        <v>19</v>
      </c>
      <c r="K35">
        <v>25.6</v>
      </c>
      <c r="L35">
        <v>11631</v>
      </c>
      <c r="M35">
        <v>4.26</v>
      </c>
      <c r="N35">
        <v>64.400000000000006</v>
      </c>
      <c r="O35">
        <v>722192</v>
      </c>
      <c r="P35">
        <v>0.21</v>
      </c>
      <c r="Q35">
        <f t="shared" si="0"/>
        <v>9.73</v>
      </c>
      <c r="R35">
        <f>ROUND(Q35*VLOOKUP(A35,IPCA!$D$2:$F$6,3,0),2)</f>
        <v>9.73</v>
      </c>
      <c r="S35">
        <v>17590</v>
      </c>
      <c r="T35">
        <v>654</v>
      </c>
      <c r="U35">
        <v>6351</v>
      </c>
      <c r="V35">
        <v>114</v>
      </c>
      <c r="W35">
        <v>23398</v>
      </c>
      <c r="X35">
        <v>13938</v>
      </c>
      <c r="Y35">
        <v>3583</v>
      </c>
      <c r="Z35">
        <v>39</v>
      </c>
      <c r="AA35">
        <v>51</v>
      </c>
      <c r="AB35">
        <v>44352.08</v>
      </c>
      <c r="AC35">
        <v>44352.08</v>
      </c>
      <c r="AD35" s="2">
        <v>869.65</v>
      </c>
      <c r="AE35">
        <v>869.65</v>
      </c>
      <c r="AF35">
        <v>206</v>
      </c>
      <c r="AG35">
        <v>257</v>
      </c>
      <c r="AH35">
        <v>0.61199999999999999</v>
      </c>
    </row>
    <row r="36" spans="1:34" x14ac:dyDescent="0.3">
      <c r="A36">
        <v>2023</v>
      </c>
      <c r="B36">
        <v>2302909</v>
      </c>
      <c r="C36" t="s">
        <v>36</v>
      </c>
      <c r="D36" t="s">
        <v>222</v>
      </c>
      <c r="E36" t="s">
        <v>419</v>
      </c>
      <c r="F36">
        <v>17278</v>
      </c>
      <c r="G36">
        <v>1</v>
      </c>
      <c r="H36">
        <v>2</v>
      </c>
      <c r="I36">
        <v>0</v>
      </c>
      <c r="J36">
        <v>7</v>
      </c>
      <c r="K36">
        <v>40.6</v>
      </c>
      <c r="L36">
        <v>2482</v>
      </c>
      <c r="M36">
        <v>4.1500000000000004</v>
      </c>
      <c r="N36">
        <v>66.099999999999994</v>
      </c>
      <c r="O36">
        <v>157274.72</v>
      </c>
      <c r="P36">
        <v>0.18</v>
      </c>
      <c r="Q36">
        <f t="shared" si="0"/>
        <v>9.1</v>
      </c>
      <c r="R36">
        <f>ROUND(Q36*VLOOKUP(A36,IPCA!$D$2:$F$6,3,0),2)</f>
        <v>9.1</v>
      </c>
      <c r="S36">
        <v>3469</v>
      </c>
      <c r="T36">
        <v>0</v>
      </c>
      <c r="U36">
        <v>1430</v>
      </c>
      <c r="V36">
        <v>0</v>
      </c>
      <c r="W36">
        <v>5588</v>
      </c>
      <c r="X36">
        <v>3123</v>
      </c>
      <c r="Y36">
        <v>812</v>
      </c>
      <c r="Z36">
        <v>5</v>
      </c>
      <c r="AA36">
        <v>0</v>
      </c>
      <c r="AB36">
        <v>0</v>
      </c>
      <c r="AC36">
        <v>0</v>
      </c>
      <c r="AD36" s="2" t="s">
        <v>423</v>
      </c>
      <c r="AE36" t="s">
        <v>423</v>
      </c>
      <c r="AF36">
        <v>30</v>
      </c>
      <c r="AG36">
        <v>30</v>
      </c>
      <c r="AH36">
        <v>0.61099999999999999</v>
      </c>
    </row>
    <row r="37" spans="1:34" x14ac:dyDescent="0.3">
      <c r="A37">
        <v>2023</v>
      </c>
      <c r="B37">
        <v>2303006</v>
      </c>
      <c r="C37" t="s">
        <v>37</v>
      </c>
      <c r="D37" t="s">
        <v>223</v>
      </c>
      <c r="E37" t="s">
        <v>431</v>
      </c>
      <c r="F37">
        <v>16110</v>
      </c>
      <c r="G37">
        <v>1</v>
      </c>
      <c r="H37">
        <v>1</v>
      </c>
      <c r="I37">
        <v>1</v>
      </c>
      <c r="J37">
        <v>6</v>
      </c>
      <c r="K37">
        <v>36.6</v>
      </c>
      <c r="L37">
        <v>3060</v>
      </c>
      <c r="M37">
        <v>4.24</v>
      </c>
      <c r="N37">
        <v>64</v>
      </c>
      <c r="O37">
        <v>3939510.02</v>
      </c>
      <c r="P37">
        <v>3.52</v>
      </c>
      <c r="Q37">
        <f t="shared" si="0"/>
        <v>244.54</v>
      </c>
      <c r="R37">
        <f>ROUND(Q37*VLOOKUP(A37,IPCA!$D$2:$F$6,3,0),2)</f>
        <v>244.54</v>
      </c>
      <c r="S37">
        <v>5452</v>
      </c>
      <c r="T37">
        <v>0</v>
      </c>
      <c r="U37">
        <v>2879</v>
      </c>
      <c r="V37">
        <v>0</v>
      </c>
      <c r="W37">
        <v>4948</v>
      </c>
      <c r="X37">
        <v>3361</v>
      </c>
      <c r="Y37">
        <v>161</v>
      </c>
      <c r="Z37">
        <v>4</v>
      </c>
      <c r="AA37">
        <v>0</v>
      </c>
      <c r="AB37">
        <v>0</v>
      </c>
      <c r="AC37">
        <v>0</v>
      </c>
      <c r="AD37" s="2" t="s">
        <v>423</v>
      </c>
      <c r="AE37" t="s">
        <v>423</v>
      </c>
      <c r="AF37">
        <v>11</v>
      </c>
      <c r="AG37">
        <v>11</v>
      </c>
      <c r="AH37">
        <v>0.59199999999999997</v>
      </c>
    </row>
    <row r="38" spans="1:34" x14ac:dyDescent="0.3">
      <c r="A38">
        <v>2023</v>
      </c>
      <c r="B38">
        <v>2303105</v>
      </c>
      <c r="C38" t="s">
        <v>38</v>
      </c>
      <c r="D38" t="s">
        <v>224</v>
      </c>
      <c r="E38" t="s">
        <v>424</v>
      </c>
      <c r="F38">
        <v>17602</v>
      </c>
      <c r="G38">
        <v>1</v>
      </c>
      <c r="H38">
        <v>1</v>
      </c>
      <c r="I38">
        <v>0</v>
      </c>
      <c r="J38">
        <v>6</v>
      </c>
      <c r="K38">
        <v>34</v>
      </c>
      <c r="L38">
        <v>2845</v>
      </c>
      <c r="M38">
        <v>4.21</v>
      </c>
      <c r="N38">
        <v>66</v>
      </c>
      <c r="O38">
        <v>1977759.23</v>
      </c>
      <c r="P38">
        <v>1.86</v>
      </c>
      <c r="Q38">
        <f t="shared" si="0"/>
        <v>112.36</v>
      </c>
      <c r="R38">
        <f>ROUND(Q38*VLOOKUP(A38,IPCA!$D$2:$F$6,3,0),2)</f>
        <v>112.36</v>
      </c>
      <c r="S38">
        <v>4893</v>
      </c>
      <c r="T38">
        <v>412</v>
      </c>
      <c r="U38">
        <v>2572</v>
      </c>
      <c r="V38">
        <v>0</v>
      </c>
      <c r="W38">
        <v>6711</v>
      </c>
      <c r="X38">
        <v>3556</v>
      </c>
      <c r="Y38">
        <v>1739</v>
      </c>
      <c r="Z38">
        <v>2</v>
      </c>
      <c r="AA38">
        <v>0</v>
      </c>
      <c r="AB38">
        <v>0</v>
      </c>
      <c r="AC38">
        <v>0</v>
      </c>
      <c r="AD38" s="2" t="s">
        <v>423</v>
      </c>
      <c r="AE38" t="s">
        <v>423</v>
      </c>
      <c r="AF38">
        <v>28</v>
      </c>
      <c r="AG38">
        <v>28</v>
      </c>
      <c r="AH38">
        <v>0.59599999999999997</v>
      </c>
    </row>
    <row r="39" spans="1:34" x14ac:dyDescent="0.3">
      <c r="A39">
        <v>2023</v>
      </c>
      <c r="B39">
        <v>2303204</v>
      </c>
      <c r="C39" t="s">
        <v>39</v>
      </c>
      <c r="D39" t="s">
        <v>225</v>
      </c>
      <c r="E39" t="s">
        <v>418</v>
      </c>
      <c r="F39">
        <v>26328</v>
      </c>
      <c r="G39">
        <v>1</v>
      </c>
      <c r="H39">
        <v>1</v>
      </c>
      <c r="I39">
        <v>0</v>
      </c>
      <c r="J39">
        <v>3</v>
      </c>
      <c r="K39">
        <v>11.4</v>
      </c>
      <c r="L39">
        <v>4641</v>
      </c>
      <c r="M39">
        <v>4.28</v>
      </c>
      <c r="N39">
        <v>62.8</v>
      </c>
      <c r="O39">
        <v>1542230.18</v>
      </c>
      <c r="P39">
        <v>1.45</v>
      </c>
      <c r="Q39">
        <f t="shared" si="0"/>
        <v>58.58</v>
      </c>
      <c r="R39">
        <f>ROUND(Q39*VLOOKUP(A39,IPCA!$D$2:$F$6,3,0),2)</f>
        <v>58.58</v>
      </c>
      <c r="S39">
        <v>6268</v>
      </c>
      <c r="T39">
        <v>198</v>
      </c>
      <c r="U39">
        <v>4262</v>
      </c>
      <c r="V39">
        <v>198</v>
      </c>
      <c r="W39">
        <v>9042</v>
      </c>
      <c r="X39">
        <v>5180</v>
      </c>
      <c r="Y39">
        <v>1411</v>
      </c>
      <c r="Z39">
        <v>13</v>
      </c>
      <c r="AA39">
        <v>3</v>
      </c>
      <c r="AB39">
        <v>4498.5600000000004</v>
      </c>
      <c r="AC39">
        <v>4498.5600000000004</v>
      </c>
      <c r="AD39" s="2">
        <v>1499.52</v>
      </c>
      <c r="AE39">
        <v>1499.52</v>
      </c>
      <c r="AF39">
        <v>51</v>
      </c>
      <c r="AG39">
        <v>54</v>
      </c>
      <c r="AH39">
        <v>0.57799999999999996</v>
      </c>
    </row>
    <row r="40" spans="1:34" x14ac:dyDescent="0.3">
      <c r="A40">
        <v>2023</v>
      </c>
      <c r="B40">
        <v>2303303</v>
      </c>
      <c r="C40" t="s">
        <v>40</v>
      </c>
      <c r="D40" t="s">
        <v>226</v>
      </c>
      <c r="E40" t="s">
        <v>421</v>
      </c>
      <c r="F40">
        <v>16911</v>
      </c>
      <c r="G40">
        <v>1</v>
      </c>
      <c r="H40">
        <v>0</v>
      </c>
      <c r="I40">
        <v>0</v>
      </c>
      <c r="J40">
        <v>2</v>
      </c>
      <c r="K40">
        <v>11.8</v>
      </c>
      <c r="L40">
        <v>2339</v>
      </c>
      <c r="M40">
        <v>4.1900000000000004</v>
      </c>
      <c r="N40">
        <v>69.099999999999994</v>
      </c>
      <c r="O40">
        <v>581646.61</v>
      </c>
      <c r="P40">
        <v>0.74</v>
      </c>
      <c r="Q40">
        <f t="shared" si="0"/>
        <v>34.39</v>
      </c>
      <c r="R40">
        <f>ROUND(Q40*VLOOKUP(A40,IPCA!$D$2:$F$6,3,0),2)</f>
        <v>34.39</v>
      </c>
      <c r="S40">
        <v>3103</v>
      </c>
      <c r="T40">
        <v>0</v>
      </c>
      <c r="U40">
        <v>2554</v>
      </c>
      <c r="V40">
        <v>0</v>
      </c>
      <c r="W40">
        <v>3473</v>
      </c>
      <c r="X40">
        <v>2501</v>
      </c>
      <c r="Y40">
        <v>0</v>
      </c>
      <c r="Z40">
        <v>2</v>
      </c>
      <c r="AA40">
        <v>3</v>
      </c>
      <c r="AB40">
        <v>4678.6400000000003</v>
      </c>
      <c r="AC40">
        <v>4678.6400000000003</v>
      </c>
      <c r="AD40" s="2">
        <v>1559.55</v>
      </c>
      <c r="AE40">
        <v>1559.55</v>
      </c>
      <c r="AF40">
        <v>23</v>
      </c>
      <c r="AG40">
        <v>26</v>
      </c>
      <c r="AH40">
        <v>0.59699999999999998</v>
      </c>
    </row>
    <row r="41" spans="1:34" x14ac:dyDescent="0.3">
      <c r="A41">
        <v>2023</v>
      </c>
      <c r="B41">
        <v>2303402</v>
      </c>
      <c r="C41" t="s">
        <v>41</v>
      </c>
      <c r="D41" t="s">
        <v>227</v>
      </c>
      <c r="E41" t="s">
        <v>432</v>
      </c>
      <c r="F41">
        <v>17267</v>
      </c>
      <c r="G41">
        <v>1</v>
      </c>
      <c r="H41">
        <v>0</v>
      </c>
      <c r="I41">
        <v>0</v>
      </c>
      <c r="J41">
        <v>3</v>
      </c>
      <c r="K41">
        <v>17.399999999999999</v>
      </c>
      <c r="L41">
        <v>3053</v>
      </c>
      <c r="M41">
        <v>4.3600000000000003</v>
      </c>
      <c r="N41">
        <v>59.7</v>
      </c>
      <c r="O41">
        <v>278817.84999999998</v>
      </c>
      <c r="P41">
        <v>0.33</v>
      </c>
      <c r="Q41">
        <f t="shared" si="0"/>
        <v>16.149999999999999</v>
      </c>
      <c r="R41">
        <f>ROUND(Q41*VLOOKUP(A41,IPCA!$D$2:$F$6,3,0),2)</f>
        <v>16.149999999999999</v>
      </c>
      <c r="S41">
        <v>4157</v>
      </c>
      <c r="T41">
        <v>260</v>
      </c>
      <c r="U41">
        <v>2955</v>
      </c>
      <c r="V41">
        <v>260</v>
      </c>
      <c r="W41">
        <v>4155</v>
      </c>
      <c r="X41">
        <v>3017</v>
      </c>
      <c r="Y41">
        <v>0</v>
      </c>
      <c r="Z41">
        <v>2</v>
      </c>
      <c r="AA41">
        <v>3</v>
      </c>
      <c r="AB41">
        <v>4052.01</v>
      </c>
      <c r="AC41">
        <v>4052.01</v>
      </c>
      <c r="AD41" s="2">
        <v>1350.67</v>
      </c>
      <c r="AE41">
        <v>1350.67</v>
      </c>
      <c r="AF41">
        <v>29</v>
      </c>
      <c r="AG41">
        <v>32</v>
      </c>
      <c r="AH41">
        <v>0.59299999999999997</v>
      </c>
    </row>
    <row r="42" spans="1:34" x14ac:dyDescent="0.3">
      <c r="A42">
        <v>2023</v>
      </c>
      <c r="B42">
        <v>2303501</v>
      </c>
      <c r="C42" t="s">
        <v>42</v>
      </c>
      <c r="D42" t="s">
        <v>228</v>
      </c>
      <c r="E42" t="s">
        <v>427</v>
      </c>
      <c r="F42">
        <v>73316</v>
      </c>
      <c r="G42">
        <v>1</v>
      </c>
      <c r="H42">
        <v>0</v>
      </c>
      <c r="I42">
        <v>1</v>
      </c>
      <c r="J42">
        <v>46</v>
      </c>
      <c r="K42">
        <v>63.3</v>
      </c>
      <c r="L42">
        <v>11513</v>
      </c>
      <c r="M42">
        <v>4.47</v>
      </c>
      <c r="N42">
        <v>52.8</v>
      </c>
      <c r="O42">
        <v>1783958.56</v>
      </c>
      <c r="P42">
        <v>0.57999999999999996</v>
      </c>
      <c r="Q42">
        <f t="shared" si="0"/>
        <v>24.33</v>
      </c>
      <c r="R42">
        <f>ROUND(Q42*VLOOKUP(A42,IPCA!$D$2:$F$6,3,0),2)</f>
        <v>24.33</v>
      </c>
      <c r="S42">
        <v>16157</v>
      </c>
      <c r="T42">
        <v>458</v>
      </c>
      <c r="U42">
        <v>9986</v>
      </c>
      <c r="V42">
        <v>0</v>
      </c>
      <c r="W42">
        <v>22086</v>
      </c>
      <c r="X42">
        <v>12712</v>
      </c>
      <c r="Y42">
        <v>2685</v>
      </c>
      <c r="Z42">
        <v>20</v>
      </c>
      <c r="AA42">
        <v>47</v>
      </c>
      <c r="AB42">
        <v>60924.08</v>
      </c>
      <c r="AC42">
        <v>60924.08</v>
      </c>
      <c r="AD42" s="2">
        <v>1296.26</v>
      </c>
      <c r="AE42">
        <v>1296.26</v>
      </c>
      <c r="AF42">
        <v>172</v>
      </c>
      <c r="AG42">
        <v>219</v>
      </c>
      <c r="AH42">
        <v>0.64600000000000002</v>
      </c>
    </row>
    <row r="43" spans="1:34" x14ac:dyDescent="0.3">
      <c r="A43">
        <v>2023</v>
      </c>
      <c r="B43">
        <v>2303600</v>
      </c>
      <c r="C43" t="s">
        <v>43</v>
      </c>
      <c r="D43" t="s">
        <v>229</v>
      </c>
      <c r="E43" t="s">
        <v>421</v>
      </c>
      <c r="F43">
        <v>9742</v>
      </c>
      <c r="G43">
        <v>1</v>
      </c>
      <c r="H43">
        <v>0</v>
      </c>
      <c r="I43">
        <v>0</v>
      </c>
      <c r="J43">
        <v>1</v>
      </c>
      <c r="K43">
        <v>9.8000000000000007</v>
      </c>
      <c r="L43">
        <v>1544</v>
      </c>
      <c r="M43">
        <v>4.3899999999999997</v>
      </c>
      <c r="N43">
        <v>57.9</v>
      </c>
      <c r="O43">
        <v>398197.84</v>
      </c>
      <c r="P43">
        <v>0.65</v>
      </c>
      <c r="Q43">
        <f t="shared" si="0"/>
        <v>40.869999999999997</v>
      </c>
      <c r="R43">
        <f>ROUND(Q43*VLOOKUP(A43,IPCA!$D$2:$F$6,3,0),2)</f>
        <v>40.869999999999997</v>
      </c>
      <c r="S43">
        <v>2237</v>
      </c>
      <c r="T43">
        <v>0</v>
      </c>
      <c r="U43">
        <v>1323</v>
      </c>
      <c r="V43">
        <v>0</v>
      </c>
      <c r="W43">
        <v>3514</v>
      </c>
      <c r="X43">
        <v>1864</v>
      </c>
      <c r="Y43">
        <v>815</v>
      </c>
      <c r="Z43">
        <v>2</v>
      </c>
      <c r="AA43">
        <v>0</v>
      </c>
      <c r="AB43">
        <v>0</v>
      </c>
      <c r="AC43">
        <v>0</v>
      </c>
      <c r="AD43" s="2" t="s">
        <v>423</v>
      </c>
      <c r="AE43" t="s">
        <v>423</v>
      </c>
      <c r="AF43">
        <v>5</v>
      </c>
      <c r="AG43">
        <v>5</v>
      </c>
      <c r="AH43">
        <v>0.61799999999999999</v>
      </c>
    </row>
    <row r="44" spans="1:34" x14ac:dyDescent="0.3">
      <c r="A44">
        <v>2023</v>
      </c>
      <c r="B44">
        <v>2303659</v>
      </c>
      <c r="C44" t="s">
        <v>44</v>
      </c>
      <c r="D44" t="s">
        <v>230</v>
      </c>
      <c r="E44" t="s">
        <v>429</v>
      </c>
      <c r="F44">
        <v>10497</v>
      </c>
      <c r="G44">
        <v>1</v>
      </c>
      <c r="H44">
        <v>1</v>
      </c>
      <c r="I44">
        <v>0</v>
      </c>
      <c r="J44">
        <v>1</v>
      </c>
      <c r="K44">
        <v>9.6</v>
      </c>
      <c r="L44">
        <v>1416</v>
      </c>
      <c r="M44">
        <v>4.04</v>
      </c>
      <c r="N44">
        <v>74.599999999999994</v>
      </c>
      <c r="O44">
        <v>896478.53</v>
      </c>
      <c r="P44">
        <v>1.42</v>
      </c>
      <c r="Q44">
        <f t="shared" si="0"/>
        <v>85.4</v>
      </c>
      <c r="R44">
        <f>ROUND(Q44*VLOOKUP(A44,IPCA!$D$2:$F$6,3,0),2)</f>
        <v>85.4</v>
      </c>
      <c r="S44">
        <v>3383</v>
      </c>
      <c r="T44">
        <v>0</v>
      </c>
      <c r="U44">
        <v>1071</v>
      </c>
      <c r="V44">
        <v>0</v>
      </c>
      <c r="W44">
        <v>4972</v>
      </c>
      <c r="X44">
        <v>2578</v>
      </c>
      <c r="Y44">
        <v>1125</v>
      </c>
      <c r="Z44">
        <v>0</v>
      </c>
      <c r="AA44">
        <v>0</v>
      </c>
      <c r="AB44">
        <v>0</v>
      </c>
      <c r="AC44">
        <v>0</v>
      </c>
      <c r="AD44" s="2" t="s">
        <v>423</v>
      </c>
      <c r="AE44" t="s">
        <v>423</v>
      </c>
      <c r="AF44">
        <v>7</v>
      </c>
      <c r="AG44">
        <v>7</v>
      </c>
      <c r="AH44">
        <v>0.60899999999999999</v>
      </c>
    </row>
    <row r="45" spans="1:34" x14ac:dyDescent="0.3">
      <c r="A45">
        <v>2023</v>
      </c>
      <c r="B45">
        <v>2303709</v>
      </c>
      <c r="C45" t="s">
        <v>45</v>
      </c>
      <c r="D45" t="s">
        <v>231</v>
      </c>
      <c r="E45" t="s">
        <v>427</v>
      </c>
      <c r="F45">
        <v>358845</v>
      </c>
      <c r="G45">
        <v>1</v>
      </c>
      <c r="H45">
        <v>4</v>
      </c>
      <c r="I45">
        <v>0</v>
      </c>
      <c r="J45">
        <v>233</v>
      </c>
      <c r="K45">
        <v>65.5</v>
      </c>
      <c r="L45">
        <v>49806</v>
      </c>
      <c r="M45">
        <v>4.5</v>
      </c>
      <c r="N45">
        <v>50.6</v>
      </c>
      <c r="O45">
        <v>1103177.42</v>
      </c>
      <c r="P45">
        <v>0.08</v>
      </c>
      <c r="Q45">
        <f t="shared" si="0"/>
        <v>3.07</v>
      </c>
      <c r="R45">
        <f>ROUND(Q45*VLOOKUP(A45,IPCA!$D$2:$F$6,3,0),2)</f>
        <v>3.07</v>
      </c>
      <c r="S45">
        <v>74681</v>
      </c>
      <c r="T45">
        <v>9188</v>
      </c>
      <c r="U45">
        <v>38983</v>
      </c>
      <c r="V45">
        <v>8010</v>
      </c>
      <c r="W45">
        <v>99379</v>
      </c>
      <c r="X45">
        <v>60386</v>
      </c>
      <c r="Y45">
        <v>10427</v>
      </c>
      <c r="Z45">
        <v>116</v>
      </c>
      <c r="AA45">
        <v>416</v>
      </c>
      <c r="AB45">
        <v>635201.9</v>
      </c>
      <c r="AC45">
        <v>635201.9</v>
      </c>
      <c r="AD45" s="2">
        <v>1526.93</v>
      </c>
      <c r="AE45">
        <v>1526.93</v>
      </c>
      <c r="AF45">
        <v>1446</v>
      </c>
      <c r="AG45">
        <v>1862</v>
      </c>
      <c r="AH45">
        <v>0.68200000000000005</v>
      </c>
    </row>
    <row r="46" spans="1:34" x14ac:dyDescent="0.3">
      <c r="A46">
        <v>2023</v>
      </c>
      <c r="B46">
        <v>2303808</v>
      </c>
      <c r="C46" t="s">
        <v>46</v>
      </c>
      <c r="D46" t="s">
        <v>232</v>
      </c>
      <c r="E46" t="s">
        <v>421</v>
      </c>
      <c r="F46">
        <v>22152</v>
      </c>
      <c r="G46">
        <v>1</v>
      </c>
      <c r="H46">
        <v>1</v>
      </c>
      <c r="I46">
        <v>0</v>
      </c>
      <c r="J46">
        <v>9</v>
      </c>
      <c r="K46">
        <v>40.299999999999997</v>
      </c>
      <c r="L46">
        <v>2997</v>
      </c>
      <c r="M46">
        <v>4.22</v>
      </c>
      <c r="N46">
        <v>66.2</v>
      </c>
      <c r="O46">
        <v>660723.61</v>
      </c>
      <c r="P46">
        <v>0.66</v>
      </c>
      <c r="Q46">
        <f t="shared" si="0"/>
        <v>29.83</v>
      </c>
      <c r="R46">
        <f>ROUND(Q46*VLOOKUP(A46,IPCA!$D$2:$F$6,3,0),2)</f>
        <v>29.83</v>
      </c>
      <c r="S46">
        <v>4659</v>
      </c>
      <c r="T46">
        <v>997</v>
      </c>
      <c r="U46">
        <v>2535</v>
      </c>
      <c r="V46">
        <v>997</v>
      </c>
      <c r="W46">
        <v>7331</v>
      </c>
      <c r="X46">
        <v>4058</v>
      </c>
      <c r="Y46">
        <v>1316</v>
      </c>
      <c r="Z46">
        <v>2</v>
      </c>
      <c r="AA46">
        <v>8</v>
      </c>
      <c r="AB46">
        <v>7241.3</v>
      </c>
      <c r="AC46">
        <v>7241.3</v>
      </c>
      <c r="AD46" s="2">
        <v>905.16</v>
      </c>
      <c r="AE46">
        <v>905.16</v>
      </c>
      <c r="AF46">
        <v>25</v>
      </c>
      <c r="AG46">
        <v>33</v>
      </c>
      <c r="AH46">
        <v>0.627</v>
      </c>
    </row>
    <row r="47" spans="1:34" x14ac:dyDescent="0.3">
      <c r="A47">
        <v>2023</v>
      </c>
      <c r="B47">
        <v>2303907</v>
      </c>
      <c r="C47" t="s">
        <v>47</v>
      </c>
      <c r="D47" t="s">
        <v>233</v>
      </c>
      <c r="E47" t="s">
        <v>420</v>
      </c>
      <c r="F47">
        <v>12450</v>
      </c>
      <c r="G47">
        <v>1</v>
      </c>
      <c r="H47">
        <v>0</v>
      </c>
      <c r="I47">
        <v>0</v>
      </c>
      <c r="J47">
        <v>4</v>
      </c>
      <c r="K47">
        <v>32.1</v>
      </c>
      <c r="L47">
        <v>2244</v>
      </c>
      <c r="M47">
        <v>4.07</v>
      </c>
      <c r="N47">
        <v>72.599999999999994</v>
      </c>
      <c r="O47">
        <v>180952</v>
      </c>
      <c r="P47">
        <v>0.31</v>
      </c>
      <c r="Q47">
        <f t="shared" si="0"/>
        <v>14.53</v>
      </c>
      <c r="R47">
        <f>ROUND(Q47*VLOOKUP(A47,IPCA!$D$2:$F$6,3,0),2)</f>
        <v>14.53</v>
      </c>
      <c r="S47">
        <v>3061</v>
      </c>
      <c r="T47">
        <v>0</v>
      </c>
      <c r="U47">
        <v>1858</v>
      </c>
      <c r="V47">
        <v>0</v>
      </c>
      <c r="W47">
        <v>3424</v>
      </c>
      <c r="X47">
        <v>2302</v>
      </c>
      <c r="Y47">
        <v>0</v>
      </c>
      <c r="Z47">
        <v>3</v>
      </c>
      <c r="AA47">
        <v>0</v>
      </c>
      <c r="AB47">
        <v>0</v>
      </c>
      <c r="AC47">
        <v>0</v>
      </c>
      <c r="AD47" s="2" t="s">
        <v>423</v>
      </c>
      <c r="AE47" t="s">
        <v>423</v>
      </c>
      <c r="AF47">
        <v>9</v>
      </c>
      <c r="AG47">
        <v>9</v>
      </c>
      <c r="AH47">
        <v>0.58599999999999997</v>
      </c>
    </row>
    <row r="48" spans="1:34" x14ac:dyDescent="0.3">
      <c r="A48">
        <v>2023</v>
      </c>
      <c r="B48">
        <v>2303931</v>
      </c>
      <c r="C48" t="s">
        <v>48</v>
      </c>
      <c r="D48" t="s">
        <v>234</v>
      </c>
      <c r="E48" t="s">
        <v>430</v>
      </c>
      <c r="F48">
        <v>12054</v>
      </c>
      <c r="G48">
        <v>1</v>
      </c>
      <c r="H48">
        <v>0</v>
      </c>
      <c r="I48">
        <v>0</v>
      </c>
      <c r="J48">
        <v>5</v>
      </c>
      <c r="K48">
        <v>41.3</v>
      </c>
      <c r="L48">
        <v>2068</v>
      </c>
      <c r="M48">
        <v>4.1100000000000003</v>
      </c>
      <c r="N48">
        <v>71.5</v>
      </c>
      <c r="O48">
        <v>1254303.67</v>
      </c>
      <c r="P48">
        <v>1.8</v>
      </c>
      <c r="Q48">
        <f t="shared" si="0"/>
        <v>104.06</v>
      </c>
      <c r="R48">
        <f>ROUND(Q48*VLOOKUP(A48,IPCA!$D$2:$F$6,3,0),2)</f>
        <v>104.06</v>
      </c>
      <c r="S48">
        <v>2929</v>
      </c>
      <c r="T48">
        <v>0</v>
      </c>
      <c r="U48">
        <v>1451</v>
      </c>
      <c r="V48">
        <v>0</v>
      </c>
      <c r="W48">
        <v>3783</v>
      </c>
      <c r="X48">
        <v>2170</v>
      </c>
      <c r="Y48">
        <v>568</v>
      </c>
      <c r="Z48">
        <v>5</v>
      </c>
      <c r="AA48">
        <v>0</v>
      </c>
      <c r="AB48">
        <v>0</v>
      </c>
      <c r="AC48">
        <v>0</v>
      </c>
      <c r="AD48" s="2" t="s">
        <v>423</v>
      </c>
      <c r="AE48" t="s">
        <v>423</v>
      </c>
      <c r="AF48">
        <v>8</v>
      </c>
      <c r="AG48">
        <v>8</v>
      </c>
      <c r="AH48">
        <v>0.58499999999999996</v>
      </c>
    </row>
    <row r="49" spans="1:34" x14ac:dyDescent="0.3">
      <c r="A49">
        <v>2023</v>
      </c>
      <c r="B49">
        <v>2303956</v>
      </c>
      <c r="C49" t="s">
        <v>49</v>
      </c>
      <c r="D49" t="s">
        <v>235</v>
      </c>
      <c r="E49" t="s">
        <v>427</v>
      </c>
      <c r="F49">
        <v>20197</v>
      </c>
      <c r="G49">
        <v>1</v>
      </c>
      <c r="H49">
        <v>0</v>
      </c>
      <c r="I49">
        <v>0</v>
      </c>
      <c r="J49">
        <v>5</v>
      </c>
      <c r="K49">
        <v>24.8</v>
      </c>
      <c r="L49">
        <v>3206</v>
      </c>
      <c r="M49">
        <v>4.42</v>
      </c>
      <c r="N49">
        <v>55.8</v>
      </c>
      <c r="O49">
        <v>2418356.9500000002</v>
      </c>
      <c r="P49">
        <v>2.1800000000000002</v>
      </c>
      <c r="Q49">
        <f t="shared" si="0"/>
        <v>119.74</v>
      </c>
      <c r="R49">
        <f>ROUND(Q49*VLOOKUP(A49,IPCA!$D$2:$F$6,3,0),2)</f>
        <v>119.74</v>
      </c>
      <c r="S49">
        <v>4770</v>
      </c>
      <c r="T49">
        <v>257</v>
      </c>
      <c r="U49">
        <v>2776</v>
      </c>
      <c r="V49">
        <v>0</v>
      </c>
      <c r="W49">
        <v>6383</v>
      </c>
      <c r="X49">
        <v>3361</v>
      </c>
      <c r="Y49">
        <v>1241</v>
      </c>
      <c r="Z49">
        <v>3</v>
      </c>
      <c r="AA49">
        <v>16</v>
      </c>
      <c r="AB49">
        <v>23954.86</v>
      </c>
      <c r="AC49">
        <v>23954.86</v>
      </c>
      <c r="AD49" s="2">
        <v>1497.18</v>
      </c>
      <c r="AE49">
        <v>1497.18</v>
      </c>
      <c r="AF49">
        <v>36</v>
      </c>
      <c r="AG49">
        <v>52</v>
      </c>
      <c r="AH49">
        <v>0.60399999999999998</v>
      </c>
    </row>
    <row r="50" spans="1:34" x14ac:dyDescent="0.3">
      <c r="A50">
        <v>2023</v>
      </c>
      <c r="B50">
        <v>2304004</v>
      </c>
      <c r="C50" t="s">
        <v>50</v>
      </c>
      <c r="D50" t="s">
        <v>236</v>
      </c>
      <c r="E50" t="s">
        <v>424</v>
      </c>
      <c r="F50">
        <v>20888</v>
      </c>
      <c r="G50">
        <v>1</v>
      </c>
      <c r="H50">
        <v>0</v>
      </c>
      <c r="I50">
        <v>0</v>
      </c>
      <c r="J50">
        <v>7</v>
      </c>
      <c r="K50">
        <v>33.4</v>
      </c>
      <c r="L50">
        <v>3268</v>
      </c>
      <c r="M50">
        <v>4.0199999999999996</v>
      </c>
      <c r="N50">
        <v>74.900000000000006</v>
      </c>
      <c r="O50">
        <v>1532064.18</v>
      </c>
      <c r="P50">
        <v>1.39</v>
      </c>
      <c r="Q50">
        <f t="shared" si="0"/>
        <v>73.349999999999994</v>
      </c>
      <c r="R50">
        <f>ROUND(Q50*VLOOKUP(A50,IPCA!$D$2:$F$6,3,0),2)</f>
        <v>73.349999999999994</v>
      </c>
      <c r="S50">
        <v>5932</v>
      </c>
      <c r="T50">
        <v>0</v>
      </c>
      <c r="U50">
        <v>4377</v>
      </c>
      <c r="V50">
        <v>0</v>
      </c>
      <c r="W50">
        <v>8151</v>
      </c>
      <c r="X50">
        <v>3958</v>
      </c>
      <c r="Y50">
        <v>1601</v>
      </c>
      <c r="Z50">
        <v>5</v>
      </c>
      <c r="AA50">
        <v>23</v>
      </c>
      <c r="AB50">
        <v>32459.279999999999</v>
      </c>
      <c r="AC50">
        <v>32459.279999999999</v>
      </c>
      <c r="AD50" s="2">
        <v>1411.27</v>
      </c>
      <c r="AE50">
        <v>1411.27</v>
      </c>
      <c r="AF50">
        <v>26</v>
      </c>
      <c r="AG50">
        <v>49</v>
      </c>
      <c r="AH50">
        <v>0.61</v>
      </c>
    </row>
    <row r="51" spans="1:34" x14ac:dyDescent="0.3">
      <c r="A51">
        <v>2023</v>
      </c>
      <c r="B51">
        <v>2304103</v>
      </c>
      <c r="C51" t="s">
        <v>51</v>
      </c>
      <c r="D51" t="s">
        <v>237</v>
      </c>
      <c r="E51" t="s">
        <v>429</v>
      </c>
      <c r="F51">
        <v>76696</v>
      </c>
      <c r="G51">
        <v>2</v>
      </c>
      <c r="H51">
        <v>2</v>
      </c>
      <c r="I51">
        <v>1</v>
      </c>
      <c r="J51">
        <v>21</v>
      </c>
      <c r="K51">
        <v>27.5</v>
      </c>
      <c r="L51">
        <v>10736</v>
      </c>
      <c r="M51">
        <v>4.29</v>
      </c>
      <c r="N51">
        <v>62.7</v>
      </c>
      <c r="O51">
        <v>5048548.83</v>
      </c>
      <c r="P51">
        <v>1.57</v>
      </c>
      <c r="Q51">
        <f t="shared" si="0"/>
        <v>65.83</v>
      </c>
      <c r="R51">
        <f>ROUND(Q51*VLOOKUP(A51,IPCA!$D$2:$F$6,3,0),2)</f>
        <v>65.83</v>
      </c>
      <c r="S51">
        <v>15511</v>
      </c>
      <c r="T51">
        <v>432</v>
      </c>
      <c r="U51">
        <v>12600</v>
      </c>
      <c r="V51">
        <v>432</v>
      </c>
      <c r="W51">
        <v>24099</v>
      </c>
      <c r="X51">
        <v>13698</v>
      </c>
      <c r="Y51">
        <v>4375</v>
      </c>
      <c r="Z51">
        <v>32</v>
      </c>
      <c r="AA51">
        <v>70</v>
      </c>
      <c r="AB51">
        <v>112335.83</v>
      </c>
      <c r="AC51">
        <v>112335.83</v>
      </c>
      <c r="AD51" s="2">
        <v>1604.8</v>
      </c>
      <c r="AE51">
        <v>1604.8</v>
      </c>
      <c r="AF51">
        <v>210</v>
      </c>
      <c r="AG51">
        <v>280</v>
      </c>
      <c r="AH51">
        <v>0.64400000000000002</v>
      </c>
    </row>
    <row r="52" spans="1:34" x14ac:dyDescent="0.3">
      <c r="A52">
        <v>2023</v>
      </c>
      <c r="B52">
        <v>2304202</v>
      </c>
      <c r="C52" t="s">
        <v>52</v>
      </c>
      <c r="D52" t="s">
        <v>238</v>
      </c>
      <c r="E52" t="s">
        <v>418</v>
      </c>
      <c r="F52">
        <v>131902</v>
      </c>
      <c r="G52">
        <v>3</v>
      </c>
      <c r="H52">
        <v>13</v>
      </c>
      <c r="I52">
        <v>2</v>
      </c>
      <c r="J52">
        <v>37</v>
      </c>
      <c r="K52">
        <v>28.2</v>
      </c>
      <c r="L52">
        <v>17720</v>
      </c>
      <c r="M52">
        <v>4.3600000000000003</v>
      </c>
      <c r="N52">
        <v>58.4</v>
      </c>
      <c r="O52">
        <v>3809791.77</v>
      </c>
      <c r="P52">
        <v>0.74</v>
      </c>
      <c r="Q52">
        <f t="shared" si="0"/>
        <v>28.88</v>
      </c>
      <c r="R52">
        <f>ROUND(Q52*VLOOKUP(A52,IPCA!$D$2:$F$6,3,0),2)</f>
        <v>28.88</v>
      </c>
      <c r="S52">
        <v>24642</v>
      </c>
      <c r="T52">
        <v>1141</v>
      </c>
      <c r="U52">
        <v>17557</v>
      </c>
      <c r="V52">
        <v>1141</v>
      </c>
      <c r="W52">
        <v>35264</v>
      </c>
      <c r="X52">
        <v>24084</v>
      </c>
      <c r="Y52">
        <v>1307</v>
      </c>
      <c r="Z52">
        <v>51</v>
      </c>
      <c r="AA52">
        <v>251</v>
      </c>
      <c r="AB52">
        <v>323770.7</v>
      </c>
      <c r="AC52">
        <v>323770.7</v>
      </c>
      <c r="AD52" s="2">
        <v>1289.92</v>
      </c>
      <c r="AE52">
        <v>1289.92</v>
      </c>
      <c r="AF52">
        <v>521</v>
      </c>
      <c r="AG52">
        <v>772</v>
      </c>
      <c r="AH52">
        <v>0.71299999999999997</v>
      </c>
    </row>
    <row r="53" spans="1:34" x14ac:dyDescent="0.3">
      <c r="A53">
        <v>2023</v>
      </c>
      <c r="B53">
        <v>2304236</v>
      </c>
      <c r="C53" t="s">
        <v>53</v>
      </c>
      <c r="D53" t="s">
        <v>239</v>
      </c>
      <c r="E53" t="s">
        <v>432</v>
      </c>
      <c r="F53">
        <v>17516</v>
      </c>
      <c r="G53">
        <v>1</v>
      </c>
      <c r="H53">
        <v>0</v>
      </c>
      <c r="I53">
        <v>0</v>
      </c>
      <c r="J53">
        <v>1</v>
      </c>
      <c r="K53">
        <v>5.7</v>
      </c>
      <c r="L53">
        <v>3070</v>
      </c>
      <c r="M53">
        <v>4.25</v>
      </c>
      <c r="N53">
        <v>64.099999999999994</v>
      </c>
      <c r="O53">
        <v>2339556.89</v>
      </c>
      <c r="P53">
        <v>2.44</v>
      </c>
      <c r="Q53">
        <f t="shared" si="0"/>
        <v>133.57</v>
      </c>
      <c r="R53">
        <f>ROUND(Q53*VLOOKUP(A53,IPCA!$D$2:$F$6,3,0),2)</f>
        <v>133.57</v>
      </c>
      <c r="S53">
        <v>4881</v>
      </c>
      <c r="T53">
        <v>0</v>
      </c>
      <c r="U53">
        <v>1214</v>
      </c>
      <c r="V53">
        <v>0</v>
      </c>
      <c r="W53">
        <v>6783</v>
      </c>
      <c r="X53">
        <v>3347</v>
      </c>
      <c r="Y53">
        <v>723</v>
      </c>
      <c r="Z53">
        <v>4</v>
      </c>
      <c r="AA53">
        <v>13</v>
      </c>
      <c r="AB53">
        <v>15978.69</v>
      </c>
      <c r="AC53">
        <v>15978.69</v>
      </c>
      <c r="AD53" s="2">
        <v>1229.1300000000001</v>
      </c>
      <c r="AE53">
        <v>1229.1300000000001</v>
      </c>
      <c r="AF53">
        <v>35</v>
      </c>
      <c r="AG53">
        <v>48</v>
      </c>
      <c r="AH53">
        <v>0.59</v>
      </c>
    </row>
    <row r="54" spans="1:34" x14ac:dyDescent="0.3">
      <c r="A54">
        <v>2023</v>
      </c>
      <c r="B54">
        <v>2304251</v>
      </c>
      <c r="C54" t="s">
        <v>54</v>
      </c>
      <c r="D54" t="s">
        <v>240</v>
      </c>
      <c r="E54" t="s">
        <v>420</v>
      </c>
      <c r="F54">
        <v>30410</v>
      </c>
      <c r="G54">
        <v>1</v>
      </c>
      <c r="H54">
        <v>1</v>
      </c>
      <c r="I54">
        <v>0</v>
      </c>
      <c r="J54">
        <v>7</v>
      </c>
      <c r="K54">
        <v>23.5</v>
      </c>
      <c r="L54">
        <v>5169</v>
      </c>
      <c r="M54">
        <v>4.4400000000000004</v>
      </c>
      <c r="N54">
        <v>54.7</v>
      </c>
      <c r="O54">
        <v>1708059.16</v>
      </c>
      <c r="P54">
        <v>1.2</v>
      </c>
      <c r="Q54">
        <f t="shared" si="0"/>
        <v>56.17</v>
      </c>
      <c r="R54">
        <f>ROUND(Q54*VLOOKUP(A54,IPCA!$D$2:$F$6,3,0),2)</f>
        <v>56.17</v>
      </c>
      <c r="S54">
        <v>6936</v>
      </c>
      <c r="T54">
        <v>1285</v>
      </c>
      <c r="U54">
        <v>2380</v>
      </c>
      <c r="V54">
        <v>1285</v>
      </c>
      <c r="W54">
        <v>7469</v>
      </c>
      <c r="X54">
        <v>4531</v>
      </c>
      <c r="Y54">
        <v>742</v>
      </c>
      <c r="Z54">
        <v>18</v>
      </c>
      <c r="AA54">
        <v>86</v>
      </c>
      <c r="AB54">
        <v>114838.12</v>
      </c>
      <c r="AC54">
        <v>114838.12</v>
      </c>
      <c r="AD54" s="2">
        <v>1335.33</v>
      </c>
      <c r="AE54">
        <v>1335.33</v>
      </c>
      <c r="AF54">
        <v>110</v>
      </c>
      <c r="AG54">
        <v>196</v>
      </c>
      <c r="AH54">
        <v>0.63200000000000001</v>
      </c>
    </row>
    <row r="55" spans="1:34" x14ac:dyDescent="0.3">
      <c r="A55">
        <v>2023</v>
      </c>
      <c r="B55">
        <v>2304269</v>
      </c>
      <c r="C55" t="s">
        <v>55</v>
      </c>
      <c r="D55" t="s">
        <v>241</v>
      </c>
      <c r="E55" t="s">
        <v>430</v>
      </c>
      <c r="F55">
        <v>8919</v>
      </c>
      <c r="G55">
        <v>1</v>
      </c>
      <c r="H55">
        <v>0</v>
      </c>
      <c r="I55">
        <v>0</v>
      </c>
      <c r="J55">
        <v>2</v>
      </c>
      <c r="K55">
        <v>22.4</v>
      </c>
      <c r="L55">
        <v>1174</v>
      </c>
      <c r="M55">
        <v>4.18</v>
      </c>
      <c r="N55">
        <v>67.5</v>
      </c>
      <c r="O55">
        <v>515330.92</v>
      </c>
      <c r="P55">
        <v>1.02</v>
      </c>
      <c r="Q55">
        <f t="shared" si="0"/>
        <v>57.78</v>
      </c>
      <c r="R55">
        <f>ROUND(Q55*VLOOKUP(A55,IPCA!$D$2:$F$6,3,0),2)</f>
        <v>57.78</v>
      </c>
      <c r="S55">
        <v>1939</v>
      </c>
      <c r="T55">
        <v>0</v>
      </c>
      <c r="U55">
        <v>1939</v>
      </c>
      <c r="V55">
        <v>0</v>
      </c>
      <c r="W55">
        <v>2521</v>
      </c>
      <c r="X55">
        <v>1368</v>
      </c>
      <c r="Y55">
        <v>479</v>
      </c>
      <c r="Z55">
        <v>1</v>
      </c>
      <c r="AA55">
        <v>0</v>
      </c>
      <c r="AB55">
        <v>0</v>
      </c>
      <c r="AC55">
        <v>0</v>
      </c>
      <c r="AD55" s="2" t="s">
        <v>423</v>
      </c>
      <c r="AE55" t="s">
        <v>423</v>
      </c>
      <c r="AF55">
        <v>14</v>
      </c>
      <c r="AG55">
        <v>14</v>
      </c>
      <c r="AH55">
        <v>0.60899999999999999</v>
      </c>
    </row>
    <row r="56" spans="1:34" x14ac:dyDescent="0.3">
      <c r="A56">
        <v>2023</v>
      </c>
      <c r="B56">
        <v>2304277</v>
      </c>
      <c r="C56" t="s">
        <v>56</v>
      </c>
      <c r="D56" t="s">
        <v>242</v>
      </c>
      <c r="E56" t="s">
        <v>425</v>
      </c>
      <c r="F56">
        <v>6447</v>
      </c>
      <c r="G56">
        <v>1</v>
      </c>
      <c r="H56">
        <v>1</v>
      </c>
      <c r="I56">
        <v>0</v>
      </c>
      <c r="J56">
        <v>1</v>
      </c>
      <c r="K56">
        <v>15.4</v>
      </c>
      <c r="L56">
        <v>957</v>
      </c>
      <c r="M56">
        <v>4.3099999999999996</v>
      </c>
      <c r="N56">
        <v>60.6</v>
      </c>
      <c r="O56">
        <v>963514.62</v>
      </c>
      <c r="P56">
        <v>2.23</v>
      </c>
      <c r="Q56">
        <f t="shared" si="0"/>
        <v>149.44999999999999</v>
      </c>
      <c r="R56">
        <f>ROUND(Q56*VLOOKUP(A56,IPCA!$D$2:$F$6,3,0),2)</f>
        <v>149.44999999999999</v>
      </c>
      <c r="S56">
        <v>1454</v>
      </c>
      <c r="T56">
        <v>0</v>
      </c>
      <c r="U56">
        <v>323</v>
      </c>
      <c r="V56">
        <v>0</v>
      </c>
      <c r="W56">
        <v>1822</v>
      </c>
      <c r="X56">
        <v>1166</v>
      </c>
      <c r="Y56">
        <v>268</v>
      </c>
      <c r="Z56">
        <v>3</v>
      </c>
      <c r="AA56">
        <v>0</v>
      </c>
      <c r="AB56">
        <v>0</v>
      </c>
      <c r="AC56">
        <v>0</v>
      </c>
      <c r="AD56" s="2" t="s">
        <v>423</v>
      </c>
      <c r="AE56" t="s">
        <v>423</v>
      </c>
      <c r="AF56">
        <v>6</v>
      </c>
      <c r="AG56">
        <v>6</v>
      </c>
      <c r="AH56">
        <v>0.61</v>
      </c>
    </row>
    <row r="57" spans="1:34" x14ac:dyDescent="0.3">
      <c r="A57">
        <v>2023</v>
      </c>
      <c r="B57">
        <v>2304285</v>
      </c>
      <c r="C57" t="s">
        <v>57</v>
      </c>
      <c r="D57" t="s">
        <v>243</v>
      </c>
      <c r="E57" t="s">
        <v>427</v>
      </c>
      <c r="F57">
        <v>77181</v>
      </c>
      <c r="G57">
        <v>1</v>
      </c>
      <c r="H57">
        <v>2</v>
      </c>
      <c r="I57">
        <v>0</v>
      </c>
      <c r="J57">
        <v>14</v>
      </c>
      <c r="K57">
        <v>18.899999999999999</v>
      </c>
      <c r="L57">
        <v>12069</v>
      </c>
      <c r="M57">
        <v>4.79</v>
      </c>
      <c r="N57">
        <v>35.6</v>
      </c>
      <c r="O57">
        <v>2975345.5</v>
      </c>
      <c r="P57">
        <v>0.48</v>
      </c>
      <c r="Q57">
        <f t="shared" si="0"/>
        <v>38.549999999999997</v>
      </c>
      <c r="R57">
        <f>ROUND(Q57*VLOOKUP(A57,IPCA!$D$2:$F$6,3,0),2)</f>
        <v>38.549999999999997</v>
      </c>
      <c r="S57">
        <v>15894</v>
      </c>
      <c r="T57">
        <v>2477</v>
      </c>
      <c r="U57">
        <v>8802</v>
      </c>
      <c r="V57">
        <v>740</v>
      </c>
      <c r="W57">
        <v>17758</v>
      </c>
      <c r="X57">
        <v>12058</v>
      </c>
      <c r="Y57">
        <v>0</v>
      </c>
      <c r="Z57">
        <v>167</v>
      </c>
      <c r="AA57">
        <v>1709</v>
      </c>
      <c r="AB57">
        <v>3672299.03</v>
      </c>
      <c r="AC57">
        <v>3672299.03</v>
      </c>
      <c r="AD57" s="2">
        <v>2148.8000000000002</v>
      </c>
      <c r="AE57">
        <v>2148.8000000000002</v>
      </c>
      <c r="AF57">
        <v>508</v>
      </c>
      <c r="AG57">
        <v>2217</v>
      </c>
      <c r="AH57">
        <v>0.70099999999999996</v>
      </c>
    </row>
    <row r="58" spans="1:34" x14ac:dyDescent="0.3">
      <c r="A58">
        <v>2023</v>
      </c>
      <c r="B58">
        <v>2304301</v>
      </c>
      <c r="C58" t="s">
        <v>58</v>
      </c>
      <c r="D58" t="s">
        <v>244</v>
      </c>
      <c r="E58" t="s">
        <v>418</v>
      </c>
      <c r="F58">
        <v>18104</v>
      </c>
      <c r="G58">
        <v>2</v>
      </c>
      <c r="H58">
        <v>1</v>
      </c>
      <c r="I58">
        <v>0</v>
      </c>
      <c r="J58">
        <v>3</v>
      </c>
      <c r="K58">
        <v>16.5</v>
      </c>
      <c r="L58">
        <v>3072</v>
      </c>
      <c r="M58">
        <v>4.22</v>
      </c>
      <c r="N58">
        <v>65.7</v>
      </c>
      <c r="O58">
        <v>2311369.85</v>
      </c>
      <c r="P58">
        <v>2.4300000000000002</v>
      </c>
      <c r="Q58">
        <f t="shared" si="0"/>
        <v>127.67</v>
      </c>
      <c r="R58">
        <f>ROUND(Q58*VLOOKUP(A58,IPCA!$D$2:$F$6,3,0),2)</f>
        <v>127.67</v>
      </c>
      <c r="S58">
        <v>4146</v>
      </c>
      <c r="T58">
        <v>0</v>
      </c>
      <c r="U58">
        <v>3854</v>
      </c>
      <c r="V58">
        <v>0</v>
      </c>
      <c r="W58">
        <v>5864</v>
      </c>
      <c r="X58">
        <v>3329</v>
      </c>
      <c r="Y58">
        <v>1042</v>
      </c>
      <c r="Z58">
        <v>2</v>
      </c>
      <c r="AA58">
        <v>2</v>
      </c>
      <c r="AB58">
        <v>0</v>
      </c>
      <c r="AC58">
        <v>0</v>
      </c>
      <c r="AD58" s="2">
        <v>0</v>
      </c>
      <c r="AE58">
        <v>0</v>
      </c>
      <c r="AF58">
        <v>17</v>
      </c>
      <c r="AG58">
        <v>19</v>
      </c>
      <c r="AH58">
        <v>0.63300000000000001</v>
      </c>
    </row>
    <row r="59" spans="1:34" x14ac:dyDescent="0.3">
      <c r="A59">
        <v>2023</v>
      </c>
      <c r="B59">
        <v>2304350</v>
      </c>
      <c r="C59" t="s">
        <v>59</v>
      </c>
      <c r="D59" t="s">
        <v>245</v>
      </c>
      <c r="E59" t="s">
        <v>424</v>
      </c>
      <c r="F59">
        <v>24400</v>
      </c>
      <c r="G59">
        <v>0</v>
      </c>
      <c r="H59">
        <v>0</v>
      </c>
      <c r="I59">
        <v>0</v>
      </c>
      <c r="J59">
        <v>30</v>
      </c>
      <c r="K59">
        <v>124.1</v>
      </c>
      <c r="L59">
        <v>3272</v>
      </c>
      <c r="M59">
        <v>4.16</v>
      </c>
      <c r="N59">
        <v>67.599999999999994</v>
      </c>
      <c r="O59">
        <v>3759884.12</v>
      </c>
      <c r="P59">
        <v>3.52</v>
      </c>
      <c r="Q59">
        <f t="shared" si="0"/>
        <v>154.09</v>
      </c>
      <c r="R59">
        <f>ROUND(Q59*VLOOKUP(A59,IPCA!$D$2:$F$6,3,0),2)</f>
        <v>154.09</v>
      </c>
      <c r="S59">
        <v>4672</v>
      </c>
      <c r="T59">
        <v>0</v>
      </c>
      <c r="U59">
        <v>2427</v>
      </c>
      <c r="V59">
        <v>0</v>
      </c>
      <c r="W59">
        <v>5961</v>
      </c>
      <c r="X59">
        <v>3794</v>
      </c>
      <c r="Y59">
        <v>42</v>
      </c>
      <c r="Z59">
        <v>4</v>
      </c>
      <c r="AA59">
        <v>5</v>
      </c>
      <c r="AB59">
        <v>5730.16</v>
      </c>
      <c r="AC59">
        <v>5730.16</v>
      </c>
      <c r="AD59" s="2">
        <v>1146.03</v>
      </c>
      <c r="AE59">
        <v>1146.03</v>
      </c>
      <c r="AF59">
        <v>47</v>
      </c>
      <c r="AG59">
        <v>52</v>
      </c>
      <c r="AH59">
        <v>0.64400000000000002</v>
      </c>
    </row>
    <row r="60" spans="1:34" x14ac:dyDescent="0.3">
      <c r="A60">
        <v>2023</v>
      </c>
      <c r="B60">
        <v>2304400</v>
      </c>
      <c r="C60" t="s">
        <v>60</v>
      </c>
      <c r="D60" t="s">
        <v>246</v>
      </c>
      <c r="E60" t="s">
        <v>427</v>
      </c>
      <c r="F60">
        <v>2426036</v>
      </c>
      <c r="G60">
        <v>5</v>
      </c>
      <c r="H60">
        <v>53</v>
      </c>
      <c r="I60">
        <v>2</v>
      </c>
      <c r="J60">
        <v>738</v>
      </c>
      <c r="K60">
        <v>30.4</v>
      </c>
      <c r="L60">
        <v>256235</v>
      </c>
      <c r="M60">
        <v>4.58</v>
      </c>
      <c r="N60">
        <v>46.9</v>
      </c>
      <c r="O60">
        <v>99506764.790000007</v>
      </c>
      <c r="P60">
        <v>0.87</v>
      </c>
      <c r="Q60">
        <f t="shared" si="0"/>
        <v>41.02</v>
      </c>
      <c r="R60">
        <f>ROUND(Q60*VLOOKUP(A60,IPCA!$D$2:$F$6,3,0),2)</f>
        <v>41.02</v>
      </c>
      <c r="S60">
        <v>350124</v>
      </c>
      <c r="T60">
        <v>44051</v>
      </c>
      <c r="U60">
        <v>266093</v>
      </c>
      <c r="V60">
        <v>35302</v>
      </c>
      <c r="W60">
        <v>601974</v>
      </c>
      <c r="X60">
        <v>371137</v>
      </c>
      <c r="Y60">
        <v>36612</v>
      </c>
      <c r="Z60">
        <v>3805</v>
      </c>
      <c r="AA60">
        <v>18197</v>
      </c>
      <c r="AB60">
        <v>37665794.350000001</v>
      </c>
      <c r="AC60">
        <v>37665794.350000001</v>
      </c>
      <c r="AD60" s="2">
        <v>2069.89</v>
      </c>
      <c r="AE60">
        <v>2069.89</v>
      </c>
      <c r="AF60">
        <v>20740</v>
      </c>
      <c r="AG60">
        <v>38937</v>
      </c>
      <c r="AH60">
        <v>0.754</v>
      </c>
    </row>
    <row r="61" spans="1:34" x14ac:dyDescent="0.3">
      <c r="A61">
        <v>2023</v>
      </c>
      <c r="B61">
        <v>2304459</v>
      </c>
      <c r="C61" t="s">
        <v>61</v>
      </c>
      <c r="D61" t="s">
        <v>247</v>
      </c>
      <c r="E61" t="s">
        <v>428</v>
      </c>
      <c r="F61">
        <v>17521</v>
      </c>
      <c r="G61">
        <v>1</v>
      </c>
      <c r="H61">
        <v>0</v>
      </c>
      <c r="I61">
        <v>0</v>
      </c>
      <c r="J61">
        <v>2</v>
      </c>
      <c r="K61">
        <v>11.6</v>
      </c>
      <c r="L61">
        <v>2497</v>
      </c>
      <c r="M61">
        <v>4.45</v>
      </c>
      <c r="N61">
        <v>56.1</v>
      </c>
      <c r="O61">
        <v>278340.78999999998</v>
      </c>
      <c r="P61">
        <v>0.3</v>
      </c>
      <c r="Q61">
        <f t="shared" si="0"/>
        <v>15.89</v>
      </c>
      <c r="R61">
        <f>ROUND(Q61*VLOOKUP(A61,IPCA!$D$2:$F$6,3,0),2)</f>
        <v>15.89</v>
      </c>
      <c r="S61">
        <v>3264</v>
      </c>
      <c r="T61">
        <v>727</v>
      </c>
      <c r="U61">
        <v>2754</v>
      </c>
      <c r="V61">
        <v>609</v>
      </c>
      <c r="W61">
        <v>5028</v>
      </c>
      <c r="X61">
        <v>2413</v>
      </c>
      <c r="Y61">
        <v>1225</v>
      </c>
      <c r="Z61">
        <v>4</v>
      </c>
      <c r="AA61">
        <v>20</v>
      </c>
      <c r="AB61">
        <v>26163.73</v>
      </c>
      <c r="AC61">
        <v>26163.73</v>
      </c>
      <c r="AD61" s="2">
        <v>1308.19</v>
      </c>
      <c r="AE61">
        <v>1308.19</v>
      </c>
      <c r="AF61">
        <v>28</v>
      </c>
      <c r="AG61">
        <v>48</v>
      </c>
      <c r="AH61">
        <v>0.624</v>
      </c>
    </row>
    <row r="62" spans="1:34" x14ac:dyDescent="0.3">
      <c r="A62">
        <v>2023</v>
      </c>
      <c r="B62">
        <v>2304509</v>
      </c>
      <c r="C62" t="s">
        <v>62</v>
      </c>
      <c r="D62" t="s">
        <v>248</v>
      </c>
      <c r="E62" t="s">
        <v>424</v>
      </c>
      <c r="F62">
        <v>15879</v>
      </c>
      <c r="G62">
        <v>1</v>
      </c>
      <c r="H62">
        <v>0</v>
      </c>
      <c r="I62">
        <v>0</v>
      </c>
      <c r="J62">
        <v>5</v>
      </c>
      <c r="K62">
        <v>31.9</v>
      </c>
      <c r="L62">
        <v>2753</v>
      </c>
      <c r="M62">
        <v>4.17</v>
      </c>
      <c r="N62">
        <v>69.3</v>
      </c>
      <c r="O62">
        <v>773099.9</v>
      </c>
      <c r="P62">
        <v>0.96</v>
      </c>
      <c r="Q62">
        <f t="shared" si="0"/>
        <v>48.69</v>
      </c>
      <c r="R62">
        <f>ROUND(Q62*VLOOKUP(A62,IPCA!$D$2:$F$6,3,0),2)</f>
        <v>48.69</v>
      </c>
      <c r="S62">
        <v>3679</v>
      </c>
      <c r="T62">
        <v>0</v>
      </c>
      <c r="U62">
        <v>1972</v>
      </c>
      <c r="V62">
        <v>0</v>
      </c>
      <c r="W62">
        <v>5619</v>
      </c>
      <c r="X62">
        <v>2572</v>
      </c>
      <c r="Y62">
        <v>1510</v>
      </c>
      <c r="Z62">
        <v>4</v>
      </c>
      <c r="AA62">
        <v>13</v>
      </c>
      <c r="AB62">
        <v>25966.59</v>
      </c>
      <c r="AC62">
        <v>25966.59</v>
      </c>
      <c r="AD62" s="2">
        <v>1997.43</v>
      </c>
      <c r="AE62">
        <v>1997.43</v>
      </c>
      <c r="AF62">
        <v>27</v>
      </c>
      <c r="AG62">
        <v>40</v>
      </c>
      <c r="AH62">
        <v>0.60399999999999998</v>
      </c>
    </row>
    <row r="63" spans="1:34" x14ac:dyDescent="0.3">
      <c r="A63">
        <v>2023</v>
      </c>
      <c r="B63">
        <v>2304608</v>
      </c>
      <c r="C63" t="s">
        <v>63</v>
      </c>
      <c r="D63" t="s">
        <v>249</v>
      </c>
      <c r="E63" t="s">
        <v>426</v>
      </c>
      <c r="F63">
        <v>6730</v>
      </c>
      <c r="G63">
        <v>1</v>
      </c>
      <c r="H63">
        <v>1</v>
      </c>
      <c r="I63">
        <v>0</v>
      </c>
      <c r="J63">
        <v>3</v>
      </c>
      <c r="K63">
        <v>44.6</v>
      </c>
      <c r="L63">
        <v>1465</v>
      </c>
      <c r="M63">
        <v>4.1399999999999997</v>
      </c>
      <c r="N63">
        <v>67.599999999999994</v>
      </c>
      <c r="O63">
        <v>208080</v>
      </c>
      <c r="P63">
        <v>0.39</v>
      </c>
      <c r="Q63">
        <f t="shared" si="0"/>
        <v>30.92</v>
      </c>
      <c r="R63">
        <f>ROUND(Q63*VLOOKUP(A63,IPCA!$D$2:$F$6,3,0),2)</f>
        <v>30.92</v>
      </c>
      <c r="S63">
        <v>2222</v>
      </c>
      <c r="T63">
        <v>147</v>
      </c>
      <c r="U63">
        <v>1301</v>
      </c>
      <c r="V63">
        <v>147</v>
      </c>
      <c r="W63">
        <v>3156</v>
      </c>
      <c r="X63">
        <v>1833</v>
      </c>
      <c r="Y63">
        <v>773</v>
      </c>
      <c r="Z63">
        <v>2</v>
      </c>
      <c r="AA63">
        <v>2</v>
      </c>
      <c r="AB63">
        <v>1302</v>
      </c>
      <c r="AC63">
        <v>1302</v>
      </c>
      <c r="AD63" s="2">
        <v>651</v>
      </c>
      <c r="AE63">
        <v>651</v>
      </c>
      <c r="AF63">
        <v>5</v>
      </c>
      <c r="AG63">
        <v>7</v>
      </c>
      <c r="AH63">
        <v>0.56799999999999995</v>
      </c>
    </row>
    <row r="64" spans="1:34" x14ac:dyDescent="0.3">
      <c r="A64">
        <v>2023</v>
      </c>
      <c r="B64">
        <v>2304657</v>
      </c>
      <c r="C64" t="s">
        <v>64</v>
      </c>
      <c r="D64" t="s">
        <v>250</v>
      </c>
      <c r="E64" t="s">
        <v>424</v>
      </c>
      <c r="F64">
        <v>13782</v>
      </c>
      <c r="G64">
        <v>0</v>
      </c>
      <c r="H64">
        <v>0</v>
      </c>
      <c r="I64">
        <v>0</v>
      </c>
      <c r="J64">
        <v>3</v>
      </c>
      <c r="K64">
        <v>21.7</v>
      </c>
      <c r="L64">
        <v>2267</v>
      </c>
      <c r="M64">
        <v>4.16</v>
      </c>
      <c r="N64">
        <v>67.099999999999994</v>
      </c>
      <c r="O64">
        <v>1441822.18</v>
      </c>
      <c r="P64">
        <v>1.8</v>
      </c>
      <c r="Q64">
        <f t="shared" si="0"/>
        <v>104.62</v>
      </c>
      <c r="R64">
        <f>ROUND(Q64*VLOOKUP(A64,IPCA!$D$2:$F$6,3,0),2)</f>
        <v>104.62</v>
      </c>
      <c r="S64">
        <v>4707</v>
      </c>
      <c r="T64">
        <v>111</v>
      </c>
      <c r="U64">
        <v>1355</v>
      </c>
      <c r="V64">
        <v>0</v>
      </c>
      <c r="W64">
        <v>4759</v>
      </c>
      <c r="X64">
        <v>3647</v>
      </c>
      <c r="Y64">
        <v>0</v>
      </c>
      <c r="Z64">
        <v>4</v>
      </c>
      <c r="AA64">
        <v>0</v>
      </c>
      <c r="AB64">
        <v>0</v>
      </c>
      <c r="AC64">
        <v>0</v>
      </c>
      <c r="AD64" s="2" t="s">
        <v>423</v>
      </c>
      <c r="AE64" t="s">
        <v>423</v>
      </c>
      <c r="AF64">
        <v>18</v>
      </c>
      <c r="AG64">
        <v>18</v>
      </c>
      <c r="AH64">
        <v>0.56999999999999995</v>
      </c>
    </row>
    <row r="65" spans="1:34" x14ac:dyDescent="0.3">
      <c r="A65">
        <v>2023</v>
      </c>
      <c r="B65">
        <v>2304707</v>
      </c>
      <c r="C65" t="s">
        <v>65</v>
      </c>
      <c r="D65" t="s">
        <v>251</v>
      </c>
      <c r="E65" t="s">
        <v>420</v>
      </c>
      <c r="F65">
        <v>53483</v>
      </c>
      <c r="G65">
        <v>1</v>
      </c>
      <c r="H65">
        <v>1</v>
      </c>
      <c r="I65">
        <v>0</v>
      </c>
      <c r="J65">
        <v>14</v>
      </c>
      <c r="K65">
        <v>26.2</v>
      </c>
      <c r="L65">
        <v>9535</v>
      </c>
      <c r="M65">
        <v>3.8</v>
      </c>
      <c r="N65">
        <v>81.400000000000006</v>
      </c>
      <c r="O65">
        <v>4411379.22</v>
      </c>
      <c r="P65">
        <v>1.78</v>
      </c>
      <c r="Q65">
        <f t="shared" si="0"/>
        <v>82.48</v>
      </c>
      <c r="R65">
        <f>ROUND(Q65*VLOOKUP(A65,IPCA!$D$2:$F$6,3,0),2)</f>
        <v>82.48</v>
      </c>
      <c r="S65">
        <v>13704</v>
      </c>
      <c r="T65">
        <v>1407</v>
      </c>
      <c r="U65">
        <v>5827</v>
      </c>
      <c r="V65">
        <v>1407</v>
      </c>
      <c r="W65">
        <v>19087</v>
      </c>
      <c r="X65">
        <v>12026</v>
      </c>
      <c r="Y65">
        <v>2403</v>
      </c>
      <c r="Z65">
        <v>11</v>
      </c>
      <c r="AA65">
        <v>16</v>
      </c>
      <c r="AB65">
        <v>21869.15</v>
      </c>
      <c r="AC65">
        <v>21869.15</v>
      </c>
      <c r="AD65" s="2">
        <v>1366.82</v>
      </c>
      <c r="AE65">
        <v>1366.82</v>
      </c>
      <c r="AF65">
        <v>72</v>
      </c>
      <c r="AG65">
        <v>88</v>
      </c>
      <c r="AH65">
        <v>0.55900000000000005</v>
      </c>
    </row>
    <row r="66" spans="1:34" x14ac:dyDescent="0.3">
      <c r="A66">
        <v>2023</v>
      </c>
      <c r="B66">
        <v>2304806</v>
      </c>
      <c r="C66" t="s">
        <v>66</v>
      </c>
      <c r="D66" t="s">
        <v>252</v>
      </c>
      <c r="E66" t="s">
        <v>418</v>
      </c>
      <c r="F66">
        <v>4826</v>
      </c>
      <c r="G66">
        <v>1</v>
      </c>
      <c r="H66">
        <v>0</v>
      </c>
      <c r="I66">
        <v>0</v>
      </c>
      <c r="J66">
        <v>0</v>
      </c>
      <c r="K66">
        <v>0</v>
      </c>
      <c r="L66">
        <v>916</v>
      </c>
      <c r="M66">
        <v>4.22</v>
      </c>
      <c r="N66">
        <v>66.900000000000006</v>
      </c>
      <c r="O66">
        <v>1074240.28</v>
      </c>
      <c r="P66">
        <v>2.74</v>
      </c>
      <c r="Q66">
        <f t="shared" si="0"/>
        <v>222.59</v>
      </c>
      <c r="R66">
        <f>ROUND(Q66*VLOOKUP(A66,IPCA!$D$2:$F$6,3,0),2)</f>
        <v>222.59</v>
      </c>
      <c r="S66">
        <v>1307</v>
      </c>
      <c r="T66">
        <v>0</v>
      </c>
      <c r="U66">
        <v>132</v>
      </c>
      <c r="V66">
        <v>0</v>
      </c>
      <c r="W66">
        <v>1429</v>
      </c>
      <c r="X66">
        <v>1114</v>
      </c>
      <c r="Y66">
        <v>0</v>
      </c>
      <c r="Z66">
        <v>1</v>
      </c>
      <c r="AA66">
        <v>0</v>
      </c>
      <c r="AB66">
        <v>0</v>
      </c>
      <c r="AC66">
        <v>0</v>
      </c>
      <c r="AD66" s="2" t="s">
        <v>423</v>
      </c>
      <c r="AE66" t="s">
        <v>423</v>
      </c>
      <c r="AF66">
        <v>10</v>
      </c>
      <c r="AG66">
        <v>10</v>
      </c>
      <c r="AH66">
        <v>0.58499999999999996</v>
      </c>
    </row>
    <row r="67" spans="1:34" x14ac:dyDescent="0.3">
      <c r="A67">
        <v>2023</v>
      </c>
      <c r="B67">
        <v>2304905</v>
      </c>
      <c r="C67" t="s">
        <v>67</v>
      </c>
      <c r="D67" t="s">
        <v>253</v>
      </c>
      <c r="E67" t="s">
        <v>424</v>
      </c>
      <c r="F67">
        <v>10977</v>
      </c>
      <c r="G67">
        <v>1</v>
      </c>
      <c r="H67">
        <v>3</v>
      </c>
      <c r="I67">
        <v>0</v>
      </c>
      <c r="J67">
        <v>5</v>
      </c>
      <c r="K67">
        <v>45.8</v>
      </c>
      <c r="L67">
        <v>1576</v>
      </c>
      <c r="M67">
        <v>4.29</v>
      </c>
      <c r="N67">
        <v>62.5</v>
      </c>
      <c r="O67">
        <v>1072214.47</v>
      </c>
      <c r="P67">
        <v>1.84</v>
      </c>
      <c r="Q67">
        <f t="shared" ref="Q67:Q130" si="1">ROUND(O67/F67,2)</f>
        <v>97.68</v>
      </c>
      <c r="R67">
        <f>ROUND(Q67*VLOOKUP(A67,IPCA!$D$2:$F$6,3,0),2)</f>
        <v>97.68</v>
      </c>
      <c r="S67">
        <v>2450</v>
      </c>
      <c r="T67">
        <v>0</v>
      </c>
      <c r="U67">
        <v>1933</v>
      </c>
      <c r="V67">
        <v>0</v>
      </c>
      <c r="W67">
        <v>3865</v>
      </c>
      <c r="X67">
        <v>1478</v>
      </c>
      <c r="Y67">
        <v>1121</v>
      </c>
      <c r="Z67">
        <v>5</v>
      </c>
      <c r="AA67">
        <v>0</v>
      </c>
      <c r="AB67">
        <v>0</v>
      </c>
      <c r="AC67">
        <v>0</v>
      </c>
      <c r="AD67" s="2" t="s">
        <v>423</v>
      </c>
      <c r="AE67" t="s">
        <v>423</v>
      </c>
      <c r="AF67">
        <v>27</v>
      </c>
      <c r="AG67">
        <v>27</v>
      </c>
      <c r="AH67">
        <v>0.63300000000000001</v>
      </c>
    </row>
    <row r="68" spans="1:34" x14ac:dyDescent="0.3">
      <c r="A68">
        <v>2023</v>
      </c>
      <c r="B68">
        <v>2304954</v>
      </c>
      <c r="C68" t="s">
        <v>68</v>
      </c>
      <c r="D68" t="s">
        <v>254</v>
      </c>
      <c r="E68" t="s">
        <v>427</v>
      </c>
      <c r="F68">
        <v>24396</v>
      </c>
      <c r="G68">
        <v>1</v>
      </c>
      <c r="H68">
        <v>0</v>
      </c>
      <c r="I68">
        <v>1</v>
      </c>
      <c r="J68">
        <v>28</v>
      </c>
      <c r="K68">
        <v>115.1</v>
      </c>
      <c r="L68">
        <v>3809</v>
      </c>
      <c r="M68">
        <v>4.34</v>
      </c>
      <c r="N68">
        <v>61.2</v>
      </c>
      <c r="O68">
        <v>1045968.58</v>
      </c>
      <c r="P68">
        <v>1.02</v>
      </c>
      <c r="Q68">
        <f t="shared" si="1"/>
        <v>42.87</v>
      </c>
      <c r="R68">
        <f>ROUND(Q68*VLOOKUP(A68,IPCA!$D$2:$F$6,3,0),2)</f>
        <v>42.87</v>
      </c>
      <c r="S68">
        <v>5472</v>
      </c>
      <c r="T68">
        <v>238</v>
      </c>
      <c r="U68">
        <v>2064</v>
      </c>
      <c r="V68">
        <v>152</v>
      </c>
      <c r="W68">
        <v>7207</v>
      </c>
      <c r="X68">
        <v>4145</v>
      </c>
      <c r="Y68">
        <v>720</v>
      </c>
      <c r="Z68">
        <v>4</v>
      </c>
      <c r="AA68">
        <v>6</v>
      </c>
      <c r="AB68">
        <v>9749.81</v>
      </c>
      <c r="AC68">
        <v>9749.81</v>
      </c>
      <c r="AD68" s="2">
        <v>1624.97</v>
      </c>
      <c r="AE68">
        <v>1624.97</v>
      </c>
      <c r="AF68">
        <v>40</v>
      </c>
      <c r="AG68">
        <v>46</v>
      </c>
      <c r="AH68">
        <v>0.61699999999999999</v>
      </c>
    </row>
    <row r="69" spans="1:34" x14ac:dyDescent="0.3">
      <c r="A69">
        <v>2023</v>
      </c>
      <c r="B69">
        <v>2305001</v>
      </c>
      <c r="C69" t="s">
        <v>69</v>
      </c>
      <c r="D69" t="s">
        <v>255</v>
      </c>
      <c r="E69" t="s">
        <v>432</v>
      </c>
      <c r="F69">
        <v>42360</v>
      </c>
      <c r="G69">
        <v>1</v>
      </c>
      <c r="H69">
        <v>0</v>
      </c>
      <c r="I69">
        <v>0</v>
      </c>
      <c r="J69">
        <v>1</v>
      </c>
      <c r="K69">
        <v>2.4</v>
      </c>
      <c r="L69">
        <v>7584</v>
      </c>
      <c r="M69">
        <v>4.3</v>
      </c>
      <c r="N69">
        <v>62.1</v>
      </c>
      <c r="O69">
        <v>2655808.29</v>
      </c>
      <c r="P69">
        <v>1.38</v>
      </c>
      <c r="Q69">
        <f t="shared" si="1"/>
        <v>62.7</v>
      </c>
      <c r="R69">
        <f>ROUND(Q69*VLOOKUP(A69,IPCA!$D$2:$F$6,3,0),2)</f>
        <v>62.7</v>
      </c>
      <c r="S69">
        <v>10176</v>
      </c>
      <c r="T69">
        <v>505</v>
      </c>
      <c r="U69">
        <v>3532</v>
      </c>
      <c r="V69">
        <v>505</v>
      </c>
      <c r="W69">
        <v>13090</v>
      </c>
      <c r="X69">
        <v>8218</v>
      </c>
      <c r="Y69">
        <v>1131</v>
      </c>
      <c r="Z69">
        <v>11</v>
      </c>
      <c r="AA69">
        <v>37</v>
      </c>
      <c r="AB69">
        <v>56510.23</v>
      </c>
      <c r="AC69">
        <v>56510.23</v>
      </c>
      <c r="AD69" s="2">
        <v>1527.3</v>
      </c>
      <c r="AE69">
        <v>1527.3</v>
      </c>
      <c r="AF69">
        <v>95</v>
      </c>
      <c r="AG69">
        <v>132</v>
      </c>
      <c r="AH69">
        <v>0.60899999999999999</v>
      </c>
    </row>
    <row r="70" spans="1:34" x14ac:dyDescent="0.3">
      <c r="A70">
        <v>2023</v>
      </c>
      <c r="B70">
        <v>2305100</v>
      </c>
      <c r="C70" t="s">
        <v>70</v>
      </c>
      <c r="D70" t="s">
        <v>256</v>
      </c>
      <c r="E70" t="s">
        <v>419</v>
      </c>
      <c r="F70">
        <v>5655</v>
      </c>
      <c r="G70">
        <v>1</v>
      </c>
      <c r="H70">
        <v>2</v>
      </c>
      <c r="I70">
        <v>2</v>
      </c>
      <c r="J70">
        <v>2</v>
      </c>
      <c r="K70">
        <v>35.4</v>
      </c>
      <c r="L70">
        <v>964</v>
      </c>
      <c r="M70">
        <v>4.32</v>
      </c>
      <c r="N70">
        <v>57.8</v>
      </c>
      <c r="O70">
        <v>750016.38</v>
      </c>
      <c r="P70">
        <v>1.79</v>
      </c>
      <c r="Q70">
        <f t="shared" si="1"/>
        <v>132.63</v>
      </c>
      <c r="R70">
        <f>ROUND(Q70*VLOOKUP(A70,IPCA!$D$2:$F$6,3,0),2)</f>
        <v>132.63</v>
      </c>
      <c r="S70">
        <v>1379</v>
      </c>
      <c r="T70">
        <v>0</v>
      </c>
      <c r="U70">
        <v>273</v>
      </c>
      <c r="V70">
        <v>0</v>
      </c>
      <c r="W70">
        <v>1663</v>
      </c>
      <c r="X70">
        <v>1194</v>
      </c>
      <c r="Y70">
        <v>0</v>
      </c>
      <c r="Z70">
        <v>3</v>
      </c>
      <c r="AA70">
        <v>4</v>
      </c>
      <c r="AB70">
        <v>5466.34</v>
      </c>
      <c r="AC70">
        <v>5466.34</v>
      </c>
      <c r="AD70" s="2">
        <v>1366.59</v>
      </c>
      <c r="AE70">
        <v>1366.59</v>
      </c>
      <c r="AF70">
        <v>23</v>
      </c>
      <c r="AG70">
        <v>27</v>
      </c>
      <c r="AH70">
        <v>0.63700000000000001</v>
      </c>
    </row>
    <row r="71" spans="1:34" x14ac:dyDescent="0.3">
      <c r="A71">
        <v>2023</v>
      </c>
      <c r="B71">
        <v>2305209</v>
      </c>
      <c r="C71" t="s">
        <v>71</v>
      </c>
      <c r="D71" t="s">
        <v>257</v>
      </c>
      <c r="E71" t="s">
        <v>429</v>
      </c>
      <c r="F71">
        <v>17771</v>
      </c>
      <c r="G71">
        <v>1</v>
      </c>
      <c r="H71">
        <v>1</v>
      </c>
      <c r="I71">
        <v>0</v>
      </c>
      <c r="J71">
        <v>0</v>
      </c>
      <c r="K71">
        <v>0</v>
      </c>
      <c r="L71">
        <v>2726</v>
      </c>
      <c r="M71">
        <v>4.16</v>
      </c>
      <c r="N71">
        <v>70.2</v>
      </c>
      <c r="O71">
        <v>229168</v>
      </c>
      <c r="P71">
        <v>0.28999999999999998</v>
      </c>
      <c r="Q71">
        <f t="shared" si="1"/>
        <v>12.9</v>
      </c>
      <c r="R71">
        <f>ROUND(Q71*VLOOKUP(A71,IPCA!$D$2:$F$6,3,0),2)</f>
        <v>12.9</v>
      </c>
      <c r="S71">
        <v>3594</v>
      </c>
      <c r="T71">
        <v>0</v>
      </c>
      <c r="U71">
        <v>1527</v>
      </c>
      <c r="V71">
        <v>0</v>
      </c>
      <c r="W71">
        <v>5678</v>
      </c>
      <c r="X71">
        <v>2492</v>
      </c>
      <c r="Y71">
        <v>1181</v>
      </c>
      <c r="Z71">
        <v>5</v>
      </c>
      <c r="AA71">
        <v>11</v>
      </c>
      <c r="AB71">
        <v>15200.09</v>
      </c>
      <c r="AC71">
        <v>15200.09</v>
      </c>
      <c r="AD71" s="2">
        <v>1381.83</v>
      </c>
      <c r="AE71">
        <v>1381.83</v>
      </c>
      <c r="AF71">
        <v>35</v>
      </c>
      <c r="AG71">
        <v>46</v>
      </c>
      <c r="AH71">
        <v>0.59699999999999998</v>
      </c>
    </row>
    <row r="72" spans="1:34" x14ac:dyDescent="0.3">
      <c r="A72">
        <v>2023</v>
      </c>
      <c r="B72">
        <v>2305233</v>
      </c>
      <c r="C72" t="s">
        <v>72</v>
      </c>
      <c r="D72" t="s">
        <v>258</v>
      </c>
      <c r="E72" t="s">
        <v>427</v>
      </c>
      <c r="F72">
        <v>76669</v>
      </c>
      <c r="G72">
        <v>1</v>
      </c>
      <c r="H72">
        <v>0</v>
      </c>
      <c r="I72">
        <v>1</v>
      </c>
      <c r="J72">
        <v>45</v>
      </c>
      <c r="K72">
        <v>60.2</v>
      </c>
      <c r="L72">
        <v>12491</v>
      </c>
      <c r="M72">
        <v>4.5999999999999996</v>
      </c>
      <c r="N72">
        <v>43.6</v>
      </c>
      <c r="O72">
        <v>5348843.82</v>
      </c>
      <c r="P72">
        <v>1.35</v>
      </c>
      <c r="Q72">
        <f t="shared" si="1"/>
        <v>69.77</v>
      </c>
      <c r="R72">
        <f>ROUND(Q72*VLOOKUP(A72,IPCA!$D$2:$F$6,3,0),2)</f>
        <v>69.77</v>
      </c>
      <c r="S72">
        <v>16332</v>
      </c>
      <c r="T72">
        <v>875</v>
      </c>
      <c r="U72">
        <v>9983</v>
      </c>
      <c r="V72">
        <v>713</v>
      </c>
      <c r="W72">
        <v>21181</v>
      </c>
      <c r="X72">
        <v>13051</v>
      </c>
      <c r="Y72">
        <v>2555</v>
      </c>
      <c r="Z72">
        <v>23</v>
      </c>
      <c r="AA72">
        <v>85</v>
      </c>
      <c r="AB72">
        <v>140109.28</v>
      </c>
      <c r="AC72">
        <v>140109.28</v>
      </c>
      <c r="AD72" s="2">
        <v>1648.34</v>
      </c>
      <c r="AE72">
        <v>1648.34</v>
      </c>
      <c r="AF72">
        <v>239</v>
      </c>
      <c r="AG72">
        <v>324</v>
      </c>
      <c r="AH72">
        <v>0.65800000000000003</v>
      </c>
    </row>
    <row r="73" spans="1:34" x14ac:dyDescent="0.3">
      <c r="A73">
        <v>2023</v>
      </c>
      <c r="B73">
        <v>2305266</v>
      </c>
      <c r="C73" t="s">
        <v>73</v>
      </c>
      <c r="D73" t="s">
        <v>259</v>
      </c>
      <c r="E73" t="s">
        <v>430</v>
      </c>
      <c r="F73">
        <v>11877</v>
      </c>
      <c r="G73">
        <v>1</v>
      </c>
      <c r="H73">
        <v>2</v>
      </c>
      <c r="I73">
        <v>0</v>
      </c>
      <c r="J73">
        <v>5</v>
      </c>
      <c r="K73">
        <v>41.8</v>
      </c>
      <c r="L73">
        <v>2041</v>
      </c>
      <c r="M73">
        <v>4.13</v>
      </c>
      <c r="N73">
        <v>71.400000000000006</v>
      </c>
      <c r="O73">
        <v>25000</v>
      </c>
      <c r="P73">
        <v>0.04</v>
      </c>
      <c r="Q73">
        <f t="shared" si="1"/>
        <v>2.1</v>
      </c>
      <c r="R73">
        <f>ROUND(Q73*VLOOKUP(A73,IPCA!$D$2:$F$6,3,0),2)</f>
        <v>2.1</v>
      </c>
      <c r="S73">
        <v>3008</v>
      </c>
      <c r="T73">
        <v>0</v>
      </c>
      <c r="U73">
        <v>2680</v>
      </c>
      <c r="V73">
        <v>0</v>
      </c>
      <c r="W73">
        <v>3362</v>
      </c>
      <c r="X73">
        <v>2321</v>
      </c>
      <c r="Y73">
        <v>0</v>
      </c>
      <c r="Z73">
        <v>2</v>
      </c>
      <c r="AA73">
        <v>0</v>
      </c>
      <c r="AB73">
        <v>0</v>
      </c>
      <c r="AC73">
        <v>0</v>
      </c>
      <c r="AD73" s="2" t="s">
        <v>423</v>
      </c>
      <c r="AE73" t="s">
        <v>423</v>
      </c>
      <c r="AF73">
        <v>24</v>
      </c>
      <c r="AG73">
        <v>24</v>
      </c>
      <c r="AH73">
        <v>0.57699999999999996</v>
      </c>
    </row>
    <row r="74" spans="1:34" x14ac:dyDescent="0.3">
      <c r="A74">
        <v>2023</v>
      </c>
      <c r="B74">
        <v>2305308</v>
      </c>
      <c r="C74" t="s">
        <v>74</v>
      </c>
      <c r="D74" t="s">
        <v>260</v>
      </c>
      <c r="E74" t="s">
        <v>432</v>
      </c>
      <c r="F74">
        <v>23984</v>
      </c>
      <c r="G74">
        <v>1</v>
      </c>
      <c r="H74">
        <v>1</v>
      </c>
      <c r="I74">
        <v>0</v>
      </c>
      <c r="J74">
        <v>2</v>
      </c>
      <c r="K74">
        <v>8.3000000000000007</v>
      </c>
      <c r="L74">
        <v>3880</v>
      </c>
      <c r="M74">
        <v>4.24</v>
      </c>
      <c r="N74">
        <v>63.6</v>
      </c>
      <c r="O74">
        <v>1988489.8</v>
      </c>
      <c r="P74">
        <v>1.73</v>
      </c>
      <c r="Q74">
        <f t="shared" si="1"/>
        <v>82.91</v>
      </c>
      <c r="R74">
        <f>ROUND(Q74*VLOOKUP(A74,IPCA!$D$2:$F$6,3,0),2)</f>
        <v>82.91</v>
      </c>
      <c r="S74">
        <v>5662</v>
      </c>
      <c r="T74">
        <v>0</v>
      </c>
      <c r="U74">
        <v>1979</v>
      </c>
      <c r="V74">
        <v>0</v>
      </c>
      <c r="W74">
        <v>6122</v>
      </c>
      <c r="X74">
        <v>4850</v>
      </c>
      <c r="Y74">
        <v>0</v>
      </c>
      <c r="Z74">
        <v>5</v>
      </c>
      <c r="AA74">
        <v>11</v>
      </c>
      <c r="AB74">
        <v>14023.18</v>
      </c>
      <c r="AC74">
        <v>14023.18</v>
      </c>
      <c r="AD74" s="2">
        <v>1274.83</v>
      </c>
      <c r="AE74">
        <v>1274.83</v>
      </c>
      <c r="AF74">
        <v>76</v>
      </c>
      <c r="AG74">
        <v>87</v>
      </c>
      <c r="AH74">
        <v>0.60799999999999998</v>
      </c>
    </row>
    <row r="75" spans="1:34" x14ac:dyDescent="0.3">
      <c r="A75">
        <v>2023</v>
      </c>
      <c r="B75">
        <v>2305332</v>
      </c>
      <c r="C75" t="s">
        <v>75</v>
      </c>
      <c r="D75" t="s">
        <v>261</v>
      </c>
      <c r="E75" t="s">
        <v>430</v>
      </c>
      <c r="F75">
        <v>11634</v>
      </c>
      <c r="G75">
        <v>1</v>
      </c>
      <c r="H75">
        <v>0</v>
      </c>
      <c r="I75">
        <v>0</v>
      </c>
      <c r="J75">
        <v>16</v>
      </c>
      <c r="K75">
        <v>137.80000000000001</v>
      </c>
      <c r="L75">
        <v>1905</v>
      </c>
      <c r="M75">
        <v>4.3099999999999996</v>
      </c>
      <c r="N75">
        <v>61.6</v>
      </c>
      <c r="O75">
        <v>1064205.48</v>
      </c>
      <c r="P75">
        <v>1.4</v>
      </c>
      <c r="Q75">
        <f t="shared" si="1"/>
        <v>91.47</v>
      </c>
      <c r="R75">
        <f>ROUND(Q75*VLOOKUP(A75,IPCA!$D$2:$F$6,3,0),2)</f>
        <v>91.47</v>
      </c>
      <c r="S75">
        <v>3300</v>
      </c>
      <c r="T75">
        <v>0</v>
      </c>
      <c r="U75">
        <v>1827</v>
      </c>
      <c r="V75">
        <v>0</v>
      </c>
      <c r="W75">
        <v>4205</v>
      </c>
      <c r="X75">
        <v>2671</v>
      </c>
      <c r="Y75">
        <v>0</v>
      </c>
      <c r="Z75">
        <v>4</v>
      </c>
      <c r="AA75">
        <v>1</v>
      </c>
      <c r="AB75">
        <v>1314</v>
      </c>
      <c r="AC75">
        <v>1314</v>
      </c>
      <c r="AD75" s="2">
        <v>1314</v>
      </c>
      <c r="AE75">
        <v>1314</v>
      </c>
      <c r="AF75">
        <v>20</v>
      </c>
      <c r="AG75">
        <v>21</v>
      </c>
      <c r="AH75">
        <v>0.60599999999999998</v>
      </c>
    </row>
    <row r="76" spans="1:34" x14ac:dyDescent="0.3">
      <c r="A76">
        <v>2023</v>
      </c>
      <c r="B76">
        <v>2305357</v>
      </c>
      <c r="C76" t="s">
        <v>76</v>
      </c>
      <c r="D76" t="s">
        <v>262</v>
      </c>
      <c r="E76" t="s">
        <v>428</v>
      </c>
      <c r="F76">
        <v>21707</v>
      </c>
      <c r="G76">
        <v>2</v>
      </c>
      <c r="H76">
        <v>3</v>
      </c>
      <c r="I76">
        <v>1</v>
      </c>
      <c r="J76">
        <v>6</v>
      </c>
      <c r="K76">
        <v>28</v>
      </c>
      <c r="L76">
        <v>3549</v>
      </c>
      <c r="M76">
        <v>4.51</v>
      </c>
      <c r="N76">
        <v>51.7</v>
      </c>
      <c r="O76">
        <v>2602886.34</v>
      </c>
      <c r="P76">
        <v>1.96</v>
      </c>
      <c r="Q76">
        <f t="shared" si="1"/>
        <v>119.91</v>
      </c>
      <c r="R76">
        <f>ROUND(Q76*VLOOKUP(A76,IPCA!$D$2:$F$6,3,0),2)</f>
        <v>119.91</v>
      </c>
      <c r="S76">
        <v>4772</v>
      </c>
      <c r="T76">
        <v>462</v>
      </c>
      <c r="U76">
        <v>3085</v>
      </c>
      <c r="V76">
        <v>378</v>
      </c>
      <c r="W76">
        <v>5848</v>
      </c>
      <c r="X76">
        <v>3426</v>
      </c>
      <c r="Y76">
        <v>1092</v>
      </c>
      <c r="Z76">
        <v>10</v>
      </c>
      <c r="AA76">
        <v>8</v>
      </c>
      <c r="AB76">
        <v>11371.87</v>
      </c>
      <c r="AC76">
        <v>11371.87</v>
      </c>
      <c r="AD76" s="2">
        <v>1421.48</v>
      </c>
      <c r="AE76">
        <v>1421.48</v>
      </c>
      <c r="AF76">
        <v>37</v>
      </c>
      <c r="AG76">
        <v>45</v>
      </c>
      <c r="AH76">
        <v>0.61599999999999999</v>
      </c>
    </row>
    <row r="77" spans="1:34" x14ac:dyDescent="0.3">
      <c r="A77">
        <v>2023</v>
      </c>
      <c r="B77">
        <v>2305407</v>
      </c>
      <c r="C77" t="s">
        <v>77</v>
      </c>
      <c r="D77" t="s">
        <v>263</v>
      </c>
      <c r="E77" t="s">
        <v>421</v>
      </c>
      <c r="F77">
        <v>62423</v>
      </c>
      <c r="G77">
        <v>1</v>
      </c>
      <c r="H77">
        <v>0</v>
      </c>
      <c r="I77">
        <v>1</v>
      </c>
      <c r="J77">
        <v>10</v>
      </c>
      <c r="K77">
        <v>16</v>
      </c>
      <c r="L77">
        <v>8922</v>
      </c>
      <c r="M77">
        <v>4.21</v>
      </c>
      <c r="N77">
        <v>65.599999999999994</v>
      </c>
      <c r="O77">
        <v>3637292.3</v>
      </c>
      <c r="P77">
        <v>1.38</v>
      </c>
      <c r="Q77">
        <f t="shared" si="1"/>
        <v>58.27</v>
      </c>
      <c r="R77">
        <f>ROUND(Q77*VLOOKUP(A77,IPCA!$D$2:$F$6,3,0),2)</f>
        <v>58.27</v>
      </c>
      <c r="S77">
        <v>13339</v>
      </c>
      <c r="T77">
        <v>0</v>
      </c>
      <c r="U77">
        <v>5472</v>
      </c>
      <c r="V77">
        <v>0</v>
      </c>
      <c r="W77">
        <v>22976</v>
      </c>
      <c r="X77">
        <v>12793</v>
      </c>
      <c r="Y77">
        <v>6022</v>
      </c>
      <c r="Z77">
        <v>21</v>
      </c>
      <c r="AA77">
        <v>11</v>
      </c>
      <c r="AB77">
        <v>15512.63</v>
      </c>
      <c r="AC77">
        <v>15512.63</v>
      </c>
      <c r="AD77" s="2">
        <v>1410.24</v>
      </c>
      <c r="AE77">
        <v>1410.24</v>
      </c>
      <c r="AF77">
        <v>97</v>
      </c>
      <c r="AG77">
        <v>108</v>
      </c>
      <c r="AH77">
        <v>0.60599999999999998</v>
      </c>
    </row>
    <row r="78" spans="1:34" x14ac:dyDescent="0.3">
      <c r="A78">
        <v>2023</v>
      </c>
      <c r="B78">
        <v>2305506</v>
      </c>
      <c r="C78" t="s">
        <v>78</v>
      </c>
      <c r="D78" t="s">
        <v>264</v>
      </c>
      <c r="E78" t="s">
        <v>421</v>
      </c>
      <c r="F78">
        <v>98299</v>
      </c>
      <c r="G78">
        <v>1</v>
      </c>
      <c r="H78">
        <v>1</v>
      </c>
      <c r="I78">
        <v>1</v>
      </c>
      <c r="J78">
        <v>19</v>
      </c>
      <c r="K78">
        <v>19.399999999999999</v>
      </c>
      <c r="L78">
        <v>11955</v>
      </c>
      <c r="M78">
        <v>4.5</v>
      </c>
      <c r="N78">
        <v>51.2</v>
      </c>
      <c r="O78">
        <v>6187798.5</v>
      </c>
      <c r="P78">
        <v>1.48</v>
      </c>
      <c r="Q78">
        <f t="shared" si="1"/>
        <v>62.95</v>
      </c>
      <c r="R78">
        <f>ROUND(Q78*VLOOKUP(A78,IPCA!$D$2:$F$6,3,0),2)</f>
        <v>62.95</v>
      </c>
      <c r="S78">
        <v>15913</v>
      </c>
      <c r="T78">
        <v>555</v>
      </c>
      <c r="U78">
        <v>8587</v>
      </c>
      <c r="V78">
        <v>555</v>
      </c>
      <c r="W78">
        <v>25151</v>
      </c>
      <c r="X78">
        <v>16425</v>
      </c>
      <c r="Y78">
        <v>1109</v>
      </c>
      <c r="Z78">
        <v>54</v>
      </c>
      <c r="AA78">
        <v>157</v>
      </c>
      <c r="AB78">
        <v>219302.99</v>
      </c>
      <c r="AC78">
        <v>219302.99</v>
      </c>
      <c r="AD78" s="2">
        <v>1396.83</v>
      </c>
      <c r="AE78">
        <v>1396.83</v>
      </c>
      <c r="AF78">
        <v>277</v>
      </c>
      <c r="AG78">
        <v>434</v>
      </c>
      <c r="AH78">
        <v>0.67700000000000005</v>
      </c>
    </row>
    <row r="79" spans="1:34" x14ac:dyDescent="0.3">
      <c r="A79">
        <v>2023</v>
      </c>
      <c r="B79">
        <v>2305605</v>
      </c>
      <c r="C79" t="s">
        <v>79</v>
      </c>
      <c r="D79" t="s">
        <v>265</v>
      </c>
      <c r="E79" t="s">
        <v>429</v>
      </c>
      <c r="F79">
        <v>23899</v>
      </c>
      <c r="G79">
        <v>2</v>
      </c>
      <c r="H79">
        <v>1</v>
      </c>
      <c r="I79">
        <v>0</v>
      </c>
      <c r="J79">
        <v>8</v>
      </c>
      <c r="K79">
        <v>33.299999999999997</v>
      </c>
      <c r="L79">
        <v>3135</v>
      </c>
      <c r="M79">
        <v>4.28</v>
      </c>
      <c r="N79">
        <v>63.4</v>
      </c>
      <c r="O79">
        <v>838019.33</v>
      </c>
      <c r="P79">
        <v>0.84</v>
      </c>
      <c r="Q79">
        <f t="shared" si="1"/>
        <v>35.07</v>
      </c>
      <c r="R79">
        <f>ROUND(Q79*VLOOKUP(A79,IPCA!$D$2:$F$6,3,0),2)</f>
        <v>35.07</v>
      </c>
      <c r="S79">
        <v>4280</v>
      </c>
      <c r="T79">
        <v>173</v>
      </c>
      <c r="U79">
        <v>2068</v>
      </c>
      <c r="V79">
        <v>173</v>
      </c>
      <c r="W79">
        <v>5880</v>
      </c>
      <c r="X79">
        <v>3731</v>
      </c>
      <c r="Y79">
        <v>288</v>
      </c>
      <c r="Z79">
        <v>3</v>
      </c>
      <c r="AA79">
        <v>8</v>
      </c>
      <c r="AB79">
        <v>7134.84</v>
      </c>
      <c r="AC79">
        <v>7134.84</v>
      </c>
      <c r="AD79" s="2">
        <v>891.86</v>
      </c>
      <c r="AE79">
        <v>891.86</v>
      </c>
      <c r="AF79">
        <v>20</v>
      </c>
      <c r="AG79">
        <v>28</v>
      </c>
      <c r="AH79">
        <v>0.63200000000000001</v>
      </c>
    </row>
    <row r="80" spans="1:34" x14ac:dyDescent="0.3">
      <c r="A80">
        <v>2023</v>
      </c>
      <c r="B80">
        <v>2305654</v>
      </c>
      <c r="C80" t="s">
        <v>80</v>
      </c>
      <c r="D80" t="s">
        <v>266</v>
      </c>
      <c r="E80" t="s">
        <v>429</v>
      </c>
      <c r="F80">
        <v>11595</v>
      </c>
      <c r="G80">
        <v>1</v>
      </c>
      <c r="H80">
        <v>0</v>
      </c>
      <c r="I80">
        <v>0</v>
      </c>
      <c r="J80">
        <v>3</v>
      </c>
      <c r="K80">
        <v>25.9</v>
      </c>
      <c r="L80">
        <v>1866</v>
      </c>
      <c r="M80">
        <v>4.13</v>
      </c>
      <c r="N80">
        <v>72.599999999999994</v>
      </c>
      <c r="O80">
        <v>1147736.23</v>
      </c>
      <c r="P80">
        <v>1.87</v>
      </c>
      <c r="Q80">
        <f t="shared" si="1"/>
        <v>98.99</v>
      </c>
      <c r="R80">
        <f>ROUND(Q80*VLOOKUP(A80,IPCA!$D$2:$F$6,3,0),2)</f>
        <v>98.99</v>
      </c>
      <c r="S80">
        <v>2558</v>
      </c>
      <c r="T80">
        <v>0</v>
      </c>
      <c r="U80">
        <v>1086</v>
      </c>
      <c r="V80">
        <v>0</v>
      </c>
      <c r="W80">
        <v>3332</v>
      </c>
      <c r="X80">
        <v>1913</v>
      </c>
      <c r="Y80">
        <v>376</v>
      </c>
      <c r="Z80">
        <v>3</v>
      </c>
      <c r="AA80">
        <v>7</v>
      </c>
      <c r="AB80">
        <v>9950.36</v>
      </c>
      <c r="AC80">
        <v>9950.36</v>
      </c>
      <c r="AD80" s="2">
        <v>1421.48</v>
      </c>
      <c r="AE80">
        <v>1421.48</v>
      </c>
      <c r="AF80">
        <v>5</v>
      </c>
      <c r="AG80">
        <v>12</v>
      </c>
      <c r="AH80">
        <v>0.57899999999999996</v>
      </c>
    </row>
    <row r="81" spans="1:34" x14ac:dyDescent="0.3">
      <c r="A81">
        <v>2023</v>
      </c>
      <c r="B81">
        <v>2305704</v>
      </c>
      <c r="C81" t="s">
        <v>81</v>
      </c>
      <c r="D81" t="s">
        <v>267</v>
      </c>
      <c r="E81" t="s">
        <v>421</v>
      </c>
      <c r="F81">
        <v>12089</v>
      </c>
      <c r="G81">
        <v>1</v>
      </c>
      <c r="H81">
        <v>0</v>
      </c>
      <c r="I81">
        <v>0</v>
      </c>
      <c r="J81">
        <v>0</v>
      </c>
      <c r="K81">
        <v>0</v>
      </c>
      <c r="L81">
        <v>1784</v>
      </c>
      <c r="M81">
        <v>4.3</v>
      </c>
      <c r="N81">
        <v>63</v>
      </c>
      <c r="O81">
        <v>1052813.18</v>
      </c>
      <c r="P81">
        <v>1.88</v>
      </c>
      <c r="Q81">
        <f t="shared" si="1"/>
        <v>87.09</v>
      </c>
      <c r="R81">
        <f>ROUND(Q81*VLOOKUP(A81,IPCA!$D$2:$F$6,3,0),2)</f>
        <v>87.09</v>
      </c>
      <c r="S81">
        <v>2512</v>
      </c>
      <c r="T81">
        <v>201</v>
      </c>
      <c r="U81">
        <v>2385</v>
      </c>
      <c r="V81">
        <v>201</v>
      </c>
      <c r="W81">
        <v>3456</v>
      </c>
      <c r="X81">
        <v>1992</v>
      </c>
      <c r="Y81">
        <v>507</v>
      </c>
      <c r="Z81">
        <v>2</v>
      </c>
      <c r="AA81">
        <v>7</v>
      </c>
      <c r="AB81">
        <v>11597.83</v>
      </c>
      <c r="AC81">
        <v>11597.83</v>
      </c>
      <c r="AD81" s="2">
        <v>1656.83</v>
      </c>
      <c r="AE81">
        <v>1656.83</v>
      </c>
      <c r="AF81">
        <v>21</v>
      </c>
      <c r="AG81">
        <v>28</v>
      </c>
      <c r="AH81">
        <v>0.60599999999999998</v>
      </c>
    </row>
    <row r="82" spans="1:34" x14ac:dyDescent="0.3">
      <c r="A82">
        <v>2023</v>
      </c>
      <c r="B82">
        <v>2305803</v>
      </c>
      <c r="C82" t="s">
        <v>82</v>
      </c>
      <c r="D82" t="s">
        <v>268</v>
      </c>
      <c r="E82" t="s">
        <v>432</v>
      </c>
      <c r="F82">
        <v>41147</v>
      </c>
      <c r="G82">
        <v>1</v>
      </c>
      <c r="H82">
        <v>0</v>
      </c>
      <c r="I82">
        <v>0</v>
      </c>
      <c r="J82">
        <v>1</v>
      </c>
      <c r="K82">
        <v>2.4</v>
      </c>
      <c r="L82">
        <v>5901</v>
      </c>
      <c r="M82">
        <v>4.16</v>
      </c>
      <c r="N82">
        <v>67.8</v>
      </c>
      <c r="O82">
        <v>397949.56</v>
      </c>
      <c r="P82">
        <v>0.21</v>
      </c>
      <c r="Q82">
        <f t="shared" si="1"/>
        <v>9.67</v>
      </c>
      <c r="R82">
        <f>ROUND(Q82*VLOOKUP(A82,IPCA!$D$2:$F$6,3,0),2)</f>
        <v>9.67</v>
      </c>
      <c r="S82">
        <v>10922</v>
      </c>
      <c r="T82">
        <v>0</v>
      </c>
      <c r="U82">
        <v>3655</v>
      </c>
      <c r="V82">
        <v>0</v>
      </c>
      <c r="W82">
        <v>14856</v>
      </c>
      <c r="X82">
        <v>9458</v>
      </c>
      <c r="Y82">
        <v>2033</v>
      </c>
      <c r="Z82">
        <v>14</v>
      </c>
      <c r="AA82">
        <v>306</v>
      </c>
      <c r="AB82">
        <v>482965.18</v>
      </c>
      <c r="AC82">
        <v>482965.18</v>
      </c>
      <c r="AD82" s="2">
        <v>1578.32</v>
      </c>
      <c r="AE82">
        <v>1578.32</v>
      </c>
      <c r="AF82">
        <v>95</v>
      </c>
      <c r="AG82">
        <v>401</v>
      </c>
      <c r="AH82">
        <v>0.61799999999999999</v>
      </c>
    </row>
    <row r="83" spans="1:34" x14ac:dyDescent="0.3">
      <c r="A83">
        <v>2023</v>
      </c>
      <c r="B83">
        <v>2305902</v>
      </c>
      <c r="C83" t="s">
        <v>83</v>
      </c>
      <c r="D83" t="s">
        <v>269</v>
      </c>
      <c r="E83" t="s">
        <v>429</v>
      </c>
      <c r="F83">
        <v>36710</v>
      </c>
      <c r="G83">
        <v>1</v>
      </c>
      <c r="H83">
        <v>0</v>
      </c>
      <c r="I83">
        <v>0</v>
      </c>
      <c r="J83">
        <v>1</v>
      </c>
      <c r="K83">
        <v>2.7</v>
      </c>
      <c r="L83">
        <v>6140</v>
      </c>
      <c r="M83">
        <v>4.1100000000000003</v>
      </c>
      <c r="N83">
        <v>71.8</v>
      </c>
      <c r="O83">
        <v>3404931.08</v>
      </c>
      <c r="P83">
        <v>2.12</v>
      </c>
      <c r="Q83">
        <f t="shared" si="1"/>
        <v>92.75</v>
      </c>
      <c r="R83">
        <f>ROUND(Q83*VLOOKUP(A83,IPCA!$D$2:$F$6,3,0),2)</f>
        <v>92.75</v>
      </c>
      <c r="S83">
        <v>9199</v>
      </c>
      <c r="T83">
        <v>298</v>
      </c>
      <c r="U83">
        <v>4579</v>
      </c>
      <c r="V83">
        <v>298</v>
      </c>
      <c r="W83">
        <v>8959</v>
      </c>
      <c r="X83">
        <v>6518</v>
      </c>
      <c r="Y83">
        <v>0</v>
      </c>
      <c r="Z83">
        <v>6</v>
      </c>
      <c r="AA83">
        <v>4</v>
      </c>
      <c r="AB83">
        <v>4864.67</v>
      </c>
      <c r="AC83">
        <v>4864.67</v>
      </c>
      <c r="AD83" s="2">
        <v>1216.17</v>
      </c>
      <c r="AE83">
        <v>1216.17</v>
      </c>
      <c r="AF83">
        <v>42</v>
      </c>
      <c r="AG83">
        <v>46</v>
      </c>
      <c r="AH83">
        <v>0.57299999999999995</v>
      </c>
    </row>
    <row r="84" spans="1:34" x14ac:dyDescent="0.3">
      <c r="A84">
        <v>2023</v>
      </c>
      <c r="B84">
        <v>2306009</v>
      </c>
      <c r="C84" t="s">
        <v>84</v>
      </c>
      <c r="D84" t="s">
        <v>270</v>
      </c>
      <c r="E84" t="s">
        <v>425</v>
      </c>
      <c r="F84">
        <v>14021</v>
      </c>
      <c r="G84">
        <v>1</v>
      </c>
      <c r="H84">
        <v>0</v>
      </c>
      <c r="I84">
        <v>0</v>
      </c>
      <c r="J84">
        <v>4</v>
      </c>
      <c r="K84">
        <v>28.6</v>
      </c>
      <c r="L84">
        <v>1979</v>
      </c>
      <c r="M84">
        <v>4.47</v>
      </c>
      <c r="N84">
        <v>54.5</v>
      </c>
      <c r="O84">
        <v>1566809.93</v>
      </c>
      <c r="P84">
        <v>2.09</v>
      </c>
      <c r="Q84">
        <f t="shared" si="1"/>
        <v>111.75</v>
      </c>
      <c r="R84">
        <f>ROUND(Q84*VLOOKUP(A84,IPCA!$D$2:$F$6,3,0),2)</f>
        <v>111.75</v>
      </c>
      <c r="S84">
        <v>2889</v>
      </c>
      <c r="T84">
        <v>0</v>
      </c>
      <c r="U84">
        <v>2650</v>
      </c>
      <c r="V84">
        <v>0</v>
      </c>
      <c r="W84">
        <v>4625</v>
      </c>
      <c r="X84">
        <v>2456</v>
      </c>
      <c r="Y84">
        <v>1312</v>
      </c>
      <c r="Z84">
        <v>7</v>
      </c>
      <c r="AA84">
        <v>27</v>
      </c>
      <c r="AB84">
        <v>62094.18</v>
      </c>
      <c r="AC84">
        <v>62094.18</v>
      </c>
      <c r="AD84" s="2">
        <v>2299.7800000000002</v>
      </c>
      <c r="AE84">
        <v>2299.7800000000002</v>
      </c>
      <c r="AF84">
        <v>32</v>
      </c>
      <c r="AG84">
        <v>59</v>
      </c>
      <c r="AH84">
        <v>0.65200000000000002</v>
      </c>
    </row>
    <row r="85" spans="1:34" x14ac:dyDescent="0.3">
      <c r="A85">
        <v>2023</v>
      </c>
      <c r="B85">
        <v>2306108</v>
      </c>
      <c r="C85" t="s">
        <v>85</v>
      </c>
      <c r="D85" t="s">
        <v>271</v>
      </c>
      <c r="E85" t="s">
        <v>426</v>
      </c>
      <c r="F85">
        <v>24054</v>
      </c>
      <c r="G85">
        <v>1</v>
      </c>
      <c r="H85">
        <v>0</v>
      </c>
      <c r="I85">
        <v>0</v>
      </c>
      <c r="J85">
        <v>7</v>
      </c>
      <c r="K85">
        <v>29.3</v>
      </c>
      <c r="L85">
        <v>4530</v>
      </c>
      <c r="M85">
        <v>4.09</v>
      </c>
      <c r="N85">
        <v>73.2</v>
      </c>
      <c r="O85">
        <v>998786.98</v>
      </c>
      <c r="P85">
        <v>0.89</v>
      </c>
      <c r="Q85">
        <f t="shared" si="1"/>
        <v>41.52</v>
      </c>
      <c r="R85">
        <f>ROUND(Q85*VLOOKUP(A85,IPCA!$D$2:$F$6,3,0),2)</f>
        <v>41.52</v>
      </c>
      <c r="S85">
        <v>6071</v>
      </c>
      <c r="T85">
        <v>387</v>
      </c>
      <c r="U85">
        <v>3648</v>
      </c>
      <c r="V85">
        <v>387</v>
      </c>
      <c r="W85">
        <v>7883</v>
      </c>
      <c r="X85">
        <v>4892</v>
      </c>
      <c r="Y85">
        <v>1234</v>
      </c>
      <c r="Z85">
        <v>4</v>
      </c>
      <c r="AA85">
        <v>7</v>
      </c>
      <c r="AB85">
        <v>8418.19</v>
      </c>
      <c r="AC85">
        <v>8418.19</v>
      </c>
      <c r="AD85" s="2">
        <v>1202.5999999999999</v>
      </c>
      <c r="AE85">
        <v>1202.5999999999999</v>
      </c>
      <c r="AF85">
        <v>48</v>
      </c>
      <c r="AG85">
        <v>55</v>
      </c>
      <c r="AH85">
        <v>0.60499999999999998</v>
      </c>
    </row>
    <row r="86" spans="1:34" x14ac:dyDescent="0.3">
      <c r="A86">
        <v>2023</v>
      </c>
      <c r="B86">
        <v>2306207</v>
      </c>
      <c r="C86" t="s">
        <v>86</v>
      </c>
      <c r="D86" t="s">
        <v>272</v>
      </c>
      <c r="E86" t="s">
        <v>428</v>
      </c>
      <c r="F86">
        <v>7555</v>
      </c>
      <c r="G86">
        <v>1</v>
      </c>
      <c r="H86">
        <v>0</v>
      </c>
      <c r="I86">
        <v>0</v>
      </c>
      <c r="J86">
        <v>3</v>
      </c>
      <c r="K86">
        <v>39.799999999999997</v>
      </c>
      <c r="L86">
        <v>1152</v>
      </c>
      <c r="M86">
        <v>4.45</v>
      </c>
      <c r="N86">
        <v>52.9</v>
      </c>
      <c r="O86">
        <v>1531458.38</v>
      </c>
      <c r="P86">
        <v>3.69</v>
      </c>
      <c r="Q86">
        <f t="shared" si="1"/>
        <v>202.71</v>
      </c>
      <c r="R86">
        <f>ROUND(Q86*VLOOKUP(A86,IPCA!$D$2:$F$6,3,0),2)</f>
        <v>202.71</v>
      </c>
      <c r="S86">
        <v>1611</v>
      </c>
      <c r="T86">
        <v>0</v>
      </c>
      <c r="U86">
        <v>1409</v>
      </c>
      <c r="V86">
        <v>0</v>
      </c>
      <c r="W86">
        <v>2797</v>
      </c>
      <c r="X86">
        <v>1044</v>
      </c>
      <c r="Y86">
        <v>154</v>
      </c>
      <c r="Z86">
        <v>4</v>
      </c>
      <c r="AA86">
        <v>0</v>
      </c>
      <c r="AB86">
        <v>0</v>
      </c>
      <c r="AC86">
        <v>0</v>
      </c>
      <c r="AD86" s="2" t="s">
        <v>423</v>
      </c>
      <c r="AE86" t="s">
        <v>423</v>
      </c>
      <c r="AF86">
        <v>12</v>
      </c>
      <c r="AG86">
        <v>12</v>
      </c>
      <c r="AH86">
        <v>0.65600000000000003</v>
      </c>
    </row>
    <row r="87" spans="1:34" x14ac:dyDescent="0.3">
      <c r="A87">
        <v>2023</v>
      </c>
      <c r="B87">
        <v>2306256</v>
      </c>
      <c r="C87" t="s">
        <v>87</v>
      </c>
      <c r="D87" t="s">
        <v>273</v>
      </c>
      <c r="E87" t="s">
        <v>427</v>
      </c>
      <c r="F87">
        <v>68186</v>
      </c>
      <c r="G87">
        <v>2</v>
      </c>
      <c r="H87">
        <v>0</v>
      </c>
      <c r="I87">
        <v>0</v>
      </c>
      <c r="J87">
        <v>18</v>
      </c>
      <c r="K87">
        <v>27.8</v>
      </c>
      <c r="L87">
        <v>9096</v>
      </c>
      <c r="M87">
        <v>4.6100000000000003</v>
      </c>
      <c r="N87">
        <v>44</v>
      </c>
      <c r="O87">
        <v>1554135.55</v>
      </c>
      <c r="P87">
        <v>0.62</v>
      </c>
      <c r="Q87">
        <f t="shared" si="1"/>
        <v>22.79</v>
      </c>
      <c r="R87">
        <f>ROUND(Q87*VLOOKUP(A87,IPCA!$D$2:$F$6,3,0),2)</f>
        <v>22.79</v>
      </c>
      <c r="S87">
        <v>13938</v>
      </c>
      <c r="T87">
        <v>93</v>
      </c>
      <c r="U87">
        <v>11129</v>
      </c>
      <c r="V87">
        <v>93</v>
      </c>
      <c r="W87">
        <v>14122</v>
      </c>
      <c r="X87">
        <v>7579</v>
      </c>
      <c r="Y87">
        <v>2192</v>
      </c>
      <c r="Z87">
        <v>19</v>
      </c>
      <c r="AA87">
        <v>133</v>
      </c>
      <c r="AB87">
        <v>220165.54</v>
      </c>
      <c r="AC87">
        <v>220165.54</v>
      </c>
      <c r="AD87" s="2">
        <v>1655.38</v>
      </c>
      <c r="AE87">
        <v>1655.38</v>
      </c>
      <c r="AF87">
        <v>199</v>
      </c>
      <c r="AG87">
        <v>332</v>
      </c>
      <c r="AH87">
        <v>0.626</v>
      </c>
    </row>
    <row r="88" spans="1:34" x14ac:dyDescent="0.3">
      <c r="A88">
        <v>2023</v>
      </c>
      <c r="B88">
        <v>2306306</v>
      </c>
      <c r="C88" t="s">
        <v>88</v>
      </c>
      <c r="D88" t="s">
        <v>274</v>
      </c>
      <c r="E88" t="s">
        <v>426</v>
      </c>
      <c r="F88">
        <v>46291</v>
      </c>
      <c r="G88">
        <v>1</v>
      </c>
      <c r="H88">
        <v>0</v>
      </c>
      <c r="I88">
        <v>1</v>
      </c>
      <c r="J88">
        <v>23</v>
      </c>
      <c r="K88">
        <v>49.5</v>
      </c>
      <c r="L88">
        <v>8186</v>
      </c>
      <c r="M88">
        <v>4.0999999999999996</v>
      </c>
      <c r="N88">
        <v>70.900000000000006</v>
      </c>
      <c r="O88">
        <v>1193795.18</v>
      </c>
      <c r="P88">
        <v>0.61</v>
      </c>
      <c r="Q88">
        <f t="shared" si="1"/>
        <v>25.79</v>
      </c>
      <c r="R88">
        <f>ROUND(Q88*VLOOKUP(A88,IPCA!$D$2:$F$6,3,0),2)</f>
        <v>25.79</v>
      </c>
      <c r="S88">
        <v>11136</v>
      </c>
      <c r="T88">
        <v>0</v>
      </c>
      <c r="U88">
        <v>8013</v>
      </c>
      <c r="V88">
        <v>0</v>
      </c>
      <c r="W88">
        <v>13510</v>
      </c>
      <c r="X88">
        <v>10046</v>
      </c>
      <c r="Y88">
        <v>0</v>
      </c>
      <c r="Z88">
        <v>17</v>
      </c>
      <c r="AA88">
        <v>34</v>
      </c>
      <c r="AB88">
        <v>51662.15</v>
      </c>
      <c r="AC88">
        <v>51662.15</v>
      </c>
      <c r="AD88" s="2">
        <v>1519.48</v>
      </c>
      <c r="AE88">
        <v>1519.48</v>
      </c>
      <c r="AF88">
        <v>144</v>
      </c>
      <c r="AG88">
        <v>178</v>
      </c>
      <c r="AH88">
        <v>0.623</v>
      </c>
    </row>
    <row r="89" spans="1:34" x14ac:dyDescent="0.3">
      <c r="A89">
        <v>2023</v>
      </c>
      <c r="B89">
        <v>2306405</v>
      </c>
      <c r="C89" t="s">
        <v>89</v>
      </c>
      <c r="D89" t="s">
        <v>275</v>
      </c>
      <c r="E89" t="s">
        <v>426</v>
      </c>
      <c r="F89">
        <v>132460</v>
      </c>
      <c r="G89">
        <v>1</v>
      </c>
      <c r="H89">
        <v>5</v>
      </c>
      <c r="I89">
        <v>2</v>
      </c>
      <c r="J89">
        <v>54</v>
      </c>
      <c r="K89">
        <v>41.2</v>
      </c>
      <c r="L89">
        <v>22789</v>
      </c>
      <c r="M89">
        <v>4.1900000000000004</v>
      </c>
      <c r="N89">
        <v>66.5</v>
      </c>
      <c r="O89">
        <v>10263701.27</v>
      </c>
      <c r="P89">
        <v>1.69</v>
      </c>
      <c r="Q89">
        <f t="shared" si="1"/>
        <v>77.489999999999995</v>
      </c>
      <c r="R89">
        <f>ROUND(Q89*VLOOKUP(A89,IPCA!$D$2:$F$6,3,0),2)</f>
        <v>77.489999999999995</v>
      </c>
      <c r="S89">
        <v>32705</v>
      </c>
      <c r="T89">
        <v>1012</v>
      </c>
      <c r="U89">
        <v>15621</v>
      </c>
      <c r="V89">
        <v>1012</v>
      </c>
      <c r="W89">
        <v>46664</v>
      </c>
      <c r="X89">
        <v>25335</v>
      </c>
      <c r="Y89">
        <v>10189</v>
      </c>
      <c r="Z89">
        <v>26</v>
      </c>
      <c r="AA89">
        <v>128</v>
      </c>
      <c r="AB89">
        <v>188945.65</v>
      </c>
      <c r="AC89">
        <v>188945.65</v>
      </c>
      <c r="AD89" s="2">
        <v>1476.14</v>
      </c>
      <c r="AE89">
        <v>1476.14</v>
      </c>
      <c r="AF89">
        <v>374</v>
      </c>
      <c r="AG89">
        <v>502</v>
      </c>
      <c r="AH89">
        <v>0.64</v>
      </c>
    </row>
    <row r="90" spans="1:34" x14ac:dyDescent="0.3">
      <c r="A90">
        <v>2023</v>
      </c>
      <c r="B90">
        <v>2306504</v>
      </c>
      <c r="C90" t="s">
        <v>90</v>
      </c>
      <c r="D90" t="s">
        <v>276</v>
      </c>
      <c r="E90" t="s">
        <v>419</v>
      </c>
      <c r="F90">
        <v>17768</v>
      </c>
      <c r="G90">
        <v>1</v>
      </c>
      <c r="H90">
        <v>0</v>
      </c>
      <c r="I90">
        <v>0</v>
      </c>
      <c r="J90">
        <v>8</v>
      </c>
      <c r="K90">
        <v>44.8</v>
      </c>
      <c r="L90">
        <v>2711</v>
      </c>
      <c r="M90">
        <v>4.07</v>
      </c>
      <c r="N90">
        <v>73.3</v>
      </c>
      <c r="O90">
        <v>926723.5</v>
      </c>
      <c r="P90">
        <v>1.08</v>
      </c>
      <c r="Q90">
        <f t="shared" si="1"/>
        <v>52.16</v>
      </c>
      <c r="R90">
        <f>ROUND(Q90*VLOOKUP(A90,IPCA!$D$2:$F$6,3,0),2)</f>
        <v>52.16</v>
      </c>
      <c r="S90">
        <v>3727</v>
      </c>
      <c r="T90">
        <v>0</v>
      </c>
      <c r="U90">
        <v>2956</v>
      </c>
      <c r="V90">
        <v>0</v>
      </c>
      <c r="W90">
        <v>5825</v>
      </c>
      <c r="X90">
        <v>3166</v>
      </c>
      <c r="Y90">
        <v>1070</v>
      </c>
      <c r="Z90">
        <v>5</v>
      </c>
      <c r="AA90">
        <v>0</v>
      </c>
      <c r="AB90">
        <v>0</v>
      </c>
      <c r="AC90">
        <v>0</v>
      </c>
      <c r="AD90" s="2" t="s">
        <v>423</v>
      </c>
      <c r="AE90" t="s">
        <v>423</v>
      </c>
      <c r="AF90">
        <v>35</v>
      </c>
      <c r="AG90">
        <v>35</v>
      </c>
      <c r="AH90">
        <v>0.60399999999999998</v>
      </c>
    </row>
    <row r="91" spans="1:34" x14ac:dyDescent="0.3">
      <c r="A91">
        <v>2023</v>
      </c>
      <c r="B91">
        <v>2306553</v>
      </c>
      <c r="C91" t="s">
        <v>91</v>
      </c>
      <c r="D91" t="s">
        <v>277</v>
      </c>
      <c r="E91" t="s">
        <v>420</v>
      </c>
      <c r="F91">
        <v>43451</v>
      </c>
      <c r="G91">
        <v>0</v>
      </c>
      <c r="H91">
        <v>4</v>
      </c>
      <c r="I91">
        <v>0</v>
      </c>
      <c r="J91">
        <v>28</v>
      </c>
      <c r="K91">
        <v>65.2</v>
      </c>
      <c r="L91">
        <v>7356</v>
      </c>
      <c r="M91">
        <v>4.1500000000000004</v>
      </c>
      <c r="N91">
        <v>67.8</v>
      </c>
      <c r="O91">
        <v>2686652.69</v>
      </c>
      <c r="P91">
        <v>1.43</v>
      </c>
      <c r="Q91">
        <f t="shared" si="1"/>
        <v>61.83</v>
      </c>
      <c r="R91">
        <f>ROUND(Q91*VLOOKUP(A91,IPCA!$D$2:$F$6,3,0),2)</f>
        <v>61.83</v>
      </c>
      <c r="S91">
        <v>9862</v>
      </c>
      <c r="T91">
        <v>0</v>
      </c>
      <c r="U91">
        <v>6422</v>
      </c>
      <c r="V91">
        <v>0</v>
      </c>
      <c r="W91">
        <v>14537</v>
      </c>
      <c r="X91">
        <v>8565</v>
      </c>
      <c r="Y91">
        <v>2519</v>
      </c>
      <c r="Z91">
        <v>8</v>
      </c>
      <c r="AA91">
        <v>6</v>
      </c>
      <c r="AB91">
        <v>8192.83</v>
      </c>
      <c r="AC91">
        <v>8192.83</v>
      </c>
      <c r="AD91" s="2">
        <v>1365.47</v>
      </c>
      <c r="AE91">
        <v>1365.47</v>
      </c>
      <c r="AF91">
        <v>59</v>
      </c>
      <c r="AG91">
        <v>65</v>
      </c>
      <c r="AH91">
        <v>0.60599999999999998</v>
      </c>
    </row>
    <row r="92" spans="1:34" x14ac:dyDescent="0.3">
      <c r="A92">
        <v>2023</v>
      </c>
      <c r="B92">
        <v>2306603</v>
      </c>
      <c r="C92" t="s">
        <v>92</v>
      </c>
      <c r="D92" t="s">
        <v>278</v>
      </c>
      <c r="E92" t="s">
        <v>431</v>
      </c>
      <c r="F92">
        <v>20502</v>
      </c>
      <c r="G92">
        <v>2</v>
      </c>
      <c r="H92">
        <v>1</v>
      </c>
      <c r="I92">
        <v>1</v>
      </c>
      <c r="J92">
        <v>14</v>
      </c>
      <c r="K92">
        <v>68.5</v>
      </c>
      <c r="L92">
        <v>4062</v>
      </c>
      <c r="M92">
        <v>4.2300000000000004</v>
      </c>
      <c r="N92">
        <v>67.599999999999994</v>
      </c>
      <c r="O92">
        <v>381062.43</v>
      </c>
      <c r="P92">
        <v>0.27</v>
      </c>
      <c r="Q92">
        <f t="shared" si="1"/>
        <v>18.59</v>
      </c>
      <c r="R92">
        <f>ROUND(Q92*VLOOKUP(A92,IPCA!$D$2:$F$6,3,0),2)</f>
        <v>18.59</v>
      </c>
      <c r="S92">
        <v>8176</v>
      </c>
      <c r="T92">
        <v>0</v>
      </c>
      <c r="U92">
        <v>5697</v>
      </c>
      <c r="V92">
        <v>0</v>
      </c>
      <c r="W92">
        <v>11219</v>
      </c>
      <c r="X92">
        <v>5641</v>
      </c>
      <c r="Y92">
        <v>2249</v>
      </c>
      <c r="Z92">
        <v>6</v>
      </c>
      <c r="AA92">
        <v>2</v>
      </c>
      <c r="AB92">
        <v>2630.4</v>
      </c>
      <c r="AC92">
        <v>2630.4</v>
      </c>
      <c r="AD92" s="2">
        <v>1315.2</v>
      </c>
      <c r="AE92">
        <v>1315.2</v>
      </c>
      <c r="AF92">
        <v>17</v>
      </c>
      <c r="AG92">
        <v>19</v>
      </c>
      <c r="AH92">
        <v>0.56200000000000006</v>
      </c>
    </row>
    <row r="93" spans="1:34" x14ac:dyDescent="0.3">
      <c r="A93">
        <v>2023</v>
      </c>
      <c r="B93">
        <v>2306702</v>
      </c>
      <c r="C93" t="s">
        <v>93</v>
      </c>
      <c r="D93" t="s">
        <v>279</v>
      </c>
      <c r="E93" t="s">
        <v>425</v>
      </c>
      <c r="F93">
        <v>17175</v>
      </c>
      <c r="G93">
        <v>1</v>
      </c>
      <c r="H93">
        <v>2</v>
      </c>
      <c r="I93">
        <v>0</v>
      </c>
      <c r="J93">
        <v>7</v>
      </c>
      <c r="K93">
        <v>40.6</v>
      </c>
      <c r="L93">
        <v>2469</v>
      </c>
      <c r="M93">
        <v>4.4000000000000004</v>
      </c>
      <c r="N93">
        <v>56.2</v>
      </c>
      <c r="O93">
        <v>1866999.91</v>
      </c>
      <c r="P93">
        <v>1.89</v>
      </c>
      <c r="Q93">
        <f t="shared" si="1"/>
        <v>108.7</v>
      </c>
      <c r="R93">
        <f>ROUND(Q93*VLOOKUP(A93,IPCA!$D$2:$F$6,3,0),2)</f>
        <v>108.7</v>
      </c>
      <c r="S93">
        <v>3298</v>
      </c>
      <c r="T93">
        <v>0</v>
      </c>
      <c r="U93">
        <v>1907</v>
      </c>
      <c r="V93">
        <v>0</v>
      </c>
      <c r="W93">
        <v>4564</v>
      </c>
      <c r="X93">
        <v>2892</v>
      </c>
      <c r="Y93">
        <v>814</v>
      </c>
      <c r="Z93">
        <v>5</v>
      </c>
      <c r="AA93">
        <v>0</v>
      </c>
      <c r="AB93">
        <v>0</v>
      </c>
      <c r="AC93">
        <v>0</v>
      </c>
      <c r="AD93" s="2" t="s">
        <v>423</v>
      </c>
      <c r="AE93" t="s">
        <v>423</v>
      </c>
      <c r="AF93">
        <v>23</v>
      </c>
      <c r="AG93">
        <v>23</v>
      </c>
      <c r="AH93">
        <v>0.61199999999999999</v>
      </c>
    </row>
    <row r="94" spans="1:34" x14ac:dyDescent="0.3">
      <c r="A94">
        <v>2023</v>
      </c>
      <c r="B94">
        <v>2306801</v>
      </c>
      <c r="C94" t="s">
        <v>94</v>
      </c>
      <c r="D94" t="s">
        <v>280</v>
      </c>
      <c r="E94" t="s">
        <v>425</v>
      </c>
      <c r="F94">
        <v>10356</v>
      </c>
      <c r="G94">
        <v>1</v>
      </c>
      <c r="H94">
        <v>1</v>
      </c>
      <c r="I94">
        <v>0</v>
      </c>
      <c r="J94">
        <v>5</v>
      </c>
      <c r="K94">
        <v>48.3</v>
      </c>
      <c r="L94">
        <v>1693</v>
      </c>
      <c r="M94">
        <v>4.54</v>
      </c>
      <c r="N94">
        <v>50.7</v>
      </c>
      <c r="O94">
        <v>1226314.4099999999</v>
      </c>
      <c r="P94">
        <v>1.8</v>
      </c>
      <c r="Q94">
        <f t="shared" si="1"/>
        <v>118.42</v>
      </c>
      <c r="R94">
        <f>ROUND(Q94*VLOOKUP(A94,IPCA!$D$2:$F$6,3,0),2)</f>
        <v>118.42</v>
      </c>
      <c r="S94">
        <v>3133</v>
      </c>
      <c r="T94">
        <v>281</v>
      </c>
      <c r="U94">
        <v>1283</v>
      </c>
      <c r="V94">
        <v>113</v>
      </c>
      <c r="W94">
        <v>3264</v>
      </c>
      <c r="X94">
        <v>2078</v>
      </c>
      <c r="Y94">
        <v>424</v>
      </c>
      <c r="Z94">
        <v>1</v>
      </c>
      <c r="AA94">
        <v>29</v>
      </c>
      <c r="AB94">
        <v>51933.06</v>
      </c>
      <c r="AC94">
        <v>51933.06</v>
      </c>
      <c r="AD94" s="2">
        <v>1790.8</v>
      </c>
      <c r="AE94">
        <v>1790.8</v>
      </c>
      <c r="AF94">
        <v>23</v>
      </c>
      <c r="AG94">
        <v>52</v>
      </c>
      <c r="AH94">
        <v>0.61799999999999999</v>
      </c>
    </row>
    <row r="95" spans="1:34" x14ac:dyDescent="0.3">
      <c r="A95">
        <v>2023</v>
      </c>
      <c r="B95">
        <v>2306900</v>
      </c>
      <c r="C95" t="s">
        <v>95</v>
      </c>
      <c r="D95" t="s">
        <v>281</v>
      </c>
      <c r="E95" t="s">
        <v>425</v>
      </c>
      <c r="F95">
        <v>33669</v>
      </c>
      <c r="G95">
        <v>1</v>
      </c>
      <c r="H95">
        <v>1</v>
      </c>
      <c r="I95">
        <v>1</v>
      </c>
      <c r="J95">
        <v>12</v>
      </c>
      <c r="K95">
        <v>35.6</v>
      </c>
      <c r="L95">
        <v>5334</v>
      </c>
      <c r="M95">
        <v>4.42</v>
      </c>
      <c r="N95">
        <v>55.4</v>
      </c>
      <c r="O95">
        <v>1267681.1499999999</v>
      </c>
      <c r="P95">
        <v>0.66</v>
      </c>
      <c r="Q95">
        <f t="shared" si="1"/>
        <v>37.65</v>
      </c>
      <c r="R95">
        <f>ROUND(Q95*VLOOKUP(A95,IPCA!$D$2:$F$6,3,0),2)</f>
        <v>37.65</v>
      </c>
      <c r="S95">
        <v>9053</v>
      </c>
      <c r="T95">
        <v>0</v>
      </c>
      <c r="U95">
        <v>6188</v>
      </c>
      <c r="V95">
        <v>0</v>
      </c>
      <c r="W95">
        <v>11276</v>
      </c>
      <c r="X95">
        <v>7694</v>
      </c>
      <c r="Y95">
        <v>1036</v>
      </c>
      <c r="Z95">
        <v>18</v>
      </c>
      <c r="AA95">
        <v>72</v>
      </c>
      <c r="AB95">
        <v>124342.36</v>
      </c>
      <c r="AC95">
        <v>124342.36</v>
      </c>
      <c r="AD95" s="2">
        <v>1726.98</v>
      </c>
      <c r="AE95">
        <v>1726.98</v>
      </c>
      <c r="AF95">
        <v>105</v>
      </c>
      <c r="AG95">
        <v>177</v>
      </c>
      <c r="AH95">
        <v>0.621</v>
      </c>
    </row>
    <row r="96" spans="1:34" x14ac:dyDescent="0.3">
      <c r="A96">
        <v>2023</v>
      </c>
      <c r="B96">
        <v>2307007</v>
      </c>
      <c r="C96" t="s">
        <v>96</v>
      </c>
      <c r="D96" t="s">
        <v>282</v>
      </c>
      <c r="E96" t="s">
        <v>428</v>
      </c>
      <c r="F96">
        <v>31688</v>
      </c>
      <c r="G96">
        <v>1</v>
      </c>
      <c r="H96">
        <v>0</v>
      </c>
      <c r="I96">
        <v>0</v>
      </c>
      <c r="J96">
        <v>2</v>
      </c>
      <c r="K96">
        <v>6.3</v>
      </c>
      <c r="L96">
        <v>4289</v>
      </c>
      <c r="M96">
        <v>4.28</v>
      </c>
      <c r="N96">
        <v>63.3</v>
      </c>
      <c r="O96">
        <v>4535109.5</v>
      </c>
      <c r="P96">
        <v>3.21</v>
      </c>
      <c r="Q96">
        <f t="shared" si="1"/>
        <v>143.12</v>
      </c>
      <c r="R96">
        <f>ROUND(Q96*VLOOKUP(A96,IPCA!$D$2:$F$6,3,0),2)</f>
        <v>143.12</v>
      </c>
      <c r="S96">
        <v>5646</v>
      </c>
      <c r="T96">
        <v>0</v>
      </c>
      <c r="U96">
        <v>4079</v>
      </c>
      <c r="V96">
        <v>0</v>
      </c>
      <c r="W96">
        <v>7029</v>
      </c>
      <c r="X96">
        <v>2816</v>
      </c>
      <c r="Y96">
        <v>0</v>
      </c>
      <c r="Z96">
        <v>6</v>
      </c>
      <c r="AA96">
        <v>9</v>
      </c>
      <c r="AB96">
        <v>11056.92</v>
      </c>
      <c r="AC96">
        <v>11056.92</v>
      </c>
      <c r="AD96" s="2">
        <v>1228.55</v>
      </c>
      <c r="AE96">
        <v>1228.55</v>
      </c>
      <c r="AF96">
        <v>52</v>
      </c>
      <c r="AG96">
        <v>61</v>
      </c>
      <c r="AH96">
        <v>0.624</v>
      </c>
    </row>
    <row r="97" spans="1:34" x14ac:dyDescent="0.3">
      <c r="A97">
        <v>2023</v>
      </c>
      <c r="B97">
        <v>2307106</v>
      </c>
      <c r="C97" t="s">
        <v>97</v>
      </c>
      <c r="D97" t="s">
        <v>283</v>
      </c>
      <c r="E97" t="s">
        <v>418</v>
      </c>
      <c r="F97">
        <v>27482</v>
      </c>
      <c r="G97">
        <v>1</v>
      </c>
      <c r="H97">
        <v>3</v>
      </c>
      <c r="I97">
        <v>0</v>
      </c>
      <c r="J97">
        <v>0</v>
      </c>
      <c r="K97">
        <v>0</v>
      </c>
      <c r="L97">
        <v>4815</v>
      </c>
      <c r="M97">
        <v>4.29</v>
      </c>
      <c r="N97">
        <v>61.6</v>
      </c>
      <c r="O97">
        <v>874808.78</v>
      </c>
      <c r="P97">
        <v>0.77</v>
      </c>
      <c r="Q97">
        <f t="shared" si="1"/>
        <v>31.83</v>
      </c>
      <c r="R97">
        <f>ROUND(Q97*VLOOKUP(A97,IPCA!$D$2:$F$6,3,0),2)</f>
        <v>31.83</v>
      </c>
      <c r="S97">
        <v>6399</v>
      </c>
      <c r="T97">
        <v>0</v>
      </c>
      <c r="U97">
        <v>1640</v>
      </c>
      <c r="V97">
        <v>0</v>
      </c>
      <c r="W97">
        <v>9543</v>
      </c>
      <c r="X97">
        <v>5364</v>
      </c>
      <c r="Y97">
        <v>866</v>
      </c>
      <c r="Z97">
        <v>6</v>
      </c>
      <c r="AA97">
        <v>24</v>
      </c>
      <c r="AB97">
        <v>36617.440000000002</v>
      </c>
      <c r="AC97">
        <v>36617.440000000002</v>
      </c>
      <c r="AD97" s="2">
        <v>1525.73</v>
      </c>
      <c r="AE97">
        <v>1525.73</v>
      </c>
      <c r="AF97">
        <v>20</v>
      </c>
      <c r="AG97">
        <v>44</v>
      </c>
      <c r="AH97">
        <v>0.61399999999999999</v>
      </c>
    </row>
    <row r="98" spans="1:34" x14ac:dyDescent="0.3">
      <c r="A98">
        <v>2023</v>
      </c>
      <c r="B98">
        <v>2307205</v>
      </c>
      <c r="C98" t="s">
        <v>98</v>
      </c>
      <c r="D98" t="s">
        <v>284</v>
      </c>
      <c r="E98" t="s">
        <v>418</v>
      </c>
      <c r="F98">
        <v>7869</v>
      </c>
      <c r="G98">
        <v>1</v>
      </c>
      <c r="H98">
        <v>0</v>
      </c>
      <c r="I98">
        <v>0</v>
      </c>
      <c r="J98">
        <v>1</v>
      </c>
      <c r="K98">
        <v>12.7</v>
      </c>
      <c r="L98">
        <v>1279</v>
      </c>
      <c r="M98">
        <v>4.38</v>
      </c>
      <c r="N98">
        <v>57.2</v>
      </c>
      <c r="O98">
        <v>1583601.74</v>
      </c>
      <c r="P98">
        <v>3.57</v>
      </c>
      <c r="Q98">
        <f t="shared" si="1"/>
        <v>201.25</v>
      </c>
      <c r="R98">
        <f>ROUND(Q98*VLOOKUP(A98,IPCA!$D$2:$F$6,3,0),2)</f>
        <v>201.25</v>
      </c>
      <c r="S98">
        <v>1995</v>
      </c>
      <c r="T98">
        <v>0</v>
      </c>
      <c r="U98">
        <v>466</v>
      </c>
      <c r="V98">
        <v>0</v>
      </c>
      <c r="W98">
        <v>2882</v>
      </c>
      <c r="X98">
        <v>1470</v>
      </c>
      <c r="Y98">
        <v>798</v>
      </c>
      <c r="Z98">
        <v>2</v>
      </c>
      <c r="AA98">
        <v>0</v>
      </c>
      <c r="AB98">
        <v>0</v>
      </c>
      <c r="AC98">
        <v>0</v>
      </c>
      <c r="AD98" s="2" t="s">
        <v>423</v>
      </c>
      <c r="AE98" t="s">
        <v>423</v>
      </c>
      <c r="AF98">
        <v>8</v>
      </c>
      <c r="AG98">
        <v>8</v>
      </c>
      <c r="AH98">
        <v>0.65100000000000002</v>
      </c>
    </row>
    <row r="99" spans="1:34" x14ac:dyDescent="0.3">
      <c r="A99">
        <v>2023</v>
      </c>
      <c r="B99">
        <v>2307254</v>
      </c>
      <c r="C99" t="s">
        <v>99</v>
      </c>
      <c r="D99" t="s">
        <v>285</v>
      </c>
      <c r="E99" t="s">
        <v>420</v>
      </c>
      <c r="F99">
        <v>26444</v>
      </c>
      <c r="G99">
        <v>1</v>
      </c>
      <c r="H99">
        <v>1</v>
      </c>
      <c r="I99">
        <v>0</v>
      </c>
      <c r="J99">
        <v>6</v>
      </c>
      <c r="K99">
        <v>23.5</v>
      </c>
      <c r="L99">
        <v>5008</v>
      </c>
      <c r="M99">
        <v>4.54</v>
      </c>
      <c r="N99">
        <v>51.8</v>
      </c>
      <c r="O99">
        <v>3376848.5</v>
      </c>
      <c r="P99">
        <v>2</v>
      </c>
      <c r="Q99">
        <f t="shared" si="1"/>
        <v>127.7</v>
      </c>
      <c r="R99">
        <f>ROUND(Q99*VLOOKUP(A99,IPCA!$D$2:$F$6,3,0),2)</f>
        <v>127.7</v>
      </c>
      <c r="S99">
        <v>6583</v>
      </c>
      <c r="T99">
        <v>0</v>
      </c>
      <c r="U99">
        <v>1749</v>
      </c>
      <c r="V99">
        <v>0</v>
      </c>
      <c r="W99">
        <v>5932</v>
      </c>
      <c r="X99">
        <v>3585</v>
      </c>
      <c r="Y99">
        <v>598</v>
      </c>
      <c r="Z99">
        <v>13</v>
      </c>
      <c r="AA99">
        <v>70</v>
      </c>
      <c r="AB99">
        <v>122061.46</v>
      </c>
      <c r="AC99">
        <v>122061.46</v>
      </c>
      <c r="AD99" s="2">
        <v>1743.74</v>
      </c>
      <c r="AE99">
        <v>1743.74</v>
      </c>
      <c r="AF99">
        <v>180</v>
      </c>
      <c r="AG99">
        <v>250</v>
      </c>
      <c r="AH99">
        <v>0.65200000000000002</v>
      </c>
    </row>
    <row r="100" spans="1:34" x14ac:dyDescent="0.3">
      <c r="A100">
        <v>2023</v>
      </c>
      <c r="B100">
        <v>2307304</v>
      </c>
      <c r="C100" t="s">
        <v>100</v>
      </c>
      <c r="D100" t="s">
        <v>286</v>
      </c>
      <c r="E100" t="s">
        <v>418</v>
      </c>
      <c r="F100">
        <v>289353</v>
      </c>
      <c r="G100">
        <v>1</v>
      </c>
      <c r="H100">
        <v>9</v>
      </c>
      <c r="I100">
        <v>0</v>
      </c>
      <c r="J100">
        <v>66</v>
      </c>
      <c r="K100">
        <v>23.1</v>
      </c>
      <c r="L100">
        <v>36256</v>
      </c>
      <c r="M100">
        <v>4.58</v>
      </c>
      <c r="N100">
        <v>46.1</v>
      </c>
      <c r="O100">
        <v>6307674.4500000002</v>
      </c>
      <c r="P100">
        <v>0.73</v>
      </c>
      <c r="Q100">
        <f t="shared" si="1"/>
        <v>21.8</v>
      </c>
      <c r="R100">
        <f>ROUND(Q100*VLOOKUP(A100,IPCA!$D$2:$F$6,3,0),2)</f>
        <v>21.8</v>
      </c>
      <c r="S100">
        <v>49069</v>
      </c>
      <c r="T100">
        <v>2399</v>
      </c>
      <c r="U100">
        <v>40053</v>
      </c>
      <c r="V100">
        <v>2246</v>
      </c>
      <c r="W100">
        <v>74611</v>
      </c>
      <c r="X100">
        <v>46748</v>
      </c>
      <c r="Y100">
        <v>4314</v>
      </c>
      <c r="Z100">
        <v>254</v>
      </c>
      <c r="AA100">
        <v>1177</v>
      </c>
      <c r="AB100">
        <v>1847009.62</v>
      </c>
      <c r="AC100">
        <v>1847009.62</v>
      </c>
      <c r="AD100" s="2">
        <v>1569.25</v>
      </c>
      <c r="AE100">
        <v>1569.25</v>
      </c>
      <c r="AF100">
        <v>1455</v>
      </c>
      <c r="AG100">
        <v>2632</v>
      </c>
      <c r="AH100">
        <v>0.69399999999999995</v>
      </c>
    </row>
    <row r="101" spans="1:34" x14ac:dyDescent="0.3">
      <c r="A101">
        <v>2023</v>
      </c>
      <c r="B101">
        <v>2307403</v>
      </c>
      <c r="C101" t="s">
        <v>101</v>
      </c>
      <c r="D101" t="s">
        <v>287</v>
      </c>
      <c r="E101" t="s">
        <v>421</v>
      </c>
      <c r="F101">
        <v>23932</v>
      </c>
      <c r="G101">
        <v>1</v>
      </c>
      <c r="H101">
        <v>0</v>
      </c>
      <c r="I101">
        <v>0</v>
      </c>
      <c r="J101">
        <v>7</v>
      </c>
      <c r="K101">
        <v>29.3</v>
      </c>
      <c r="L101">
        <v>3847</v>
      </c>
      <c r="M101">
        <v>4.25</v>
      </c>
      <c r="N101">
        <v>66.099999999999994</v>
      </c>
      <c r="O101">
        <v>1168672.57</v>
      </c>
      <c r="P101">
        <v>0.98</v>
      </c>
      <c r="Q101">
        <f t="shared" si="1"/>
        <v>48.83</v>
      </c>
      <c r="R101">
        <f>ROUND(Q101*VLOOKUP(A101,IPCA!$D$2:$F$6,3,0),2)</f>
        <v>48.83</v>
      </c>
      <c r="S101">
        <v>5352</v>
      </c>
      <c r="T101">
        <v>0</v>
      </c>
      <c r="U101">
        <v>3669</v>
      </c>
      <c r="V101">
        <v>0</v>
      </c>
      <c r="W101">
        <v>8578</v>
      </c>
      <c r="X101">
        <v>4124</v>
      </c>
      <c r="Y101">
        <v>2621</v>
      </c>
      <c r="Z101">
        <v>4</v>
      </c>
      <c r="AA101">
        <v>1</v>
      </c>
      <c r="AB101">
        <v>1314</v>
      </c>
      <c r="AC101">
        <v>1314</v>
      </c>
      <c r="AD101" s="2">
        <v>1314</v>
      </c>
      <c r="AE101">
        <v>1314</v>
      </c>
      <c r="AF101">
        <v>35</v>
      </c>
      <c r="AG101">
        <v>36</v>
      </c>
      <c r="AH101">
        <v>0.59799999999999998</v>
      </c>
    </row>
    <row r="102" spans="1:34" x14ac:dyDescent="0.3">
      <c r="A102">
        <v>2023</v>
      </c>
      <c r="B102">
        <v>2307502</v>
      </c>
      <c r="C102" t="s">
        <v>102</v>
      </c>
      <c r="D102" t="s">
        <v>288</v>
      </c>
      <c r="E102" t="s">
        <v>418</v>
      </c>
      <c r="F102">
        <v>30784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3963</v>
      </c>
      <c r="M102">
        <v>4.25</v>
      </c>
      <c r="N102">
        <v>64.900000000000006</v>
      </c>
      <c r="O102">
        <v>12700</v>
      </c>
      <c r="P102">
        <v>0.01</v>
      </c>
      <c r="Q102">
        <f t="shared" si="1"/>
        <v>0.41</v>
      </c>
      <c r="R102">
        <f>ROUND(Q102*VLOOKUP(A102,IPCA!$D$2:$F$6,3,0),2)</f>
        <v>0.41</v>
      </c>
      <c r="S102">
        <v>5319</v>
      </c>
      <c r="T102">
        <v>345</v>
      </c>
      <c r="U102">
        <v>3883</v>
      </c>
      <c r="V102">
        <v>345</v>
      </c>
      <c r="W102">
        <v>8635</v>
      </c>
      <c r="X102">
        <v>4853</v>
      </c>
      <c r="Y102">
        <v>1918</v>
      </c>
      <c r="Z102">
        <v>13</v>
      </c>
      <c r="AA102">
        <v>0</v>
      </c>
      <c r="AB102">
        <v>0</v>
      </c>
      <c r="AC102">
        <v>0</v>
      </c>
      <c r="AD102" s="2" t="s">
        <v>423</v>
      </c>
      <c r="AE102" t="s">
        <v>423</v>
      </c>
      <c r="AF102">
        <v>41</v>
      </c>
      <c r="AG102">
        <v>41</v>
      </c>
      <c r="AH102">
        <v>0.61299999999999999</v>
      </c>
    </row>
    <row r="103" spans="1:34" x14ac:dyDescent="0.3">
      <c r="A103">
        <v>2023</v>
      </c>
      <c r="B103">
        <v>2307601</v>
      </c>
      <c r="C103" t="s">
        <v>103</v>
      </c>
      <c r="D103" t="s">
        <v>289</v>
      </c>
      <c r="E103" t="s">
        <v>425</v>
      </c>
      <c r="F103">
        <v>59941</v>
      </c>
      <c r="G103">
        <v>1</v>
      </c>
      <c r="H103">
        <v>2</v>
      </c>
      <c r="I103">
        <v>3</v>
      </c>
      <c r="J103">
        <v>18</v>
      </c>
      <c r="K103">
        <v>30.2</v>
      </c>
      <c r="L103">
        <v>7314</v>
      </c>
      <c r="M103">
        <v>4.6399999999999997</v>
      </c>
      <c r="N103">
        <v>42.3</v>
      </c>
      <c r="O103">
        <v>2285723.4300000002</v>
      </c>
      <c r="P103">
        <v>0.97</v>
      </c>
      <c r="Q103">
        <f t="shared" si="1"/>
        <v>38.130000000000003</v>
      </c>
      <c r="R103">
        <f>ROUND(Q103*VLOOKUP(A103,IPCA!$D$2:$F$6,3,0),2)</f>
        <v>38.130000000000003</v>
      </c>
      <c r="S103">
        <v>11108</v>
      </c>
      <c r="T103">
        <v>499</v>
      </c>
      <c r="U103">
        <v>8276</v>
      </c>
      <c r="V103">
        <v>499</v>
      </c>
      <c r="W103">
        <v>14681</v>
      </c>
      <c r="X103">
        <v>9584</v>
      </c>
      <c r="Y103">
        <v>740</v>
      </c>
      <c r="Z103">
        <v>28</v>
      </c>
      <c r="AA103">
        <v>172</v>
      </c>
      <c r="AB103">
        <v>243680.76</v>
      </c>
      <c r="AC103">
        <v>243680.76</v>
      </c>
      <c r="AD103" s="2">
        <v>1416.75</v>
      </c>
      <c r="AE103">
        <v>1416.75</v>
      </c>
      <c r="AF103">
        <v>235</v>
      </c>
      <c r="AG103">
        <v>407</v>
      </c>
      <c r="AH103">
        <v>0.68200000000000005</v>
      </c>
    </row>
    <row r="104" spans="1:34" x14ac:dyDescent="0.3">
      <c r="A104">
        <v>2023</v>
      </c>
      <c r="B104">
        <v>2307635</v>
      </c>
      <c r="C104" t="s">
        <v>104</v>
      </c>
      <c r="D104" t="s">
        <v>290</v>
      </c>
      <c r="E104" t="s">
        <v>431</v>
      </c>
      <c r="F104">
        <v>16828</v>
      </c>
      <c r="G104">
        <v>1</v>
      </c>
      <c r="H104">
        <v>1</v>
      </c>
      <c r="I104">
        <v>0</v>
      </c>
      <c r="J104">
        <v>9</v>
      </c>
      <c r="K104">
        <v>53.3</v>
      </c>
      <c r="L104">
        <v>2747</v>
      </c>
      <c r="M104">
        <v>4.21</v>
      </c>
      <c r="N104">
        <v>65.900000000000006</v>
      </c>
      <c r="O104">
        <v>1905066.25</v>
      </c>
      <c r="P104">
        <v>2.12</v>
      </c>
      <c r="Q104">
        <f t="shared" si="1"/>
        <v>113.21</v>
      </c>
      <c r="R104">
        <f>ROUND(Q104*VLOOKUP(A104,IPCA!$D$2:$F$6,3,0),2)</f>
        <v>113.21</v>
      </c>
      <c r="S104">
        <v>4492</v>
      </c>
      <c r="T104">
        <v>0</v>
      </c>
      <c r="U104">
        <v>2993</v>
      </c>
      <c r="V104">
        <v>0</v>
      </c>
      <c r="W104">
        <v>6183</v>
      </c>
      <c r="X104">
        <v>3154</v>
      </c>
      <c r="Y104">
        <v>1165</v>
      </c>
      <c r="Z104">
        <v>7</v>
      </c>
      <c r="AA104">
        <v>3</v>
      </c>
      <c r="AB104">
        <v>4540.91</v>
      </c>
      <c r="AC104">
        <v>4540.91</v>
      </c>
      <c r="AD104" s="2">
        <v>1513.64</v>
      </c>
      <c r="AE104">
        <v>1513.64</v>
      </c>
      <c r="AF104">
        <v>22</v>
      </c>
      <c r="AG104">
        <v>25</v>
      </c>
      <c r="AH104">
        <v>0.61</v>
      </c>
    </row>
    <row r="105" spans="1:34" x14ac:dyDescent="0.3">
      <c r="A105">
        <v>2023</v>
      </c>
      <c r="B105">
        <v>2307650</v>
      </c>
      <c r="C105" t="s">
        <v>105</v>
      </c>
      <c r="D105" t="s">
        <v>291</v>
      </c>
      <c r="E105" t="s">
        <v>427</v>
      </c>
      <c r="F105">
        <v>236760</v>
      </c>
      <c r="G105">
        <v>0</v>
      </c>
      <c r="H105">
        <v>1</v>
      </c>
      <c r="I105">
        <v>1</v>
      </c>
      <c r="J105">
        <v>163</v>
      </c>
      <c r="K105">
        <v>69.5</v>
      </c>
      <c r="L105">
        <v>38010</v>
      </c>
      <c r="M105">
        <v>4.63</v>
      </c>
      <c r="N105">
        <v>43.3</v>
      </c>
      <c r="O105">
        <v>11709476.4</v>
      </c>
      <c r="P105">
        <v>0.87</v>
      </c>
      <c r="Q105">
        <f t="shared" si="1"/>
        <v>49.46</v>
      </c>
      <c r="R105">
        <f>ROUND(Q105*VLOOKUP(A105,IPCA!$D$2:$F$6,3,0),2)</f>
        <v>49.46</v>
      </c>
      <c r="S105">
        <v>46021</v>
      </c>
      <c r="T105">
        <v>2122</v>
      </c>
      <c r="U105">
        <v>30033</v>
      </c>
      <c r="V105">
        <v>2122</v>
      </c>
      <c r="W105">
        <v>76898</v>
      </c>
      <c r="X105">
        <v>46151</v>
      </c>
      <c r="Y105">
        <v>6373</v>
      </c>
      <c r="Z105">
        <v>69</v>
      </c>
      <c r="AA105">
        <v>839</v>
      </c>
      <c r="AB105">
        <v>1445732.62</v>
      </c>
      <c r="AC105">
        <v>1445732.62</v>
      </c>
      <c r="AD105" s="2">
        <v>1723.16</v>
      </c>
      <c r="AE105">
        <v>1723.16</v>
      </c>
      <c r="AF105">
        <v>1049</v>
      </c>
      <c r="AG105">
        <v>1888</v>
      </c>
      <c r="AH105">
        <v>0.68600000000000005</v>
      </c>
    </row>
    <row r="106" spans="1:34" x14ac:dyDescent="0.3">
      <c r="A106">
        <v>2023</v>
      </c>
      <c r="B106">
        <v>2307700</v>
      </c>
      <c r="C106" t="s">
        <v>106</v>
      </c>
      <c r="D106" t="s">
        <v>292</v>
      </c>
      <c r="E106" t="s">
        <v>427</v>
      </c>
      <c r="F106">
        <v>104378</v>
      </c>
      <c r="G106">
        <v>1</v>
      </c>
      <c r="H106">
        <v>5</v>
      </c>
      <c r="I106">
        <v>2</v>
      </c>
      <c r="J106">
        <v>77</v>
      </c>
      <c r="K106">
        <v>73.3</v>
      </c>
      <c r="L106">
        <v>14745</v>
      </c>
      <c r="M106">
        <v>4.45</v>
      </c>
      <c r="N106">
        <v>54.1</v>
      </c>
      <c r="O106">
        <v>4756514.5999999996</v>
      </c>
      <c r="P106">
        <v>1.23</v>
      </c>
      <c r="Q106">
        <f t="shared" si="1"/>
        <v>45.57</v>
      </c>
      <c r="R106">
        <f>ROUND(Q106*VLOOKUP(A106,IPCA!$D$2:$F$6,3,0),2)</f>
        <v>45.57</v>
      </c>
      <c r="S106">
        <v>20581</v>
      </c>
      <c r="T106">
        <v>63</v>
      </c>
      <c r="U106">
        <v>12024</v>
      </c>
      <c r="V106">
        <v>63</v>
      </c>
      <c r="W106">
        <v>30189</v>
      </c>
      <c r="X106">
        <v>19060</v>
      </c>
      <c r="Y106">
        <v>3740</v>
      </c>
      <c r="Z106">
        <v>35</v>
      </c>
      <c r="AA106">
        <v>227</v>
      </c>
      <c r="AB106">
        <v>299576.48</v>
      </c>
      <c r="AC106">
        <v>299576.48</v>
      </c>
      <c r="AD106" s="2">
        <v>1319.72</v>
      </c>
      <c r="AE106">
        <v>1319.72</v>
      </c>
      <c r="AF106">
        <v>313</v>
      </c>
      <c r="AG106">
        <v>540</v>
      </c>
      <c r="AH106">
        <v>0.65900000000000003</v>
      </c>
    </row>
    <row r="107" spans="1:34" x14ac:dyDescent="0.3">
      <c r="A107">
        <v>2023</v>
      </c>
      <c r="B107">
        <v>2307809</v>
      </c>
      <c r="C107" t="s">
        <v>107</v>
      </c>
      <c r="D107" t="s">
        <v>293</v>
      </c>
      <c r="E107" t="s">
        <v>420</v>
      </c>
      <c r="F107">
        <v>25892</v>
      </c>
      <c r="G107">
        <v>1</v>
      </c>
      <c r="H107">
        <v>1</v>
      </c>
      <c r="I107">
        <v>0</v>
      </c>
      <c r="J107">
        <v>7</v>
      </c>
      <c r="K107">
        <v>27.1</v>
      </c>
      <c r="L107">
        <v>5504</v>
      </c>
      <c r="M107">
        <v>4.04</v>
      </c>
      <c r="N107">
        <v>71.900000000000006</v>
      </c>
      <c r="O107">
        <v>472944.66</v>
      </c>
      <c r="P107">
        <v>0.35</v>
      </c>
      <c r="Q107">
        <f t="shared" si="1"/>
        <v>18.27</v>
      </c>
      <c r="R107">
        <f>ROUND(Q107*VLOOKUP(A107,IPCA!$D$2:$F$6,3,0),2)</f>
        <v>18.27</v>
      </c>
      <c r="S107">
        <v>7450</v>
      </c>
      <c r="T107">
        <v>177</v>
      </c>
      <c r="U107">
        <v>4618</v>
      </c>
      <c r="V107">
        <v>0</v>
      </c>
      <c r="W107">
        <v>8817</v>
      </c>
      <c r="X107">
        <v>5933</v>
      </c>
      <c r="Y107">
        <v>289</v>
      </c>
      <c r="Z107">
        <v>8</v>
      </c>
      <c r="AA107">
        <v>27</v>
      </c>
      <c r="AB107">
        <v>29908.87</v>
      </c>
      <c r="AC107">
        <v>29908.87</v>
      </c>
      <c r="AD107" s="2">
        <v>1107.74</v>
      </c>
      <c r="AE107">
        <v>1107.74</v>
      </c>
      <c r="AF107">
        <v>44</v>
      </c>
      <c r="AG107">
        <v>71</v>
      </c>
      <c r="AH107">
        <v>0.61199999999999999</v>
      </c>
    </row>
    <row r="108" spans="1:34" x14ac:dyDescent="0.3">
      <c r="A108">
        <v>2023</v>
      </c>
      <c r="B108">
        <v>2307908</v>
      </c>
      <c r="C108" t="s">
        <v>108</v>
      </c>
      <c r="D108" t="s">
        <v>294</v>
      </c>
      <c r="E108" t="s">
        <v>420</v>
      </c>
      <c r="F108">
        <v>10900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2092</v>
      </c>
      <c r="M108">
        <v>3.92</v>
      </c>
      <c r="N108">
        <v>74.5</v>
      </c>
      <c r="O108">
        <v>695042.81</v>
      </c>
      <c r="P108">
        <v>1.0900000000000001</v>
      </c>
      <c r="Q108">
        <f t="shared" si="1"/>
        <v>63.77</v>
      </c>
      <c r="R108">
        <f>ROUND(Q108*VLOOKUP(A108,IPCA!$D$2:$F$6,3,0),2)</f>
        <v>63.77</v>
      </c>
      <c r="S108">
        <v>2759</v>
      </c>
      <c r="T108">
        <v>347</v>
      </c>
      <c r="U108">
        <v>1583</v>
      </c>
      <c r="V108">
        <v>347</v>
      </c>
      <c r="W108">
        <v>3185</v>
      </c>
      <c r="X108">
        <v>2236</v>
      </c>
      <c r="Y108">
        <v>0</v>
      </c>
      <c r="Z108">
        <v>4</v>
      </c>
      <c r="AA108">
        <v>0</v>
      </c>
      <c r="AB108">
        <v>0</v>
      </c>
      <c r="AC108">
        <v>0</v>
      </c>
      <c r="AD108" s="2" t="s">
        <v>423</v>
      </c>
      <c r="AE108" t="s">
        <v>423</v>
      </c>
      <c r="AF108">
        <v>14</v>
      </c>
      <c r="AG108">
        <v>14</v>
      </c>
      <c r="AH108">
        <v>0.59899999999999998</v>
      </c>
    </row>
    <row r="109" spans="1:34" x14ac:dyDescent="0.3">
      <c r="A109">
        <v>2023</v>
      </c>
      <c r="B109">
        <v>2308005</v>
      </c>
      <c r="C109" t="s">
        <v>109</v>
      </c>
      <c r="D109" t="s">
        <v>295</v>
      </c>
      <c r="E109" t="s">
        <v>424</v>
      </c>
      <c r="F109">
        <v>37916</v>
      </c>
      <c r="G109">
        <v>1</v>
      </c>
      <c r="H109">
        <v>0</v>
      </c>
      <c r="I109">
        <v>0</v>
      </c>
      <c r="J109">
        <v>5</v>
      </c>
      <c r="K109">
        <v>13.3</v>
      </c>
      <c r="L109">
        <v>5962</v>
      </c>
      <c r="M109">
        <v>4</v>
      </c>
      <c r="N109">
        <v>74.5</v>
      </c>
      <c r="O109">
        <v>5158530.97</v>
      </c>
      <c r="P109">
        <v>3.12</v>
      </c>
      <c r="Q109">
        <f t="shared" si="1"/>
        <v>136.05000000000001</v>
      </c>
      <c r="R109">
        <f>ROUND(Q109*VLOOKUP(A109,IPCA!$D$2:$F$6,3,0),2)</f>
        <v>136.05000000000001</v>
      </c>
      <c r="S109">
        <v>8887</v>
      </c>
      <c r="T109">
        <v>0</v>
      </c>
      <c r="U109">
        <v>3317</v>
      </c>
      <c r="V109">
        <v>0</v>
      </c>
      <c r="W109">
        <v>10376</v>
      </c>
      <c r="X109">
        <v>6844</v>
      </c>
      <c r="Y109">
        <v>206</v>
      </c>
      <c r="Z109">
        <v>6</v>
      </c>
      <c r="AA109">
        <v>13</v>
      </c>
      <c r="AB109">
        <v>17267.07</v>
      </c>
      <c r="AC109">
        <v>17267.07</v>
      </c>
      <c r="AD109" s="2">
        <v>1328.24</v>
      </c>
      <c r="AE109">
        <v>1328.24</v>
      </c>
      <c r="AF109">
        <v>77</v>
      </c>
      <c r="AG109">
        <v>90</v>
      </c>
      <c r="AH109">
        <v>0.61599999999999999</v>
      </c>
    </row>
    <row r="110" spans="1:34" x14ac:dyDescent="0.3">
      <c r="A110">
        <v>2023</v>
      </c>
      <c r="B110">
        <v>2308104</v>
      </c>
      <c r="C110" t="s">
        <v>110</v>
      </c>
      <c r="D110" t="s">
        <v>296</v>
      </c>
      <c r="E110" t="s">
        <v>418</v>
      </c>
      <c r="F110">
        <v>45597</v>
      </c>
      <c r="G110">
        <v>1</v>
      </c>
      <c r="H110">
        <v>0</v>
      </c>
      <c r="I110">
        <v>0</v>
      </c>
      <c r="J110">
        <v>6</v>
      </c>
      <c r="K110">
        <v>13.2</v>
      </c>
      <c r="L110">
        <v>7130</v>
      </c>
      <c r="M110">
        <v>4.25</v>
      </c>
      <c r="N110">
        <v>64.5</v>
      </c>
      <c r="O110">
        <v>1821725</v>
      </c>
      <c r="P110">
        <v>1.02</v>
      </c>
      <c r="Q110">
        <f t="shared" si="1"/>
        <v>39.950000000000003</v>
      </c>
      <c r="R110">
        <f>ROUND(Q110*VLOOKUP(A110,IPCA!$D$2:$F$6,3,0),2)</f>
        <v>39.950000000000003</v>
      </c>
      <c r="S110">
        <v>10469</v>
      </c>
      <c r="T110">
        <v>0</v>
      </c>
      <c r="U110">
        <v>6157</v>
      </c>
      <c r="V110">
        <v>0</v>
      </c>
      <c r="W110">
        <v>14330</v>
      </c>
      <c r="X110">
        <v>8227</v>
      </c>
      <c r="Y110">
        <v>2141</v>
      </c>
      <c r="Z110">
        <v>8</v>
      </c>
      <c r="AA110">
        <v>2</v>
      </c>
      <c r="AB110">
        <v>2736.17</v>
      </c>
      <c r="AC110">
        <v>2736.17</v>
      </c>
      <c r="AD110" s="2">
        <v>1368.09</v>
      </c>
      <c r="AE110">
        <v>1368.09</v>
      </c>
      <c r="AF110">
        <v>57</v>
      </c>
      <c r="AG110">
        <v>59</v>
      </c>
      <c r="AH110">
        <v>0.60499999999999998</v>
      </c>
    </row>
    <row r="111" spans="1:34" x14ac:dyDescent="0.3">
      <c r="A111">
        <v>2023</v>
      </c>
      <c r="B111">
        <v>2308203</v>
      </c>
      <c r="C111" t="s">
        <v>111</v>
      </c>
      <c r="D111" t="s">
        <v>297</v>
      </c>
      <c r="E111" t="s">
        <v>424</v>
      </c>
      <c r="F111">
        <v>15295</v>
      </c>
      <c r="G111">
        <v>1</v>
      </c>
      <c r="H111">
        <v>1</v>
      </c>
      <c r="I111">
        <v>0</v>
      </c>
      <c r="J111">
        <v>2</v>
      </c>
      <c r="K111">
        <v>13.2</v>
      </c>
      <c r="L111">
        <v>2705</v>
      </c>
      <c r="M111">
        <v>4.2699999999999996</v>
      </c>
      <c r="N111">
        <v>63.7</v>
      </c>
      <c r="O111">
        <v>2370720.19</v>
      </c>
      <c r="P111">
        <v>2.86</v>
      </c>
      <c r="Q111">
        <f t="shared" si="1"/>
        <v>155</v>
      </c>
      <c r="R111">
        <f>ROUND(Q111*VLOOKUP(A111,IPCA!$D$2:$F$6,3,0),2)</f>
        <v>155</v>
      </c>
      <c r="S111">
        <v>3644</v>
      </c>
      <c r="T111">
        <v>0</v>
      </c>
      <c r="U111">
        <v>2098</v>
      </c>
      <c r="V111">
        <v>0</v>
      </c>
      <c r="W111">
        <v>5540</v>
      </c>
      <c r="X111">
        <v>2514</v>
      </c>
      <c r="Y111">
        <v>1712</v>
      </c>
      <c r="Z111">
        <v>8</v>
      </c>
      <c r="AA111">
        <v>1</v>
      </c>
      <c r="AB111">
        <v>1353.78</v>
      </c>
      <c r="AC111">
        <v>1353.78</v>
      </c>
      <c r="AD111" s="2">
        <v>1353.78</v>
      </c>
      <c r="AE111">
        <v>1353.78</v>
      </c>
      <c r="AF111">
        <v>38</v>
      </c>
      <c r="AG111">
        <v>39</v>
      </c>
      <c r="AH111">
        <v>0.61799999999999999</v>
      </c>
    </row>
    <row r="112" spans="1:34" x14ac:dyDescent="0.3">
      <c r="A112">
        <v>2023</v>
      </c>
      <c r="B112">
        <v>2308302</v>
      </c>
      <c r="C112" t="s">
        <v>112</v>
      </c>
      <c r="D112" t="s">
        <v>298</v>
      </c>
      <c r="E112" t="s">
        <v>418</v>
      </c>
      <c r="F112">
        <v>25778</v>
      </c>
      <c r="G112">
        <v>1</v>
      </c>
      <c r="H112">
        <v>0</v>
      </c>
      <c r="I112">
        <v>0</v>
      </c>
      <c r="J112">
        <v>3</v>
      </c>
      <c r="K112">
        <v>11.6</v>
      </c>
      <c r="L112">
        <v>3817</v>
      </c>
      <c r="M112">
        <v>4.21</v>
      </c>
      <c r="N112">
        <v>65.5</v>
      </c>
      <c r="O112">
        <v>1631257.33</v>
      </c>
      <c r="P112">
        <v>1.46</v>
      </c>
      <c r="Q112">
        <f t="shared" si="1"/>
        <v>63.28</v>
      </c>
      <c r="R112">
        <f>ROUND(Q112*VLOOKUP(A112,IPCA!$D$2:$F$6,3,0),2)</f>
        <v>63.28</v>
      </c>
      <c r="S112">
        <v>6435</v>
      </c>
      <c r="T112">
        <v>0</v>
      </c>
      <c r="U112">
        <v>1917</v>
      </c>
      <c r="V112">
        <v>0</v>
      </c>
      <c r="W112">
        <v>8909</v>
      </c>
      <c r="X112">
        <v>5400</v>
      </c>
      <c r="Y112">
        <v>1139</v>
      </c>
      <c r="Z112">
        <v>7</v>
      </c>
      <c r="AA112">
        <v>14</v>
      </c>
      <c r="AB112">
        <v>7557.55</v>
      </c>
      <c r="AC112">
        <v>7557.55</v>
      </c>
      <c r="AD112" s="2">
        <v>539.83000000000004</v>
      </c>
      <c r="AE112">
        <v>539.83000000000004</v>
      </c>
      <c r="AF112">
        <v>31</v>
      </c>
      <c r="AG112">
        <v>45</v>
      </c>
      <c r="AH112">
        <v>0.628</v>
      </c>
    </row>
    <row r="113" spans="1:34" x14ac:dyDescent="0.3">
      <c r="A113">
        <v>2023</v>
      </c>
      <c r="B113">
        <v>2308351</v>
      </c>
      <c r="C113" t="s">
        <v>113</v>
      </c>
      <c r="D113" t="s">
        <v>299</v>
      </c>
      <c r="E113" t="s">
        <v>430</v>
      </c>
      <c r="F113">
        <v>14219</v>
      </c>
      <c r="G113">
        <v>1</v>
      </c>
      <c r="H113">
        <v>1</v>
      </c>
      <c r="I113">
        <v>0</v>
      </c>
      <c r="J113">
        <v>3</v>
      </c>
      <c r="K113">
        <v>21.2</v>
      </c>
      <c r="L113">
        <v>1775</v>
      </c>
      <c r="M113">
        <v>4.32</v>
      </c>
      <c r="N113">
        <v>62</v>
      </c>
      <c r="O113">
        <v>929744.53</v>
      </c>
      <c r="P113">
        <v>1.29</v>
      </c>
      <c r="Q113">
        <f t="shared" si="1"/>
        <v>65.39</v>
      </c>
      <c r="R113">
        <f>ROUND(Q113*VLOOKUP(A113,IPCA!$D$2:$F$6,3,0),2)</f>
        <v>65.39</v>
      </c>
      <c r="S113">
        <v>2754</v>
      </c>
      <c r="T113">
        <v>0</v>
      </c>
      <c r="U113">
        <v>1560</v>
      </c>
      <c r="V113">
        <v>0</v>
      </c>
      <c r="W113">
        <v>3286</v>
      </c>
      <c r="X113">
        <v>1965</v>
      </c>
      <c r="Y113">
        <v>260</v>
      </c>
      <c r="Z113">
        <v>6</v>
      </c>
      <c r="AA113">
        <v>3</v>
      </c>
      <c r="AB113">
        <v>1350.67</v>
      </c>
      <c r="AC113">
        <v>1350.67</v>
      </c>
      <c r="AD113" s="2">
        <v>450.22</v>
      </c>
      <c r="AE113">
        <v>450.22</v>
      </c>
      <c r="AF113">
        <v>23</v>
      </c>
      <c r="AG113">
        <v>26</v>
      </c>
      <c r="AH113">
        <v>0.626</v>
      </c>
    </row>
    <row r="114" spans="1:34" x14ac:dyDescent="0.3">
      <c r="A114">
        <v>2023</v>
      </c>
      <c r="B114">
        <v>2308377</v>
      </c>
      <c r="C114" t="s">
        <v>114</v>
      </c>
      <c r="D114" t="s">
        <v>300</v>
      </c>
      <c r="E114" t="s">
        <v>426</v>
      </c>
      <c r="F114">
        <v>14312</v>
      </c>
      <c r="G114">
        <v>1</v>
      </c>
      <c r="H114">
        <v>0</v>
      </c>
      <c r="I114">
        <v>0</v>
      </c>
      <c r="J114">
        <v>11</v>
      </c>
      <c r="K114">
        <v>77.5</v>
      </c>
      <c r="L114">
        <v>2399</v>
      </c>
      <c r="M114">
        <v>4.12</v>
      </c>
      <c r="N114">
        <v>70.5</v>
      </c>
      <c r="O114">
        <v>239619.5</v>
      </c>
      <c r="P114">
        <v>0.37</v>
      </c>
      <c r="Q114">
        <f t="shared" si="1"/>
        <v>16.739999999999998</v>
      </c>
      <c r="R114">
        <f>ROUND(Q114*VLOOKUP(A114,IPCA!$D$2:$F$6,3,0),2)</f>
        <v>16.739999999999998</v>
      </c>
      <c r="S114">
        <v>3180</v>
      </c>
      <c r="T114">
        <v>0</v>
      </c>
      <c r="U114">
        <v>2620</v>
      </c>
      <c r="V114">
        <v>0</v>
      </c>
      <c r="W114">
        <v>3438</v>
      </c>
      <c r="X114">
        <v>2703</v>
      </c>
      <c r="Y114">
        <v>0</v>
      </c>
      <c r="Z114">
        <v>0</v>
      </c>
      <c r="AA114">
        <v>0</v>
      </c>
      <c r="AB114">
        <v>0</v>
      </c>
      <c r="AC114">
        <v>0</v>
      </c>
      <c r="AD114" s="2" t="s">
        <v>423</v>
      </c>
      <c r="AE114" t="s">
        <v>423</v>
      </c>
      <c r="AF114">
        <v>18</v>
      </c>
      <c r="AG114">
        <v>18</v>
      </c>
      <c r="AH114">
        <v>0.59199999999999997</v>
      </c>
    </row>
    <row r="115" spans="1:34" x14ac:dyDescent="0.3">
      <c r="A115">
        <v>2023</v>
      </c>
      <c r="B115">
        <v>2308401</v>
      </c>
      <c r="C115" t="s">
        <v>115</v>
      </c>
      <c r="D115" t="s">
        <v>301</v>
      </c>
      <c r="E115" t="s">
        <v>418</v>
      </c>
      <c r="F115">
        <v>37076</v>
      </c>
      <c r="G115">
        <v>1</v>
      </c>
      <c r="H115">
        <v>0</v>
      </c>
      <c r="I115">
        <v>0</v>
      </c>
      <c r="J115">
        <v>6</v>
      </c>
      <c r="K115">
        <v>16.3</v>
      </c>
      <c r="L115">
        <v>5807</v>
      </c>
      <c r="M115">
        <v>4.28</v>
      </c>
      <c r="N115">
        <v>60.9</v>
      </c>
      <c r="O115">
        <v>1667037.02</v>
      </c>
      <c r="P115">
        <v>1.2</v>
      </c>
      <c r="Q115">
        <f t="shared" si="1"/>
        <v>44.96</v>
      </c>
      <c r="R115">
        <f>ROUND(Q115*VLOOKUP(A115,IPCA!$D$2:$F$6,3,0),2)</f>
        <v>44.96</v>
      </c>
      <c r="S115">
        <v>8211</v>
      </c>
      <c r="T115">
        <v>357</v>
      </c>
      <c r="U115">
        <v>2727</v>
      </c>
      <c r="V115">
        <v>89</v>
      </c>
      <c r="W115">
        <v>11699</v>
      </c>
      <c r="X115">
        <v>6914</v>
      </c>
      <c r="Y115">
        <v>2112</v>
      </c>
      <c r="Z115">
        <v>8</v>
      </c>
      <c r="AA115">
        <v>12</v>
      </c>
      <c r="AB115">
        <v>15229.01</v>
      </c>
      <c r="AC115">
        <v>15229.01</v>
      </c>
      <c r="AD115" s="2">
        <v>1269.08</v>
      </c>
      <c r="AE115">
        <v>1269.08</v>
      </c>
      <c r="AF115">
        <v>38</v>
      </c>
      <c r="AG115">
        <v>50</v>
      </c>
      <c r="AH115">
        <v>0.622</v>
      </c>
    </row>
    <row r="116" spans="1:34" x14ac:dyDescent="0.3">
      <c r="A116">
        <v>2023</v>
      </c>
      <c r="B116">
        <v>2308500</v>
      </c>
      <c r="C116" t="s">
        <v>116</v>
      </c>
      <c r="D116" t="s">
        <v>302</v>
      </c>
      <c r="E116" t="s">
        <v>430</v>
      </c>
      <c r="F116">
        <v>37373</v>
      </c>
      <c r="G116">
        <v>1</v>
      </c>
      <c r="H116">
        <v>0</v>
      </c>
      <c r="I116">
        <v>0</v>
      </c>
      <c r="J116">
        <v>4</v>
      </c>
      <c r="K116">
        <v>10.6</v>
      </c>
      <c r="L116">
        <v>5991</v>
      </c>
      <c r="M116">
        <v>4.22</v>
      </c>
      <c r="N116">
        <v>66.3</v>
      </c>
      <c r="O116">
        <v>1653788.6</v>
      </c>
      <c r="P116">
        <v>1.01</v>
      </c>
      <c r="Q116">
        <f t="shared" si="1"/>
        <v>44.25</v>
      </c>
      <c r="R116">
        <f>ROUND(Q116*VLOOKUP(A116,IPCA!$D$2:$F$6,3,0),2)</f>
        <v>44.25</v>
      </c>
      <c r="S116">
        <v>8497</v>
      </c>
      <c r="T116">
        <v>525</v>
      </c>
      <c r="U116">
        <v>5071</v>
      </c>
      <c r="V116">
        <v>525</v>
      </c>
      <c r="W116">
        <v>13956</v>
      </c>
      <c r="X116">
        <v>7097</v>
      </c>
      <c r="Y116">
        <v>3678</v>
      </c>
      <c r="Z116">
        <v>12</v>
      </c>
      <c r="AA116">
        <v>24</v>
      </c>
      <c r="AB116">
        <v>31882.98</v>
      </c>
      <c r="AC116">
        <v>31882.98</v>
      </c>
      <c r="AD116" s="2">
        <v>1328.46</v>
      </c>
      <c r="AE116">
        <v>1328.46</v>
      </c>
      <c r="AF116">
        <v>61</v>
      </c>
      <c r="AG116">
        <v>85</v>
      </c>
      <c r="AH116">
        <v>0.58199999999999996</v>
      </c>
    </row>
    <row r="117" spans="1:34" x14ac:dyDescent="0.3">
      <c r="A117">
        <v>2023</v>
      </c>
      <c r="B117">
        <v>2308609</v>
      </c>
      <c r="C117" t="s">
        <v>117</v>
      </c>
      <c r="D117" t="s">
        <v>303</v>
      </c>
      <c r="E117" t="s">
        <v>429</v>
      </c>
      <c r="F117">
        <v>17182</v>
      </c>
      <c r="G117">
        <v>1</v>
      </c>
      <c r="H117">
        <v>7</v>
      </c>
      <c r="I117">
        <v>0</v>
      </c>
      <c r="J117">
        <v>3</v>
      </c>
      <c r="K117">
        <v>17.5</v>
      </c>
      <c r="L117">
        <v>3071</v>
      </c>
      <c r="M117">
        <v>4.25</v>
      </c>
      <c r="N117">
        <v>64.099999999999994</v>
      </c>
      <c r="O117">
        <v>150824.32000000001</v>
      </c>
      <c r="P117">
        <v>0.15</v>
      </c>
      <c r="Q117">
        <f t="shared" si="1"/>
        <v>8.7799999999999994</v>
      </c>
      <c r="R117">
        <f>ROUND(Q117*VLOOKUP(A117,IPCA!$D$2:$F$6,3,0),2)</f>
        <v>8.7799999999999994</v>
      </c>
      <c r="S117">
        <v>7073</v>
      </c>
      <c r="T117">
        <v>0</v>
      </c>
      <c r="U117">
        <v>4670</v>
      </c>
      <c r="V117">
        <v>0</v>
      </c>
      <c r="W117">
        <v>8737</v>
      </c>
      <c r="X117">
        <v>5629</v>
      </c>
      <c r="Y117">
        <v>1690</v>
      </c>
      <c r="Z117">
        <v>3</v>
      </c>
      <c r="AA117">
        <v>1</v>
      </c>
      <c r="AB117">
        <v>1315.09</v>
      </c>
      <c r="AC117">
        <v>1315.09</v>
      </c>
      <c r="AD117" s="2">
        <v>1315.09</v>
      </c>
      <c r="AE117">
        <v>1315.09</v>
      </c>
      <c r="AF117">
        <v>21</v>
      </c>
      <c r="AG117">
        <v>22</v>
      </c>
      <c r="AH117">
        <v>0.61</v>
      </c>
    </row>
    <row r="118" spans="1:34" x14ac:dyDescent="0.3">
      <c r="A118">
        <v>2023</v>
      </c>
      <c r="B118">
        <v>2308708</v>
      </c>
      <c r="C118" t="s">
        <v>118</v>
      </c>
      <c r="D118" t="s">
        <v>304</v>
      </c>
      <c r="E118" t="s">
        <v>425</v>
      </c>
      <c r="F118">
        <v>61394</v>
      </c>
      <c r="G118">
        <v>1</v>
      </c>
      <c r="H118">
        <v>2</v>
      </c>
      <c r="I118">
        <v>0</v>
      </c>
      <c r="J118">
        <v>37</v>
      </c>
      <c r="K118">
        <v>60.2</v>
      </c>
      <c r="L118">
        <v>7791</v>
      </c>
      <c r="M118">
        <v>4.3899999999999997</v>
      </c>
      <c r="N118">
        <v>58</v>
      </c>
      <c r="O118">
        <v>2670569.41</v>
      </c>
      <c r="P118">
        <v>1</v>
      </c>
      <c r="Q118">
        <f t="shared" si="1"/>
        <v>43.5</v>
      </c>
      <c r="R118">
        <f>ROUND(Q118*VLOOKUP(A118,IPCA!$D$2:$F$6,3,0),2)</f>
        <v>43.5</v>
      </c>
      <c r="S118">
        <v>10982</v>
      </c>
      <c r="T118">
        <v>1001</v>
      </c>
      <c r="U118">
        <v>4073</v>
      </c>
      <c r="V118">
        <v>0</v>
      </c>
      <c r="W118">
        <v>18979</v>
      </c>
      <c r="X118">
        <v>9982</v>
      </c>
      <c r="Y118">
        <v>4356</v>
      </c>
      <c r="Z118">
        <v>20</v>
      </c>
      <c r="AA118">
        <v>31</v>
      </c>
      <c r="AB118">
        <v>44372.39</v>
      </c>
      <c r="AC118">
        <v>44372.39</v>
      </c>
      <c r="AD118" s="2">
        <v>1431.37</v>
      </c>
      <c r="AE118">
        <v>1431.37</v>
      </c>
      <c r="AF118">
        <v>143</v>
      </c>
      <c r="AG118">
        <v>174</v>
      </c>
      <c r="AH118">
        <v>0.61</v>
      </c>
    </row>
    <row r="119" spans="1:34" x14ac:dyDescent="0.3">
      <c r="A119">
        <v>2023</v>
      </c>
      <c r="B119">
        <v>2308807</v>
      </c>
      <c r="C119" t="s">
        <v>119</v>
      </c>
      <c r="D119" t="s">
        <v>305</v>
      </c>
      <c r="E119" t="s">
        <v>424</v>
      </c>
      <c r="F119">
        <v>8271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1247</v>
      </c>
      <c r="M119">
        <v>3.93</v>
      </c>
      <c r="N119">
        <v>79.099999999999994</v>
      </c>
      <c r="O119">
        <v>1533797.5</v>
      </c>
      <c r="P119">
        <v>3.5</v>
      </c>
      <c r="Q119">
        <f t="shared" si="1"/>
        <v>185.44</v>
      </c>
      <c r="R119">
        <f>ROUND(Q119*VLOOKUP(A119,IPCA!$D$2:$F$6,3,0),2)</f>
        <v>185.44</v>
      </c>
      <c r="S119">
        <v>1892</v>
      </c>
      <c r="T119">
        <v>0</v>
      </c>
      <c r="U119">
        <v>335</v>
      </c>
      <c r="V119">
        <v>0</v>
      </c>
      <c r="W119">
        <v>3427</v>
      </c>
      <c r="X119">
        <v>1614</v>
      </c>
      <c r="Y119">
        <v>1244</v>
      </c>
      <c r="Z119">
        <v>3</v>
      </c>
      <c r="AA119">
        <v>0</v>
      </c>
      <c r="AB119">
        <v>0</v>
      </c>
      <c r="AC119">
        <v>0</v>
      </c>
      <c r="AD119" s="2" t="s">
        <v>423</v>
      </c>
      <c r="AE119" t="s">
        <v>423</v>
      </c>
      <c r="AF119">
        <v>13</v>
      </c>
      <c r="AG119">
        <v>13</v>
      </c>
      <c r="AH119">
        <v>0.58099999999999996</v>
      </c>
    </row>
    <row r="120" spans="1:34" x14ac:dyDescent="0.3">
      <c r="A120">
        <v>2023</v>
      </c>
      <c r="B120">
        <v>2308906</v>
      </c>
      <c r="C120" t="s">
        <v>120</v>
      </c>
      <c r="D120" t="s">
        <v>306</v>
      </c>
      <c r="E120" t="s">
        <v>420</v>
      </c>
      <c r="F120">
        <v>22930</v>
      </c>
      <c r="G120">
        <v>1</v>
      </c>
      <c r="H120">
        <v>0</v>
      </c>
      <c r="I120">
        <v>0</v>
      </c>
      <c r="J120">
        <v>6</v>
      </c>
      <c r="K120">
        <v>26.4</v>
      </c>
      <c r="L120">
        <v>3364</v>
      </c>
      <c r="M120">
        <v>4.03</v>
      </c>
      <c r="N120">
        <v>74.2</v>
      </c>
      <c r="O120">
        <v>198125.5</v>
      </c>
      <c r="P120">
        <v>0.19</v>
      </c>
      <c r="Q120">
        <f t="shared" si="1"/>
        <v>8.64</v>
      </c>
      <c r="R120">
        <f>ROUND(Q120*VLOOKUP(A120,IPCA!$D$2:$F$6,3,0),2)</f>
        <v>8.64</v>
      </c>
      <c r="S120">
        <v>4797</v>
      </c>
      <c r="T120">
        <v>0</v>
      </c>
      <c r="U120">
        <v>4438</v>
      </c>
      <c r="V120">
        <v>0</v>
      </c>
      <c r="W120">
        <v>6574</v>
      </c>
      <c r="X120">
        <v>3940</v>
      </c>
      <c r="Y120">
        <v>126</v>
      </c>
      <c r="Z120">
        <v>3</v>
      </c>
      <c r="AA120">
        <v>16</v>
      </c>
      <c r="AB120">
        <v>17941.099999999999</v>
      </c>
      <c r="AC120">
        <v>17941.099999999999</v>
      </c>
      <c r="AD120" s="2">
        <v>1121.32</v>
      </c>
      <c r="AE120">
        <v>1121.32</v>
      </c>
      <c r="AF120">
        <v>29</v>
      </c>
      <c r="AG120">
        <v>45</v>
      </c>
      <c r="AH120">
        <v>0.58799999999999997</v>
      </c>
    </row>
    <row r="121" spans="1:34" x14ac:dyDescent="0.3">
      <c r="A121">
        <v>2023</v>
      </c>
      <c r="B121">
        <v>2309003</v>
      </c>
      <c r="C121" t="s">
        <v>121</v>
      </c>
      <c r="D121" t="s">
        <v>307</v>
      </c>
      <c r="E121" t="s">
        <v>424</v>
      </c>
      <c r="F121">
        <v>13628</v>
      </c>
      <c r="G121">
        <v>1</v>
      </c>
      <c r="H121">
        <v>0</v>
      </c>
      <c r="I121">
        <v>0</v>
      </c>
      <c r="J121">
        <v>3</v>
      </c>
      <c r="K121">
        <v>22</v>
      </c>
      <c r="L121">
        <v>2080</v>
      </c>
      <c r="M121">
        <v>4.1399999999999997</v>
      </c>
      <c r="N121">
        <v>70.599999999999994</v>
      </c>
      <c r="O121">
        <v>1841589.03</v>
      </c>
      <c r="P121">
        <v>2.14</v>
      </c>
      <c r="Q121">
        <f t="shared" si="1"/>
        <v>135.13</v>
      </c>
      <c r="R121">
        <f>ROUND(Q121*VLOOKUP(A121,IPCA!$D$2:$F$6,3,0),2)</f>
        <v>135.13</v>
      </c>
      <c r="S121">
        <v>3334</v>
      </c>
      <c r="T121">
        <v>469</v>
      </c>
      <c r="U121">
        <v>1883</v>
      </c>
      <c r="V121">
        <v>469</v>
      </c>
      <c r="W121">
        <v>4268</v>
      </c>
      <c r="X121">
        <v>2520</v>
      </c>
      <c r="Y121">
        <v>507</v>
      </c>
      <c r="Z121">
        <v>4</v>
      </c>
      <c r="AA121">
        <v>0</v>
      </c>
      <c r="AB121">
        <v>0</v>
      </c>
      <c r="AC121">
        <v>0</v>
      </c>
      <c r="AD121" s="2" t="s">
        <v>423</v>
      </c>
      <c r="AE121" t="s">
        <v>423</v>
      </c>
      <c r="AF121">
        <v>19</v>
      </c>
      <c r="AG121">
        <v>19</v>
      </c>
      <c r="AH121">
        <v>0.60699999999999998</v>
      </c>
    </row>
    <row r="122" spans="1:34" x14ac:dyDescent="0.3">
      <c r="A122">
        <v>2023</v>
      </c>
      <c r="B122">
        <v>2309102</v>
      </c>
      <c r="C122" t="s">
        <v>122</v>
      </c>
      <c r="D122" t="s">
        <v>308</v>
      </c>
      <c r="E122" t="s">
        <v>419</v>
      </c>
      <c r="F122">
        <v>10660</v>
      </c>
      <c r="G122">
        <v>1</v>
      </c>
      <c r="H122">
        <v>0</v>
      </c>
      <c r="I122">
        <v>0</v>
      </c>
      <c r="J122">
        <v>4</v>
      </c>
      <c r="K122">
        <v>37.799999999999997</v>
      </c>
      <c r="L122">
        <v>1590</v>
      </c>
      <c r="M122">
        <v>4.4000000000000004</v>
      </c>
      <c r="N122">
        <v>56.1</v>
      </c>
      <c r="O122">
        <v>1364788.47</v>
      </c>
      <c r="P122">
        <v>2.57</v>
      </c>
      <c r="Q122">
        <f t="shared" si="1"/>
        <v>128.03</v>
      </c>
      <c r="R122">
        <f>ROUND(Q122*VLOOKUP(A122,IPCA!$D$2:$F$6,3,0),2)</f>
        <v>128.03</v>
      </c>
      <c r="S122">
        <v>2154</v>
      </c>
      <c r="T122">
        <v>0</v>
      </c>
      <c r="U122">
        <v>1177</v>
      </c>
      <c r="V122">
        <v>0</v>
      </c>
      <c r="W122">
        <v>3122</v>
      </c>
      <c r="X122">
        <v>1789</v>
      </c>
      <c r="Y122">
        <v>235</v>
      </c>
      <c r="Z122">
        <v>1</v>
      </c>
      <c r="AA122">
        <v>0</v>
      </c>
      <c r="AB122">
        <v>0</v>
      </c>
      <c r="AC122">
        <v>0</v>
      </c>
      <c r="AD122" s="2" t="s">
        <v>423</v>
      </c>
      <c r="AE122" t="s">
        <v>423</v>
      </c>
      <c r="AF122">
        <v>11</v>
      </c>
      <c r="AG122">
        <v>11</v>
      </c>
      <c r="AH122">
        <v>0.60699999999999998</v>
      </c>
    </row>
    <row r="123" spans="1:34" x14ac:dyDescent="0.3">
      <c r="A123">
        <v>2023</v>
      </c>
      <c r="B123">
        <v>2309201</v>
      </c>
      <c r="C123" t="s">
        <v>123</v>
      </c>
      <c r="D123" t="s">
        <v>309</v>
      </c>
      <c r="E123" t="s">
        <v>418</v>
      </c>
      <c r="F123">
        <v>15505</v>
      </c>
      <c r="G123">
        <v>1</v>
      </c>
      <c r="H123">
        <v>5</v>
      </c>
      <c r="I123">
        <v>1</v>
      </c>
      <c r="J123">
        <v>5</v>
      </c>
      <c r="K123">
        <v>32.5</v>
      </c>
      <c r="L123">
        <v>3028</v>
      </c>
      <c r="M123">
        <v>4.2699999999999996</v>
      </c>
      <c r="N123">
        <v>62.4</v>
      </c>
      <c r="O123">
        <v>980825</v>
      </c>
      <c r="P123">
        <v>1.41</v>
      </c>
      <c r="Q123">
        <f t="shared" si="1"/>
        <v>63.26</v>
      </c>
      <c r="R123">
        <f>ROUND(Q123*VLOOKUP(A123,IPCA!$D$2:$F$6,3,0),2)</f>
        <v>63.26</v>
      </c>
      <c r="S123">
        <v>3789</v>
      </c>
      <c r="T123">
        <v>0</v>
      </c>
      <c r="U123">
        <v>2499</v>
      </c>
      <c r="V123">
        <v>0</v>
      </c>
      <c r="W123">
        <v>4897</v>
      </c>
      <c r="X123">
        <v>2793</v>
      </c>
      <c r="Y123">
        <v>605</v>
      </c>
      <c r="Z123">
        <v>9</v>
      </c>
      <c r="AA123">
        <v>11</v>
      </c>
      <c r="AB123">
        <v>13367.93</v>
      </c>
      <c r="AC123">
        <v>13367.93</v>
      </c>
      <c r="AD123" s="2">
        <v>1215.27</v>
      </c>
      <c r="AE123">
        <v>1215.27</v>
      </c>
      <c r="AF123">
        <v>31</v>
      </c>
      <c r="AG123">
        <v>42</v>
      </c>
      <c r="AH123">
        <v>0.625</v>
      </c>
    </row>
    <row r="124" spans="1:34" x14ac:dyDescent="0.3">
      <c r="A124">
        <v>2023</v>
      </c>
      <c r="B124">
        <v>2309300</v>
      </c>
      <c r="C124" t="s">
        <v>124</v>
      </c>
      <c r="D124" t="s">
        <v>310</v>
      </c>
      <c r="E124" t="s">
        <v>429</v>
      </c>
      <c r="F124">
        <v>30678</v>
      </c>
      <c r="G124">
        <v>1</v>
      </c>
      <c r="H124">
        <v>1</v>
      </c>
      <c r="I124">
        <v>0</v>
      </c>
      <c r="J124">
        <v>5</v>
      </c>
      <c r="K124">
        <v>16.3</v>
      </c>
      <c r="L124">
        <v>4308</v>
      </c>
      <c r="M124">
        <v>4.12</v>
      </c>
      <c r="N124">
        <v>70.5</v>
      </c>
      <c r="O124">
        <v>5911540.9000000004</v>
      </c>
      <c r="P124">
        <v>3.3</v>
      </c>
      <c r="Q124">
        <f t="shared" si="1"/>
        <v>192.7</v>
      </c>
      <c r="R124">
        <f>ROUND(Q124*VLOOKUP(A124,IPCA!$D$2:$F$6,3,0),2)</f>
        <v>192.7</v>
      </c>
      <c r="S124">
        <v>7882</v>
      </c>
      <c r="T124">
        <v>0</v>
      </c>
      <c r="U124">
        <v>4019</v>
      </c>
      <c r="V124">
        <v>0</v>
      </c>
      <c r="W124">
        <v>8669</v>
      </c>
      <c r="X124">
        <v>5596</v>
      </c>
      <c r="Y124">
        <v>176</v>
      </c>
      <c r="Z124">
        <v>16</v>
      </c>
      <c r="AA124">
        <v>145</v>
      </c>
      <c r="AB124">
        <v>239352.99</v>
      </c>
      <c r="AC124">
        <v>239352.99</v>
      </c>
      <c r="AD124" s="2">
        <v>1650.71</v>
      </c>
      <c r="AE124">
        <v>1650.71</v>
      </c>
      <c r="AF124">
        <v>100</v>
      </c>
      <c r="AG124">
        <v>245</v>
      </c>
      <c r="AH124">
        <v>0.61399999999999999</v>
      </c>
    </row>
    <row r="125" spans="1:34" x14ac:dyDescent="0.3">
      <c r="A125">
        <v>2023</v>
      </c>
      <c r="B125">
        <v>2309409</v>
      </c>
      <c r="C125" t="s">
        <v>125</v>
      </c>
      <c r="D125" t="s">
        <v>311</v>
      </c>
      <c r="E125" t="s">
        <v>429</v>
      </c>
      <c r="F125">
        <v>27553</v>
      </c>
      <c r="G125">
        <v>1</v>
      </c>
      <c r="H125">
        <v>0</v>
      </c>
      <c r="I125">
        <v>0</v>
      </c>
      <c r="J125">
        <v>3</v>
      </c>
      <c r="K125">
        <v>10.9</v>
      </c>
      <c r="L125">
        <v>4637</v>
      </c>
      <c r="M125">
        <v>4.2300000000000004</v>
      </c>
      <c r="N125">
        <v>63.6</v>
      </c>
      <c r="O125">
        <v>2566078.9700000002</v>
      </c>
      <c r="P125">
        <v>1.51</v>
      </c>
      <c r="Q125">
        <f t="shared" si="1"/>
        <v>93.13</v>
      </c>
      <c r="R125">
        <f>ROUND(Q125*VLOOKUP(A125,IPCA!$D$2:$F$6,3,0),2)</f>
        <v>93.13</v>
      </c>
      <c r="S125">
        <v>7491</v>
      </c>
      <c r="T125">
        <v>0</v>
      </c>
      <c r="U125">
        <v>4553</v>
      </c>
      <c r="V125">
        <v>0</v>
      </c>
      <c r="W125">
        <v>7522</v>
      </c>
      <c r="X125">
        <v>2834</v>
      </c>
      <c r="Y125">
        <v>0</v>
      </c>
      <c r="Z125">
        <v>6</v>
      </c>
      <c r="AA125">
        <v>0</v>
      </c>
      <c r="AB125">
        <v>0</v>
      </c>
      <c r="AC125">
        <v>0</v>
      </c>
      <c r="AD125" s="2" t="s">
        <v>423</v>
      </c>
      <c r="AE125" t="s">
        <v>423</v>
      </c>
      <c r="AF125">
        <v>27</v>
      </c>
      <c r="AG125">
        <v>27</v>
      </c>
      <c r="AH125">
        <v>0.60499999999999998</v>
      </c>
    </row>
    <row r="126" spans="1:34" x14ac:dyDescent="0.3">
      <c r="A126">
        <v>2023</v>
      </c>
      <c r="B126">
        <v>2309458</v>
      </c>
      <c r="C126" t="s">
        <v>126</v>
      </c>
      <c r="D126" t="s">
        <v>312</v>
      </c>
      <c r="E126" t="s">
        <v>419</v>
      </c>
      <c r="F126">
        <v>24532</v>
      </c>
      <c r="G126">
        <v>1</v>
      </c>
      <c r="H126">
        <v>0</v>
      </c>
      <c r="I126">
        <v>0</v>
      </c>
      <c r="J126">
        <v>4</v>
      </c>
      <c r="K126">
        <v>16.3</v>
      </c>
      <c r="L126">
        <v>4148</v>
      </c>
      <c r="M126">
        <v>4.28</v>
      </c>
      <c r="N126">
        <v>62.7</v>
      </c>
      <c r="O126">
        <v>2446046.9500000002</v>
      </c>
      <c r="P126">
        <v>2.34</v>
      </c>
      <c r="Q126">
        <f t="shared" si="1"/>
        <v>99.71</v>
      </c>
      <c r="R126">
        <f>ROUND(Q126*VLOOKUP(A126,IPCA!$D$2:$F$6,3,0),2)</f>
        <v>99.71</v>
      </c>
      <c r="S126">
        <v>5171</v>
      </c>
      <c r="T126">
        <v>296</v>
      </c>
      <c r="U126">
        <v>4257</v>
      </c>
      <c r="V126">
        <v>296</v>
      </c>
      <c r="W126">
        <v>7625</v>
      </c>
      <c r="X126">
        <v>4315</v>
      </c>
      <c r="Y126">
        <v>1566</v>
      </c>
      <c r="Z126">
        <v>6</v>
      </c>
      <c r="AA126">
        <v>12</v>
      </c>
      <c r="AB126">
        <v>22589.7</v>
      </c>
      <c r="AC126">
        <v>22589.7</v>
      </c>
      <c r="AD126" s="2">
        <v>1882.48</v>
      </c>
      <c r="AE126">
        <v>1882.48</v>
      </c>
      <c r="AF126">
        <v>34</v>
      </c>
      <c r="AG126">
        <v>46</v>
      </c>
      <c r="AH126">
        <v>0.59399999999999997</v>
      </c>
    </row>
    <row r="127" spans="1:34" x14ac:dyDescent="0.3">
      <c r="A127">
        <v>2023</v>
      </c>
      <c r="B127">
        <v>2309508</v>
      </c>
      <c r="C127" t="s">
        <v>127</v>
      </c>
      <c r="D127" t="s">
        <v>313</v>
      </c>
      <c r="E127" t="s">
        <v>421</v>
      </c>
      <c r="F127">
        <v>19539</v>
      </c>
      <c r="G127">
        <v>1</v>
      </c>
      <c r="H127">
        <v>1</v>
      </c>
      <c r="I127">
        <v>0</v>
      </c>
      <c r="J127">
        <v>4</v>
      </c>
      <c r="K127">
        <v>20.3</v>
      </c>
      <c r="L127">
        <v>2889</v>
      </c>
      <c r="M127">
        <v>4.3600000000000003</v>
      </c>
      <c r="N127">
        <v>58.5</v>
      </c>
      <c r="O127">
        <v>483286.81</v>
      </c>
      <c r="P127">
        <v>0.51</v>
      </c>
      <c r="Q127">
        <f t="shared" si="1"/>
        <v>24.73</v>
      </c>
      <c r="R127">
        <f>ROUND(Q127*VLOOKUP(A127,IPCA!$D$2:$F$6,3,0),2)</f>
        <v>24.73</v>
      </c>
      <c r="S127">
        <v>4303</v>
      </c>
      <c r="T127">
        <v>0</v>
      </c>
      <c r="U127">
        <v>3751</v>
      </c>
      <c r="V127">
        <v>0</v>
      </c>
      <c r="W127">
        <v>4942</v>
      </c>
      <c r="X127">
        <v>3267</v>
      </c>
      <c r="Y127">
        <v>332</v>
      </c>
      <c r="Z127">
        <v>5</v>
      </c>
      <c r="AA127">
        <v>8</v>
      </c>
      <c r="AB127">
        <v>12132.6</v>
      </c>
      <c r="AC127">
        <v>12132.6</v>
      </c>
      <c r="AD127" s="2">
        <v>1516.58</v>
      </c>
      <c r="AE127">
        <v>1516.58</v>
      </c>
      <c r="AF127">
        <v>46</v>
      </c>
      <c r="AG127">
        <v>54</v>
      </c>
      <c r="AH127">
        <v>0.63600000000000001</v>
      </c>
    </row>
    <row r="128" spans="1:34" x14ac:dyDescent="0.3">
      <c r="A128">
        <v>2023</v>
      </c>
      <c r="B128">
        <v>2309607</v>
      </c>
      <c r="C128" t="s">
        <v>128</v>
      </c>
      <c r="D128" t="s">
        <v>314</v>
      </c>
      <c r="E128" t="s">
        <v>427</v>
      </c>
      <c r="F128">
        <v>71806</v>
      </c>
      <c r="G128">
        <v>1</v>
      </c>
      <c r="H128">
        <v>1</v>
      </c>
      <c r="I128">
        <v>1</v>
      </c>
      <c r="J128">
        <v>36</v>
      </c>
      <c r="K128">
        <v>50.7</v>
      </c>
      <c r="L128">
        <v>9957</v>
      </c>
      <c r="M128">
        <v>4.59</v>
      </c>
      <c r="N128">
        <v>45.4</v>
      </c>
      <c r="O128">
        <v>1671777.65</v>
      </c>
      <c r="P128">
        <v>0.63</v>
      </c>
      <c r="Q128">
        <f t="shared" si="1"/>
        <v>23.28</v>
      </c>
      <c r="R128">
        <f>ROUND(Q128*VLOOKUP(A128,IPCA!$D$2:$F$6,3,0),2)</f>
        <v>23.28</v>
      </c>
      <c r="S128">
        <v>16357</v>
      </c>
      <c r="T128">
        <v>0</v>
      </c>
      <c r="U128">
        <v>11617</v>
      </c>
      <c r="V128">
        <v>0</v>
      </c>
      <c r="W128">
        <v>21061</v>
      </c>
      <c r="X128">
        <v>14343</v>
      </c>
      <c r="Y128">
        <v>0</v>
      </c>
      <c r="Z128">
        <v>27</v>
      </c>
      <c r="AA128">
        <v>88</v>
      </c>
      <c r="AB128">
        <v>121148.06</v>
      </c>
      <c r="AC128">
        <v>121148.06</v>
      </c>
      <c r="AD128" s="2">
        <v>1376.68</v>
      </c>
      <c r="AE128">
        <v>1376.68</v>
      </c>
      <c r="AF128">
        <v>264</v>
      </c>
      <c r="AG128">
        <v>352</v>
      </c>
      <c r="AH128">
        <v>0.65900000000000003</v>
      </c>
    </row>
    <row r="129" spans="1:34" x14ac:dyDescent="0.3">
      <c r="A129">
        <v>2023</v>
      </c>
      <c r="B129">
        <v>2309706</v>
      </c>
      <c r="C129" t="s">
        <v>129</v>
      </c>
      <c r="D129" t="s">
        <v>315</v>
      </c>
      <c r="E129" t="s">
        <v>427</v>
      </c>
      <c r="F129">
        <v>82413</v>
      </c>
      <c r="G129">
        <v>2</v>
      </c>
      <c r="H129">
        <v>1</v>
      </c>
      <c r="I129">
        <v>0</v>
      </c>
      <c r="J129">
        <v>57</v>
      </c>
      <c r="K129">
        <v>69.900000000000006</v>
      </c>
      <c r="L129">
        <v>10658</v>
      </c>
      <c r="M129">
        <v>4.58</v>
      </c>
      <c r="N129">
        <v>45.1</v>
      </c>
      <c r="O129">
        <v>122445.15</v>
      </c>
      <c r="P129">
        <v>0.04</v>
      </c>
      <c r="Q129">
        <f t="shared" si="1"/>
        <v>1.49</v>
      </c>
      <c r="R129">
        <f>ROUND(Q129*VLOOKUP(A129,IPCA!$D$2:$F$6,3,0),2)</f>
        <v>1.49</v>
      </c>
      <c r="S129">
        <v>14021</v>
      </c>
      <c r="T129">
        <v>0</v>
      </c>
      <c r="U129">
        <v>8206</v>
      </c>
      <c r="V129">
        <v>0</v>
      </c>
      <c r="W129">
        <v>17892</v>
      </c>
      <c r="X129">
        <v>9907</v>
      </c>
      <c r="Y129">
        <v>2912</v>
      </c>
      <c r="Z129">
        <v>21</v>
      </c>
      <c r="AA129">
        <v>167</v>
      </c>
      <c r="AB129">
        <v>271157.17</v>
      </c>
      <c r="AC129">
        <v>271157.17</v>
      </c>
      <c r="AD129" s="2">
        <v>1623.7</v>
      </c>
      <c r="AE129">
        <v>1623.7</v>
      </c>
      <c r="AF129">
        <v>295</v>
      </c>
      <c r="AG129">
        <v>462</v>
      </c>
      <c r="AH129">
        <v>0.67500000000000004</v>
      </c>
    </row>
    <row r="130" spans="1:34" x14ac:dyDescent="0.3">
      <c r="A130">
        <v>2023</v>
      </c>
      <c r="B130">
        <v>2309805</v>
      </c>
      <c r="C130" t="s">
        <v>130</v>
      </c>
      <c r="D130" t="s">
        <v>316</v>
      </c>
      <c r="E130" t="s">
        <v>419</v>
      </c>
      <c r="F130">
        <v>11138</v>
      </c>
      <c r="G130">
        <v>1</v>
      </c>
      <c r="H130">
        <v>1</v>
      </c>
      <c r="I130">
        <v>1</v>
      </c>
      <c r="J130">
        <v>5</v>
      </c>
      <c r="K130">
        <v>44.7</v>
      </c>
      <c r="L130">
        <v>1564</v>
      </c>
      <c r="M130">
        <v>4.18</v>
      </c>
      <c r="N130">
        <v>69.5</v>
      </c>
      <c r="O130">
        <v>3024341.88</v>
      </c>
      <c r="P130">
        <v>4.91</v>
      </c>
      <c r="Q130">
        <f t="shared" si="1"/>
        <v>271.52999999999997</v>
      </c>
      <c r="R130">
        <f>ROUND(Q130*VLOOKUP(A130,IPCA!$D$2:$F$6,3,0),2)</f>
        <v>271.52999999999997</v>
      </c>
      <c r="S130">
        <v>2353</v>
      </c>
      <c r="T130">
        <v>0</v>
      </c>
      <c r="U130">
        <v>1599</v>
      </c>
      <c r="V130">
        <v>0</v>
      </c>
      <c r="W130">
        <v>3953</v>
      </c>
      <c r="X130">
        <v>2245</v>
      </c>
      <c r="Y130">
        <v>649</v>
      </c>
      <c r="Z130">
        <v>5</v>
      </c>
      <c r="AA130">
        <v>1</v>
      </c>
      <c r="AB130">
        <v>688.56</v>
      </c>
      <c r="AC130">
        <v>688.56</v>
      </c>
      <c r="AD130" s="2">
        <v>688.56</v>
      </c>
      <c r="AE130">
        <v>688.56</v>
      </c>
      <c r="AF130">
        <v>25</v>
      </c>
      <c r="AG130">
        <v>26</v>
      </c>
      <c r="AH130">
        <v>0.63500000000000001</v>
      </c>
    </row>
    <row r="131" spans="1:34" x14ac:dyDescent="0.3">
      <c r="A131">
        <v>2023</v>
      </c>
      <c r="B131">
        <v>2309904</v>
      </c>
      <c r="C131" t="s">
        <v>131</v>
      </c>
      <c r="D131" t="s">
        <v>317</v>
      </c>
      <c r="E131" t="s">
        <v>424</v>
      </c>
      <c r="F131">
        <v>6169</v>
      </c>
      <c r="G131">
        <v>1</v>
      </c>
      <c r="H131">
        <v>1</v>
      </c>
      <c r="I131">
        <v>0</v>
      </c>
      <c r="J131">
        <v>1</v>
      </c>
      <c r="K131">
        <v>16.2</v>
      </c>
      <c r="L131">
        <v>1369</v>
      </c>
      <c r="M131">
        <v>4.22</v>
      </c>
      <c r="N131">
        <v>64</v>
      </c>
      <c r="O131">
        <v>2086921.67</v>
      </c>
      <c r="P131">
        <v>4.0999999999999996</v>
      </c>
      <c r="Q131">
        <f t="shared" ref="Q131:Q194" si="2">ROUND(O131/F131,2)</f>
        <v>338.29</v>
      </c>
      <c r="R131">
        <f>ROUND(Q131*VLOOKUP(A131,IPCA!$D$2:$F$6,3,0),2)</f>
        <v>338.29</v>
      </c>
      <c r="S131">
        <v>2479</v>
      </c>
      <c r="T131">
        <v>0</v>
      </c>
      <c r="U131">
        <v>1486</v>
      </c>
      <c r="V131">
        <v>0</v>
      </c>
      <c r="W131">
        <v>3032</v>
      </c>
      <c r="X131">
        <v>1829</v>
      </c>
      <c r="Y131">
        <v>810</v>
      </c>
      <c r="Z131">
        <v>6</v>
      </c>
      <c r="AA131">
        <v>0</v>
      </c>
      <c r="AB131">
        <v>0</v>
      </c>
      <c r="AC131">
        <v>0</v>
      </c>
      <c r="AD131" s="2" t="s">
        <v>423</v>
      </c>
      <c r="AE131" t="s">
        <v>423</v>
      </c>
      <c r="AF131">
        <v>12</v>
      </c>
      <c r="AG131">
        <v>12</v>
      </c>
      <c r="AH131">
        <v>0.621</v>
      </c>
    </row>
    <row r="132" spans="1:34" x14ac:dyDescent="0.3">
      <c r="A132">
        <v>2023</v>
      </c>
      <c r="B132">
        <v>2310001</v>
      </c>
      <c r="C132" t="s">
        <v>132</v>
      </c>
      <c r="D132" t="s">
        <v>318</v>
      </c>
      <c r="E132" t="s">
        <v>425</v>
      </c>
      <c r="F132">
        <v>9387</v>
      </c>
      <c r="G132">
        <v>1</v>
      </c>
      <c r="H132">
        <v>0</v>
      </c>
      <c r="I132">
        <v>0</v>
      </c>
      <c r="J132">
        <v>1</v>
      </c>
      <c r="K132">
        <v>10.7</v>
      </c>
      <c r="L132">
        <v>1427</v>
      </c>
      <c r="M132">
        <v>4.4800000000000004</v>
      </c>
      <c r="N132">
        <v>53.3</v>
      </c>
      <c r="O132">
        <v>186608</v>
      </c>
      <c r="P132">
        <v>0.39</v>
      </c>
      <c r="Q132">
        <f t="shared" si="2"/>
        <v>19.88</v>
      </c>
      <c r="R132">
        <f>ROUND(Q132*VLOOKUP(A132,IPCA!$D$2:$F$6,3,0),2)</f>
        <v>19.88</v>
      </c>
      <c r="S132">
        <v>1889</v>
      </c>
      <c r="T132">
        <v>0</v>
      </c>
      <c r="U132">
        <v>757</v>
      </c>
      <c r="V132">
        <v>0</v>
      </c>
      <c r="W132">
        <v>2943</v>
      </c>
      <c r="X132">
        <v>813</v>
      </c>
      <c r="Y132">
        <v>829</v>
      </c>
      <c r="Z132">
        <v>1</v>
      </c>
      <c r="AA132">
        <v>2</v>
      </c>
      <c r="AB132">
        <v>3032.2</v>
      </c>
      <c r="AC132">
        <v>3032.2</v>
      </c>
      <c r="AD132" s="2">
        <v>1516.1</v>
      </c>
      <c r="AE132">
        <v>1516.1</v>
      </c>
      <c r="AF132">
        <v>17</v>
      </c>
      <c r="AG132">
        <v>19</v>
      </c>
      <c r="AH132">
        <v>0.63800000000000001</v>
      </c>
    </row>
    <row r="133" spans="1:34" x14ac:dyDescent="0.3">
      <c r="A133">
        <v>2023</v>
      </c>
      <c r="B133">
        <v>2310100</v>
      </c>
      <c r="C133" t="s">
        <v>133</v>
      </c>
      <c r="D133" t="s">
        <v>319</v>
      </c>
      <c r="E133" t="s">
        <v>419</v>
      </c>
      <c r="F133">
        <v>10108</v>
      </c>
      <c r="G133">
        <v>1</v>
      </c>
      <c r="H133">
        <v>0</v>
      </c>
      <c r="I133">
        <v>0</v>
      </c>
      <c r="J133">
        <v>1</v>
      </c>
      <c r="K133">
        <v>9.8000000000000007</v>
      </c>
      <c r="L133">
        <v>1876</v>
      </c>
      <c r="M133">
        <v>4.1500000000000004</v>
      </c>
      <c r="N133">
        <v>69.3</v>
      </c>
      <c r="O133">
        <v>1243003.69</v>
      </c>
      <c r="P133">
        <v>2.23</v>
      </c>
      <c r="Q133">
        <f t="shared" si="2"/>
        <v>122.97</v>
      </c>
      <c r="R133">
        <f>ROUND(Q133*VLOOKUP(A133,IPCA!$D$2:$F$6,3,0),2)</f>
        <v>122.97</v>
      </c>
      <c r="S133">
        <v>2504</v>
      </c>
      <c r="T133">
        <v>0</v>
      </c>
      <c r="U133">
        <v>1763</v>
      </c>
      <c r="V133">
        <v>0</v>
      </c>
      <c r="W133">
        <v>3482</v>
      </c>
      <c r="X133">
        <v>1727</v>
      </c>
      <c r="Y133">
        <v>714</v>
      </c>
      <c r="Z133">
        <v>2</v>
      </c>
      <c r="AA133">
        <v>16</v>
      </c>
      <c r="AB133">
        <v>25549.97</v>
      </c>
      <c r="AC133">
        <v>25549.97</v>
      </c>
      <c r="AD133" s="2">
        <v>1596.87</v>
      </c>
      <c r="AE133">
        <v>1596.87</v>
      </c>
      <c r="AF133">
        <v>9</v>
      </c>
      <c r="AG133">
        <v>25</v>
      </c>
      <c r="AH133">
        <v>0.622</v>
      </c>
    </row>
    <row r="134" spans="1:34" x14ac:dyDescent="0.3">
      <c r="A134">
        <v>2023</v>
      </c>
      <c r="B134">
        <v>2310209</v>
      </c>
      <c r="C134" t="s">
        <v>134</v>
      </c>
      <c r="D134" t="s">
        <v>320</v>
      </c>
      <c r="E134" t="s">
        <v>427</v>
      </c>
      <c r="F134">
        <v>39596</v>
      </c>
      <c r="G134">
        <v>0</v>
      </c>
      <c r="H134">
        <v>0</v>
      </c>
      <c r="I134">
        <v>0</v>
      </c>
      <c r="J134">
        <v>16</v>
      </c>
      <c r="K134">
        <v>41</v>
      </c>
      <c r="L134">
        <v>6827</v>
      </c>
      <c r="M134">
        <v>4.3600000000000003</v>
      </c>
      <c r="N134">
        <v>58.5</v>
      </c>
      <c r="O134">
        <v>3683978.47</v>
      </c>
      <c r="P134">
        <v>2.19</v>
      </c>
      <c r="Q134">
        <f t="shared" si="2"/>
        <v>93.04</v>
      </c>
      <c r="R134">
        <f>ROUND(Q134*VLOOKUP(A134,IPCA!$D$2:$F$6,3,0),2)</f>
        <v>93.04</v>
      </c>
      <c r="S134">
        <v>8892</v>
      </c>
      <c r="T134">
        <v>0</v>
      </c>
      <c r="U134">
        <v>7310</v>
      </c>
      <c r="V134">
        <v>0</v>
      </c>
      <c r="W134">
        <v>12452</v>
      </c>
      <c r="X134">
        <v>6707</v>
      </c>
      <c r="Y134">
        <v>1598</v>
      </c>
      <c r="Z134">
        <v>17</v>
      </c>
      <c r="AA134">
        <v>50</v>
      </c>
      <c r="AB134">
        <v>82584.56</v>
      </c>
      <c r="AC134">
        <v>82584.56</v>
      </c>
      <c r="AD134" s="2">
        <v>1651.69</v>
      </c>
      <c r="AE134">
        <v>1651.69</v>
      </c>
      <c r="AF134">
        <v>143</v>
      </c>
      <c r="AG134">
        <v>193</v>
      </c>
      <c r="AH134">
        <v>0.63700000000000001</v>
      </c>
    </row>
    <row r="135" spans="1:34" x14ac:dyDescent="0.3">
      <c r="A135">
        <v>2023</v>
      </c>
      <c r="B135">
        <v>2310258</v>
      </c>
      <c r="C135" t="s">
        <v>135</v>
      </c>
      <c r="D135" t="s">
        <v>321</v>
      </c>
      <c r="E135" t="s">
        <v>427</v>
      </c>
      <c r="F135">
        <v>32422</v>
      </c>
      <c r="G135">
        <v>0</v>
      </c>
      <c r="H135">
        <v>0</v>
      </c>
      <c r="I135">
        <v>0</v>
      </c>
      <c r="J135">
        <v>14</v>
      </c>
      <c r="K135">
        <v>43.5</v>
      </c>
      <c r="L135">
        <v>5466</v>
      </c>
      <c r="M135">
        <v>4.3</v>
      </c>
      <c r="N135">
        <v>60.6</v>
      </c>
      <c r="O135">
        <v>1209538</v>
      </c>
      <c r="P135">
        <v>0.77</v>
      </c>
      <c r="Q135">
        <f t="shared" si="2"/>
        <v>37.31</v>
      </c>
      <c r="R135">
        <f>ROUND(Q135*VLOOKUP(A135,IPCA!$D$2:$F$6,3,0),2)</f>
        <v>37.31</v>
      </c>
      <c r="S135">
        <v>7583</v>
      </c>
      <c r="T135">
        <v>389</v>
      </c>
      <c r="U135">
        <v>2643</v>
      </c>
      <c r="V135">
        <v>389</v>
      </c>
      <c r="W135">
        <v>9906</v>
      </c>
      <c r="X135">
        <v>6379</v>
      </c>
      <c r="Y135">
        <v>885</v>
      </c>
      <c r="Z135">
        <v>11</v>
      </c>
      <c r="AA135">
        <v>44</v>
      </c>
      <c r="AB135">
        <v>72290.42</v>
      </c>
      <c r="AC135">
        <v>72290.42</v>
      </c>
      <c r="AD135" s="2">
        <v>1642.96</v>
      </c>
      <c r="AE135">
        <v>1642.96</v>
      </c>
      <c r="AF135">
        <v>118</v>
      </c>
      <c r="AG135">
        <v>162</v>
      </c>
      <c r="AH135">
        <v>0.63400000000000001</v>
      </c>
    </row>
    <row r="136" spans="1:34" x14ac:dyDescent="0.3">
      <c r="A136">
        <v>2023</v>
      </c>
      <c r="B136">
        <v>2310308</v>
      </c>
      <c r="C136" t="s">
        <v>136</v>
      </c>
      <c r="D136" t="s">
        <v>322</v>
      </c>
      <c r="E136" t="s">
        <v>422</v>
      </c>
      <c r="F136">
        <v>31442</v>
      </c>
      <c r="G136">
        <v>1</v>
      </c>
      <c r="H136">
        <v>1</v>
      </c>
      <c r="I136">
        <v>0</v>
      </c>
      <c r="J136">
        <v>4</v>
      </c>
      <c r="K136">
        <v>12.7</v>
      </c>
      <c r="L136">
        <v>4858</v>
      </c>
      <c r="M136">
        <v>4.3099999999999996</v>
      </c>
      <c r="N136">
        <v>63.5</v>
      </c>
      <c r="O136">
        <v>3062454.55</v>
      </c>
      <c r="P136">
        <v>2.31</v>
      </c>
      <c r="Q136">
        <f t="shared" si="2"/>
        <v>97.4</v>
      </c>
      <c r="R136">
        <f>ROUND(Q136*VLOOKUP(A136,IPCA!$D$2:$F$6,3,0),2)</f>
        <v>97.4</v>
      </c>
      <c r="S136">
        <v>6513</v>
      </c>
      <c r="T136">
        <v>366</v>
      </c>
      <c r="U136">
        <v>2796</v>
      </c>
      <c r="V136">
        <v>366</v>
      </c>
      <c r="W136">
        <v>7810</v>
      </c>
      <c r="X136">
        <v>5852</v>
      </c>
      <c r="Y136">
        <v>0</v>
      </c>
      <c r="Z136">
        <v>4</v>
      </c>
      <c r="AA136">
        <v>2</v>
      </c>
      <c r="AB136">
        <v>2668.33</v>
      </c>
      <c r="AC136">
        <v>2668.33</v>
      </c>
      <c r="AD136" s="2">
        <v>1334.17</v>
      </c>
      <c r="AE136">
        <v>1334.17</v>
      </c>
      <c r="AF136">
        <v>26</v>
      </c>
      <c r="AG136">
        <v>28</v>
      </c>
      <c r="AH136">
        <v>0.56999999999999995</v>
      </c>
    </row>
    <row r="137" spans="1:34" x14ac:dyDescent="0.3">
      <c r="A137">
        <v>2023</v>
      </c>
      <c r="B137">
        <v>2310407</v>
      </c>
      <c r="C137" t="s">
        <v>137</v>
      </c>
      <c r="D137" t="s">
        <v>323</v>
      </c>
      <c r="E137" t="s">
        <v>431</v>
      </c>
      <c r="F137">
        <v>10277</v>
      </c>
      <c r="G137">
        <v>1</v>
      </c>
      <c r="H137">
        <v>0</v>
      </c>
      <c r="I137">
        <v>0</v>
      </c>
      <c r="J137">
        <v>9</v>
      </c>
      <c r="K137">
        <v>86.7</v>
      </c>
      <c r="L137">
        <v>1504</v>
      </c>
      <c r="M137">
        <v>4.09</v>
      </c>
      <c r="N137">
        <v>71.7</v>
      </c>
      <c r="O137">
        <v>1318172</v>
      </c>
      <c r="P137">
        <v>2.4300000000000002</v>
      </c>
      <c r="Q137">
        <f t="shared" si="2"/>
        <v>128.26</v>
      </c>
      <c r="R137">
        <f>ROUND(Q137*VLOOKUP(A137,IPCA!$D$2:$F$6,3,0),2)</f>
        <v>128.26</v>
      </c>
      <c r="S137">
        <v>2425</v>
      </c>
      <c r="T137">
        <v>0</v>
      </c>
      <c r="U137">
        <v>424</v>
      </c>
      <c r="V137">
        <v>0</v>
      </c>
      <c r="W137">
        <v>3020</v>
      </c>
      <c r="X137">
        <v>2195</v>
      </c>
      <c r="Y137">
        <v>0</v>
      </c>
      <c r="Z137">
        <v>2</v>
      </c>
      <c r="AA137">
        <v>17</v>
      </c>
      <c r="AB137">
        <v>22156.75</v>
      </c>
      <c r="AC137">
        <v>22156.75</v>
      </c>
      <c r="AD137" s="2">
        <v>1303.3399999999999</v>
      </c>
      <c r="AE137">
        <v>1303.3399999999999</v>
      </c>
      <c r="AF137">
        <v>11</v>
      </c>
      <c r="AG137">
        <v>28</v>
      </c>
      <c r="AH137">
        <v>0.58299999999999996</v>
      </c>
    </row>
    <row r="138" spans="1:34" x14ac:dyDescent="0.3">
      <c r="A138">
        <v>2023</v>
      </c>
      <c r="B138">
        <v>2310506</v>
      </c>
      <c r="C138" t="s">
        <v>138</v>
      </c>
      <c r="D138" t="s">
        <v>324</v>
      </c>
      <c r="E138" t="s">
        <v>430</v>
      </c>
      <c r="F138">
        <v>40046</v>
      </c>
      <c r="G138">
        <v>1</v>
      </c>
      <c r="H138">
        <v>1</v>
      </c>
      <c r="I138">
        <v>0</v>
      </c>
      <c r="J138">
        <v>9</v>
      </c>
      <c r="K138">
        <v>22.4</v>
      </c>
      <c r="L138">
        <v>5753</v>
      </c>
      <c r="M138">
        <v>4.1399999999999997</v>
      </c>
      <c r="N138">
        <v>71.3</v>
      </c>
      <c r="O138">
        <v>1452816.9</v>
      </c>
      <c r="P138">
        <v>0.84</v>
      </c>
      <c r="Q138">
        <f t="shared" si="2"/>
        <v>36.28</v>
      </c>
      <c r="R138">
        <f>ROUND(Q138*VLOOKUP(A138,IPCA!$D$2:$F$6,3,0),2)</f>
        <v>36.28</v>
      </c>
      <c r="S138">
        <v>8829</v>
      </c>
      <c r="T138">
        <v>0</v>
      </c>
      <c r="U138">
        <v>6221</v>
      </c>
      <c r="V138">
        <v>0</v>
      </c>
      <c r="W138">
        <v>14524</v>
      </c>
      <c r="X138">
        <v>8239</v>
      </c>
      <c r="Y138">
        <v>2400</v>
      </c>
      <c r="Z138">
        <v>9</v>
      </c>
      <c r="AA138">
        <v>0</v>
      </c>
      <c r="AB138">
        <v>0</v>
      </c>
      <c r="AC138">
        <v>0</v>
      </c>
      <c r="AD138" s="2" t="s">
        <v>423</v>
      </c>
      <c r="AE138" t="s">
        <v>423</v>
      </c>
      <c r="AF138">
        <v>51</v>
      </c>
      <c r="AG138">
        <v>51</v>
      </c>
      <c r="AH138">
        <v>0.60299999999999998</v>
      </c>
    </row>
    <row r="139" spans="1:34" x14ac:dyDescent="0.3">
      <c r="A139">
        <v>2023</v>
      </c>
      <c r="B139">
        <v>2310605</v>
      </c>
      <c r="C139" t="s">
        <v>139</v>
      </c>
      <c r="D139" t="s">
        <v>325</v>
      </c>
      <c r="E139" t="s">
        <v>418</v>
      </c>
      <c r="F139">
        <v>9030</v>
      </c>
      <c r="G139">
        <v>1</v>
      </c>
      <c r="H139">
        <v>0</v>
      </c>
      <c r="I139">
        <v>0</v>
      </c>
      <c r="J139">
        <v>2</v>
      </c>
      <c r="K139">
        <v>22.3</v>
      </c>
      <c r="L139">
        <v>1587</v>
      </c>
      <c r="M139">
        <v>4.38</v>
      </c>
      <c r="N139">
        <v>57.6</v>
      </c>
      <c r="O139">
        <v>1056093.8600000001</v>
      </c>
      <c r="P139">
        <v>2.1800000000000002</v>
      </c>
      <c r="Q139">
        <f t="shared" si="2"/>
        <v>116.95</v>
      </c>
      <c r="R139">
        <f>ROUND(Q139*VLOOKUP(A139,IPCA!$D$2:$F$6,3,0),2)</f>
        <v>116.95</v>
      </c>
      <c r="S139">
        <v>2196</v>
      </c>
      <c r="T139">
        <v>0</v>
      </c>
      <c r="U139">
        <v>1514</v>
      </c>
      <c r="V139">
        <v>0</v>
      </c>
      <c r="W139">
        <v>2880</v>
      </c>
      <c r="X139">
        <v>1088</v>
      </c>
      <c r="Y139">
        <v>342</v>
      </c>
      <c r="Z139">
        <v>2</v>
      </c>
      <c r="AA139">
        <v>4</v>
      </c>
      <c r="AB139">
        <v>6730.27</v>
      </c>
      <c r="AC139">
        <v>6730.27</v>
      </c>
      <c r="AD139" s="2">
        <v>1682.57</v>
      </c>
      <c r="AE139">
        <v>1682.57</v>
      </c>
      <c r="AF139">
        <v>17</v>
      </c>
      <c r="AG139">
        <v>21</v>
      </c>
      <c r="AH139">
        <v>0.64600000000000002</v>
      </c>
    </row>
    <row r="140" spans="1:34" x14ac:dyDescent="0.3">
      <c r="A140">
        <v>2023</v>
      </c>
      <c r="B140">
        <v>2310704</v>
      </c>
      <c r="C140" t="s">
        <v>140</v>
      </c>
      <c r="D140" t="s">
        <v>326</v>
      </c>
      <c r="E140" t="s">
        <v>426</v>
      </c>
      <c r="F140">
        <v>37998</v>
      </c>
      <c r="G140">
        <v>1</v>
      </c>
      <c r="H140">
        <v>1</v>
      </c>
      <c r="I140">
        <v>0</v>
      </c>
      <c r="J140">
        <v>21</v>
      </c>
      <c r="K140">
        <v>55.5</v>
      </c>
      <c r="L140">
        <v>5595</v>
      </c>
      <c r="M140">
        <v>4.1900000000000004</v>
      </c>
      <c r="N140">
        <v>66.400000000000006</v>
      </c>
      <c r="O140">
        <v>636027</v>
      </c>
      <c r="P140">
        <v>0.43</v>
      </c>
      <c r="Q140">
        <f t="shared" si="2"/>
        <v>16.739999999999998</v>
      </c>
      <c r="R140">
        <f>ROUND(Q140*VLOOKUP(A140,IPCA!$D$2:$F$6,3,0),2)</f>
        <v>16.739999999999998</v>
      </c>
      <c r="S140">
        <v>7942</v>
      </c>
      <c r="T140">
        <v>132</v>
      </c>
      <c r="U140">
        <v>4480</v>
      </c>
      <c r="V140">
        <v>0</v>
      </c>
      <c r="W140">
        <v>11770</v>
      </c>
      <c r="X140">
        <v>6044</v>
      </c>
      <c r="Y140">
        <v>2208</v>
      </c>
      <c r="Z140">
        <v>6</v>
      </c>
      <c r="AA140">
        <v>3</v>
      </c>
      <c r="AB140">
        <v>2749.65</v>
      </c>
      <c r="AC140">
        <v>2749.65</v>
      </c>
      <c r="AD140" s="2">
        <v>916.55</v>
      </c>
      <c r="AE140">
        <v>916.55</v>
      </c>
      <c r="AF140">
        <v>75</v>
      </c>
      <c r="AG140">
        <v>78</v>
      </c>
      <c r="AH140">
        <v>0.629</v>
      </c>
    </row>
    <row r="141" spans="1:34" x14ac:dyDescent="0.3">
      <c r="A141">
        <v>2023</v>
      </c>
      <c r="B141">
        <v>2310803</v>
      </c>
      <c r="C141" t="s">
        <v>141</v>
      </c>
      <c r="D141" t="s">
        <v>327</v>
      </c>
      <c r="E141" t="s">
        <v>425</v>
      </c>
      <c r="F141">
        <v>15234</v>
      </c>
      <c r="G141">
        <v>1</v>
      </c>
      <c r="H141">
        <v>1</v>
      </c>
      <c r="I141">
        <v>0</v>
      </c>
      <c r="J141">
        <v>4</v>
      </c>
      <c r="K141">
        <v>26.2</v>
      </c>
      <c r="L141">
        <v>3528</v>
      </c>
      <c r="M141">
        <v>4.5599999999999996</v>
      </c>
      <c r="N141">
        <v>50.7</v>
      </c>
      <c r="O141">
        <v>1348452.48</v>
      </c>
      <c r="P141">
        <v>1.68</v>
      </c>
      <c r="Q141">
        <f t="shared" si="2"/>
        <v>88.52</v>
      </c>
      <c r="R141">
        <f>ROUND(Q141*VLOOKUP(A141,IPCA!$D$2:$F$6,3,0),2)</f>
        <v>88.52</v>
      </c>
      <c r="S141">
        <v>5173</v>
      </c>
      <c r="T141">
        <v>0</v>
      </c>
      <c r="U141">
        <v>1287</v>
      </c>
      <c r="V141">
        <v>0</v>
      </c>
      <c r="W141">
        <v>5296</v>
      </c>
      <c r="X141">
        <v>3734</v>
      </c>
      <c r="Y141">
        <v>446</v>
      </c>
      <c r="Z141">
        <v>2</v>
      </c>
      <c r="AA141">
        <v>0</v>
      </c>
      <c r="AB141">
        <v>0</v>
      </c>
      <c r="AC141">
        <v>0</v>
      </c>
      <c r="AD141" s="2" t="s">
        <v>423</v>
      </c>
      <c r="AE141" t="s">
        <v>423</v>
      </c>
      <c r="AF141">
        <v>14</v>
      </c>
      <c r="AG141">
        <v>14</v>
      </c>
      <c r="AH141">
        <v>0.60099999999999998</v>
      </c>
    </row>
    <row r="142" spans="1:34" x14ac:dyDescent="0.3">
      <c r="A142">
        <v>2023</v>
      </c>
      <c r="B142">
        <v>2310852</v>
      </c>
      <c r="C142" t="s">
        <v>142</v>
      </c>
      <c r="D142" t="s">
        <v>328</v>
      </c>
      <c r="E142" t="s">
        <v>427</v>
      </c>
      <c r="F142">
        <v>23871</v>
      </c>
      <c r="G142">
        <v>1</v>
      </c>
      <c r="H142">
        <v>1</v>
      </c>
      <c r="I142">
        <v>0</v>
      </c>
      <c r="J142">
        <v>9</v>
      </c>
      <c r="K142">
        <v>38.5</v>
      </c>
      <c r="L142">
        <v>3757</v>
      </c>
      <c r="M142">
        <v>4.4000000000000004</v>
      </c>
      <c r="N142">
        <v>55.5</v>
      </c>
      <c r="O142">
        <v>772231.04</v>
      </c>
      <c r="P142">
        <v>0.72</v>
      </c>
      <c r="Q142">
        <f t="shared" si="2"/>
        <v>32.35</v>
      </c>
      <c r="R142">
        <f>ROUND(Q142*VLOOKUP(A142,IPCA!$D$2:$F$6,3,0),2)</f>
        <v>32.35</v>
      </c>
      <c r="S142">
        <v>5050</v>
      </c>
      <c r="T142">
        <v>0</v>
      </c>
      <c r="U142">
        <v>3718</v>
      </c>
      <c r="V142">
        <v>0</v>
      </c>
      <c r="W142">
        <v>8462</v>
      </c>
      <c r="X142">
        <v>3866</v>
      </c>
      <c r="Y142">
        <v>2785</v>
      </c>
      <c r="Z142">
        <v>6</v>
      </c>
      <c r="AA142">
        <v>7</v>
      </c>
      <c r="AB142">
        <v>12357.02</v>
      </c>
      <c r="AC142">
        <v>12357.02</v>
      </c>
      <c r="AD142" s="2">
        <v>1765.29</v>
      </c>
      <c r="AE142">
        <v>1765.29</v>
      </c>
      <c r="AF142">
        <v>71</v>
      </c>
      <c r="AG142">
        <v>78</v>
      </c>
      <c r="AH142">
        <v>0.63600000000000001</v>
      </c>
    </row>
    <row r="143" spans="1:34" x14ac:dyDescent="0.3">
      <c r="A143">
        <v>2023</v>
      </c>
      <c r="B143">
        <v>2310902</v>
      </c>
      <c r="C143" t="s">
        <v>143</v>
      </c>
      <c r="D143" t="s">
        <v>329</v>
      </c>
      <c r="E143" t="s">
        <v>430</v>
      </c>
      <c r="F143">
        <v>16716</v>
      </c>
      <c r="G143">
        <v>1</v>
      </c>
      <c r="H143">
        <v>0</v>
      </c>
      <c r="I143">
        <v>0</v>
      </c>
      <c r="J143">
        <v>3</v>
      </c>
      <c r="K143">
        <v>18.100000000000001</v>
      </c>
      <c r="L143">
        <v>1901</v>
      </c>
      <c r="M143">
        <v>4.2300000000000004</v>
      </c>
      <c r="N143">
        <v>68.2</v>
      </c>
      <c r="O143">
        <v>681689.81</v>
      </c>
      <c r="P143">
        <v>0.81</v>
      </c>
      <c r="Q143">
        <f t="shared" si="2"/>
        <v>40.78</v>
      </c>
      <c r="R143">
        <f>ROUND(Q143*VLOOKUP(A143,IPCA!$D$2:$F$6,3,0),2)</f>
        <v>40.78</v>
      </c>
      <c r="S143">
        <v>3076</v>
      </c>
      <c r="T143">
        <v>0</v>
      </c>
      <c r="U143">
        <v>793</v>
      </c>
      <c r="V143">
        <v>0</v>
      </c>
      <c r="W143">
        <v>4392</v>
      </c>
      <c r="X143">
        <v>2245</v>
      </c>
      <c r="Y143">
        <v>319</v>
      </c>
      <c r="Z143">
        <v>2</v>
      </c>
      <c r="AA143">
        <v>3</v>
      </c>
      <c r="AB143">
        <v>3268.35</v>
      </c>
      <c r="AC143">
        <v>3268.35</v>
      </c>
      <c r="AD143" s="2">
        <v>1089.45</v>
      </c>
      <c r="AE143">
        <v>1089.45</v>
      </c>
      <c r="AF143">
        <v>17</v>
      </c>
      <c r="AG143">
        <v>20</v>
      </c>
      <c r="AH143">
        <v>0.6</v>
      </c>
    </row>
    <row r="144" spans="1:34" x14ac:dyDescent="0.3">
      <c r="A144">
        <v>2023</v>
      </c>
      <c r="B144">
        <v>2310951</v>
      </c>
      <c r="C144" t="s">
        <v>144</v>
      </c>
      <c r="D144" t="s">
        <v>330</v>
      </c>
      <c r="E144" t="s">
        <v>424</v>
      </c>
      <c r="F144">
        <v>10635</v>
      </c>
      <c r="G144">
        <v>1</v>
      </c>
      <c r="H144">
        <v>0</v>
      </c>
      <c r="I144">
        <v>0</v>
      </c>
      <c r="J144">
        <v>1</v>
      </c>
      <c r="K144">
        <v>9.4</v>
      </c>
      <c r="L144">
        <v>1424</v>
      </c>
      <c r="M144">
        <v>4.2300000000000004</v>
      </c>
      <c r="N144">
        <v>69.099999999999994</v>
      </c>
      <c r="O144">
        <v>1744515.6</v>
      </c>
      <c r="P144">
        <v>3.34</v>
      </c>
      <c r="Q144">
        <f t="shared" si="2"/>
        <v>164.04</v>
      </c>
      <c r="R144">
        <f>ROUND(Q144*VLOOKUP(A144,IPCA!$D$2:$F$6,3,0),2)</f>
        <v>164.04</v>
      </c>
      <c r="S144">
        <v>2091</v>
      </c>
      <c r="T144">
        <v>0</v>
      </c>
      <c r="U144">
        <v>466</v>
      </c>
      <c r="V144">
        <v>0</v>
      </c>
      <c r="W144">
        <v>2395</v>
      </c>
      <c r="X144">
        <v>1736</v>
      </c>
      <c r="Y144">
        <v>0</v>
      </c>
      <c r="Z144">
        <v>1</v>
      </c>
      <c r="AA144">
        <v>0</v>
      </c>
      <c r="AB144">
        <v>0</v>
      </c>
      <c r="AC144">
        <v>0</v>
      </c>
      <c r="AD144" s="2" t="s">
        <v>423</v>
      </c>
      <c r="AE144" t="s">
        <v>423</v>
      </c>
      <c r="AF144">
        <v>6</v>
      </c>
      <c r="AG144">
        <v>6</v>
      </c>
      <c r="AH144">
        <v>0.59099999999999997</v>
      </c>
    </row>
    <row r="145" spans="1:34" x14ac:dyDescent="0.3">
      <c r="A145">
        <v>2023</v>
      </c>
      <c r="B145">
        <v>2311009</v>
      </c>
      <c r="C145" t="s">
        <v>145</v>
      </c>
      <c r="D145" t="s">
        <v>331</v>
      </c>
      <c r="E145" t="s">
        <v>429</v>
      </c>
      <c r="F145">
        <v>12071</v>
      </c>
      <c r="G145">
        <v>2</v>
      </c>
      <c r="H145">
        <v>1</v>
      </c>
      <c r="I145">
        <v>0</v>
      </c>
      <c r="J145">
        <v>5</v>
      </c>
      <c r="K145">
        <v>41.4</v>
      </c>
      <c r="L145">
        <v>2175</v>
      </c>
      <c r="M145">
        <v>4.26</v>
      </c>
      <c r="N145">
        <v>62</v>
      </c>
      <c r="O145">
        <v>737315.44</v>
      </c>
      <c r="P145">
        <v>1.1299999999999999</v>
      </c>
      <c r="Q145">
        <f t="shared" si="2"/>
        <v>61.08</v>
      </c>
      <c r="R145">
        <f>ROUND(Q145*VLOOKUP(A145,IPCA!$D$2:$F$6,3,0),2)</f>
        <v>61.08</v>
      </c>
      <c r="S145">
        <v>3295</v>
      </c>
      <c r="T145">
        <v>0</v>
      </c>
      <c r="U145">
        <v>1302</v>
      </c>
      <c r="V145">
        <v>0</v>
      </c>
      <c r="W145">
        <v>4311</v>
      </c>
      <c r="X145">
        <v>1424</v>
      </c>
      <c r="Y145">
        <v>687</v>
      </c>
      <c r="Z145">
        <v>3</v>
      </c>
      <c r="AA145">
        <v>19</v>
      </c>
      <c r="AB145">
        <v>24451.32</v>
      </c>
      <c r="AC145">
        <v>24451.32</v>
      </c>
      <c r="AD145" s="2">
        <v>1286.9100000000001</v>
      </c>
      <c r="AE145">
        <v>1286.9100000000001</v>
      </c>
      <c r="AF145">
        <v>14</v>
      </c>
      <c r="AG145">
        <v>33</v>
      </c>
      <c r="AH145">
        <v>0.58099999999999996</v>
      </c>
    </row>
    <row r="146" spans="1:34" x14ac:dyDescent="0.3">
      <c r="A146">
        <v>2023</v>
      </c>
      <c r="B146">
        <v>2311108</v>
      </c>
      <c r="C146" t="s">
        <v>146</v>
      </c>
      <c r="D146" t="s">
        <v>332</v>
      </c>
      <c r="E146" t="s">
        <v>418</v>
      </c>
      <c r="F146">
        <v>17229</v>
      </c>
      <c r="G146">
        <v>1</v>
      </c>
      <c r="H146">
        <v>1</v>
      </c>
      <c r="I146">
        <v>0</v>
      </c>
      <c r="J146">
        <v>1</v>
      </c>
      <c r="K146">
        <v>5.9</v>
      </c>
      <c r="L146">
        <v>2770</v>
      </c>
      <c r="M146">
        <v>4.3</v>
      </c>
      <c r="N146">
        <v>61.5</v>
      </c>
      <c r="O146">
        <v>732185.72</v>
      </c>
      <c r="P146">
        <v>0.82</v>
      </c>
      <c r="Q146">
        <f t="shared" si="2"/>
        <v>42.5</v>
      </c>
      <c r="R146">
        <f>ROUND(Q146*VLOOKUP(A146,IPCA!$D$2:$F$6,3,0),2)</f>
        <v>42.5</v>
      </c>
      <c r="S146">
        <v>4357</v>
      </c>
      <c r="T146">
        <v>251</v>
      </c>
      <c r="U146">
        <v>1314</v>
      </c>
      <c r="V146">
        <v>0</v>
      </c>
      <c r="W146">
        <v>5433</v>
      </c>
      <c r="X146">
        <v>3051</v>
      </c>
      <c r="Y146">
        <v>894</v>
      </c>
      <c r="Z146">
        <v>2</v>
      </c>
      <c r="AA146">
        <v>15</v>
      </c>
      <c r="AB146">
        <v>23695.3</v>
      </c>
      <c r="AC146">
        <v>23695.3</v>
      </c>
      <c r="AD146" s="2">
        <v>1579.69</v>
      </c>
      <c r="AE146">
        <v>1579.69</v>
      </c>
      <c r="AF146">
        <v>12</v>
      </c>
      <c r="AG146">
        <v>27</v>
      </c>
      <c r="AH146">
        <v>0.622</v>
      </c>
    </row>
    <row r="147" spans="1:34" x14ac:dyDescent="0.3">
      <c r="A147">
        <v>2023</v>
      </c>
      <c r="B147">
        <v>2311207</v>
      </c>
      <c r="C147" t="s">
        <v>147</v>
      </c>
      <c r="D147" t="s">
        <v>333</v>
      </c>
      <c r="E147" t="s">
        <v>418</v>
      </c>
      <c r="F147">
        <v>8723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1541</v>
      </c>
      <c r="M147">
        <v>4.0599999999999996</v>
      </c>
      <c r="N147">
        <v>73.2</v>
      </c>
      <c r="O147">
        <v>708926</v>
      </c>
      <c r="P147">
        <v>1.56</v>
      </c>
      <c r="Q147">
        <f t="shared" si="2"/>
        <v>81.27</v>
      </c>
      <c r="R147">
        <f>ROUND(Q147*VLOOKUP(A147,IPCA!$D$2:$F$6,3,0),2)</f>
        <v>81.27</v>
      </c>
      <c r="S147">
        <v>2054</v>
      </c>
      <c r="T147">
        <v>0</v>
      </c>
      <c r="U147">
        <v>785</v>
      </c>
      <c r="V147">
        <v>0</v>
      </c>
      <c r="W147">
        <v>2912</v>
      </c>
      <c r="X147">
        <v>1876</v>
      </c>
      <c r="Y147">
        <v>299</v>
      </c>
      <c r="Z147">
        <v>2</v>
      </c>
      <c r="AA147">
        <v>13</v>
      </c>
      <c r="AB147">
        <v>19152.47</v>
      </c>
      <c r="AC147">
        <v>19152.47</v>
      </c>
      <c r="AD147" s="2">
        <v>1473.27</v>
      </c>
      <c r="AE147">
        <v>1473.27</v>
      </c>
      <c r="AF147">
        <v>11</v>
      </c>
      <c r="AG147">
        <v>24</v>
      </c>
      <c r="AH147">
        <v>0.56200000000000006</v>
      </c>
    </row>
    <row r="148" spans="1:34" x14ac:dyDescent="0.3">
      <c r="A148">
        <v>2023</v>
      </c>
      <c r="B148">
        <v>2311231</v>
      </c>
      <c r="C148" t="s">
        <v>148</v>
      </c>
      <c r="D148" t="s">
        <v>334</v>
      </c>
      <c r="E148" t="s">
        <v>425</v>
      </c>
      <c r="F148">
        <v>5961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871</v>
      </c>
      <c r="M148">
        <v>4.4800000000000004</v>
      </c>
      <c r="N148">
        <v>51</v>
      </c>
      <c r="O148">
        <v>1055632.92</v>
      </c>
      <c r="P148">
        <v>2.3199999999999998</v>
      </c>
      <c r="Q148">
        <f t="shared" si="2"/>
        <v>177.09</v>
      </c>
      <c r="R148">
        <f>ROUND(Q148*VLOOKUP(A148,IPCA!$D$2:$F$6,3,0),2)</f>
        <v>177.09</v>
      </c>
      <c r="S148">
        <v>1716</v>
      </c>
      <c r="T148">
        <v>478</v>
      </c>
      <c r="U148">
        <v>1122</v>
      </c>
      <c r="V148">
        <v>478</v>
      </c>
      <c r="W148">
        <v>2104</v>
      </c>
      <c r="X148">
        <v>1289</v>
      </c>
      <c r="Y148">
        <v>462</v>
      </c>
      <c r="Z148">
        <v>0</v>
      </c>
      <c r="AA148">
        <v>0</v>
      </c>
      <c r="AB148">
        <v>0</v>
      </c>
      <c r="AC148">
        <v>0</v>
      </c>
      <c r="AD148" s="2" t="s">
        <v>423</v>
      </c>
      <c r="AE148" t="s">
        <v>423</v>
      </c>
      <c r="AF148">
        <v>4</v>
      </c>
      <c r="AG148">
        <v>4</v>
      </c>
      <c r="AH148">
        <v>0.60399999999999998</v>
      </c>
    </row>
    <row r="149" spans="1:34" x14ac:dyDescent="0.3">
      <c r="A149">
        <v>2023</v>
      </c>
      <c r="B149">
        <v>2311264</v>
      </c>
      <c r="C149" t="s">
        <v>149</v>
      </c>
      <c r="D149" t="s">
        <v>335</v>
      </c>
      <c r="E149" t="s">
        <v>422</v>
      </c>
      <c r="F149">
        <v>20237</v>
      </c>
      <c r="G149">
        <v>1</v>
      </c>
      <c r="H149">
        <v>1</v>
      </c>
      <c r="I149">
        <v>0</v>
      </c>
      <c r="J149">
        <v>1</v>
      </c>
      <c r="K149">
        <v>4.9000000000000004</v>
      </c>
      <c r="L149">
        <v>2961</v>
      </c>
      <c r="M149">
        <v>4.21</v>
      </c>
      <c r="N149">
        <v>67.7</v>
      </c>
      <c r="O149">
        <v>257361.47</v>
      </c>
      <c r="P149">
        <v>0.2</v>
      </c>
      <c r="Q149">
        <f t="shared" si="2"/>
        <v>12.72</v>
      </c>
      <c r="R149">
        <f>ROUND(Q149*VLOOKUP(A149,IPCA!$D$2:$F$6,3,0),2)</f>
        <v>12.72</v>
      </c>
      <c r="S149">
        <v>5367</v>
      </c>
      <c r="T149">
        <v>0</v>
      </c>
      <c r="U149">
        <v>1414</v>
      </c>
      <c r="V149">
        <v>0</v>
      </c>
      <c r="W149">
        <v>6701</v>
      </c>
      <c r="X149">
        <v>4128</v>
      </c>
      <c r="Y149">
        <v>887</v>
      </c>
      <c r="Z149">
        <v>4</v>
      </c>
      <c r="AA149">
        <v>0</v>
      </c>
      <c r="AB149">
        <v>0</v>
      </c>
      <c r="AC149">
        <v>0</v>
      </c>
      <c r="AD149" s="2" t="s">
        <v>423</v>
      </c>
      <c r="AE149" t="s">
        <v>423</v>
      </c>
      <c r="AF149">
        <v>14</v>
      </c>
      <c r="AG149">
        <v>14</v>
      </c>
      <c r="AH149">
        <v>0.59399999999999997</v>
      </c>
    </row>
    <row r="150" spans="1:34" x14ac:dyDescent="0.3">
      <c r="A150">
        <v>2023</v>
      </c>
      <c r="B150">
        <v>2311306</v>
      </c>
      <c r="C150" t="s">
        <v>150</v>
      </c>
      <c r="D150" t="s">
        <v>336</v>
      </c>
      <c r="E150" t="s">
        <v>430</v>
      </c>
      <c r="F150">
        <v>84471</v>
      </c>
      <c r="G150">
        <v>1</v>
      </c>
      <c r="H150">
        <v>1</v>
      </c>
      <c r="I150">
        <v>3</v>
      </c>
      <c r="J150">
        <v>42</v>
      </c>
      <c r="K150">
        <v>49.9</v>
      </c>
      <c r="L150">
        <v>11872</v>
      </c>
      <c r="M150">
        <v>4.32</v>
      </c>
      <c r="N150">
        <v>60.7</v>
      </c>
      <c r="O150">
        <v>1213430.0900000001</v>
      </c>
      <c r="P150">
        <v>0.37</v>
      </c>
      <c r="Q150">
        <f t="shared" si="2"/>
        <v>14.37</v>
      </c>
      <c r="R150">
        <f>ROUND(Q150*VLOOKUP(A150,IPCA!$D$2:$F$6,3,0),2)</f>
        <v>14.37</v>
      </c>
      <c r="S150">
        <v>15806</v>
      </c>
      <c r="T150">
        <v>406</v>
      </c>
      <c r="U150">
        <v>6642</v>
      </c>
      <c r="V150">
        <v>406</v>
      </c>
      <c r="W150">
        <v>24525</v>
      </c>
      <c r="X150">
        <v>13355</v>
      </c>
      <c r="Y150">
        <v>3700</v>
      </c>
      <c r="Z150">
        <v>39</v>
      </c>
      <c r="AA150">
        <v>135</v>
      </c>
      <c r="AB150">
        <v>212488.84</v>
      </c>
      <c r="AC150">
        <v>212488.84</v>
      </c>
      <c r="AD150" s="2">
        <v>1573.99</v>
      </c>
      <c r="AE150">
        <v>1573.99</v>
      </c>
      <c r="AF150">
        <v>316</v>
      </c>
      <c r="AG150">
        <v>451</v>
      </c>
      <c r="AH150">
        <v>0.65900000000000003</v>
      </c>
    </row>
    <row r="151" spans="1:34" x14ac:dyDescent="0.3">
      <c r="A151">
        <v>2023</v>
      </c>
      <c r="B151">
        <v>2311355</v>
      </c>
      <c r="C151" t="s">
        <v>151</v>
      </c>
      <c r="D151" t="s">
        <v>337</v>
      </c>
      <c r="E151" t="s">
        <v>421</v>
      </c>
      <c r="F151">
        <v>15891</v>
      </c>
      <c r="G151">
        <v>1</v>
      </c>
      <c r="H151">
        <v>1</v>
      </c>
      <c r="I151">
        <v>0</v>
      </c>
      <c r="J151">
        <v>2</v>
      </c>
      <c r="K151">
        <v>12.6</v>
      </c>
      <c r="L151">
        <v>2378</v>
      </c>
      <c r="M151">
        <v>4.26</v>
      </c>
      <c r="N151">
        <v>62.8</v>
      </c>
      <c r="O151">
        <v>2650229.48</v>
      </c>
      <c r="P151">
        <v>2.95</v>
      </c>
      <c r="Q151">
        <f t="shared" si="2"/>
        <v>166.78</v>
      </c>
      <c r="R151">
        <f>ROUND(Q151*VLOOKUP(A151,IPCA!$D$2:$F$6,3,0),2)</f>
        <v>166.78</v>
      </c>
      <c r="S151">
        <v>3775</v>
      </c>
      <c r="T151">
        <v>0</v>
      </c>
      <c r="U151">
        <v>1569</v>
      </c>
      <c r="V151">
        <v>0</v>
      </c>
      <c r="W151">
        <v>4166</v>
      </c>
      <c r="X151">
        <v>2723</v>
      </c>
      <c r="Y151">
        <v>677</v>
      </c>
      <c r="Z151">
        <v>4</v>
      </c>
      <c r="AA151">
        <v>1</v>
      </c>
      <c r="AB151">
        <v>1316.4</v>
      </c>
      <c r="AC151">
        <v>1316.4</v>
      </c>
      <c r="AD151" s="2">
        <v>1316.4</v>
      </c>
      <c r="AE151">
        <v>1316.4</v>
      </c>
      <c r="AF151">
        <v>11</v>
      </c>
      <c r="AG151">
        <v>12</v>
      </c>
      <c r="AH151">
        <v>0.59099999999999997</v>
      </c>
    </row>
    <row r="152" spans="1:34" x14ac:dyDescent="0.3">
      <c r="A152">
        <v>2023</v>
      </c>
      <c r="B152">
        <v>2311405</v>
      </c>
      <c r="C152" t="s">
        <v>152</v>
      </c>
      <c r="D152" t="s">
        <v>338</v>
      </c>
      <c r="E152" t="s">
        <v>430</v>
      </c>
      <c r="F152">
        <v>82974</v>
      </c>
      <c r="G152">
        <v>1</v>
      </c>
      <c r="H152">
        <v>2</v>
      </c>
      <c r="I152">
        <v>2</v>
      </c>
      <c r="J152">
        <v>6</v>
      </c>
      <c r="K152">
        <v>7.3</v>
      </c>
      <c r="L152">
        <v>12054</v>
      </c>
      <c r="M152">
        <v>4.34</v>
      </c>
      <c r="N152">
        <v>60.2</v>
      </c>
      <c r="O152">
        <v>691321.44</v>
      </c>
      <c r="P152">
        <v>0.2</v>
      </c>
      <c r="Q152">
        <f t="shared" si="2"/>
        <v>8.33</v>
      </c>
      <c r="R152">
        <f>ROUND(Q152*VLOOKUP(A152,IPCA!$D$2:$F$6,3,0),2)</f>
        <v>8.33</v>
      </c>
      <c r="S152">
        <v>16619</v>
      </c>
      <c r="T152">
        <v>365</v>
      </c>
      <c r="U152">
        <v>9518</v>
      </c>
      <c r="V152">
        <v>365</v>
      </c>
      <c r="W152">
        <v>22625</v>
      </c>
      <c r="X152">
        <v>13546</v>
      </c>
      <c r="Y152">
        <v>2851</v>
      </c>
      <c r="Z152">
        <v>30</v>
      </c>
      <c r="AA152">
        <v>116</v>
      </c>
      <c r="AB152">
        <v>157260.53</v>
      </c>
      <c r="AC152">
        <v>157260.53</v>
      </c>
      <c r="AD152" s="2">
        <v>1355.69</v>
      </c>
      <c r="AE152">
        <v>1355.69</v>
      </c>
      <c r="AF152">
        <v>229</v>
      </c>
      <c r="AG152">
        <v>345</v>
      </c>
      <c r="AH152">
        <v>0.64200000000000002</v>
      </c>
    </row>
    <row r="153" spans="1:34" x14ac:dyDescent="0.3">
      <c r="A153">
        <v>2023</v>
      </c>
      <c r="B153">
        <v>2311504</v>
      </c>
      <c r="C153" t="s">
        <v>153</v>
      </c>
      <c r="D153" t="s">
        <v>339</v>
      </c>
      <c r="E153" t="s">
        <v>425</v>
      </c>
      <c r="F153">
        <v>20914</v>
      </c>
      <c r="G153">
        <v>2</v>
      </c>
      <c r="H153">
        <v>0</v>
      </c>
      <c r="I153">
        <v>0</v>
      </c>
      <c r="J153">
        <v>9</v>
      </c>
      <c r="K153">
        <v>43.1</v>
      </c>
      <c r="L153">
        <v>2907</v>
      </c>
      <c r="M153">
        <v>4.54</v>
      </c>
      <c r="N153">
        <v>49.7</v>
      </c>
      <c r="O153">
        <v>1892114.91</v>
      </c>
      <c r="P153">
        <v>1.82</v>
      </c>
      <c r="Q153">
        <f t="shared" si="2"/>
        <v>90.47</v>
      </c>
      <c r="R153">
        <f>ROUND(Q153*VLOOKUP(A153,IPCA!$D$2:$F$6,3,0),2)</f>
        <v>90.47</v>
      </c>
      <c r="S153">
        <v>3836</v>
      </c>
      <c r="T153">
        <v>40</v>
      </c>
      <c r="U153">
        <v>3303</v>
      </c>
      <c r="V153">
        <v>40</v>
      </c>
      <c r="W153">
        <v>4695</v>
      </c>
      <c r="X153">
        <v>3204</v>
      </c>
      <c r="Y153">
        <v>0</v>
      </c>
      <c r="Z153">
        <v>6</v>
      </c>
      <c r="AA153">
        <v>5</v>
      </c>
      <c r="AB153">
        <v>5195.8900000000003</v>
      </c>
      <c r="AC153">
        <v>5195.8900000000003</v>
      </c>
      <c r="AD153" s="2">
        <v>1039.18</v>
      </c>
      <c r="AE153">
        <v>1039.18</v>
      </c>
      <c r="AF153">
        <v>33</v>
      </c>
      <c r="AG153">
        <v>38</v>
      </c>
      <c r="AH153">
        <v>0.622</v>
      </c>
    </row>
    <row r="154" spans="1:34" x14ac:dyDescent="0.3">
      <c r="A154">
        <v>2023</v>
      </c>
      <c r="B154">
        <v>2311603</v>
      </c>
      <c r="C154" t="s">
        <v>154</v>
      </c>
      <c r="D154" t="s">
        <v>340</v>
      </c>
      <c r="E154" t="s">
        <v>419</v>
      </c>
      <c r="F154">
        <v>27181</v>
      </c>
      <c r="G154">
        <v>1</v>
      </c>
      <c r="H154">
        <v>2</v>
      </c>
      <c r="I154">
        <v>0</v>
      </c>
      <c r="J154">
        <v>3</v>
      </c>
      <c r="K154">
        <v>11</v>
      </c>
      <c r="L154">
        <v>5114</v>
      </c>
      <c r="M154">
        <v>4.32</v>
      </c>
      <c r="N154">
        <v>61.2</v>
      </c>
      <c r="O154">
        <v>1227806.7</v>
      </c>
      <c r="P154">
        <v>0.95</v>
      </c>
      <c r="Q154">
        <f t="shared" si="2"/>
        <v>45.17</v>
      </c>
      <c r="R154">
        <f>ROUND(Q154*VLOOKUP(A154,IPCA!$D$2:$F$6,3,0),2)</f>
        <v>45.17</v>
      </c>
      <c r="S154">
        <v>6677</v>
      </c>
      <c r="T154">
        <v>0</v>
      </c>
      <c r="U154">
        <v>3305</v>
      </c>
      <c r="V154">
        <v>0</v>
      </c>
      <c r="W154">
        <v>8789</v>
      </c>
      <c r="X154">
        <v>5177</v>
      </c>
      <c r="Y154">
        <v>1476</v>
      </c>
      <c r="Z154">
        <v>4</v>
      </c>
      <c r="AA154">
        <v>61</v>
      </c>
      <c r="AB154">
        <v>84878.25</v>
      </c>
      <c r="AC154">
        <v>84878.25</v>
      </c>
      <c r="AD154" s="2">
        <v>1391.45</v>
      </c>
      <c r="AE154">
        <v>1391.45</v>
      </c>
      <c r="AF154">
        <v>67</v>
      </c>
      <c r="AG154">
        <v>128</v>
      </c>
      <c r="AH154">
        <v>0.626</v>
      </c>
    </row>
    <row r="155" spans="1:34" x14ac:dyDescent="0.3">
      <c r="A155">
        <v>2023</v>
      </c>
      <c r="B155">
        <v>2311702</v>
      </c>
      <c r="C155" t="s">
        <v>155</v>
      </c>
      <c r="D155" t="s">
        <v>341</v>
      </c>
      <c r="E155" t="s">
        <v>424</v>
      </c>
      <c r="F155">
        <v>18565</v>
      </c>
      <c r="G155">
        <v>1</v>
      </c>
      <c r="H155">
        <v>0</v>
      </c>
      <c r="I155">
        <v>0</v>
      </c>
      <c r="J155">
        <v>2</v>
      </c>
      <c r="K155">
        <v>10.7</v>
      </c>
      <c r="L155">
        <v>2996</v>
      </c>
      <c r="M155">
        <v>4.0999999999999996</v>
      </c>
      <c r="N155">
        <v>71.099999999999994</v>
      </c>
      <c r="O155">
        <v>3761135.7</v>
      </c>
      <c r="P155">
        <v>4.17</v>
      </c>
      <c r="Q155">
        <f t="shared" si="2"/>
        <v>202.59</v>
      </c>
      <c r="R155">
        <f>ROUND(Q155*VLOOKUP(A155,IPCA!$D$2:$F$6,3,0),2)</f>
        <v>202.59</v>
      </c>
      <c r="S155">
        <v>4242</v>
      </c>
      <c r="T155">
        <v>567</v>
      </c>
      <c r="U155">
        <v>3231</v>
      </c>
      <c r="V155">
        <v>0</v>
      </c>
      <c r="W155">
        <v>6166</v>
      </c>
      <c r="X155">
        <v>3241</v>
      </c>
      <c r="Y155">
        <v>1382</v>
      </c>
      <c r="Z155">
        <v>8</v>
      </c>
      <c r="AA155">
        <v>13</v>
      </c>
      <c r="AB155">
        <v>16481.41</v>
      </c>
      <c r="AC155">
        <v>16481.41</v>
      </c>
      <c r="AD155" s="2">
        <v>1267.8</v>
      </c>
      <c r="AE155">
        <v>1267.8</v>
      </c>
      <c r="AF155">
        <v>34</v>
      </c>
      <c r="AG155">
        <v>47</v>
      </c>
      <c r="AH155">
        <v>0.60099999999999998</v>
      </c>
    </row>
    <row r="156" spans="1:34" x14ac:dyDescent="0.3">
      <c r="A156">
        <v>2023</v>
      </c>
      <c r="B156">
        <v>2311801</v>
      </c>
      <c r="C156" t="s">
        <v>156</v>
      </c>
      <c r="D156" t="s">
        <v>342</v>
      </c>
      <c r="E156" t="s">
        <v>425</v>
      </c>
      <c r="F156">
        <v>73139</v>
      </c>
      <c r="G156">
        <v>1</v>
      </c>
      <c r="H156">
        <v>2</v>
      </c>
      <c r="I156">
        <v>4</v>
      </c>
      <c r="J156">
        <v>26</v>
      </c>
      <c r="K156">
        <v>35.700000000000003</v>
      </c>
      <c r="L156">
        <v>10974</v>
      </c>
      <c r="M156">
        <v>4.4800000000000004</v>
      </c>
      <c r="N156">
        <v>52.7</v>
      </c>
      <c r="O156">
        <v>4165447.03</v>
      </c>
      <c r="P156">
        <v>1.31</v>
      </c>
      <c r="Q156">
        <f t="shared" si="2"/>
        <v>56.95</v>
      </c>
      <c r="R156">
        <f>ROUND(Q156*VLOOKUP(A156,IPCA!$D$2:$F$6,3,0),2)</f>
        <v>56.95</v>
      </c>
      <c r="S156">
        <v>14708</v>
      </c>
      <c r="T156">
        <v>676</v>
      </c>
      <c r="U156">
        <v>12678</v>
      </c>
      <c r="V156">
        <v>0</v>
      </c>
      <c r="W156">
        <v>23285</v>
      </c>
      <c r="X156">
        <v>11449</v>
      </c>
      <c r="Y156">
        <v>6504</v>
      </c>
      <c r="Z156">
        <v>30</v>
      </c>
      <c r="AA156">
        <v>58</v>
      </c>
      <c r="AB156">
        <v>69060.09</v>
      </c>
      <c r="AC156">
        <v>69060.09</v>
      </c>
      <c r="AD156" s="2">
        <v>1190.69</v>
      </c>
      <c r="AE156">
        <v>1190.69</v>
      </c>
      <c r="AF156">
        <v>271</v>
      </c>
      <c r="AG156">
        <v>329</v>
      </c>
      <c r="AH156">
        <v>0.67400000000000004</v>
      </c>
    </row>
    <row r="157" spans="1:34" x14ac:dyDescent="0.3">
      <c r="A157">
        <v>2023</v>
      </c>
      <c r="B157">
        <v>2311900</v>
      </c>
      <c r="C157" t="s">
        <v>157</v>
      </c>
      <c r="D157" t="s">
        <v>343</v>
      </c>
      <c r="E157" t="s">
        <v>421</v>
      </c>
      <c r="F157">
        <v>13703</v>
      </c>
      <c r="G157">
        <v>1</v>
      </c>
      <c r="H157">
        <v>0</v>
      </c>
      <c r="I157">
        <v>0</v>
      </c>
      <c r="J157">
        <v>5</v>
      </c>
      <c r="K157">
        <v>36.1</v>
      </c>
      <c r="L157">
        <v>2346</v>
      </c>
      <c r="M157">
        <v>4.2</v>
      </c>
      <c r="N157">
        <v>68.099999999999994</v>
      </c>
      <c r="O157">
        <v>432899.39</v>
      </c>
      <c r="P157">
        <v>0.57999999999999996</v>
      </c>
      <c r="Q157">
        <f t="shared" si="2"/>
        <v>31.59</v>
      </c>
      <c r="R157">
        <f>ROUND(Q157*VLOOKUP(A157,IPCA!$D$2:$F$6,3,0),2)</f>
        <v>31.59</v>
      </c>
      <c r="S157">
        <v>3374</v>
      </c>
      <c r="T157">
        <v>0</v>
      </c>
      <c r="U157">
        <v>786</v>
      </c>
      <c r="V157">
        <v>0</v>
      </c>
      <c r="W157">
        <v>4440</v>
      </c>
      <c r="X157">
        <v>2740</v>
      </c>
      <c r="Y157">
        <v>729</v>
      </c>
      <c r="Z157">
        <v>3</v>
      </c>
      <c r="AA157">
        <v>0</v>
      </c>
      <c r="AB157">
        <v>0</v>
      </c>
      <c r="AC157">
        <v>0</v>
      </c>
      <c r="AD157" s="2" t="s">
        <v>423</v>
      </c>
      <c r="AE157" t="s">
        <v>423</v>
      </c>
      <c r="AF157">
        <v>8</v>
      </c>
      <c r="AG157">
        <v>8</v>
      </c>
      <c r="AH157">
        <v>0.57499999999999996</v>
      </c>
    </row>
    <row r="158" spans="1:34" x14ac:dyDescent="0.3">
      <c r="A158">
        <v>2023</v>
      </c>
      <c r="B158">
        <v>2311959</v>
      </c>
      <c r="C158" t="s">
        <v>158</v>
      </c>
      <c r="D158" t="s">
        <v>344</v>
      </c>
      <c r="E158" t="s">
        <v>418</v>
      </c>
      <c r="F158">
        <v>16733</v>
      </c>
      <c r="G158">
        <v>1</v>
      </c>
      <c r="H158">
        <v>1</v>
      </c>
      <c r="I158">
        <v>0</v>
      </c>
      <c r="J158">
        <v>4</v>
      </c>
      <c r="K158">
        <v>24</v>
      </c>
      <c r="L158">
        <v>3384</v>
      </c>
      <c r="M158">
        <v>4.2</v>
      </c>
      <c r="N158">
        <v>67</v>
      </c>
      <c r="O158">
        <v>1800978.08</v>
      </c>
      <c r="P158">
        <v>2.1800000000000002</v>
      </c>
      <c r="Q158">
        <f t="shared" si="2"/>
        <v>107.63</v>
      </c>
      <c r="R158">
        <f>ROUND(Q158*VLOOKUP(A158,IPCA!$D$2:$F$6,3,0),2)</f>
        <v>107.63</v>
      </c>
      <c r="S158">
        <v>4907</v>
      </c>
      <c r="T158">
        <v>0</v>
      </c>
      <c r="U158">
        <v>1219</v>
      </c>
      <c r="V158">
        <v>0</v>
      </c>
      <c r="W158">
        <v>7189</v>
      </c>
      <c r="X158">
        <v>3683</v>
      </c>
      <c r="Y158">
        <v>1953</v>
      </c>
      <c r="Z158">
        <v>3</v>
      </c>
      <c r="AA158">
        <v>6</v>
      </c>
      <c r="AB158">
        <v>7418.11</v>
      </c>
      <c r="AC158">
        <v>7418.11</v>
      </c>
      <c r="AD158" s="2">
        <v>1236.3499999999999</v>
      </c>
      <c r="AE158">
        <v>1236.3499999999999</v>
      </c>
      <c r="AF158">
        <v>9</v>
      </c>
      <c r="AG158">
        <v>15</v>
      </c>
      <c r="AH158">
        <v>0.54</v>
      </c>
    </row>
    <row r="159" spans="1:34" x14ac:dyDescent="0.3">
      <c r="A159">
        <v>2023</v>
      </c>
      <c r="B159">
        <v>2312007</v>
      </c>
      <c r="C159" t="s">
        <v>159</v>
      </c>
      <c r="D159" t="s">
        <v>345</v>
      </c>
      <c r="E159" t="s">
        <v>424</v>
      </c>
      <c r="F159">
        <v>30683</v>
      </c>
      <c r="G159">
        <v>1</v>
      </c>
      <c r="H159">
        <v>1</v>
      </c>
      <c r="I159">
        <v>0</v>
      </c>
      <c r="J159">
        <v>3</v>
      </c>
      <c r="K159">
        <v>9.8000000000000007</v>
      </c>
      <c r="L159">
        <v>4416</v>
      </c>
      <c r="M159">
        <v>3.87</v>
      </c>
      <c r="N159">
        <v>81</v>
      </c>
      <c r="O159">
        <v>3512947.73</v>
      </c>
      <c r="P159">
        <v>2.97</v>
      </c>
      <c r="Q159">
        <f t="shared" si="2"/>
        <v>114.49</v>
      </c>
      <c r="R159">
        <f>ROUND(Q159*VLOOKUP(A159,IPCA!$D$2:$F$6,3,0),2)</f>
        <v>114.49</v>
      </c>
      <c r="S159">
        <v>6012</v>
      </c>
      <c r="T159">
        <v>0</v>
      </c>
      <c r="U159">
        <v>806</v>
      </c>
      <c r="V159">
        <v>0</v>
      </c>
      <c r="W159">
        <v>12330</v>
      </c>
      <c r="X159">
        <v>6426</v>
      </c>
      <c r="Y159">
        <v>2561</v>
      </c>
      <c r="Z159">
        <v>7</v>
      </c>
      <c r="AA159">
        <v>2</v>
      </c>
      <c r="AB159">
        <v>2640</v>
      </c>
      <c r="AC159">
        <v>2640</v>
      </c>
      <c r="AD159" s="2">
        <v>1320</v>
      </c>
      <c r="AE159">
        <v>1320</v>
      </c>
      <c r="AF159">
        <v>40</v>
      </c>
      <c r="AG159">
        <v>42</v>
      </c>
      <c r="AH159">
        <v>0.58699999999999997</v>
      </c>
    </row>
    <row r="160" spans="1:34" x14ac:dyDescent="0.3">
      <c r="A160">
        <v>2023</v>
      </c>
      <c r="B160">
        <v>2312106</v>
      </c>
      <c r="C160" t="s">
        <v>160</v>
      </c>
      <c r="D160" t="s">
        <v>346</v>
      </c>
      <c r="E160" t="s">
        <v>418</v>
      </c>
      <c r="F160">
        <v>16932</v>
      </c>
      <c r="G160">
        <v>1</v>
      </c>
      <c r="H160">
        <v>2</v>
      </c>
      <c r="I160">
        <v>0</v>
      </c>
      <c r="J160">
        <v>1</v>
      </c>
      <c r="K160">
        <v>5.9</v>
      </c>
      <c r="L160">
        <v>2808</v>
      </c>
      <c r="M160">
        <v>4.0599999999999996</v>
      </c>
      <c r="N160">
        <v>72.5</v>
      </c>
      <c r="O160">
        <v>1309538.76</v>
      </c>
      <c r="P160">
        <v>1.5</v>
      </c>
      <c r="Q160">
        <f t="shared" si="2"/>
        <v>77.34</v>
      </c>
      <c r="R160">
        <f>ROUND(Q160*VLOOKUP(A160,IPCA!$D$2:$F$6,3,0),2)</f>
        <v>77.34</v>
      </c>
      <c r="S160">
        <v>3658</v>
      </c>
      <c r="T160">
        <v>378</v>
      </c>
      <c r="U160">
        <v>2353</v>
      </c>
      <c r="V160">
        <v>378</v>
      </c>
      <c r="W160">
        <v>5694</v>
      </c>
      <c r="X160">
        <v>3169</v>
      </c>
      <c r="Y160">
        <v>920</v>
      </c>
      <c r="Z160">
        <v>2</v>
      </c>
      <c r="AA160">
        <v>20</v>
      </c>
      <c r="AB160">
        <v>28439.3</v>
      </c>
      <c r="AC160">
        <v>28439.3</v>
      </c>
      <c r="AD160" s="2">
        <v>1421.97</v>
      </c>
      <c r="AE160">
        <v>1421.97</v>
      </c>
      <c r="AF160">
        <v>13</v>
      </c>
      <c r="AG160">
        <v>33</v>
      </c>
      <c r="AH160">
        <v>0.61199999999999999</v>
      </c>
    </row>
    <row r="161" spans="1:34" x14ac:dyDescent="0.3">
      <c r="A161">
        <v>2023</v>
      </c>
      <c r="B161">
        <v>2312205</v>
      </c>
      <c r="C161" t="s">
        <v>161</v>
      </c>
      <c r="D161" t="s">
        <v>347</v>
      </c>
      <c r="E161" t="s">
        <v>429</v>
      </c>
      <c r="F161">
        <v>39974</v>
      </c>
      <c r="G161">
        <v>1</v>
      </c>
      <c r="H161">
        <v>3</v>
      </c>
      <c r="I161">
        <v>0</v>
      </c>
      <c r="J161">
        <v>6</v>
      </c>
      <c r="K161">
        <v>14.9</v>
      </c>
      <c r="L161">
        <v>6247</v>
      </c>
      <c r="M161">
        <v>4.2300000000000004</v>
      </c>
      <c r="N161">
        <v>65</v>
      </c>
      <c r="O161">
        <v>3570949.29</v>
      </c>
      <c r="P161">
        <v>2.2200000000000002</v>
      </c>
      <c r="Q161">
        <f t="shared" si="2"/>
        <v>89.33</v>
      </c>
      <c r="R161">
        <f>ROUND(Q161*VLOOKUP(A161,IPCA!$D$2:$F$6,3,0),2)</f>
        <v>89.33</v>
      </c>
      <c r="S161">
        <v>8876</v>
      </c>
      <c r="T161">
        <v>433</v>
      </c>
      <c r="U161">
        <v>4106</v>
      </c>
      <c r="V161">
        <v>0</v>
      </c>
      <c r="W161">
        <v>13285</v>
      </c>
      <c r="X161">
        <v>7617</v>
      </c>
      <c r="Y161">
        <v>2657</v>
      </c>
      <c r="Z161">
        <v>23</v>
      </c>
      <c r="AA161">
        <v>87</v>
      </c>
      <c r="AB161">
        <v>163251.01</v>
      </c>
      <c r="AC161">
        <v>163251.01</v>
      </c>
      <c r="AD161" s="2">
        <v>1876.45</v>
      </c>
      <c r="AE161">
        <v>1876.45</v>
      </c>
      <c r="AF161">
        <v>77</v>
      </c>
      <c r="AG161">
        <v>164</v>
      </c>
      <c r="AH161">
        <v>0.61599999999999999</v>
      </c>
    </row>
    <row r="162" spans="1:34" x14ac:dyDescent="0.3">
      <c r="A162">
        <v>2023</v>
      </c>
      <c r="B162">
        <v>2312304</v>
      </c>
      <c r="C162" t="s">
        <v>162</v>
      </c>
      <c r="D162" t="s">
        <v>348</v>
      </c>
      <c r="E162" t="s">
        <v>432</v>
      </c>
      <c r="F162">
        <v>47878</v>
      </c>
      <c r="G162">
        <v>1</v>
      </c>
      <c r="H162">
        <v>0</v>
      </c>
      <c r="I162">
        <v>0</v>
      </c>
      <c r="J162">
        <v>23</v>
      </c>
      <c r="K162">
        <v>48.3</v>
      </c>
      <c r="L162">
        <v>7860</v>
      </c>
      <c r="M162">
        <v>4.29</v>
      </c>
      <c r="N162">
        <v>62.4</v>
      </c>
      <c r="O162">
        <v>2502361.7200000002</v>
      </c>
      <c r="P162">
        <v>1.36</v>
      </c>
      <c r="Q162">
        <f t="shared" si="2"/>
        <v>52.27</v>
      </c>
      <c r="R162">
        <f>ROUND(Q162*VLOOKUP(A162,IPCA!$D$2:$F$6,3,0),2)</f>
        <v>52.27</v>
      </c>
      <c r="S162">
        <v>12138</v>
      </c>
      <c r="T162">
        <v>0</v>
      </c>
      <c r="U162">
        <v>4864</v>
      </c>
      <c r="V162">
        <v>0</v>
      </c>
      <c r="W162">
        <v>13208</v>
      </c>
      <c r="X162">
        <v>9655</v>
      </c>
      <c r="Y162">
        <v>0</v>
      </c>
      <c r="Z162">
        <v>20</v>
      </c>
      <c r="AA162">
        <v>123</v>
      </c>
      <c r="AB162">
        <v>162126.76</v>
      </c>
      <c r="AC162">
        <v>162126.76</v>
      </c>
      <c r="AD162" s="2">
        <v>1318.1</v>
      </c>
      <c r="AE162">
        <v>1318.1</v>
      </c>
      <c r="AF162">
        <v>113</v>
      </c>
      <c r="AG162">
        <v>236</v>
      </c>
      <c r="AH162">
        <v>0.61099999999999999</v>
      </c>
    </row>
    <row r="163" spans="1:34" x14ac:dyDescent="0.3">
      <c r="A163">
        <v>2023</v>
      </c>
      <c r="B163">
        <v>2312403</v>
      </c>
      <c r="C163" t="s">
        <v>163</v>
      </c>
      <c r="D163" t="s">
        <v>349</v>
      </c>
      <c r="E163" t="s">
        <v>427</v>
      </c>
      <c r="F163">
        <v>55150</v>
      </c>
      <c r="G163">
        <v>1</v>
      </c>
      <c r="H163">
        <v>1</v>
      </c>
      <c r="I163">
        <v>0</v>
      </c>
      <c r="J163">
        <v>34</v>
      </c>
      <c r="K163">
        <v>62.8</v>
      </c>
      <c r="L163">
        <v>11664</v>
      </c>
      <c r="M163">
        <v>4.49</v>
      </c>
      <c r="N163">
        <v>51.9</v>
      </c>
      <c r="O163">
        <v>16102407.35</v>
      </c>
      <c r="P163">
        <v>3.14</v>
      </c>
      <c r="Q163">
        <f t="shared" si="2"/>
        <v>291.97000000000003</v>
      </c>
      <c r="R163">
        <f>ROUND(Q163*VLOOKUP(A163,IPCA!$D$2:$F$6,3,0),2)</f>
        <v>291.97000000000003</v>
      </c>
      <c r="S163">
        <v>16701</v>
      </c>
      <c r="T163">
        <v>589</v>
      </c>
      <c r="U163">
        <v>9702</v>
      </c>
      <c r="V163">
        <v>589</v>
      </c>
      <c r="W163">
        <v>18722</v>
      </c>
      <c r="X163">
        <v>11644</v>
      </c>
      <c r="Y163">
        <v>2708</v>
      </c>
      <c r="Z163">
        <v>17</v>
      </c>
      <c r="AA163">
        <v>35</v>
      </c>
      <c r="AB163">
        <v>48073.79</v>
      </c>
      <c r="AC163">
        <v>48073.79</v>
      </c>
      <c r="AD163" s="2">
        <v>1373.54</v>
      </c>
      <c r="AE163">
        <v>1373.54</v>
      </c>
      <c r="AF163">
        <v>132</v>
      </c>
      <c r="AG163">
        <v>167</v>
      </c>
      <c r="AH163">
        <v>0.66500000000000004</v>
      </c>
    </row>
    <row r="164" spans="1:34" x14ac:dyDescent="0.3">
      <c r="A164">
        <v>2023</v>
      </c>
      <c r="B164">
        <v>2312502</v>
      </c>
      <c r="C164" t="s">
        <v>164</v>
      </c>
      <c r="D164" t="s">
        <v>350</v>
      </c>
      <c r="E164" t="s">
        <v>425</v>
      </c>
      <c r="F164">
        <v>5710</v>
      </c>
      <c r="G164">
        <v>1</v>
      </c>
      <c r="H164">
        <v>0</v>
      </c>
      <c r="I164">
        <v>0</v>
      </c>
      <c r="J164">
        <v>12</v>
      </c>
      <c r="K164">
        <v>205</v>
      </c>
      <c r="L164">
        <v>659</v>
      </c>
      <c r="M164">
        <v>4.57</v>
      </c>
      <c r="N164">
        <v>51.3</v>
      </c>
      <c r="O164">
        <v>1479052.97</v>
      </c>
      <c r="P164">
        <v>3.97</v>
      </c>
      <c r="Q164">
        <f t="shared" si="2"/>
        <v>259.02999999999997</v>
      </c>
      <c r="R164">
        <f>ROUND(Q164*VLOOKUP(A164,IPCA!$D$2:$F$6,3,0),2)</f>
        <v>259.02999999999997</v>
      </c>
      <c r="S164">
        <v>1234</v>
      </c>
      <c r="T164">
        <v>138</v>
      </c>
      <c r="U164">
        <v>946</v>
      </c>
      <c r="V164">
        <v>138</v>
      </c>
      <c r="W164">
        <v>1234</v>
      </c>
      <c r="X164">
        <v>908</v>
      </c>
      <c r="Y164">
        <v>0</v>
      </c>
      <c r="Z164">
        <v>0</v>
      </c>
      <c r="AA164">
        <v>19</v>
      </c>
      <c r="AB164">
        <v>29060.2</v>
      </c>
      <c r="AC164">
        <v>29060.2</v>
      </c>
      <c r="AD164" s="2">
        <v>1529.48</v>
      </c>
      <c r="AE164">
        <v>1529.48</v>
      </c>
      <c r="AF164">
        <v>2</v>
      </c>
      <c r="AG164">
        <v>21</v>
      </c>
      <c r="AH164">
        <v>0.65400000000000003</v>
      </c>
    </row>
    <row r="165" spans="1:34" x14ac:dyDescent="0.3">
      <c r="A165">
        <v>2023</v>
      </c>
      <c r="B165">
        <v>2312601</v>
      </c>
      <c r="C165" t="s">
        <v>165</v>
      </c>
      <c r="D165" t="s">
        <v>351</v>
      </c>
      <c r="E165" t="s">
        <v>427</v>
      </c>
      <c r="F165">
        <v>10704</v>
      </c>
      <c r="G165">
        <v>1</v>
      </c>
      <c r="H165">
        <v>0</v>
      </c>
      <c r="I165">
        <v>0</v>
      </c>
      <c r="J165">
        <v>9</v>
      </c>
      <c r="K165">
        <v>83.2</v>
      </c>
      <c r="L165">
        <v>1557</v>
      </c>
      <c r="M165">
        <v>4.0999999999999996</v>
      </c>
      <c r="N165">
        <v>72.400000000000006</v>
      </c>
      <c r="O165">
        <v>604255.47</v>
      </c>
      <c r="P165">
        <v>1.28</v>
      </c>
      <c r="Q165">
        <f t="shared" si="2"/>
        <v>56.45</v>
      </c>
      <c r="R165">
        <f>ROUND(Q165*VLOOKUP(A165,IPCA!$D$2:$F$6,3,0),2)</f>
        <v>56.45</v>
      </c>
      <c r="S165">
        <v>2279</v>
      </c>
      <c r="T165">
        <v>0</v>
      </c>
      <c r="U165">
        <v>1110</v>
      </c>
      <c r="V165">
        <v>0</v>
      </c>
      <c r="W165">
        <v>3193</v>
      </c>
      <c r="X165">
        <v>2577</v>
      </c>
      <c r="Y165">
        <v>0</v>
      </c>
      <c r="Z165">
        <v>1</v>
      </c>
      <c r="AA165">
        <v>5</v>
      </c>
      <c r="AB165">
        <v>5183.1000000000004</v>
      </c>
      <c r="AC165">
        <v>5183.1000000000004</v>
      </c>
      <c r="AD165" s="2">
        <v>1036.6199999999999</v>
      </c>
      <c r="AE165">
        <v>1036.6199999999999</v>
      </c>
      <c r="AF165">
        <v>12</v>
      </c>
      <c r="AG165">
        <v>17</v>
      </c>
      <c r="AH165">
        <v>0.62</v>
      </c>
    </row>
    <row r="166" spans="1:34" x14ac:dyDescent="0.3">
      <c r="A166">
        <v>2023</v>
      </c>
      <c r="B166">
        <v>2312700</v>
      </c>
      <c r="C166" t="s">
        <v>166</v>
      </c>
      <c r="D166" t="s">
        <v>352</v>
      </c>
      <c r="E166" t="s">
        <v>430</v>
      </c>
      <c r="F166">
        <v>24179</v>
      </c>
      <c r="G166">
        <v>1</v>
      </c>
      <c r="H166">
        <v>3</v>
      </c>
      <c r="I166">
        <v>1</v>
      </c>
      <c r="J166">
        <v>10</v>
      </c>
      <c r="K166">
        <v>41.2</v>
      </c>
      <c r="L166">
        <v>3147</v>
      </c>
      <c r="M166">
        <v>4.2699999999999996</v>
      </c>
      <c r="N166">
        <v>64.8</v>
      </c>
      <c r="O166">
        <v>710075.85</v>
      </c>
      <c r="P166">
        <v>0.66</v>
      </c>
      <c r="Q166">
        <f t="shared" si="2"/>
        <v>29.37</v>
      </c>
      <c r="R166">
        <f>ROUND(Q166*VLOOKUP(A166,IPCA!$D$2:$F$6,3,0),2)</f>
        <v>29.37</v>
      </c>
      <c r="S166">
        <v>4707</v>
      </c>
      <c r="T166">
        <v>0</v>
      </c>
      <c r="U166">
        <v>2300</v>
      </c>
      <c r="V166">
        <v>0</v>
      </c>
      <c r="W166">
        <v>9280</v>
      </c>
      <c r="X166">
        <v>4078</v>
      </c>
      <c r="Y166">
        <v>1219</v>
      </c>
      <c r="Z166">
        <v>6</v>
      </c>
      <c r="AA166">
        <v>18</v>
      </c>
      <c r="AB166">
        <v>23969.25</v>
      </c>
      <c r="AC166">
        <v>23969.25</v>
      </c>
      <c r="AD166" s="2">
        <v>1331.63</v>
      </c>
      <c r="AE166">
        <v>1331.63</v>
      </c>
      <c r="AF166">
        <v>59</v>
      </c>
      <c r="AG166">
        <v>77</v>
      </c>
      <c r="AH166">
        <v>0.61899999999999999</v>
      </c>
    </row>
    <row r="167" spans="1:34" x14ac:dyDescent="0.3">
      <c r="A167">
        <v>2023</v>
      </c>
      <c r="B167">
        <v>2312809</v>
      </c>
      <c r="C167" t="s">
        <v>167</v>
      </c>
      <c r="D167" t="s">
        <v>353</v>
      </c>
      <c r="E167" t="s">
        <v>424</v>
      </c>
      <c r="F167">
        <v>7298</v>
      </c>
      <c r="G167">
        <v>1</v>
      </c>
      <c r="H167">
        <v>0</v>
      </c>
      <c r="I167">
        <v>0</v>
      </c>
      <c r="J167">
        <v>1</v>
      </c>
      <c r="K167">
        <v>13.8</v>
      </c>
      <c r="L167">
        <v>1387</v>
      </c>
      <c r="M167">
        <v>4.01</v>
      </c>
      <c r="N167">
        <v>76.5</v>
      </c>
      <c r="O167">
        <v>920893.11</v>
      </c>
      <c r="P167">
        <v>1.89</v>
      </c>
      <c r="Q167">
        <f t="shared" si="2"/>
        <v>126.18</v>
      </c>
      <c r="R167">
        <f>ROUND(Q167*VLOOKUP(A167,IPCA!$D$2:$F$6,3,0),2)</f>
        <v>126.18</v>
      </c>
      <c r="S167">
        <v>2102</v>
      </c>
      <c r="T167">
        <v>0</v>
      </c>
      <c r="U167">
        <v>100</v>
      </c>
      <c r="V167">
        <v>0</v>
      </c>
      <c r="W167">
        <v>2033</v>
      </c>
      <c r="X167">
        <v>1335</v>
      </c>
      <c r="Y167">
        <v>0</v>
      </c>
      <c r="Z167">
        <v>1</v>
      </c>
      <c r="AA167">
        <v>0</v>
      </c>
      <c r="AB167">
        <v>0</v>
      </c>
      <c r="AC167">
        <v>0</v>
      </c>
      <c r="AD167" s="2" t="s">
        <v>423</v>
      </c>
      <c r="AE167" t="s">
        <v>423</v>
      </c>
      <c r="AF167">
        <v>7</v>
      </c>
      <c r="AG167">
        <v>7</v>
      </c>
      <c r="AH167">
        <v>0.60299999999999998</v>
      </c>
    </row>
    <row r="168" spans="1:34" x14ac:dyDescent="0.3">
      <c r="A168">
        <v>2023</v>
      </c>
      <c r="B168">
        <v>2312908</v>
      </c>
      <c r="C168" t="s">
        <v>168</v>
      </c>
      <c r="D168" t="s">
        <v>354</v>
      </c>
      <c r="E168" t="s">
        <v>424</v>
      </c>
      <c r="F168">
        <v>204261</v>
      </c>
      <c r="G168">
        <v>1</v>
      </c>
      <c r="H168">
        <v>9</v>
      </c>
      <c r="I168">
        <v>3</v>
      </c>
      <c r="J168">
        <v>61</v>
      </c>
      <c r="K168">
        <v>30</v>
      </c>
      <c r="L168">
        <v>29048</v>
      </c>
      <c r="M168">
        <v>4.3600000000000003</v>
      </c>
      <c r="N168">
        <v>59.2</v>
      </c>
      <c r="O168">
        <v>11432928.93</v>
      </c>
      <c r="P168">
        <v>0.95</v>
      </c>
      <c r="Q168">
        <f t="shared" si="2"/>
        <v>55.97</v>
      </c>
      <c r="R168">
        <f>ROUND(Q168*VLOOKUP(A168,IPCA!$D$2:$F$6,3,0),2)</f>
        <v>55.97</v>
      </c>
      <c r="S168">
        <v>44209</v>
      </c>
      <c r="T168">
        <v>2368</v>
      </c>
      <c r="U168">
        <v>21983</v>
      </c>
      <c r="V168">
        <v>1999</v>
      </c>
      <c r="W168">
        <v>65080</v>
      </c>
      <c r="X168">
        <v>37804</v>
      </c>
      <c r="Y168">
        <v>3585</v>
      </c>
      <c r="Z168">
        <v>118</v>
      </c>
      <c r="AA168">
        <v>522</v>
      </c>
      <c r="AB168">
        <v>773229.34</v>
      </c>
      <c r="AC168">
        <v>773229.34</v>
      </c>
      <c r="AD168" s="2">
        <v>1481.28</v>
      </c>
      <c r="AE168">
        <v>1481.28</v>
      </c>
      <c r="AF168">
        <v>965</v>
      </c>
      <c r="AG168">
        <v>1487</v>
      </c>
      <c r="AH168">
        <v>0.71399999999999997</v>
      </c>
    </row>
    <row r="169" spans="1:34" x14ac:dyDescent="0.3">
      <c r="A169">
        <v>2023</v>
      </c>
      <c r="B169">
        <v>2313005</v>
      </c>
      <c r="C169" t="s">
        <v>169</v>
      </c>
      <c r="D169" t="s">
        <v>355</v>
      </c>
      <c r="E169" t="s">
        <v>430</v>
      </c>
      <c r="F169">
        <v>18223</v>
      </c>
      <c r="G169">
        <v>1</v>
      </c>
      <c r="H169">
        <v>0</v>
      </c>
      <c r="I169">
        <v>0</v>
      </c>
      <c r="J169">
        <v>10</v>
      </c>
      <c r="K169">
        <v>55</v>
      </c>
      <c r="L169">
        <v>2320</v>
      </c>
      <c r="M169">
        <v>4.41</v>
      </c>
      <c r="N169">
        <v>57.6</v>
      </c>
      <c r="O169">
        <v>497024.68</v>
      </c>
      <c r="P169">
        <v>0.44</v>
      </c>
      <c r="Q169">
        <f t="shared" si="2"/>
        <v>27.27</v>
      </c>
      <c r="R169">
        <f>ROUND(Q169*VLOOKUP(A169,IPCA!$D$2:$F$6,3,0),2)</f>
        <v>27.27</v>
      </c>
      <c r="S169">
        <v>5396</v>
      </c>
      <c r="T169">
        <v>0</v>
      </c>
      <c r="U169">
        <v>3199</v>
      </c>
      <c r="V169">
        <v>0</v>
      </c>
      <c r="W169">
        <v>4046</v>
      </c>
      <c r="X169">
        <v>2332</v>
      </c>
      <c r="Y169">
        <v>449</v>
      </c>
      <c r="Z169">
        <v>3</v>
      </c>
      <c r="AA169">
        <v>0</v>
      </c>
      <c r="AB169">
        <v>0</v>
      </c>
      <c r="AC169">
        <v>0</v>
      </c>
      <c r="AD169" s="2" t="s">
        <v>423</v>
      </c>
      <c r="AE169" t="s">
        <v>423</v>
      </c>
      <c r="AF169">
        <v>33</v>
      </c>
      <c r="AG169">
        <v>33</v>
      </c>
      <c r="AH169">
        <v>0.625</v>
      </c>
    </row>
    <row r="170" spans="1:34" x14ac:dyDescent="0.3">
      <c r="A170">
        <v>2023</v>
      </c>
      <c r="B170">
        <v>2313104</v>
      </c>
      <c r="C170" t="s">
        <v>170</v>
      </c>
      <c r="D170" t="s">
        <v>356</v>
      </c>
      <c r="E170" t="s">
        <v>425</v>
      </c>
      <c r="F170">
        <v>30689</v>
      </c>
      <c r="G170">
        <v>1</v>
      </c>
      <c r="H170">
        <v>1</v>
      </c>
      <c r="I170">
        <v>1</v>
      </c>
      <c r="J170">
        <v>12</v>
      </c>
      <c r="K170">
        <v>39.1</v>
      </c>
      <c r="L170">
        <v>3840</v>
      </c>
      <c r="M170">
        <v>4.47</v>
      </c>
      <c r="N170">
        <v>52.1</v>
      </c>
      <c r="O170">
        <v>1204401.92</v>
      </c>
      <c r="P170">
        <v>1.02</v>
      </c>
      <c r="Q170">
        <f t="shared" si="2"/>
        <v>39.25</v>
      </c>
      <c r="R170">
        <f>ROUND(Q170*VLOOKUP(A170,IPCA!$D$2:$F$6,3,0),2)</f>
        <v>39.25</v>
      </c>
      <c r="S170">
        <v>5087</v>
      </c>
      <c r="T170">
        <v>398</v>
      </c>
      <c r="U170">
        <v>3407</v>
      </c>
      <c r="V170">
        <v>288</v>
      </c>
      <c r="W170">
        <v>8053</v>
      </c>
      <c r="X170">
        <v>4450</v>
      </c>
      <c r="Y170">
        <v>1204</v>
      </c>
      <c r="Z170">
        <v>10</v>
      </c>
      <c r="AA170">
        <v>6</v>
      </c>
      <c r="AB170">
        <v>8707.6</v>
      </c>
      <c r="AC170">
        <v>8707.6</v>
      </c>
      <c r="AD170" s="2">
        <v>1451.27</v>
      </c>
      <c r="AE170">
        <v>1451.27</v>
      </c>
      <c r="AF170">
        <v>86</v>
      </c>
      <c r="AG170">
        <v>92</v>
      </c>
      <c r="AH170">
        <v>0.64500000000000002</v>
      </c>
    </row>
    <row r="171" spans="1:34" x14ac:dyDescent="0.3">
      <c r="A171">
        <v>2023</v>
      </c>
      <c r="B171">
        <v>2313203</v>
      </c>
      <c r="C171" t="s">
        <v>171</v>
      </c>
      <c r="D171" t="s">
        <v>357</v>
      </c>
      <c r="E171" t="s">
        <v>429</v>
      </c>
      <c r="F171">
        <v>24721</v>
      </c>
      <c r="G171">
        <v>1</v>
      </c>
      <c r="H171">
        <v>1</v>
      </c>
      <c r="I171">
        <v>0</v>
      </c>
      <c r="J171">
        <v>2</v>
      </c>
      <c r="K171">
        <v>8.1</v>
      </c>
      <c r="L171">
        <v>3934</v>
      </c>
      <c r="M171">
        <v>4.13</v>
      </c>
      <c r="N171">
        <v>71.099999999999994</v>
      </c>
      <c r="O171">
        <v>6029993.3300000001</v>
      </c>
      <c r="P171">
        <v>4.9400000000000004</v>
      </c>
      <c r="Q171">
        <f t="shared" si="2"/>
        <v>243.92</v>
      </c>
      <c r="R171">
        <f>ROUND(Q171*VLOOKUP(A171,IPCA!$D$2:$F$6,3,0),2)</f>
        <v>243.92</v>
      </c>
      <c r="S171">
        <v>5776</v>
      </c>
      <c r="T171">
        <v>0</v>
      </c>
      <c r="U171">
        <v>2873</v>
      </c>
      <c r="V171">
        <v>0</v>
      </c>
      <c r="W171">
        <v>8164</v>
      </c>
      <c r="X171">
        <v>4760</v>
      </c>
      <c r="Y171">
        <v>1460</v>
      </c>
      <c r="Z171">
        <v>6</v>
      </c>
      <c r="AA171">
        <v>3</v>
      </c>
      <c r="AB171">
        <v>4052</v>
      </c>
      <c r="AC171">
        <v>4052</v>
      </c>
      <c r="AD171" s="2">
        <v>1350.67</v>
      </c>
      <c r="AE171">
        <v>1350.67</v>
      </c>
      <c r="AF171">
        <v>26</v>
      </c>
      <c r="AG171">
        <v>29</v>
      </c>
      <c r="AH171">
        <v>0.57999999999999996</v>
      </c>
    </row>
    <row r="172" spans="1:34" x14ac:dyDescent="0.3">
      <c r="A172">
        <v>2023</v>
      </c>
      <c r="B172">
        <v>2313252</v>
      </c>
      <c r="C172" t="s">
        <v>172</v>
      </c>
      <c r="D172" t="s">
        <v>358</v>
      </c>
      <c r="E172" t="s">
        <v>418</v>
      </c>
      <c r="F172">
        <v>7446</v>
      </c>
      <c r="G172">
        <v>1</v>
      </c>
      <c r="H172">
        <v>0</v>
      </c>
      <c r="I172">
        <v>0</v>
      </c>
      <c r="J172">
        <v>1</v>
      </c>
      <c r="K172">
        <v>13.3</v>
      </c>
      <c r="L172">
        <v>1212</v>
      </c>
      <c r="M172">
        <v>4.22</v>
      </c>
      <c r="N172">
        <v>63.8</v>
      </c>
      <c r="O172">
        <v>632641.4</v>
      </c>
      <c r="P172">
        <v>1.58</v>
      </c>
      <c r="Q172">
        <f t="shared" si="2"/>
        <v>84.96</v>
      </c>
      <c r="R172">
        <f>ROUND(Q172*VLOOKUP(A172,IPCA!$D$2:$F$6,3,0),2)</f>
        <v>84.96</v>
      </c>
      <c r="S172">
        <v>1731</v>
      </c>
      <c r="T172">
        <v>0</v>
      </c>
      <c r="U172">
        <v>0</v>
      </c>
      <c r="V172">
        <v>0</v>
      </c>
      <c r="W172">
        <v>3000</v>
      </c>
      <c r="X172">
        <v>1520</v>
      </c>
      <c r="Y172">
        <v>681</v>
      </c>
      <c r="Z172">
        <v>0</v>
      </c>
      <c r="AA172">
        <v>0</v>
      </c>
      <c r="AB172">
        <v>0</v>
      </c>
      <c r="AC172">
        <v>0</v>
      </c>
      <c r="AD172" s="2" t="s">
        <v>423</v>
      </c>
      <c r="AE172" t="s">
        <v>423</v>
      </c>
      <c r="AF172">
        <v>8</v>
      </c>
      <c r="AG172">
        <v>8</v>
      </c>
      <c r="AH172">
        <v>0.57599999999999996</v>
      </c>
    </row>
    <row r="173" spans="1:34" x14ac:dyDescent="0.3">
      <c r="A173">
        <v>2023</v>
      </c>
      <c r="B173">
        <v>2313302</v>
      </c>
      <c r="C173" t="s">
        <v>173</v>
      </c>
      <c r="D173" t="s">
        <v>359</v>
      </c>
      <c r="E173" t="s">
        <v>422</v>
      </c>
      <c r="F173">
        <v>61698</v>
      </c>
      <c r="G173">
        <v>1</v>
      </c>
      <c r="H173">
        <v>1</v>
      </c>
      <c r="I173">
        <v>2</v>
      </c>
      <c r="J173">
        <v>7</v>
      </c>
      <c r="K173">
        <v>11.4</v>
      </c>
      <c r="L173">
        <v>7716</v>
      </c>
      <c r="M173">
        <v>4.4400000000000004</v>
      </c>
      <c r="N173">
        <v>54.6</v>
      </c>
      <c r="O173">
        <v>7217595.2300000004</v>
      </c>
      <c r="P173">
        <v>1.9</v>
      </c>
      <c r="Q173">
        <f t="shared" si="2"/>
        <v>116.98</v>
      </c>
      <c r="R173">
        <f>ROUND(Q173*VLOOKUP(A173,IPCA!$D$2:$F$6,3,0),2)</f>
        <v>116.98</v>
      </c>
      <c r="S173">
        <v>12304</v>
      </c>
      <c r="T173">
        <v>142</v>
      </c>
      <c r="U173">
        <v>8928</v>
      </c>
      <c r="V173">
        <v>142</v>
      </c>
      <c r="W173">
        <v>23199</v>
      </c>
      <c r="X173">
        <v>11376</v>
      </c>
      <c r="Y173">
        <v>5710</v>
      </c>
      <c r="Z173">
        <v>25</v>
      </c>
      <c r="AA173">
        <v>31</v>
      </c>
      <c r="AB173">
        <v>41395.94</v>
      </c>
      <c r="AC173">
        <v>41395.94</v>
      </c>
      <c r="AD173" s="2">
        <v>1335.35</v>
      </c>
      <c r="AE173">
        <v>1335.35</v>
      </c>
      <c r="AF173">
        <v>179</v>
      </c>
      <c r="AG173">
        <v>210</v>
      </c>
      <c r="AH173">
        <v>0.63300000000000001</v>
      </c>
    </row>
    <row r="174" spans="1:34" x14ac:dyDescent="0.3">
      <c r="A174">
        <v>2023</v>
      </c>
      <c r="B174">
        <v>2313351</v>
      </c>
      <c r="C174" t="s">
        <v>174</v>
      </c>
      <c r="D174" t="s">
        <v>360</v>
      </c>
      <c r="E174" t="s">
        <v>426</v>
      </c>
      <c r="F174">
        <v>17156</v>
      </c>
      <c r="G174">
        <v>1</v>
      </c>
      <c r="H174">
        <v>1</v>
      </c>
      <c r="I174">
        <v>0</v>
      </c>
      <c r="J174">
        <v>4</v>
      </c>
      <c r="K174">
        <v>23.3</v>
      </c>
      <c r="L174">
        <v>3074</v>
      </c>
      <c r="M174">
        <v>4.09</v>
      </c>
      <c r="N174">
        <v>70.400000000000006</v>
      </c>
      <c r="O174">
        <v>1170898</v>
      </c>
      <c r="P174">
        <v>1.1100000000000001</v>
      </c>
      <c r="Q174">
        <f t="shared" si="2"/>
        <v>68.25</v>
      </c>
      <c r="R174">
        <f>ROUND(Q174*VLOOKUP(A174,IPCA!$D$2:$F$6,3,0),2)</f>
        <v>68.25</v>
      </c>
      <c r="S174">
        <v>5596</v>
      </c>
      <c r="T174">
        <v>68</v>
      </c>
      <c r="U174">
        <v>2358</v>
      </c>
      <c r="V174">
        <v>0</v>
      </c>
      <c r="W174">
        <v>6690</v>
      </c>
      <c r="X174">
        <v>3634</v>
      </c>
      <c r="Y174">
        <v>1596</v>
      </c>
      <c r="Z174">
        <v>4</v>
      </c>
      <c r="AA174">
        <v>0</v>
      </c>
      <c r="AB174">
        <v>0</v>
      </c>
      <c r="AC174">
        <v>0</v>
      </c>
      <c r="AD174" s="2" t="s">
        <v>423</v>
      </c>
      <c r="AE174" t="s">
        <v>423</v>
      </c>
      <c r="AF174">
        <v>14</v>
      </c>
      <c r="AG174">
        <v>14</v>
      </c>
      <c r="AH174">
        <v>0.58399999999999996</v>
      </c>
    </row>
    <row r="175" spans="1:34" x14ac:dyDescent="0.3">
      <c r="A175">
        <v>2023</v>
      </c>
      <c r="B175">
        <v>2313401</v>
      </c>
      <c r="C175" t="s">
        <v>175</v>
      </c>
      <c r="D175" t="s">
        <v>361</v>
      </c>
      <c r="E175" t="s">
        <v>432</v>
      </c>
      <c r="F175">
        <v>82639</v>
      </c>
      <c r="G175">
        <v>1</v>
      </c>
      <c r="H175">
        <v>2</v>
      </c>
      <c r="I175">
        <v>0</v>
      </c>
      <c r="J175">
        <v>24</v>
      </c>
      <c r="K175">
        <v>29.4</v>
      </c>
      <c r="L175">
        <v>13563</v>
      </c>
      <c r="M175">
        <v>4.3899999999999997</v>
      </c>
      <c r="N175">
        <v>55.9</v>
      </c>
      <c r="O175">
        <v>1633886.6</v>
      </c>
      <c r="P175">
        <v>0.46</v>
      </c>
      <c r="Q175">
        <f t="shared" si="2"/>
        <v>19.77</v>
      </c>
      <c r="R175">
        <f>ROUND(Q175*VLOOKUP(A175,IPCA!$D$2:$F$6,3,0),2)</f>
        <v>19.77</v>
      </c>
      <c r="S175">
        <v>20190</v>
      </c>
      <c r="T175">
        <v>1354</v>
      </c>
      <c r="U175">
        <v>10539</v>
      </c>
      <c r="V175">
        <v>1354</v>
      </c>
      <c r="W175">
        <v>30407</v>
      </c>
      <c r="X175">
        <v>17389</v>
      </c>
      <c r="Y175">
        <v>6147</v>
      </c>
      <c r="Z175">
        <v>54</v>
      </c>
      <c r="AA175">
        <v>137</v>
      </c>
      <c r="AB175">
        <v>203285.03</v>
      </c>
      <c r="AC175">
        <v>203285.03</v>
      </c>
      <c r="AD175" s="2">
        <v>1483.83</v>
      </c>
      <c r="AE175">
        <v>1483.83</v>
      </c>
      <c r="AF175">
        <v>282</v>
      </c>
      <c r="AG175">
        <v>419</v>
      </c>
      <c r="AH175">
        <v>0.65700000000000003</v>
      </c>
    </row>
    <row r="176" spans="1:34" x14ac:dyDescent="0.3">
      <c r="A176">
        <v>2023</v>
      </c>
      <c r="B176">
        <v>2313500</v>
      </c>
      <c r="C176" t="s">
        <v>176</v>
      </c>
      <c r="D176" t="s">
        <v>362</v>
      </c>
      <c r="E176" t="s">
        <v>427</v>
      </c>
      <c r="F176">
        <v>59040</v>
      </c>
      <c r="G176">
        <v>1</v>
      </c>
      <c r="H176">
        <v>0</v>
      </c>
      <c r="I176">
        <v>0</v>
      </c>
      <c r="J176">
        <v>42</v>
      </c>
      <c r="K176">
        <v>71.900000000000006</v>
      </c>
      <c r="L176">
        <v>10621</v>
      </c>
      <c r="M176">
        <v>4.25</v>
      </c>
      <c r="N176">
        <v>65</v>
      </c>
      <c r="O176">
        <v>5047237.5999999996</v>
      </c>
      <c r="P176">
        <v>2.11</v>
      </c>
      <c r="Q176">
        <f t="shared" si="2"/>
        <v>85.49</v>
      </c>
      <c r="R176">
        <f>ROUND(Q176*VLOOKUP(A176,IPCA!$D$2:$F$6,3,0),2)</f>
        <v>85.49</v>
      </c>
      <c r="S176">
        <v>14141</v>
      </c>
      <c r="T176">
        <v>272</v>
      </c>
      <c r="U176">
        <v>4840</v>
      </c>
      <c r="V176">
        <v>272</v>
      </c>
      <c r="W176">
        <v>15890</v>
      </c>
      <c r="X176">
        <v>10014</v>
      </c>
      <c r="Y176">
        <v>1677</v>
      </c>
      <c r="Z176">
        <v>15</v>
      </c>
      <c r="AA176">
        <v>63</v>
      </c>
      <c r="AB176">
        <v>87301.66</v>
      </c>
      <c r="AC176">
        <v>87301.66</v>
      </c>
      <c r="AD176" s="2">
        <v>1385.74</v>
      </c>
      <c r="AE176">
        <v>1385.74</v>
      </c>
      <c r="AF176">
        <v>75</v>
      </c>
      <c r="AG176">
        <v>138</v>
      </c>
      <c r="AH176">
        <v>0.60599999999999998</v>
      </c>
    </row>
    <row r="177" spans="1:34" x14ac:dyDescent="0.3">
      <c r="A177">
        <v>2023</v>
      </c>
      <c r="B177">
        <v>2313559</v>
      </c>
      <c r="C177" t="s">
        <v>177</v>
      </c>
      <c r="D177" t="s">
        <v>363</v>
      </c>
      <c r="E177" t="s">
        <v>426</v>
      </c>
      <c r="F177">
        <v>15491</v>
      </c>
      <c r="G177">
        <v>1</v>
      </c>
      <c r="H177">
        <v>0</v>
      </c>
      <c r="I177">
        <v>0</v>
      </c>
      <c r="J177">
        <v>5</v>
      </c>
      <c r="K177">
        <v>32.4</v>
      </c>
      <c r="L177">
        <v>3015</v>
      </c>
      <c r="M177">
        <v>4.0999999999999996</v>
      </c>
      <c r="N177">
        <v>71.2</v>
      </c>
      <c r="O177">
        <v>583724.09</v>
      </c>
      <c r="P177">
        <v>0.87</v>
      </c>
      <c r="Q177">
        <f t="shared" si="2"/>
        <v>37.68</v>
      </c>
      <c r="R177">
        <f>ROUND(Q177*VLOOKUP(A177,IPCA!$D$2:$F$6,3,0),2)</f>
        <v>37.68</v>
      </c>
      <c r="S177">
        <v>3832</v>
      </c>
      <c r="T177">
        <v>0</v>
      </c>
      <c r="U177">
        <v>2514</v>
      </c>
      <c r="V177">
        <v>0</v>
      </c>
      <c r="W177">
        <v>4126</v>
      </c>
      <c r="X177">
        <v>2961</v>
      </c>
      <c r="Y177">
        <v>60</v>
      </c>
      <c r="Z177">
        <v>0</v>
      </c>
      <c r="AA177">
        <v>0</v>
      </c>
      <c r="AB177">
        <v>0</v>
      </c>
      <c r="AC177">
        <v>0</v>
      </c>
      <c r="AD177" s="2" t="s">
        <v>423</v>
      </c>
      <c r="AE177" t="s">
        <v>423</v>
      </c>
      <c r="AF177">
        <v>19</v>
      </c>
      <c r="AG177">
        <v>19</v>
      </c>
      <c r="AH177">
        <v>0.60599999999999998</v>
      </c>
    </row>
    <row r="178" spans="1:34" x14ac:dyDescent="0.3">
      <c r="A178">
        <v>2023</v>
      </c>
      <c r="B178">
        <v>2313609</v>
      </c>
      <c r="C178" t="s">
        <v>178</v>
      </c>
      <c r="D178" t="s">
        <v>364</v>
      </c>
      <c r="E178" t="s">
        <v>432</v>
      </c>
      <c r="F178">
        <v>32849</v>
      </c>
      <c r="G178">
        <v>0</v>
      </c>
      <c r="H178">
        <v>1</v>
      </c>
      <c r="I178">
        <v>0</v>
      </c>
      <c r="J178">
        <v>12</v>
      </c>
      <c r="K178">
        <v>36.6</v>
      </c>
      <c r="L178">
        <v>5880</v>
      </c>
      <c r="M178">
        <v>4.3600000000000003</v>
      </c>
      <c r="N178">
        <v>58.8</v>
      </c>
      <c r="O178">
        <v>3493952.64</v>
      </c>
      <c r="P178">
        <v>2.15</v>
      </c>
      <c r="Q178">
        <f t="shared" si="2"/>
        <v>106.36</v>
      </c>
      <c r="R178">
        <f>ROUND(Q178*VLOOKUP(A178,IPCA!$D$2:$F$6,3,0),2)</f>
        <v>106.36</v>
      </c>
      <c r="S178">
        <v>7971</v>
      </c>
      <c r="T178">
        <v>637</v>
      </c>
      <c r="U178">
        <v>2791</v>
      </c>
      <c r="V178">
        <v>252</v>
      </c>
      <c r="W178">
        <v>13356</v>
      </c>
      <c r="X178">
        <v>7527</v>
      </c>
      <c r="Y178">
        <v>3913</v>
      </c>
      <c r="Z178">
        <v>10</v>
      </c>
      <c r="AA178">
        <v>18</v>
      </c>
      <c r="AB178">
        <v>21639.37</v>
      </c>
      <c r="AC178">
        <v>21639.37</v>
      </c>
      <c r="AD178" s="2">
        <v>1202.19</v>
      </c>
      <c r="AE178">
        <v>1202.19</v>
      </c>
      <c r="AF178">
        <v>87</v>
      </c>
      <c r="AG178">
        <v>105</v>
      </c>
      <c r="AH178">
        <v>0.64800000000000002</v>
      </c>
    </row>
    <row r="179" spans="1:34" x14ac:dyDescent="0.3">
      <c r="A179">
        <v>2023</v>
      </c>
      <c r="B179">
        <v>2313708</v>
      </c>
      <c r="C179" t="s">
        <v>179</v>
      </c>
      <c r="D179" t="s">
        <v>365</v>
      </c>
      <c r="E179" t="s">
        <v>421</v>
      </c>
      <c r="F179">
        <v>6817</v>
      </c>
      <c r="G179">
        <v>1</v>
      </c>
      <c r="H179">
        <v>0</v>
      </c>
      <c r="I179">
        <v>0</v>
      </c>
      <c r="J179">
        <v>1</v>
      </c>
      <c r="K179">
        <v>14.6</v>
      </c>
      <c r="L179">
        <v>999</v>
      </c>
      <c r="M179">
        <v>4.21</v>
      </c>
      <c r="N179">
        <v>67.2</v>
      </c>
      <c r="O179">
        <v>1019530.44</v>
      </c>
      <c r="P179">
        <v>2.59</v>
      </c>
      <c r="Q179">
        <f t="shared" si="2"/>
        <v>149.56</v>
      </c>
      <c r="R179">
        <f>ROUND(Q179*VLOOKUP(A179,IPCA!$D$2:$F$6,3,0),2)</f>
        <v>149.56</v>
      </c>
      <c r="S179">
        <v>1306</v>
      </c>
      <c r="T179">
        <v>0</v>
      </c>
      <c r="U179">
        <v>387</v>
      </c>
      <c r="V179">
        <v>0</v>
      </c>
      <c r="W179">
        <v>2213</v>
      </c>
      <c r="X179">
        <v>1198</v>
      </c>
      <c r="Y179">
        <v>635</v>
      </c>
      <c r="Z179">
        <v>1</v>
      </c>
      <c r="AA179">
        <v>9</v>
      </c>
      <c r="AB179">
        <v>11690.01</v>
      </c>
      <c r="AC179">
        <v>11690.01</v>
      </c>
      <c r="AD179" s="2">
        <v>1298.8900000000001</v>
      </c>
      <c r="AE179">
        <v>1298.8900000000001</v>
      </c>
      <c r="AF179">
        <v>7</v>
      </c>
      <c r="AG179">
        <v>16</v>
      </c>
      <c r="AH179">
        <v>0.59099999999999997</v>
      </c>
    </row>
    <row r="180" spans="1:34" x14ac:dyDescent="0.3">
      <c r="A180">
        <v>2023</v>
      </c>
      <c r="B180">
        <v>2313757</v>
      </c>
      <c r="C180" t="s">
        <v>180</v>
      </c>
      <c r="D180" t="s">
        <v>366</v>
      </c>
      <c r="E180" t="s">
        <v>426</v>
      </c>
      <c r="F180">
        <v>17369</v>
      </c>
      <c r="G180">
        <v>1</v>
      </c>
      <c r="H180">
        <v>0</v>
      </c>
      <c r="I180">
        <v>0</v>
      </c>
      <c r="J180">
        <v>5</v>
      </c>
      <c r="K180">
        <v>28.6</v>
      </c>
      <c r="L180">
        <v>3009</v>
      </c>
      <c r="M180">
        <v>4.03</v>
      </c>
      <c r="N180">
        <v>72.5</v>
      </c>
      <c r="O180">
        <v>154050.6</v>
      </c>
      <c r="P180">
        <v>0.19</v>
      </c>
      <c r="Q180">
        <f t="shared" si="2"/>
        <v>8.8699999999999992</v>
      </c>
      <c r="R180">
        <f>ROUND(Q180*VLOOKUP(A180,IPCA!$D$2:$F$6,3,0),2)</f>
        <v>8.8699999999999992</v>
      </c>
      <c r="S180">
        <v>4232</v>
      </c>
      <c r="T180">
        <v>0</v>
      </c>
      <c r="U180">
        <v>1604</v>
      </c>
      <c r="V180">
        <v>0</v>
      </c>
      <c r="W180">
        <v>4871</v>
      </c>
      <c r="X180">
        <v>3387</v>
      </c>
      <c r="Y180">
        <v>0</v>
      </c>
      <c r="Z180">
        <v>2</v>
      </c>
      <c r="AA180">
        <v>0</v>
      </c>
      <c r="AB180">
        <v>0</v>
      </c>
      <c r="AC180">
        <v>0</v>
      </c>
      <c r="AD180" s="2" t="s">
        <v>423</v>
      </c>
      <c r="AE180" t="s">
        <v>423</v>
      </c>
      <c r="AF180">
        <v>15</v>
      </c>
      <c r="AG180">
        <v>15</v>
      </c>
      <c r="AH180">
        <v>0.58699999999999997</v>
      </c>
    </row>
    <row r="181" spans="1:34" x14ac:dyDescent="0.3">
      <c r="A181">
        <v>2023</v>
      </c>
      <c r="B181">
        <v>2313807</v>
      </c>
      <c r="C181" t="s">
        <v>181</v>
      </c>
      <c r="D181" t="s">
        <v>367</v>
      </c>
      <c r="E181" t="s">
        <v>426</v>
      </c>
      <c r="F181">
        <v>20229</v>
      </c>
      <c r="G181">
        <v>1</v>
      </c>
      <c r="H181">
        <v>2</v>
      </c>
      <c r="I181">
        <v>0</v>
      </c>
      <c r="J181">
        <v>1</v>
      </c>
      <c r="K181">
        <v>5</v>
      </c>
      <c r="L181">
        <v>3977</v>
      </c>
      <c r="M181">
        <v>4.12</v>
      </c>
      <c r="N181">
        <v>70.400000000000006</v>
      </c>
      <c r="O181">
        <v>860499</v>
      </c>
      <c r="P181">
        <v>0.88</v>
      </c>
      <c r="Q181">
        <f t="shared" si="2"/>
        <v>42.54</v>
      </c>
      <c r="R181">
        <f>ROUND(Q181*VLOOKUP(A181,IPCA!$D$2:$F$6,3,0),2)</f>
        <v>42.54</v>
      </c>
      <c r="S181">
        <v>5389</v>
      </c>
      <c r="T181">
        <v>0</v>
      </c>
      <c r="U181">
        <v>2967</v>
      </c>
      <c r="V181">
        <v>0</v>
      </c>
      <c r="W181">
        <v>7988</v>
      </c>
      <c r="X181">
        <v>4042</v>
      </c>
      <c r="Y181">
        <v>1833</v>
      </c>
      <c r="Z181">
        <v>4</v>
      </c>
      <c r="AA181">
        <v>0</v>
      </c>
      <c r="AB181">
        <v>0</v>
      </c>
      <c r="AC181">
        <v>0</v>
      </c>
      <c r="AD181" s="2" t="s">
        <v>423</v>
      </c>
      <c r="AE181" t="s">
        <v>423</v>
      </c>
      <c r="AF181">
        <v>39</v>
      </c>
      <c r="AG181">
        <v>39</v>
      </c>
      <c r="AH181">
        <v>0.63900000000000001</v>
      </c>
    </row>
    <row r="182" spans="1:34" x14ac:dyDescent="0.3">
      <c r="A182">
        <v>2023</v>
      </c>
      <c r="B182">
        <v>2313906</v>
      </c>
      <c r="C182" t="s">
        <v>182</v>
      </c>
      <c r="D182" t="s">
        <v>368</v>
      </c>
      <c r="E182" t="s">
        <v>420</v>
      </c>
      <c r="F182">
        <v>13820</v>
      </c>
      <c r="G182">
        <v>1</v>
      </c>
      <c r="H182">
        <v>0</v>
      </c>
      <c r="I182">
        <v>0</v>
      </c>
      <c r="J182">
        <v>1</v>
      </c>
      <c r="K182">
        <v>7.3</v>
      </c>
      <c r="L182">
        <v>2230</v>
      </c>
      <c r="M182">
        <v>4.13</v>
      </c>
      <c r="N182">
        <v>67.2</v>
      </c>
      <c r="O182">
        <v>4786605.0999999996</v>
      </c>
      <c r="P182">
        <v>5.51</v>
      </c>
      <c r="Q182">
        <f t="shared" si="2"/>
        <v>346.35</v>
      </c>
      <c r="R182">
        <f>ROUND(Q182*VLOOKUP(A182,IPCA!$D$2:$F$6,3,0),2)</f>
        <v>346.35</v>
      </c>
      <c r="S182">
        <v>3265</v>
      </c>
      <c r="T182">
        <v>330</v>
      </c>
      <c r="U182">
        <v>1491</v>
      </c>
      <c r="V182">
        <v>330</v>
      </c>
      <c r="W182">
        <v>5144</v>
      </c>
      <c r="X182">
        <v>2376</v>
      </c>
      <c r="Y182">
        <v>634</v>
      </c>
      <c r="Z182">
        <v>2</v>
      </c>
      <c r="AA182">
        <v>0</v>
      </c>
      <c r="AB182">
        <v>0</v>
      </c>
      <c r="AC182">
        <v>0</v>
      </c>
      <c r="AD182" s="2" t="s">
        <v>423</v>
      </c>
      <c r="AE182" t="s">
        <v>423</v>
      </c>
      <c r="AF182">
        <v>20</v>
      </c>
      <c r="AG182">
        <v>20</v>
      </c>
      <c r="AH182">
        <v>0.56599999999999995</v>
      </c>
    </row>
    <row r="183" spans="1:34" x14ac:dyDescent="0.3">
      <c r="A183">
        <v>2023</v>
      </c>
      <c r="B183">
        <v>2313955</v>
      </c>
      <c r="C183" t="s">
        <v>183</v>
      </c>
      <c r="D183" t="s">
        <v>369</v>
      </c>
      <c r="E183" t="s">
        <v>424</v>
      </c>
      <c r="F183">
        <v>18148</v>
      </c>
      <c r="G183">
        <v>1</v>
      </c>
      <c r="H183">
        <v>0</v>
      </c>
      <c r="I183">
        <v>0</v>
      </c>
      <c r="J183">
        <v>11</v>
      </c>
      <c r="K183">
        <v>60.8</v>
      </c>
      <c r="L183">
        <v>2552</v>
      </c>
      <c r="M183">
        <v>4.24</v>
      </c>
      <c r="N183">
        <v>63.9</v>
      </c>
      <c r="O183">
        <v>1601170.46</v>
      </c>
      <c r="P183">
        <v>1.5</v>
      </c>
      <c r="Q183">
        <f t="shared" si="2"/>
        <v>88.23</v>
      </c>
      <c r="R183">
        <f>ROUND(Q183*VLOOKUP(A183,IPCA!$D$2:$F$6,3,0),2)</f>
        <v>88.23</v>
      </c>
      <c r="S183">
        <v>4696</v>
      </c>
      <c r="T183">
        <v>0</v>
      </c>
      <c r="U183">
        <v>2002</v>
      </c>
      <c r="V183">
        <v>0</v>
      </c>
      <c r="W183">
        <v>6144</v>
      </c>
      <c r="X183">
        <v>3650</v>
      </c>
      <c r="Y183">
        <v>1086</v>
      </c>
      <c r="Z183">
        <v>11</v>
      </c>
      <c r="AA183">
        <v>7</v>
      </c>
      <c r="AB183">
        <v>8799.34</v>
      </c>
      <c r="AC183">
        <v>8799.34</v>
      </c>
      <c r="AD183" s="2">
        <v>1257.05</v>
      </c>
      <c r="AE183">
        <v>1257.05</v>
      </c>
      <c r="AF183">
        <v>76</v>
      </c>
      <c r="AG183">
        <v>83</v>
      </c>
      <c r="AH183">
        <v>0.61099999999999999</v>
      </c>
    </row>
    <row r="184" spans="1:34" x14ac:dyDescent="0.3">
      <c r="A184">
        <v>2023</v>
      </c>
      <c r="B184">
        <v>2314003</v>
      </c>
      <c r="C184" t="s">
        <v>184</v>
      </c>
      <c r="D184" t="s">
        <v>370</v>
      </c>
      <c r="E184" t="s">
        <v>418</v>
      </c>
      <c r="F184">
        <v>39042</v>
      </c>
      <c r="G184">
        <v>1</v>
      </c>
      <c r="H184">
        <v>0</v>
      </c>
      <c r="I184">
        <v>0</v>
      </c>
      <c r="J184">
        <v>3</v>
      </c>
      <c r="K184">
        <v>7.7</v>
      </c>
      <c r="L184">
        <v>5614</v>
      </c>
      <c r="M184">
        <v>4.2699999999999996</v>
      </c>
      <c r="N184">
        <v>63.2</v>
      </c>
      <c r="O184">
        <v>2827105.27</v>
      </c>
      <c r="P184">
        <v>1.77</v>
      </c>
      <c r="Q184">
        <f t="shared" si="2"/>
        <v>72.41</v>
      </c>
      <c r="R184">
        <f>ROUND(Q184*VLOOKUP(A184,IPCA!$D$2:$F$6,3,0),2)</f>
        <v>72.41</v>
      </c>
      <c r="S184">
        <v>7266</v>
      </c>
      <c r="T184">
        <v>0</v>
      </c>
      <c r="U184">
        <v>3651</v>
      </c>
      <c r="V184">
        <v>0</v>
      </c>
      <c r="W184">
        <v>11363</v>
      </c>
      <c r="X184">
        <v>6171</v>
      </c>
      <c r="Y184">
        <v>2118</v>
      </c>
      <c r="Z184">
        <v>16</v>
      </c>
      <c r="AA184">
        <v>40</v>
      </c>
      <c r="AB184">
        <v>47965.82</v>
      </c>
      <c r="AC184">
        <v>47965.82</v>
      </c>
      <c r="AD184" s="2">
        <v>1199.1500000000001</v>
      </c>
      <c r="AE184">
        <v>1199.1500000000001</v>
      </c>
      <c r="AF184">
        <v>103</v>
      </c>
      <c r="AG184">
        <v>143</v>
      </c>
      <c r="AH184">
        <v>0.629</v>
      </c>
    </row>
    <row r="185" spans="1:34" x14ac:dyDescent="0.3">
      <c r="A185">
        <v>2023</v>
      </c>
      <c r="B185">
        <v>2314102</v>
      </c>
      <c r="C185" t="s">
        <v>185</v>
      </c>
      <c r="D185" t="s">
        <v>371</v>
      </c>
      <c r="E185" t="s">
        <v>432</v>
      </c>
      <c r="F185">
        <v>60124</v>
      </c>
      <c r="G185">
        <v>1</v>
      </c>
      <c r="H185">
        <v>2</v>
      </c>
      <c r="I185">
        <v>1</v>
      </c>
      <c r="J185">
        <v>15</v>
      </c>
      <c r="K185">
        <v>25.1</v>
      </c>
      <c r="L185">
        <v>11050</v>
      </c>
      <c r="M185">
        <v>4.0999999999999996</v>
      </c>
      <c r="N185">
        <v>71.2</v>
      </c>
      <c r="O185">
        <v>485749.2</v>
      </c>
      <c r="P185">
        <v>0.22</v>
      </c>
      <c r="Q185">
        <f t="shared" si="2"/>
        <v>8.08</v>
      </c>
      <c r="R185">
        <f>ROUND(Q185*VLOOKUP(A185,IPCA!$D$2:$F$6,3,0),2)</f>
        <v>8.08</v>
      </c>
      <c r="S185">
        <v>14823</v>
      </c>
      <c r="T185">
        <v>0</v>
      </c>
      <c r="U185">
        <v>8703</v>
      </c>
      <c r="V185">
        <v>0</v>
      </c>
      <c r="W185">
        <v>22969</v>
      </c>
      <c r="X185">
        <v>12941</v>
      </c>
      <c r="Y185">
        <v>6260</v>
      </c>
      <c r="Z185">
        <v>13</v>
      </c>
      <c r="AA185">
        <v>14</v>
      </c>
      <c r="AB185">
        <v>31912.77</v>
      </c>
      <c r="AC185">
        <v>31912.77</v>
      </c>
      <c r="AD185">
        <v>2279.48</v>
      </c>
      <c r="AE185">
        <v>2279.48</v>
      </c>
      <c r="AF185">
        <v>88</v>
      </c>
      <c r="AG185">
        <v>102</v>
      </c>
      <c r="AH185">
        <v>0.57099999999999995</v>
      </c>
    </row>
    <row r="186" spans="1:34" x14ac:dyDescent="0.3">
      <c r="A186">
        <v>2022</v>
      </c>
      <c r="B186">
        <v>2300101</v>
      </c>
      <c r="C186" t="s">
        <v>2</v>
      </c>
      <c r="D186" t="s">
        <v>188</v>
      </c>
      <c r="E186" t="s">
        <v>418</v>
      </c>
      <c r="F186">
        <v>10038</v>
      </c>
      <c r="O186">
        <v>243894.73</v>
      </c>
      <c r="P186">
        <v>0.55000000000000004</v>
      </c>
      <c r="Q186">
        <f t="shared" si="2"/>
        <v>24.3</v>
      </c>
      <c r="R186">
        <f>ROUND(Q186*VLOOKUP(A186,IPCA!$D$2:$F$6,3,0),2)</f>
        <v>25.07</v>
      </c>
      <c r="Z186">
        <v>0</v>
      </c>
      <c r="AA186">
        <v>10</v>
      </c>
      <c r="AB186">
        <v>11875.62</v>
      </c>
      <c r="AC186">
        <v>12251.06</v>
      </c>
      <c r="AD186">
        <v>1187.56</v>
      </c>
      <c r="AE186">
        <v>1225.1099999999999</v>
      </c>
      <c r="AF186">
        <v>10</v>
      </c>
      <c r="AG186">
        <v>20</v>
      </c>
      <c r="AH186" s="9">
        <f>AH2</f>
        <v>0.628</v>
      </c>
    </row>
    <row r="187" spans="1:34" x14ac:dyDescent="0.3">
      <c r="A187">
        <v>2022</v>
      </c>
      <c r="B187">
        <v>2300150</v>
      </c>
      <c r="C187" t="s">
        <v>3</v>
      </c>
      <c r="D187" t="s">
        <v>189</v>
      </c>
      <c r="E187" t="s">
        <v>419</v>
      </c>
      <c r="F187">
        <v>14027</v>
      </c>
      <c r="O187">
        <v>75280.740000000005</v>
      </c>
      <c r="P187">
        <v>0.13</v>
      </c>
      <c r="Q187">
        <f t="shared" si="2"/>
        <v>5.37</v>
      </c>
      <c r="R187">
        <f>ROUND(Q187*VLOOKUP(A187,IPCA!$D$2:$F$6,3,0),2)</f>
        <v>5.54</v>
      </c>
      <c r="Z187">
        <v>0</v>
      </c>
      <c r="AA187">
        <v>28</v>
      </c>
      <c r="AB187">
        <v>42364.76</v>
      </c>
      <c r="AC187">
        <v>43704.11</v>
      </c>
      <c r="AD187">
        <v>1513.03</v>
      </c>
      <c r="AE187">
        <v>1560.86</v>
      </c>
      <c r="AF187">
        <v>36</v>
      </c>
      <c r="AG187">
        <v>64</v>
      </c>
      <c r="AH187" s="9">
        <f t="shared" ref="AH187:AH250" si="3">AH3</f>
        <v>0.60599999999999998</v>
      </c>
    </row>
    <row r="188" spans="1:34" x14ac:dyDescent="0.3">
      <c r="A188">
        <v>2022</v>
      </c>
      <c r="B188">
        <v>2300200</v>
      </c>
      <c r="C188" t="s">
        <v>4</v>
      </c>
      <c r="D188" t="s">
        <v>190</v>
      </c>
      <c r="E188" t="s">
        <v>420</v>
      </c>
      <c r="F188">
        <v>65264</v>
      </c>
      <c r="O188">
        <v>874235.15</v>
      </c>
      <c r="P188">
        <v>0.35</v>
      </c>
      <c r="Q188">
        <f t="shared" si="2"/>
        <v>13.4</v>
      </c>
      <c r="R188">
        <f>ROUND(Q188*VLOOKUP(A188,IPCA!$D$2:$F$6,3,0),2)</f>
        <v>13.82</v>
      </c>
      <c r="Z188">
        <v>6</v>
      </c>
      <c r="AA188">
        <v>28</v>
      </c>
      <c r="AB188">
        <v>45696.43</v>
      </c>
      <c r="AC188">
        <v>47141.11</v>
      </c>
      <c r="AD188">
        <v>1632.02</v>
      </c>
      <c r="AE188">
        <v>1683.61</v>
      </c>
      <c r="AF188">
        <v>111</v>
      </c>
      <c r="AG188">
        <v>139</v>
      </c>
      <c r="AH188" s="9">
        <f t="shared" si="3"/>
        <v>0.60099999999999998</v>
      </c>
    </row>
    <row r="189" spans="1:34" x14ac:dyDescent="0.3">
      <c r="A189">
        <v>2022</v>
      </c>
      <c r="B189">
        <v>2300309</v>
      </c>
      <c r="C189" t="s">
        <v>5</v>
      </c>
      <c r="D189" t="s">
        <v>191</v>
      </c>
      <c r="E189" t="s">
        <v>421</v>
      </c>
      <c r="F189">
        <v>44962</v>
      </c>
      <c r="O189">
        <v>2949248.21</v>
      </c>
      <c r="P189">
        <v>1.82</v>
      </c>
      <c r="Q189">
        <f t="shared" si="2"/>
        <v>65.59</v>
      </c>
      <c r="R189">
        <f>ROUND(Q189*VLOOKUP(A189,IPCA!$D$2:$F$6,3,0),2)</f>
        <v>67.66</v>
      </c>
      <c r="Z189">
        <v>1</v>
      </c>
      <c r="AA189">
        <v>32</v>
      </c>
      <c r="AB189">
        <v>47653.59</v>
      </c>
      <c r="AC189">
        <v>49160.15</v>
      </c>
      <c r="AD189">
        <v>1489.17</v>
      </c>
      <c r="AE189">
        <v>1536.25</v>
      </c>
      <c r="AF189">
        <v>89</v>
      </c>
      <c r="AG189">
        <v>121</v>
      </c>
      <c r="AH189" s="9">
        <f t="shared" si="3"/>
        <v>0.59499999999999997</v>
      </c>
    </row>
    <row r="190" spans="1:34" x14ac:dyDescent="0.3">
      <c r="A190">
        <v>2022</v>
      </c>
      <c r="B190">
        <v>2300408</v>
      </c>
      <c r="C190" t="s">
        <v>6</v>
      </c>
      <c r="D190" t="s">
        <v>192</v>
      </c>
      <c r="E190" t="s">
        <v>422</v>
      </c>
      <c r="F190">
        <v>14076</v>
      </c>
      <c r="O190">
        <v>752552.71</v>
      </c>
      <c r="P190">
        <v>1.1399999999999999</v>
      </c>
      <c r="Q190">
        <f t="shared" si="2"/>
        <v>53.46</v>
      </c>
      <c r="R190">
        <f>ROUND(Q190*VLOOKUP(A190,IPCA!$D$2:$F$6,3,0),2)</f>
        <v>55.15</v>
      </c>
      <c r="Z190">
        <v>0</v>
      </c>
      <c r="AA190">
        <v>0</v>
      </c>
      <c r="AB190">
        <v>0</v>
      </c>
      <c r="AC190">
        <v>0</v>
      </c>
      <c r="AD190" t="s">
        <v>423</v>
      </c>
      <c r="AE190" t="s">
        <v>423</v>
      </c>
      <c r="AF190">
        <v>9</v>
      </c>
      <c r="AG190">
        <v>9</v>
      </c>
      <c r="AH190" s="9">
        <f t="shared" si="3"/>
        <v>0.56899999999999995</v>
      </c>
    </row>
    <row r="191" spans="1:34" x14ac:dyDescent="0.3">
      <c r="A191">
        <v>2022</v>
      </c>
      <c r="B191">
        <v>2300507</v>
      </c>
      <c r="C191" t="s">
        <v>7</v>
      </c>
      <c r="D191" t="s">
        <v>193</v>
      </c>
      <c r="E191" t="s">
        <v>424</v>
      </c>
      <c r="F191">
        <v>11369</v>
      </c>
      <c r="O191">
        <v>880306.94</v>
      </c>
      <c r="P191">
        <v>1.66</v>
      </c>
      <c r="Q191">
        <f t="shared" si="2"/>
        <v>77.430000000000007</v>
      </c>
      <c r="R191">
        <f>ROUND(Q191*VLOOKUP(A191,IPCA!$D$2:$F$6,3,0),2)</f>
        <v>79.88</v>
      </c>
      <c r="Z191">
        <v>0</v>
      </c>
      <c r="AA191">
        <v>0</v>
      </c>
      <c r="AB191">
        <v>0</v>
      </c>
      <c r="AC191">
        <v>0</v>
      </c>
      <c r="AD191" t="s">
        <v>423</v>
      </c>
      <c r="AE191" t="s">
        <v>423</v>
      </c>
      <c r="AF191">
        <v>25</v>
      </c>
      <c r="AG191">
        <v>25</v>
      </c>
      <c r="AH191" s="9">
        <f t="shared" si="3"/>
        <v>0.6</v>
      </c>
    </row>
    <row r="192" spans="1:34" x14ac:dyDescent="0.3">
      <c r="A192">
        <v>2022</v>
      </c>
      <c r="B192">
        <v>2300606</v>
      </c>
      <c r="C192" t="s">
        <v>8</v>
      </c>
      <c r="D192" t="s">
        <v>194</v>
      </c>
      <c r="E192" t="s">
        <v>418</v>
      </c>
      <c r="F192">
        <v>6782</v>
      </c>
      <c r="O192">
        <v>302937.58</v>
      </c>
      <c r="P192">
        <v>0.66</v>
      </c>
      <c r="Q192">
        <f t="shared" si="2"/>
        <v>44.67</v>
      </c>
      <c r="R192">
        <f>ROUND(Q192*VLOOKUP(A192,IPCA!$D$2:$F$6,3,0),2)</f>
        <v>46.08</v>
      </c>
      <c r="Z192">
        <v>0</v>
      </c>
      <c r="AA192">
        <v>7</v>
      </c>
      <c r="AB192">
        <v>9733.0300000000007</v>
      </c>
      <c r="AC192">
        <v>10040.74</v>
      </c>
      <c r="AD192">
        <v>1390.43</v>
      </c>
      <c r="AE192">
        <v>1434.39</v>
      </c>
      <c r="AF192">
        <v>15</v>
      </c>
      <c r="AG192">
        <v>22</v>
      </c>
      <c r="AH192" s="9">
        <f t="shared" si="3"/>
        <v>0.60199999999999998</v>
      </c>
    </row>
    <row r="193" spans="1:34" x14ac:dyDescent="0.3">
      <c r="A193">
        <v>2022</v>
      </c>
      <c r="B193">
        <v>2300705</v>
      </c>
      <c r="C193" t="s">
        <v>9</v>
      </c>
      <c r="D193" t="s">
        <v>195</v>
      </c>
      <c r="E193" t="s">
        <v>425</v>
      </c>
      <c r="F193">
        <v>14155</v>
      </c>
      <c r="O193">
        <v>774080.86</v>
      </c>
      <c r="P193">
        <v>1.03</v>
      </c>
      <c r="Q193">
        <f t="shared" si="2"/>
        <v>54.69</v>
      </c>
      <c r="R193">
        <f>ROUND(Q193*VLOOKUP(A193,IPCA!$D$2:$F$6,3,0),2)</f>
        <v>56.42</v>
      </c>
      <c r="Z193">
        <v>0</v>
      </c>
      <c r="AA193">
        <v>0</v>
      </c>
      <c r="AB193">
        <v>0</v>
      </c>
      <c r="AC193">
        <v>0</v>
      </c>
      <c r="AD193" t="s">
        <v>423</v>
      </c>
      <c r="AE193" t="s">
        <v>423</v>
      </c>
      <c r="AF193">
        <v>15</v>
      </c>
      <c r="AG193">
        <v>15</v>
      </c>
      <c r="AH193" s="9">
        <f t="shared" si="3"/>
        <v>0.60099999999999998</v>
      </c>
    </row>
    <row r="194" spans="1:34" x14ac:dyDescent="0.3">
      <c r="A194">
        <v>2022</v>
      </c>
      <c r="B194">
        <v>2300754</v>
      </c>
      <c r="C194" t="s">
        <v>10</v>
      </c>
      <c r="D194" t="s">
        <v>196</v>
      </c>
      <c r="E194" t="s">
        <v>426</v>
      </c>
      <c r="F194">
        <v>42156</v>
      </c>
      <c r="O194">
        <v>2033690.79</v>
      </c>
      <c r="P194">
        <v>1.07</v>
      </c>
      <c r="Q194">
        <f t="shared" si="2"/>
        <v>48.24</v>
      </c>
      <c r="R194">
        <f>ROUND(Q194*VLOOKUP(A194,IPCA!$D$2:$F$6,3,0),2)</f>
        <v>49.77</v>
      </c>
      <c r="Z194">
        <v>2</v>
      </c>
      <c r="AA194">
        <v>0</v>
      </c>
      <c r="AB194">
        <v>0</v>
      </c>
      <c r="AC194">
        <v>0</v>
      </c>
      <c r="AD194" t="s">
        <v>423</v>
      </c>
      <c r="AE194" t="s">
        <v>423</v>
      </c>
      <c r="AF194">
        <v>87</v>
      </c>
      <c r="AG194">
        <v>87</v>
      </c>
      <c r="AH194" s="9">
        <f t="shared" si="3"/>
        <v>0.60599999999999998</v>
      </c>
    </row>
    <row r="195" spans="1:34" x14ac:dyDescent="0.3">
      <c r="A195">
        <v>2022</v>
      </c>
      <c r="B195">
        <v>2300804</v>
      </c>
      <c r="C195" t="s">
        <v>11</v>
      </c>
      <c r="D195" t="s">
        <v>197</v>
      </c>
      <c r="E195" t="s">
        <v>418</v>
      </c>
      <c r="F195">
        <v>7245</v>
      </c>
      <c r="O195">
        <v>0</v>
      </c>
      <c r="P195">
        <v>0</v>
      </c>
      <c r="Q195">
        <f t="shared" ref="Q195:Q258" si="4">ROUND(O195/F195,2)</f>
        <v>0</v>
      </c>
      <c r="R195">
        <f>ROUND(Q195*VLOOKUP(A195,IPCA!$D$2:$F$6,3,0),2)</f>
        <v>0</v>
      </c>
      <c r="Z195">
        <v>1</v>
      </c>
      <c r="AA195">
        <v>1</v>
      </c>
      <c r="AB195">
        <v>1212</v>
      </c>
      <c r="AC195">
        <v>1250.32</v>
      </c>
      <c r="AD195">
        <v>1212</v>
      </c>
      <c r="AE195">
        <v>1250.32</v>
      </c>
      <c r="AF195">
        <v>11</v>
      </c>
      <c r="AG195">
        <v>12</v>
      </c>
      <c r="AH195" s="9">
        <f t="shared" si="3"/>
        <v>0.59899999999999998</v>
      </c>
    </row>
    <row r="196" spans="1:34" x14ac:dyDescent="0.3">
      <c r="A196">
        <v>2022</v>
      </c>
      <c r="B196">
        <v>2300903</v>
      </c>
      <c r="C196" t="s">
        <v>12</v>
      </c>
      <c r="D196" t="s">
        <v>198</v>
      </c>
      <c r="E196" t="s">
        <v>426</v>
      </c>
      <c r="F196">
        <v>12928</v>
      </c>
      <c r="O196">
        <v>712148.69</v>
      </c>
      <c r="P196">
        <v>1.25</v>
      </c>
      <c r="Q196">
        <f t="shared" si="4"/>
        <v>55.09</v>
      </c>
      <c r="R196">
        <f>ROUND(Q196*VLOOKUP(A196,IPCA!$D$2:$F$6,3,0),2)</f>
        <v>56.83</v>
      </c>
      <c r="Z196">
        <v>0</v>
      </c>
      <c r="AA196">
        <v>0</v>
      </c>
      <c r="AB196">
        <v>0</v>
      </c>
      <c r="AC196">
        <v>0</v>
      </c>
      <c r="AD196" t="s">
        <v>423</v>
      </c>
      <c r="AE196" t="s">
        <v>423</v>
      </c>
      <c r="AF196">
        <v>25</v>
      </c>
      <c r="AG196">
        <v>25</v>
      </c>
      <c r="AH196" s="9">
        <f t="shared" si="3"/>
        <v>0.61799999999999999</v>
      </c>
    </row>
    <row r="197" spans="1:34" x14ac:dyDescent="0.3">
      <c r="A197">
        <v>2022</v>
      </c>
      <c r="B197">
        <v>2301000</v>
      </c>
      <c r="C197" t="s">
        <v>13</v>
      </c>
      <c r="D197" t="s">
        <v>199</v>
      </c>
      <c r="E197" t="s">
        <v>427</v>
      </c>
      <c r="F197">
        <v>80645</v>
      </c>
      <c r="O197">
        <v>1723656.48</v>
      </c>
      <c r="P197">
        <v>0.41</v>
      </c>
      <c r="Q197">
        <f t="shared" si="4"/>
        <v>21.37</v>
      </c>
      <c r="R197">
        <f>ROUND(Q197*VLOOKUP(A197,IPCA!$D$2:$F$6,3,0),2)</f>
        <v>22.05</v>
      </c>
      <c r="Z197">
        <v>16</v>
      </c>
      <c r="AA197">
        <v>1571</v>
      </c>
      <c r="AB197">
        <v>4102484.49</v>
      </c>
      <c r="AC197">
        <v>4232183.46</v>
      </c>
      <c r="AD197">
        <v>2611.38</v>
      </c>
      <c r="AE197">
        <v>2693.94</v>
      </c>
      <c r="AF197">
        <v>279</v>
      </c>
      <c r="AG197">
        <v>1850</v>
      </c>
      <c r="AH197" s="9">
        <f t="shared" si="3"/>
        <v>0.64100000000000001</v>
      </c>
    </row>
    <row r="198" spans="1:34" x14ac:dyDescent="0.3">
      <c r="A198">
        <v>2022</v>
      </c>
      <c r="B198">
        <v>2301109</v>
      </c>
      <c r="C198" t="s">
        <v>14</v>
      </c>
      <c r="D198" t="s">
        <v>200</v>
      </c>
      <c r="E198" t="s">
        <v>428</v>
      </c>
      <c r="F198">
        <v>75113</v>
      </c>
      <c r="O198">
        <v>64000</v>
      </c>
      <c r="P198">
        <v>0.02</v>
      </c>
      <c r="Q198">
        <f t="shared" si="4"/>
        <v>0.85</v>
      </c>
      <c r="R198">
        <f>ROUND(Q198*VLOOKUP(A198,IPCA!$D$2:$F$6,3,0),2)</f>
        <v>0.88</v>
      </c>
      <c r="Z198">
        <v>10</v>
      </c>
      <c r="AA198">
        <v>109</v>
      </c>
      <c r="AB198">
        <v>153188.46</v>
      </c>
      <c r="AC198">
        <v>158031.47</v>
      </c>
      <c r="AD198">
        <v>1405.4</v>
      </c>
      <c r="AE198">
        <v>1449.83</v>
      </c>
      <c r="AF198">
        <v>251</v>
      </c>
      <c r="AG198">
        <v>360</v>
      </c>
      <c r="AH198" s="9">
        <f t="shared" si="3"/>
        <v>0.65500000000000003</v>
      </c>
    </row>
    <row r="199" spans="1:34" x14ac:dyDescent="0.3">
      <c r="A199">
        <v>2022</v>
      </c>
      <c r="B199">
        <v>2301208</v>
      </c>
      <c r="C199" t="s">
        <v>15</v>
      </c>
      <c r="D199" t="s">
        <v>201</v>
      </c>
      <c r="E199" t="s">
        <v>419</v>
      </c>
      <c r="F199">
        <v>25553</v>
      </c>
      <c r="O199">
        <v>114285.37</v>
      </c>
      <c r="P199">
        <v>0.09</v>
      </c>
      <c r="Q199">
        <f t="shared" si="4"/>
        <v>4.47</v>
      </c>
      <c r="R199">
        <f>ROUND(Q199*VLOOKUP(A199,IPCA!$D$2:$F$6,3,0),2)</f>
        <v>4.6100000000000003</v>
      </c>
      <c r="Z199">
        <v>1</v>
      </c>
      <c r="AA199">
        <v>16</v>
      </c>
      <c r="AB199">
        <v>25580.58</v>
      </c>
      <c r="AC199">
        <v>26389.3</v>
      </c>
      <c r="AD199">
        <v>1598.79</v>
      </c>
      <c r="AE199">
        <v>1649.33</v>
      </c>
      <c r="AF199">
        <v>44</v>
      </c>
      <c r="AG199">
        <v>60</v>
      </c>
      <c r="AH199" s="9">
        <f t="shared" si="3"/>
        <v>0.61499999999999999</v>
      </c>
    </row>
    <row r="200" spans="1:34" x14ac:dyDescent="0.3">
      <c r="A200">
        <v>2022</v>
      </c>
      <c r="B200">
        <v>2301257</v>
      </c>
      <c r="C200" t="s">
        <v>16</v>
      </c>
      <c r="D200" t="s">
        <v>202</v>
      </c>
      <c r="E200" t="s">
        <v>429</v>
      </c>
      <c r="F200">
        <v>11096</v>
      </c>
      <c r="O200">
        <v>25028.49</v>
      </c>
      <c r="P200">
        <v>0.04</v>
      </c>
      <c r="Q200">
        <f t="shared" si="4"/>
        <v>2.2599999999999998</v>
      </c>
      <c r="R200">
        <f>ROUND(Q200*VLOOKUP(A200,IPCA!$D$2:$F$6,3,0),2)</f>
        <v>2.33</v>
      </c>
      <c r="Z200">
        <v>1</v>
      </c>
      <c r="AA200">
        <v>0</v>
      </c>
      <c r="AB200">
        <v>0</v>
      </c>
      <c r="AC200">
        <v>0</v>
      </c>
      <c r="AD200" t="s">
        <v>423</v>
      </c>
      <c r="AE200" t="s">
        <v>423</v>
      </c>
      <c r="AF200">
        <v>8</v>
      </c>
      <c r="AG200">
        <v>8</v>
      </c>
      <c r="AH200" s="9">
        <f t="shared" si="3"/>
        <v>0.59</v>
      </c>
    </row>
    <row r="201" spans="1:34" x14ac:dyDescent="0.3">
      <c r="A201">
        <v>2022</v>
      </c>
      <c r="B201">
        <v>2301307</v>
      </c>
      <c r="C201" t="s">
        <v>17</v>
      </c>
      <c r="D201" t="s">
        <v>203</v>
      </c>
      <c r="E201" t="s">
        <v>418</v>
      </c>
      <c r="F201">
        <v>19783</v>
      </c>
      <c r="O201">
        <v>1438596.04</v>
      </c>
      <c r="P201">
        <v>1.55</v>
      </c>
      <c r="Q201">
        <f t="shared" si="4"/>
        <v>72.72</v>
      </c>
      <c r="R201">
        <f>ROUND(Q201*VLOOKUP(A201,IPCA!$D$2:$F$6,3,0),2)</f>
        <v>75.02</v>
      </c>
      <c r="Z201">
        <v>7</v>
      </c>
      <c r="AA201">
        <v>1</v>
      </c>
      <c r="AB201">
        <v>606</v>
      </c>
      <c r="AC201">
        <v>625.16</v>
      </c>
      <c r="AD201">
        <v>606</v>
      </c>
      <c r="AE201">
        <v>625.16</v>
      </c>
      <c r="AF201">
        <v>11</v>
      </c>
      <c r="AG201">
        <v>12</v>
      </c>
      <c r="AH201" s="9">
        <f t="shared" si="3"/>
        <v>0.56399999999999995</v>
      </c>
    </row>
    <row r="202" spans="1:34" x14ac:dyDescent="0.3">
      <c r="A202">
        <v>2022</v>
      </c>
      <c r="B202">
        <v>2301406</v>
      </c>
      <c r="C202" t="s">
        <v>18</v>
      </c>
      <c r="D202" t="s">
        <v>204</v>
      </c>
      <c r="E202" t="s">
        <v>419</v>
      </c>
      <c r="F202">
        <v>11224</v>
      </c>
      <c r="O202">
        <v>1551267.55</v>
      </c>
      <c r="P202">
        <v>2.82</v>
      </c>
      <c r="Q202">
        <f t="shared" si="4"/>
        <v>138.21</v>
      </c>
      <c r="R202">
        <f>ROUND(Q202*VLOOKUP(A202,IPCA!$D$2:$F$6,3,0),2)</f>
        <v>142.58000000000001</v>
      </c>
      <c r="Z202">
        <v>2</v>
      </c>
      <c r="AA202">
        <v>14</v>
      </c>
      <c r="AB202">
        <v>17828.62</v>
      </c>
      <c r="AC202">
        <v>18392.27</v>
      </c>
      <c r="AD202">
        <v>1273.47</v>
      </c>
      <c r="AE202">
        <v>1313.73</v>
      </c>
      <c r="AF202">
        <v>28</v>
      </c>
      <c r="AG202">
        <v>42</v>
      </c>
      <c r="AH202" s="9">
        <f t="shared" si="3"/>
        <v>0.622</v>
      </c>
    </row>
    <row r="203" spans="1:34" x14ac:dyDescent="0.3">
      <c r="A203">
        <v>2022</v>
      </c>
      <c r="B203">
        <v>2301505</v>
      </c>
      <c r="C203" t="s">
        <v>19</v>
      </c>
      <c r="D203" t="s">
        <v>205</v>
      </c>
      <c r="E203" t="s">
        <v>422</v>
      </c>
      <c r="F203">
        <v>7429</v>
      </c>
      <c r="O203">
        <v>503182.85</v>
      </c>
      <c r="P203">
        <v>1.28</v>
      </c>
      <c r="Q203">
        <f t="shared" si="4"/>
        <v>67.73</v>
      </c>
      <c r="R203">
        <f>ROUND(Q203*VLOOKUP(A203,IPCA!$D$2:$F$6,3,0),2)</f>
        <v>69.87</v>
      </c>
      <c r="Z203">
        <v>1</v>
      </c>
      <c r="AA203">
        <v>0</v>
      </c>
      <c r="AB203">
        <v>0</v>
      </c>
      <c r="AC203">
        <v>0</v>
      </c>
      <c r="AD203" t="s">
        <v>423</v>
      </c>
      <c r="AE203" t="s">
        <v>423</v>
      </c>
      <c r="AF203">
        <v>6</v>
      </c>
      <c r="AG203">
        <v>6</v>
      </c>
      <c r="AH203" s="9">
        <f t="shared" si="3"/>
        <v>0.61799999999999999</v>
      </c>
    </row>
    <row r="204" spans="1:34" x14ac:dyDescent="0.3">
      <c r="A204">
        <v>2022</v>
      </c>
      <c r="B204">
        <v>2301604</v>
      </c>
      <c r="C204" t="s">
        <v>20</v>
      </c>
      <c r="D204" t="s">
        <v>206</v>
      </c>
      <c r="E204" t="s">
        <v>418</v>
      </c>
      <c r="F204">
        <v>21697</v>
      </c>
      <c r="O204">
        <v>1681426.37</v>
      </c>
      <c r="P204">
        <v>1.79</v>
      </c>
      <c r="Q204">
        <f t="shared" si="4"/>
        <v>77.5</v>
      </c>
      <c r="R204">
        <f>ROUND(Q204*VLOOKUP(A204,IPCA!$D$2:$F$6,3,0),2)</f>
        <v>79.95</v>
      </c>
      <c r="Z204">
        <v>9</v>
      </c>
      <c r="AA204">
        <v>10</v>
      </c>
      <c r="AB204">
        <v>14151</v>
      </c>
      <c r="AC204">
        <v>14598.38</v>
      </c>
      <c r="AD204">
        <v>1415.1</v>
      </c>
      <c r="AE204">
        <v>1459.84</v>
      </c>
      <c r="AF204">
        <v>38</v>
      </c>
      <c r="AG204">
        <v>48</v>
      </c>
      <c r="AH204" s="9">
        <f t="shared" si="3"/>
        <v>0.6</v>
      </c>
    </row>
    <row r="205" spans="1:34" x14ac:dyDescent="0.3">
      <c r="A205">
        <v>2022</v>
      </c>
      <c r="B205">
        <v>2301703</v>
      </c>
      <c r="C205" t="s">
        <v>21</v>
      </c>
      <c r="D205" t="s">
        <v>207</v>
      </c>
      <c r="E205" t="s">
        <v>418</v>
      </c>
      <c r="F205">
        <v>23714</v>
      </c>
      <c r="O205">
        <v>1145971.56</v>
      </c>
      <c r="P205">
        <v>1.41</v>
      </c>
      <c r="Q205">
        <f t="shared" si="4"/>
        <v>48.32</v>
      </c>
      <c r="R205">
        <f>ROUND(Q205*VLOOKUP(A205,IPCA!$D$2:$F$6,3,0),2)</f>
        <v>49.85</v>
      </c>
      <c r="Z205">
        <v>0</v>
      </c>
      <c r="AA205">
        <v>18</v>
      </c>
      <c r="AB205">
        <v>28946.21</v>
      </c>
      <c r="AC205">
        <v>29861.34</v>
      </c>
      <c r="AD205">
        <v>1608.12</v>
      </c>
      <c r="AE205">
        <v>1658.96</v>
      </c>
      <c r="AF205">
        <v>38</v>
      </c>
      <c r="AG205">
        <v>56</v>
      </c>
      <c r="AH205" s="9">
        <f t="shared" si="3"/>
        <v>0.60499999999999998</v>
      </c>
    </row>
    <row r="206" spans="1:34" x14ac:dyDescent="0.3">
      <c r="A206">
        <v>2022</v>
      </c>
      <c r="B206">
        <v>2301802</v>
      </c>
      <c r="C206" t="s">
        <v>22</v>
      </c>
      <c r="D206" t="s">
        <v>208</v>
      </c>
      <c r="E206" t="s">
        <v>421</v>
      </c>
      <c r="F206">
        <v>5704</v>
      </c>
      <c r="O206">
        <v>529875.14</v>
      </c>
      <c r="P206">
        <v>1.71</v>
      </c>
      <c r="Q206">
        <f t="shared" si="4"/>
        <v>92.9</v>
      </c>
      <c r="R206">
        <f>ROUND(Q206*VLOOKUP(A206,IPCA!$D$2:$F$6,3,0),2)</f>
        <v>95.84</v>
      </c>
      <c r="Z206">
        <v>0</v>
      </c>
      <c r="AA206">
        <v>0</v>
      </c>
      <c r="AB206">
        <v>0</v>
      </c>
      <c r="AC206">
        <v>0</v>
      </c>
      <c r="AD206" t="s">
        <v>423</v>
      </c>
      <c r="AE206" t="s">
        <v>423</v>
      </c>
      <c r="AF206">
        <v>5</v>
      </c>
      <c r="AG206">
        <v>5</v>
      </c>
      <c r="AH206" s="9">
        <f t="shared" si="3"/>
        <v>0.627</v>
      </c>
    </row>
    <row r="207" spans="1:34" x14ac:dyDescent="0.3">
      <c r="A207">
        <v>2022</v>
      </c>
      <c r="B207">
        <v>2301851</v>
      </c>
      <c r="C207" t="s">
        <v>23</v>
      </c>
      <c r="D207" t="s">
        <v>209</v>
      </c>
      <c r="E207" t="s">
        <v>430</v>
      </c>
      <c r="F207">
        <v>17195</v>
      </c>
      <c r="O207">
        <v>821617.59</v>
      </c>
      <c r="P207">
        <v>0.97</v>
      </c>
      <c r="Q207">
        <f t="shared" si="4"/>
        <v>47.78</v>
      </c>
      <c r="R207">
        <f>ROUND(Q207*VLOOKUP(A207,IPCA!$D$2:$F$6,3,0),2)</f>
        <v>49.29</v>
      </c>
      <c r="Z207">
        <v>0</v>
      </c>
      <c r="AA207">
        <v>7</v>
      </c>
      <c r="AB207">
        <v>9080.42</v>
      </c>
      <c r="AC207">
        <v>9367.5</v>
      </c>
      <c r="AD207">
        <v>1297.2</v>
      </c>
      <c r="AE207">
        <v>1338.21</v>
      </c>
      <c r="AF207">
        <v>27</v>
      </c>
      <c r="AG207">
        <v>34</v>
      </c>
      <c r="AH207" s="9">
        <f t="shared" si="3"/>
        <v>0.60599999999999998</v>
      </c>
    </row>
    <row r="208" spans="1:34" x14ac:dyDescent="0.3">
      <c r="A208">
        <v>2022</v>
      </c>
      <c r="B208">
        <v>2301901</v>
      </c>
      <c r="C208" t="s">
        <v>24</v>
      </c>
      <c r="D208" t="s">
        <v>210</v>
      </c>
      <c r="E208" t="s">
        <v>418</v>
      </c>
      <c r="F208">
        <v>75033</v>
      </c>
      <c r="O208">
        <v>3214503.03</v>
      </c>
      <c r="P208">
        <v>0.89</v>
      </c>
      <c r="Q208">
        <f t="shared" si="4"/>
        <v>42.84</v>
      </c>
      <c r="R208">
        <f>ROUND(Q208*VLOOKUP(A208,IPCA!$D$2:$F$6,3,0),2)</f>
        <v>44.19</v>
      </c>
      <c r="Z208">
        <v>19</v>
      </c>
      <c r="AA208">
        <v>34</v>
      </c>
      <c r="AB208">
        <v>46530.17</v>
      </c>
      <c r="AC208">
        <v>48001.21</v>
      </c>
      <c r="AD208">
        <v>1368.53</v>
      </c>
      <c r="AE208">
        <v>1411.8</v>
      </c>
      <c r="AF208">
        <v>230</v>
      </c>
      <c r="AG208">
        <v>264</v>
      </c>
      <c r="AH208" s="9">
        <f t="shared" si="3"/>
        <v>0.68300000000000005</v>
      </c>
    </row>
    <row r="209" spans="1:34" x14ac:dyDescent="0.3">
      <c r="A209">
        <v>2022</v>
      </c>
      <c r="B209">
        <v>2301950</v>
      </c>
      <c r="C209" t="s">
        <v>25</v>
      </c>
      <c r="D209" t="s">
        <v>211</v>
      </c>
      <c r="E209" t="s">
        <v>419</v>
      </c>
      <c r="F209">
        <v>22392</v>
      </c>
      <c r="O209">
        <v>725785.73</v>
      </c>
      <c r="P209">
        <v>0.78</v>
      </c>
      <c r="Q209">
        <f t="shared" si="4"/>
        <v>32.409999999999997</v>
      </c>
      <c r="R209">
        <f>ROUND(Q209*VLOOKUP(A209,IPCA!$D$2:$F$6,3,0),2)</f>
        <v>33.43</v>
      </c>
      <c r="Z209">
        <v>3</v>
      </c>
      <c r="AA209">
        <v>22</v>
      </c>
      <c r="AB209">
        <v>27839.279999999999</v>
      </c>
      <c r="AC209">
        <v>28719.41</v>
      </c>
      <c r="AD209">
        <v>1265.42</v>
      </c>
      <c r="AE209">
        <v>1305.43</v>
      </c>
      <c r="AF209">
        <v>58</v>
      </c>
      <c r="AG209">
        <v>80</v>
      </c>
      <c r="AH209" s="9">
        <f t="shared" si="3"/>
        <v>0.61599999999999999</v>
      </c>
    </row>
    <row r="210" spans="1:34" x14ac:dyDescent="0.3">
      <c r="A210">
        <v>2022</v>
      </c>
      <c r="B210">
        <v>2302008</v>
      </c>
      <c r="C210" t="s">
        <v>26</v>
      </c>
      <c r="D210" t="s">
        <v>212</v>
      </c>
      <c r="E210" t="s">
        <v>418</v>
      </c>
      <c r="F210">
        <v>19381</v>
      </c>
      <c r="O210">
        <v>386059.85</v>
      </c>
      <c r="P210">
        <v>0.59</v>
      </c>
      <c r="Q210">
        <f t="shared" si="4"/>
        <v>19.920000000000002</v>
      </c>
      <c r="R210">
        <f>ROUND(Q210*VLOOKUP(A210,IPCA!$D$2:$F$6,3,0),2)</f>
        <v>20.55</v>
      </c>
      <c r="Z210">
        <v>0</v>
      </c>
      <c r="AA210">
        <v>13</v>
      </c>
      <c r="AB210">
        <v>18812.82</v>
      </c>
      <c r="AC210">
        <v>19407.580000000002</v>
      </c>
      <c r="AD210">
        <v>1447.14</v>
      </c>
      <c r="AE210">
        <v>1492.89</v>
      </c>
      <c r="AF210">
        <v>24</v>
      </c>
      <c r="AG210">
        <v>37</v>
      </c>
      <c r="AH210" s="9">
        <f t="shared" si="3"/>
        <v>0.59899999999999998</v>
      </c>
    </row>
    <row r="211" spans="1:34" x14ac:dyDescent="0.3">
      <c r="A211">
        <v>2022</v>
      </c>
      <c r="B211">
        <v>2302057</v>
      </c>
      <c r="C211" t="s">
        <v>27</v>
      </c>
      <c r="D211" t="s">
        <v>213</v>
      </c>
      <c r="E211" t="s">
        <v>420</v>
      </c>
      <c r="F211">
        <v>14567</v>
      </c>
      <c r="O211">
        <v>2142024.2400000002</v>
      </c>
      <c r="P211">
        <v>3.22</v>
      </c>
      <c r="Q211">
        <f t="shared" si="4"/>
        <v>147.05000000000001</v>
      </c>
      <c r="R211">
        <f>ROUND(Q211*VLOOKUP(A211,IPCA!$D$2:$F$6,3,0),2)</f>
        <v>151.69999999999999</v>
      </c>
      <c r="Z211">
        <v>2</v>
      </c>
      <c r="AA211">
        <v>19</v>
      </c>
      <c r="AB211">
        <v>25652.31</v>
      </c>
      <c r="AC211">
        <v>26463.3</v>
      </c>
      <c r="AD211">
        <v>1350.12</v>
      </c>
      <c r="AE211">
        <v>1392.81</v>
      </c>
      <c r="AF211">
        <v>19</v>
      </c>
      <c r="AG211">
        <v>38</v>
      </c>
      <c r="AH211" s="9">
        <f t="shared" si="3"/>
        <v>0.57099999999999995</v>
      </c>
    </row>
    <row r="212" spans="1:34" x14ac:dyDescent="0.3">
      <c r="A212">
        <v>2022</v>
      </c>
      <c r="B212">
        <v>2302107</v>
      </c>
      <c r="C212" t="s">
        <v>28</v>
      </c>
      <c r="D212" t="s">
        <v>214</v>
      </c>
      <c r="E212" t="s">
        <v>419</v>
      </c>
      <c r="F212">
        <v>35218</v>
      </c>
      <c r="O212">
        <v>4018324.13</v>
      </c>
      <c r="P212">
        <v>2.54</v>
      </c>
      <c r="Q212">
        <f t="shared" si="4"/>
        <v>114.1</v>
      </c>
      <c r="R212">
        <f>ROUND(Q212*VLOOKUP(A212,IPCA!$D$2:$F$6,3,0),2)</f>
        <v>117.71</v>
      </c>
      <c r="Z212">
        <v>4</v>
      </c>
      <c r="AA212">
        <v>89</v>
      </c>
      <c r="AB212">
        <v>126948.2</v>
      </c>
      <c r="AC212">
        <v>130961.63</v>
      </c>
      <c r="AD212">
        <v>1426.38</v>
      </c>
      <c r="AE212">
        <v>1471.48</v>
      </c>
      <c r="AF212">
        <v>120</v>
      </c>
      <c r="AG212">
        <v>209</v>
      </c>
      <c r="AH212" s="9">
        <f t="shared" si="3"/>
        <v>0.61899999999999999</v>
      </c>
    </row>
    <row r="213" spans="1:34" x14ac:dyDescent="0.3">
      <c r="A213">
        <v>2022</v>
      </c>
      <c r="B213">
        <v>2302206</v>
      </c>
      <c r="C213" t="s">
        <v>29</v>
      </c>
      <c r="D213" t="s">
        <v>215</v>
      </c>
      <c r="E213" t="s">
        <v>428</v>
      </c>
      <c r="F213">
        <v>53114</v>
      </c>
      <c r="O213">
        <v>345340</v>
      </c>
      <c r="P213">
        <v>0.18</v>
      </c>
      <c r="Q213">
        <f t="shared" si="4"/>
        <v>6.5</v>
      </c>
      <c r="R213">
        <f>ROUND(Q213*VLOOKUP(A213,IPCA!$D$2:$F$6,3,0),2)</f>
        <v>6.71</v>
      </c>
      <c r="Z213">
        <v>7</v>
      </c>
      <c r="AA213">
        <v>111</v>
      </c>
      <c r="AB213">
        <v>127485.07</v>
      </c>
      <c r="AC213">
        <v>131515.48000000001</v>
      </c>
      <c r="AD213">
        <v>1148.51</v>
      </c>
      <c r="AE213">
        <v>1184.82</v>
      </c>
      <c r="AF213">
        <v>83</v>
      </c>
      <c r="AG213">
        <v>194</v>
      </c>
      <c r="AH213" s="9">
        <f t="shared" si="3"/>
        <v>0.63800000000000001</v>
      </c>
    </row>
    <row r="214" spans="1:34" x14ac:dyDescent="0.3">
      <c r="A214">
        <v>2022</v>
      </c>
      <c r="B214">
        <v>2302305</v>
      </c>
      <c r="C214" t="s">
        <v>30</v>
      </c>
      <c r="D214" t="s">
        <v>216</v>
      </c>
      <c r="E214" t="s">
        <v>420</v>
      </c>
      <c r="F214">
        <v>32775</v>
      </c>
      <c r="O214">
        <v>1564449.28</v>
      </c>
      <c r="P214">
        <v>1.61</v>
      </c>
      <c r="Q214">
        <f t="shared" si="4"/>
        <v>47.73</v>
      </c>
      <c r="R214">
        <f>ROUND(Q214*VLOOKUP(A214,IPCA!$D$2:$F$6,3,0),2)</f>
        <v>49.24</v>
      </c>
      <c r="Z214">
        <v>8</v>
      </c>
      <c r="AA214">
        <v>3</v>
      </c>
      <c r="AB214">
        <v>3121.57</v>
      </c>
      <c r="AC214">
        <v>3220.26</v>
      </c>
      <c r="AD214">
        <v>1040.52</v>
      </c>
      <c r="AE214">
        <v>1073.42</v>
      </c>
      <c r="AF214">
        <v>54</v>
      </c>
      <c r="AG214">
        <v>57</v>
      </c>
      <c r="AH214" s="9">
        <f t="shared" si="3"/>
        <v>0.623</v>
      </c>
    </row>
    <row r="215" spans="1:34" x14ac:dyDescent="0.3">
      <c r="A215">
        <v>2022</v>
      </c>
      <c r="B215">
        <v>2302404</v>
      </c>
      <c r="C215" t="s">
        <v>31</v>
      </c>
      <c r="D215" t="s">
        <v>217</v>
      </c>
      <c r="E215" t="s">
        <v>431</v>
      </c>
      <c r="F215">
        <v>50411</v>
      </c>
      <c r="O215">
        <v>530686.92000000004</v>
      </c>
      <c r="P215">
        <v>0.28000000000000003</v>
      </c>
      <c r="Q215">
        <f t="shared" si="4"/>
        <v>10.53</v>
      </c>
      <c r="R215">
        <f>ROUND(Q215*VLOOKUP(A215,IPCA!$D$2:$F$6,3,0),2)</f>
        <v>10.86</v>
      </c>
      <c r="Z215">
        <v>7</v>
      </c>
      <c r="AA215">
        <v>20</v>
      </c>
      <c r="AB215">
        <v>26019.15</v>
      </c>
      <c r="AC215">
        <v>26841.74</v>
      </c>
      <c r="AD215">
        <v>1300.96</v>
      </c>
      <c r="AE215">
        <v>1342.09</v>
      </c>
      <c r="AF215">
        <v>91</v>
      </c>
      <c r="AG215">
        <v>111</v>
      </c>
      <c r="AH215" s="9">
        <f t="shared" si="3"/>
        <v>0.59799999999999998</v>
      </c>
    </row>
    <row r="216" spans="1:34" x14ac:dyDescent="0.3">
      <c r="A216">
        <v>2022</v>
      </c>
      <c r="B216">
        <v>2302503</v>
      </c>
      <c r="C216" t="s">
        <v>32</v>
      </c>
      <c r="D216" t="s">
        <v>218</v>
      </c>
      <c r="E216" t="s">
        <v>418</v>
      </c>
      <c r="F216">
        <v>51090</v>
      </c>
      <c r="O216">
        <v>5355194.99</v>
      </c>
      <c r="P216">
        <v>1.92</v>
      </c>
      <c r="Q216">
        <f t="shared" si="4"/>
        <v>104.82</v>
      </c>
      <c r="R216">
        <f>ROUND(Q216*VLOOKUP(A216,IPCA!$D$2:$F$6,3,0),2)</f>
        <v>108.13</v>
      </c>
      <c r="Z216">
        <v>4</v>
      </c>
      <c r="AA216">
        <v>38</v>
      </c>
      <c r="AB216">
        <v>48961.01</v>
      </c>
      <c r="AC216">
        <v>50508.9</v>
      </c>
      <c r="AD216">
        <v>1288.45</v>
      </c>
      <c r="AE216">
        <v>1329.18</v>
      </c>
      <c r="AF216">
        <v>98</v>
      </c>
      <c r="AG216">
        <v>136</v>
      </c>
      <c r="AH216" s="9">
        <f t="shared" si="3"/>
        <v>0.64700000000000002</v>
      </c>
    </row>
    <row r="217" spans="1:34" x14ac:dyDescent="0.3">
      <c r="A217">
        <v>2022</v>
      </c>
      <c r="B217">
        <v>2302602</v>
      </c>
      <c r="C217" t="s">
        <v>33</v>
      </c>
      <c r="D217" t="s">
        <v>219</v>
      </c>
      <c r="E217" t="s">
        <v>420</v>
      </c>
      <c r="F217">
        <v>62326</v>
      </c>
      <c r="O217">
        <v>2062681.16</v>
      </c>
      <c r="P217">
        <v>0.96</v>
      </c>
      <c r="Q217">
        <f t="shared" si="4"/>
        <v>33.1</v>
      </c>
      <c r="R217">
        <f>ROUND(Q217*VLOOKUP(A217,IPCA!$D$2:$F$6,3,0),2)</f>
        <v>34.15</v>
      </c>
      <c r="Z217">
        <v>9</v>
      </c>
      <c r="AA217">
        <v>51</v>
      </c>
      <c r="AB217">
        <v>62850.98</v>
      </c>
      <c r="AC217">
        <v>64838</v>
      </c>
      <c r="AD217">
        <v>1232.3699999999999</v>
      </c>
      <c r="AE217">
        <v>1271.33</v>
      </c>
      <c r="AF217">
        <v>215</v>
      </c>
      <c r="AG217">
        <v>266</v>
      </c>
      <c r="AH217" s="9">
        <f t="shared" si="3"/>
        <v>0.62</v>
      </c>
    </row>
    <row r="218" spans="1:34" x14ac:dyDescent="0.3">
      <c r="A218">
        <v>2022</v>
      </c>
      <c r="B218">
        <v>2302701</v>
      </c>
      <c r="C218" t="s">
        <v>34</v>
      </c>
      <c r="D218" t="s">
        <v>220</v>
      </c>
      <c r="E218" t="s">
        <v>418</v>
      </c>
      <c r="F218">
        <v>25135</v>
      </c>
      <c r="O218">
        <v>175668.6</v>
      </c>
      <c r="P218">
        <v>0.18</v>
      </c>
      <c r="Q218">
        <f t="shared" si="4"/>
        <v>6.99</v>
      </c>
      <c r="R218">
        <f>ROUND(Q218*VLOOKUP(A218,IPCA!$D$2:$F$6,3,0),2)</f>
        <v>7.21</v>
      </c>
      <c r="Z218">
        <v>5</v>
      </c>
      <c r="AA218">
        <v>18</v>
      </c>
      <c r="AB218">
        <v>24153.1</v>
      </c>
      <c r="AC218">
        <v>24916.69</v>
      </c>
      <c r="AD218">
        <v>1341.84</v>
      </c>
      <c r="AE218">
        <v>1384.26</v>
      </c>
      <c r="AF218">
        <v>72</v>
      </c>
      <c r="AG218">
        <v>90</v>
      </c>
      <c r="AH218" s="9">
        <f t="shared" si="3"/>
        <v>0.63</v>
      </c>
    </row>
    <row r="219" spans="1:34" x14ac:dyDescent="0.3">
      <c r="A219">
        <v>2022</v>
      </c>
      <c r="B219">
        <v>2302800</v>
      </c>
      <c r="C219" t="s">
        <v>35</v>
      </c>
      <c r="D219" t="s">
        <v>221</v>
      </c>
      <c r="E219" t="s">
        <v>431</v>
      </c>
      <c r="F219">
        <v>74174</v>
      </c>
      <c r="O219">
        <v>0</v>
      </c>
      <c r="P219">
        <v>0</v>
      </c>
      <c r="Q219">
        <f t="shared" si="4"/>
        <v>0</v>
      </c>
      <c r="R219">
        <f>ROUND(Q219*VLOOKUP(A219,IPCA!$D$2:$F$6,3,0),2)</f>
        <v>0</v>
      </c>
      <c r="Z219">
        <v>16</v>
      </c>
      <c r="AA219">
        <v>78</v>
      </c>
      <c r="AB219">
        <v>89550.04</v>
      </c>
      <c r="AC219">
        <v>92381.14</v>
      </c>
      <c r="AD219">
        <v>1148.08</v>
      </c>
      <c r="AE219">
        <v>1184.3699999999999</v>
      </c>
      <c r="AF219">
        <v>205</v>
      </c>
      <c r="AG219">
        <v>283</v>
      </c>
      <c r="AH219" s="9">
        <f t="shared" si="3"/>
        <v>0.61199999999999999</v>
      </c>
    </row>
    <row r="220" spans="1:34" x14ac:dyDescent="0.3">
      <c r="A220">
        <v>2022</v>
      </c>
      <c r="B220">
        <v>2302909</v>
      </c>
      <c r="C220" t="s">
        <v>36</v>
      </c>
      <c r="D220" t="s">
        <v>222</v>
      </c>
      <c r="E220" t="s">
        <v>419</v>
      </c>
      <c r="F220">
        <v>17254</v>
      </c>
      <c r="O220">
        <v>0</v>
      </c>
      <c r="P220">
        <v>0</v>
      </c>
      <c r="Q220">
        <f t="shared" si="4"/>
        <v>0</v>
      </c>
      <c r="R220">
        <f>ROUND(Q220*VLOOKUP(A220,IPCA!$D$2:$F$6,3,0),2)</f>
        <v>0</v>
      </c>
      <c r="Z220">
        <v>3</v>
      </c>
      <c r="AA220">
        <v>0</v>
      </c>
      <c r="AB220">
        <v>0</v>
      </c>
      <c r="AC220">
        <v>0</v>
      </c>
      <c r="AD220" t="s">
        <v>423</v>
      </c>
      <c r="AE220" t="s">
        <v>423</v>
      </c>
      <c r="AF220">
        <v>29</v>
      </c>
      <c r="AG220">
        <v>29</v>
      </c>
      <c r="AH220" s="9">
        <f t="shared" si="3"/>
        <v>0.61099999999999999</v>
      </c>
    </row>
    <row r="221" spans="1:34" x14ac:dyDescent="0.3">
      <c r="A221">
        <v>2022</v>
      </c>
      <c r="B221">
        <v>2303006</v>
      </c>
      <c r="C221" t="s">
        <v>37</v>
      </c>
      <c r="D221" t="s">
        <v>223</v>
      </c>
      <c r="E221" t="s">
        <v>431</v>
      </c>
      <c r="F221">
        <v>16377</v>
      </c>
      <c r="O221">
        <v>1094669.58</v>
      </c>
      <c r="P221">
        <v>1.08</v>
      </c>
      <c r="Q221">
        <f t="shared" si="4"/>
        <v>66.84</v>
      </c>
      <c r="R221">
        <f>ROUND(Q221*VLOOKUP(A221,IPCA!$D$2:$F$6,3,0),2)</f>
        <v>68.95</v>
      </c>
      <c r="Z221">
        <v>2</v>
      </c>
      <c r="AA221">
        <v>0</v>
      </c>
      <c r="AB221">
        <v>0</v>
      </c>
      <c r="AC221">
        <v>0</v>
      </c>
      <c r="AD221" t="s">
        <v>423</v>
      </c>
      <c r="AE221" t="s">
        <v>423</v>
      </c>
      <c r="AF221">
        <v>11</v>
      </c>
      <c r="AG221">
        <v>11</v>
      </c>
      <c r="AH221" s="9">
        <f t="shared" si="3"/>
        <v>0.59199999999999997</v>
      </c>
    </row>
    <row r="222" spans="1:34" x14ac:dyDescent="0.3">
      <c r="A222">
        <v>2022</v>
      </c>
      <c r="B222">
        <v>2303105</v>
      </c>
      <c r="C222" t="s">
        <v>38</v>
      </c>
      <c r="D222" t="s">
        <v>224</v>
      </c>
      <c r="E222" t="s">
        <v>424</v>
      </c>
      <c r="F222">
        <v>17632</v>
      </c>
      <c r="O222">
        <v>1596686.13</v>
      </c>
      <c r="P222">
        <v>2.04</v>
      </c>
      <c r="Q222">
        <f t="shared" si="4"/>
        <v>90.56</v>
      </c>
      <c r="R222">
        <f>ROUND(Q222*VLOOKUP(A222,IPCA!$D$2:$F$6,3,0),2)</f>
        <v>93.42</v>
      </c>
      <c r="Z222">
        <v>2</v>
      </c>
      <c r="AA222">
        <v>0</v>
      </c>
      <c r="AB222">
        <v>0</v>
      </c>
      <c r="AC222">
        <v>0</v>
      </c>
      <c r="AD222" t="s">
        <v>423</v>
      </c>
      <c r="AE222" t="s">
        <v>423</v>
      </c>
      <c r="AF222">
        <v>28</v>
      </c>
      <c r="AG222">
        <v>28</v>
      </c>
      <c r="AH222" s="9">
        <f t="shared" si="3"/>
        <v>0.59599999999999997</v>
      </c>
    </row>
    <row r="223" spans="1:34" x14ac:dyDescent="0.3">
      <c r="A223">
        <v>2022</v>
      </c>
      <c r="B223">
        <v>2303204</v>
      </c>
      <c r="C223" t="s">
        <v>39</v>
      </c>
      <c r="D223" t="s">
        <v>225</v>
      </c>
      <c r="E223" t="s">
        <v>418</v>
      </c>
      <c r="F223">
        <v>26320</v>
      </c>
      <c r="O223">
        <v>968793.16</v>
      </c>
      <c r="P223">
        <v>1.01</v>
      </c>
      <c r="Q223">
        <f t="shared" si="4"/>
        <v>36.81</v>
      </c>
      <c r="R223">
        <f>ROUND(Q223*VLOOKUP(A223,IPCA!$D$2:$F$6,3,0),2)</f>
        <v>37.97</v>
      </c>
      <c r="Z223">
        <v>6</v>
      </c>
      <c r="AA223">
        <v>3</v>
      </c>
      <c r="AB223">
        <v>3763.83</v>
      </c>
      <c r="AC223">
        <v>3882.82</v>
      </c>
      <c r="AD223">
        <v>1254.6099999999999</v>
      </c>
      <c r="AE223">
        <v>1294.27</v>
      </c>
      <c r="AF223">
        <v>51</v>
      </c>
      <c r="AG223">
        <v>54</v>
      </c>
      <c r="AH223" s="9">
        <f t="shared" si="3"/>
        <v>0.57799999999999996</v>
      </c>
    </row>
    <row r="224" spans="1:34" x14ac:dyDescent="0.3">
      <c r="A224">
        <v>2022</v>
      </c>
      <c r="B224">
        <v>2303303</v>
      </c>
      <c r="C224" t="s">
        <v>40</v>
      </c>
      <c r="D224" t="s">
        <v>226</v>
      </c>
      <c r="E224" t="s">
        <v>421</v>
      </c>
      <c r="F224">
        <v>17015</v>
      </c>
      <c r="O224">
        <v>148090</v>
      </c>
      <c r="P224">
        <v>0.23</v>
      </c>
      <c r="Q224">
        <f t="shared" si="4"/>
        <v>8.6999999999999993</v>
      </c>
      <c r="R224">
        <f>ROUND(Q224*VLOOKUP(A224,IPCA!$D$2:$F$6,3,0),2)</f>
        <v>8.98</v>
      </c>
      <c r="Z224">
        <v>2</v>
      </c>
      <c r="AA224">
        <v>4</v>
      </c>
      <c r="AB224">
        <v>5388.01</v>
      </c>
      <c r="AC224">
        <v>5558.35</v>
      </c>
      <c r="AD224">
        <v>1347</v>
      </c>
      <c r="AE224">
        <v>1389.59</v>
      </c>
      <c r="AF224">
        <v>21</v>
      </c>
      <c r="AG224">
        <v>25</v>
      </c>
      <c r="AH224" s="9">
        <f t="shared" si="3"/>
        <v>0.59699999999999998</v>
      </c>
    </row>
    <row r="225" spans="1:34" x14ac:dyDescent="0.3">
      <c r="A225">
        <v>2022</v>
      </c>
      <c r="B225">
        <v>2303402</v>
      </c>
      <c r="C225" t="s">
        <v>41</v>
      </c>
      <c r="D225" t="s">
        <v>227</v>
      </c>
      <c r="E225" t="s">
        <v>432</v>
      </c>
      <c r="F225">
        <v>17210</v>
      </c>
      <c r="O225">
        <v>927969</v>
      </c>
      <c r="P225">
        <v>1.24</v>
      </c>
      <c r="Q225">
        <f t="shared" si="4"/>
        <v>53.92</v>
      </c>
      <c r="R225">
        <f>ROUND(Q225*VLOOKUP(A225,IPCA!$D$2:$F$6,3,0),2)</f>
        <v>55.62</v>
      </c>
      <c r="Z225">
        <v>1</v>
      </c>
      <c r="AA225">
        <v>5</v>
      </c>
      <c r="AB225">
        <v>6228.35</v>
      </c>
      <c r="AC225">
        <v>6425.26</v>
      </c>
      <c r="AD225">
        <v>1245.67</v>
      </c>
      <c r="AE225">
        <v>1285.05</v>
      </c>
      <c r="AF225">
        <v>29</v>
      </c>
      <c r="AG225">
        <v>34</v>
      </c>
      <c r="AH225" s="9">
        <f t="shared" si="3"/>
        <v>0.59299999999999997</v>
      </c>
    </row>
    <row r="226" spans="1:34" x14ac:dyDescent="0.3">
      <c r="A226">
        <v>2022</v>
      </c>
      <c r="B226">
        <v>2303501</v>
      </c>
      <c r="C226" t="s">
        <v>42</v>
      </c>
      <c r="D226" t="s">
        <v>228</v>
      </c>
      <c r="E226" t="s">
        <v>427</v>
      </c>
      <c r="F226">
        <v>72720</v>
      </c>
      <c r="O226">
        <v>1053552.27</v>
      </c>
      <c r="P226">
        <v>0.38</v>
      </c>
      <c r="Q226">
        <f t="shared" si="4"/>
        <v>14.49</v>
      </c>
      <c r="R226">
        <f>ROUND(Q226*VLOOKUP(A226,IPCA!$D$2:$F$6,3,0),2)</f>
        <v>14.95</v>
      </c>
      <c r="Z226">
        <v>15</v>
      </c>
      <c r="AA226">
        <v>36</v>
      </c>
      <c r="AB226">
        <v>47817.63</v>
      </c>
      <c r="AC226">
        <v>49329.37</v>
      </c>
      <c r="AD226">
        <v>1328.27</v>
      </c>
      <c r="AE226">
        <v>1370.26</v>
      </c>
      <c r="AF226">
        <v>175</v>
      </c>
      <c r="AG226">
        <v>211</v>
      </c>
      <c r="AH226" s="9">
        <f t="shared" si="3"/>
        <v>0.64600000000000002</v>
      </c>
    </row>
    <row r="227" spans="1:34" x14ac:dyDescent="0.3">
      <c r="A227">
        <v>2022</v>
      </c>
      <c r="B227">
        <v>2303600</v>
      </c>
      <c r="C227" t="s">
        <v>43</v>
      </c>
      <c r="D227" t="s">
        <v>229</v>
      </c>
      <c r="E227" t="s">
        <v>421</v>
      </c>
      <c r="F227">
        <v>10243</v>
      </c>
      <c r="O227">
        <v>239974.12</v>
      </c>
      <c r="P227">
        <v>0.46</v>
      </c>
      <c r="Q227">
        <f t="shared" si="4"/>
        <v>23.43</v>
      </c>
      <c r="R227">
        <f>ROUND(Q227*VLOOKUP(A227,IPCA!$D$2:$F$6,3,0),2)</f>
        <v>24.17</v>
      </c>
      <c r="Z227">
        <v>1</v>
      </c>
      <c r="AA227">
        <v>0</v>
      </c>
      <c r="AB227">
        <v>0</v>
      </c>
      <c r="AC227">
        <v>0</v>
      </c>
      <c r="AD227" t="s">
        <v>423</v>
      </c>
      <c r="AE227" t="s">
        <v>423</v>
      </c>
      <c r="AF227">
        <v>5</v>
      </c>
      <c r="AG227">
        <v>5</v>
      </c>
      <c r="AH227" s="9">
        <f t="shared" si="3"/>
        <v>0.61799999999999999</v>
      </c>
    </row>
    <row r="228" spans="1:34" x14ac:dyDescent="0.3">
      <c r="A228">
        <v>2022</v>
      </c>
      <c r="B228">
        <v>2303659</v>
      </c>
      <c r="C228" t="s">
        <v>44</v>
      </c>
      <c r="D228" t="s">
        <v>230</v>
      </c>
      <c r="E228" t="s">
        <v>429</v>
      </c>
      <c r="F228">
        <v>10444</v>
      </c>
      <c r="O228">
        <v>1133108.67</v>
      </c>
      <c r="P228">
        <v>1.84</v>
      </c>
      <c r="Q228">
        <f t="shared" si="4"/>
        <v>108.49</v>
      </c>
      <c r="R228">
        <f>ROUND(Q228*VLOOKUP(A228,IPCA!$D$2:$F$6,3,0),2)</f>
        <v>111.92</v>
      </c>
      <c r="Z228">
        <v>0</v>
      </c>
      <c r="AA228">
        <v>0</v>
      </c>
      <c r="AB228">
        <v>0</v>
      </c>
      <c r="AC228">
        <v>0</v>
      </c>
      <c r="AD228" t="s">
        <v>423</v>
      </c>
      <c r="AE228" t="s">
        <v>423</v>
      </c>
      <c r="AF228">
        <v>6</v>
      </c>
      <c r="AG228">
        <v>6</v>
      </c>
      <c r="AH228" s="9">
        <f t="shared" si="3"/>
        <v>0.60899999999999999</v>
      </c>
    </row>
    <row r="229" spans="1:34" x14ac:dyDescent="0.3">
      <c r="A229">
        <v>2022</v>
      </c>
      <c r="B229">
        <v>2303709</v>
      </c>
      <c r="C229" t="s">
        <v>45</v>
      </c>
      <c r="D229" t="s">
        <v>231</v>
      </c>
      <c r="E229" t="s">
        <v>427</v>
      </c>
      <c r="F229">
        <v>355679</v>
      </c>
      <c r="O229">
        <v>868950.69</v>
      </c>
      <c r="P229">
        <v>0.06</v>
      </c>
      <c r="Q229">
        <f t="shared" si="4"/>
        <v>2.44</v>
      </c>
      <c r="R229">
        <f>ROUND(Q229*VLOOKUP(A229,IPCA!$D$2:$F$6,3,0),2)</f>
        <v>2.52</v>
      </c>
      <c r="Z229">
        <v>48</v>
      </c>
      <c r="AA229">
        <v>404</v>
      </c>
      <c r="AB229">
        <v>597226.68000000005</v>
      </c>
      <c r="AC229">
        <v>616107.84</v>
      </c>
      <c r="AD229">
        <v>1478.28</v>
      </c>
      <c r="AE229">
        <v>1525.02</v>
      </c>
      <c r="AF229">
        <v>1452</v>
      </c>
      <c r="AG229">
        <v>1856</v>
      </c>
      <c r="AH229" s="9">
        <f t="shared" si="3"/>
        <v>0.68200000000000005</v>
      </c>
    </row>
    <row r="230" spans="1:34" x14ac:dyDescent="0.3">
      <c r="A230">
        <v>2022</v>
      </c>
      <c r="B230">
        <v>2303808</v>
      </c>
      <c r="C230" t="s">
        <v>46</v>
      </c>
      <c r="D230" t="s">
        <v>232</v>
      </c>
      <c r="E230" t="s">
        <v>421</v>
      </c>
      <c r="F230">
        <v>22344</v>
      </c>
      <c r="O230">
        <v>382993.62</v>
      </c>
      <c r="P230">
        <v>0.43</v>
      </c>
      <c r="Q230">
        <f t="shared" si="4"/>
        <v>17.14</v>
      </c>
      <c r="R230">
        <f>ROUND(Q230*VLOOKUP(A230,IPCA!$D$2:$F$6,3,0),2)</f>
        <v>17.68</v>
      </c>
      <c r="Z230">
        <v>2</v>
      </c>
      <c r="AA230">
        <v>15</v>
      </c>
      <c r="AB230">
        <v>17690.310000000001</v>
      </c>
      <c r="AC230">
        <v>18249.580000000002</v>
      </c>
      <c r="AD230">
        <v>1179.3499999999999</v>
      </c>
      <c r="AE230">
        <v>1216.6400000000001</v>
      </c>
      <c r="AF230">
        <v>26</v>
      </c>
      <c r="AG230">
        <v>41</v>
      </c>
      <c r="AH230" s="9">
        <f t="shared" si="3"/>
        <v>0.627</v>
      </c>
    </row>
    <row r="231" spans="1:34" x14ac:dyDescent="0.3">
      <c r="A231">
        <v>2022</v>
      </c>
      <c r="B231">
        <v>2303907</v>
      </c>
      <c r="C231" t="s">
        <v>47</v>
      </c>
      <c r="D231" t="s">
        <v>233</v>
      </c>
      <c r="E231" t="s">
        <v>420</v>
      </c>
      <c r="F231">
        <v>12462</v>
      </c>
      <c r="O231">
        <v>14561</v>
      </c>
      <c r="P231">
        <v>0.03</v>
      </c>
      <c r="Q231">
        <f t="shared" si="4"/>
        <v>1.17</v>
      </c>
      <c r="R231">
        <f>ROUND(Q231*VLOOKUP(A231,IPCA!$D$2:$F$6,3,0),2)</f>
        <v>1.21</v>
      </c>
      <c r="Z231">
        <v>2</v>
      </c>
      <c r="AA231">
        <v>0</v>
      </c>
      <c r="AB231">
        <v>0</v>
      </c>
      <c r="AC231">
        <v>0</v>
      </c>
      <c r="AD231" t="s">
        <v>423</v>
      </c>
      <c r="AE231" t="s">
        <v>423</v>
      </c>
      <c r="AF231">
        <v>9</v>
      </c>
      <c r="AG231">
        <v>9</v>
      </c>
      <c r="AH231" s="9">
        <f t="shared" si="3"/>
        <v>0.58599999999999997</v>
      </c>
    </row>
    <row r="232" spans="1:34" x14ac:dyDescent="0.3">
      <c r="A232">
        <v>2022</v>
      </c>
      <c r="B232">
        <v>2303931</v>
      </c>
      <c r="C232" t="s">
        <v>48</v>
      </c>
      <c r="D232" t="s">
        <v>234</v>
      </c>
      <c r="E232" t="s">
        <v>430</v>
      </c>
      <c r="F232">
        <v>12113</v>
      </c>
      <c r="O232">
        <v>956808.55</v>
      </c>
      <c r="P232">
        <v>1.5</v>
      </c>
      <c r="Q232">
        <f t="shared" si="4"/>
        <v>78.989999999999995</v>
      </c>
      <c r="R232">
        <f>ROUND(Q232*VLOOKUP(A232,IPCA!$D$2:$F$6,3,0),2)</f>
        <v>81.489999999999995</v>
      </c>
      <c r="Z232">
        <v>2</v>
      </c>
      <c r="AA232">
        <v>0</v>
      </c>
      <c r="AB232">
        <v>0</v>
      </c>
      <c r="AC232">
        <v>0</v>
      </c>
      <c r="AD232" t="s">
        <v>423</v>
      </c>
      <c r="AE232" t="s">
        <v>423</v>
      </c>
      <c r="AF232">
        <v>8</v>
      </c>
      <c r="AG232">
        <v>8</v>
      </c>
      <c r="AH232" s="9">
        <f t="shared" si="3"/>
        <v>0.58499999999999996</v>
      </c>
    </row>
    <row r="233" spans="1:34" x14ac:dyDescent="0.3">
      <c r="A233">
        <v>2022</v>
      </c>
      <c r="B233">
        <v>2303956</v>
      </c>
      <c r="C233" t="s">
        <v>49</v>
      </c>
      <c r="D233" t="s">
        <v>235</v>
      </c>
      <c r="E233" t="s">
        <v>427</v>
      </c>
      <c r="F233">
        <v>20163</v>
      </c>
      <c r="O233">
        <v>2223015.71</v>
      </c>
      <c r="P233">
        <v>2.23</v>
      </c>
      <c r="Q233">
        <f t="shared" si="4"/>
        <v>110.25</v>
      </c>
      <c r="R233">
        <f>ROUND(Q233*VLOOKUP(A233,IPCA!$D$2:$F$6,3,0),2)</f>
        <v>113.74</v>
      </c>
      <c r="Z233">
        <v>2</v>
      </c>
      <c r="AA233">
        <v>20</v>
      </c>
      <c r="AB233">
        <v>26149.360000000001</v>
      </c>
      <c r="AC233">
        <v>26976.07</v>
      </c>
      <c r="AD233">
        <v>1307.47</v>
      </c>
      <c r="AE233">
        <v>1348.8</v>
      </c>
      <c r="AF233">
        <v>36</v>
      </c>
      <c r="AG233">
        <v>56</v>
      </c>
      <c r="AH233" s="9">
        <f t="shared" si="3"/>
        <v>0.60399999999999998</v>
      </c>
    </row>
    <row r="234" spans="1:34" x14ac:dyDescent="0.3">
      <c r="A234">
        <v>2022</v>
      </c>
      <c r="B234">
        <v>2304004</v>
      </c>
      <c r="C234" t="s">
        <v>50</v>
      </c>
      <c r="D234" t="s">
        <v>236</v>
      </c>
      <c r="E234" t="s">
        <v>424</v>
      </c>
      <c r="F234">
        <v>20953</v>
      </c>
      <c r="O234">
        <v>110160</v>
      </c>
      <c r="P234">
        <v>0.12</v>
      </c>
      <c r="Q234">
        <f t="shared" si="4"/>
        <v>5.26</v>
      </c>
      <c r="R234">
        <f>ROUND(Q234*VLOOKUP(A234,IPCA!$D$2:$F$6,3,0),2)</f>
        <v>5.43</v>
      </c>
      <c r="Z234">
        <v>3</v>
      </c>
      <c r="AA234">
        <v>18</v>
      </c>
      <c r="AB234">
        <v>22924.54</v>
      </c>
      <c r="AC234">
        <v>23649.29</v>
      </c>
      <c r="AD234">
        <v>1273.5899999999999</v>
      </c>
      <c r="AE234">
        <v>1313.85</v>
      </c>
      <c r="AF234">
        <v>26</v>
      </c>
      <c r="AG234">
        <v>44</v>
      </c>
      <c r="AH234" s="9">
        <f t="shared" si="3"/>
        <v>0.61</v>
      </c>
    </row>
    <row r="235" spans="1:34" x14ac:dyDescent="0.3">
      <c r="A235">
        <v>2022</v>
      </c>
      <c r="B235">
        <v>2304103</v>
      </c>
      <c r="C235" t="s">
        <v>51</v>
      </c>
      <c r="D235" t="s">
        <v>237</v>
      </c>
      <c r="E235" t="s">
        <v>429</v>
      </c>
      <c r="F235">
        <v>76390</v>
      </c>
      <c r="O235">
        <v>335350</v>
      </c>
      <c r="P235">
        <v>0.12</v>
      </c>
      <c r="Q235">
        <f t="shared" si="4"/>
        <v>4.3899999999999997</v>
      </c>
      <c r="R235">
        <f>ROUND(Q235*VLOOKUP(A235,IPCA!$D$2:$F$6,3,0),2)</f>
        <v>4.53</v>
      </c>
      <c r="Z235">
        <v>6</v>
      </c>
      <c r="AA235">
        <v>67</v>
      </c>
      <c r="AB235">
        <v>97799.02</v>
      </c>
      <c r="AC235">
        <v>100890.91</v>
      </c>
      <c r="AD235">
        <v>1459.69</v>
      </c>
      <c r="AE235">
        <v>1505.83</v>
      </c>
      <c r="AF235">
        <v>209</v>
      </c>
      <c r="AG235">
        <v>276</v>
      </c>
      <c r="AH235" s="9">
        <f t="shared" si="3"/>
        <v>0.64400000000000002</v>
      </c>
    </row>
    <row r="236" spans="1:34" x14ac:dyDescent="0.3">
      <c r="A236">
        <v>2022</v>
      </c>
      <c r="B236">
        <v>2304202</v>
      </c>
      <c r="C236" t="s">
        <v>52</v>
      </c>
      <c r="D236" t="s">
        <v>238</v>
      </c>
      <c r="E236" t="s">
        <v>418</v>
      </c>
      <c r="F236">
        <v>131050</v>
      </c>
      <c r="O236">
        <v>2665121.21</v>
      </c>
      <c r="P236">
        <v>0.57999999999999996</v>
      </c>
      <c r="Q236">
        <f t="shared" si="4"/>
        <v>20.34</v>
      </c>
      <c r="R236">
        <f>ROUND(Q236*VLOOKUP(A236,IPCA!$D$2:$F$6,3,0),2)</f>
        <v>20.98</v>
      </c>
      <c r="Z236">
        <v>32</v>
      </c>
      <c r="AA236">
        <v>253</v>
      </c>
      <c r="AB236">
        <v>293092.88</v>
      </c>
      <c r="AC236">
        <v>302358.93</v>
      </c>
      <c r="AD236">
        <v>1158.47</v>
      </c>
      <c r="AE236">
        <v>1195.0899999999999</v>
      </c>
      <c r="AF236">
        <v>529</v>
      </c>
      <c r="AG236">
        <v>782</v>
      </c>
      <c r="AH236" s="9">
        <f t="shared" si="3"/>
        <v>0.71299999999999997</v>
      </c>
    </row>
    <row r="237" spans="1:34" x14ac:dyDescent="0.3">
      <c r="A237">
        <v>2022</v>
      </c>
      <c r="B237">
        <v>2304236</v>
      </c>
      <c r="C237" t="s">
        <v>53</v>
      </c>
      <c r="D237" t="s">
        <v>239</v>
      </c>
      <c r="E237" t="s">
        <v>432</v>
      </c>
      <c r="F237">
        <v>17481</v>
      </c>
      <c r="O237">
        <v>1676530.12</v>
      </c>
      <c r="P237">
        <v>1.91</v>
      </c>
      <c r="Q237">
        <f t="shared" si="4"/>
        <v>95.91</v>
      </c>
      <c r="R237">
        <f>ROUND(Q237*VLOOKUP(A237,IPCA!$D$2:$F$6,3,0),2)</f>
        <v>98.94</v>
      </c>
      <c r="Z237">
        <v>1</v>
      </c>
      <c r="AA237">
        <v>9</v>
      </c>
      <c r="AB237">
        <v>9692.31</v>
      </c>
      <c r="AC237">
        <v>9998.73</v>
      </c>
      <c r="AD237">
        <v>1076.92</v>
      </c>
      <c r="AE237">
        <v>1110.97</v>
      </c>
      <c r="AF237">
        <v>36</v>
      </c>
      <c r="AG237">
        <v>45</v>
      </c>
      <c r="AH237" s="9">
        <f t="shared" si="3"/>
        <v>0.59</v>
      </c>
    </row>
    <row r="238" spans="1:34" x14ac:dyDescent="0.3">
      <c r="A238">
        <v>2022</v>
      </c>
      <c r="B238">
        <v>2304251</v>
      </c>
      <c r="C238" t="s">
        <v>54</v>
      </c>
      <c r="D238" t="s">
        <v>240</v>
      </c>
      <c r="E238" t="s">
        <v>420</v>
      </c>
      <c r="F238">
        <v>29761</v>
      </c>
      <c r="O238">
        <v>604337.30000000005</v>
      </c>
      <c r="P238">
        <v>0.46</v>
      </c>
      <c r="Q238">
        <f t="shared" si="4"/>
        <v>20.309999999999999</v>
      </c>
      <c r="R238">
        <f>ROUND(Q238*VLOOKUP(A238,IPCA!$D$2:$F$6,3,0),2)</f>
        <v>20.95</v>
      </c>
      <c r="Z238">
        <v>8</v>
      </c>
      <c r="AA238">
        <v>113</v>
      </c>
      <c r="AB238">
        <v>142232.43</v>
      </c>
      <c r="AC238">
        <v>146729.07</v>
      </c>
      <c r="AD238">
        <v>1258.69</v>
      </c>
      <c r="AE238">
        <v>1298.49</v>
      </c>
      <c r="AF238">
        <v>111</v>
      </c>
      <c r="AG238">
        <v>224</v>
      </c>
      <c r="AH238" s="9">
        <f t="shared" si="3"/>
        <v>0.63200000000000001</v>
      </c>
    </row>
    <row r="239" spans="1:34" x14ac:dyDescent="0.3">
      <c r="A239">
        <v>2022</v>
      </c>
      <c r="B239">
        <v>2304269</v>
      </c>
      <c r="C239" t="s">
        <v>55</v>
      </c>
      <c r="D239" t="s">
        <v>241</v>
      </c>
      <c r="E239" t="s">
        <v>430</v>
      </c>
      <c r="F239">
        <v>8932</v>
      </c>
      <c r="O239">
        <v>120311.51</v>
      </c>
      <c r="P239">
        <v>0.28000000000000003</v>
      </c>
      <c r="Q239">
        <f t="shared" si="4"/>
        <v>13.47</v>
      </c>
      <c r="R239">
        <f>ROUND(Q239*VLOOKUP(A239,IPCA!$D$2:$F$6,3,0),2)</f>
        <v>13.9</v>
      </c>
      <c r="Z239">
        <v>1</v>
      </c>
      <c r="AA239">
        <v>1</v>
      </c>
      <c r="AB239">
        <v>1249.03</v>
      </c>
      <c r="AC239">
        <v>1288.52</v>
      </c>
      <c r="AD239">
        <v>1249.03</v>
      </c>
      <c r="AE239">
        <v>1288.52</v>
      </c>
      <c r="AF239">
        <v>14</v>
      </c>
      <c r="AG239">
        <v>15</v>
      </c>
      <c r="AH239" s="9">
        <f t="shared" si="3"/>
        <v>0.60899999999999999</v>
      </c>
    </row>
    <row r="240" spans="1:34" x14ac:dyDescent="0.3">
      <c r="A240">
        <v>2022</v>
      </c>
      <c r="B240">
        <v>2304277</v>
      </c>
      <c r="C240" t="s">
        <v>56</v>
      </c>
      <c r="D240" t="s">
        <v>242</v>
      </c>
      <c r="E240" t="s">
        <v>425</v>
      </c>
      <c r="F240">
        <v>6474</v>
      </c>
      <c r="O240">
        <v>480998.31</v>
      </c>
      <c r="P240">
        <v>1.34</v>
      </c>
      <c r="Q240">
        <f t="shared" si="4"/>
        <v>74.3</v>
      </c>
      <c r="R240">
        <f>ROUND(Q240*VLOOKUP(A240,IPCA!$D$2:$F$6,3,0),2)</f>
        <v>76.650000000000006</v>
      </c>
      <c r="Z240">
        <v>3</v>
      </c>
      <c r="AA240">
        <v>0</v>
      </c>
      <c r="AB240">
        <v>0</v>
      </c>
      <c r="AC240">
        <v>0</v>
      </c>
      <c r="AD240" t="s">
        <v>423</v>
      </c>
      <c r="AE240" t="s">
        <v>423</v>
      </c>
      <c r="AF240">
        <v>6</v>
      </c>
      <c r="AG240">
        <v>6</v>
      </c>
      <c r="AH240" s="9">
        <f t="shared" si="3"/>
        <v>0.61</v>
      </c>
    </row>
    <row r="241" spans="1:34" x14ac:dyDescent="0.3">
      <c r="A241">
        <v>2022</v>
      </c>
      <c r="B241">
        <v>2304285</v>
      </c>
      <c r="C241" t="s">
        <v>57</v>
      </c>
      <c r="D241" t="s">
        <v>243</v>
      </c>
      <c r="E241" t="s">
        <v>427</v>
      </c>
      <c r="F241">
        <v>74170</v>
      </c>
      <c r="O241">
        <v>2798040</v>
      </c>
      <c r="P241">
        <v>0.48</v>
      </c>
      <c r="Q241">
        <f t="shared" si="4"/>
        <v>37.72</v>
      </c>
      <c r="R241">
        <f>ROUND(Q241*VLOOKUP(A241,IPCA!$D$2:$F$6,3,0),2)</f>
        <v>38.909999999999997</v>
      </c>
      <c r="Z241">
        <v>75</v>
      </c>
      <c r="AA241">
        <v>1082</v>
      </c>
      <c r="AB241">
        <v>2704436.29</v>
      </c>
      <c r="AC241">
        <v>2789936.33</v>
      </c>
      <c r="AD241">
        <v>2499.48</v>
      </c>
      <c r="AE241">
        <v>2578.5</v>
      </c>
      <c r="AF241">
        <v>507</v>
      </c>
      <c r="AG241">
        <v>1589</v>
      </c>
      <c r="AH241" s="9">
        <f t="shared" si="3"/>
        <v>0.70099999999999996</v>
      </c>
    </row>
    <row r="242" spans="1:34" x14ac:dyDescent="0.3">
      <c r="A242">
        <v>2022</v>
      </c>
      <c r="B242">
        <v>2304301</v>
      </c>
      <c r="C242" t="s">
        <v>58</v>
      </c>
      <c r="D242" t="s">
        <v>244</v>
      </c>
      <c r="E242" t="s">
        <v>418</v>
      </c>
      <c r="F242">
        <v>18217</v>
      </c>
      <c r="O242">
        <v>1120262.95</v>
      </c>
      <c r="P242">
        <v>1.35</v>
      </c>
      <c r="Q242">
        <f t="shared" si="4"/>
        <v>61.5</v>
      </c>
      <c r="R242">
        <f>ROUND(Q242*VLOOKUP(A242,IPCA!$D$2:$F$6,3,0),2)</f>
        <v>63.44</v>
      </c>
      <c r="Z242">
        <v>2</v>
      </c>
      <c r="AA242">
        <v>2</v>
      </c>
      <c r="AB242">
        <v>575.70000000000005</v>
      </c>
      <c r="AC242">
        <v>593.9</v>
      </c>
      <c r="AD242">
        <v>287.85000000000002</v>
      </c>
      <c r="AE242">
        <v>296.95</v>
      </c>
      <c r="AF242">
        <v>17</v>
      </c>
      <c r="AG242">
        <v>19</v>
      </c>
      <c r="AH242" s="9">
        <f t="shared" si="3"/>
        <v>0.63300000000000001</v>
      </c>
    </row>
    <row r="243" spans="1:34" x14ac:dyDescent="0.3">
      <c r="A243">
        <v>2022</v>
      </c>
      <c r="B243">
        <v>2304350</v>
      </c>
      <c r="C243" t="s">
        <v>59</v>
      </c>
      <c r="D243" t="s">
        <v>245</v>
      </c>
      <c r="E243" t="s">
        <v>424</v>
      </c>
      <c r="F243">
        <v>24173</v>
      </c>
      <c r="O243">
        <v>1796639.82</v>
      </c>
      <c r="P243">
        <v>1.89</v>
      </c>
      <c r="Q243">
        <f t="shared" si="4"/>
        <v>74.319999999999993</v>
      </c>
      <c r="R243">
        <f>ROUND(Q243*VLOOKUP(A243,IPCA!$D$2:$F$6,3,0),2)</f>
        <v>76.67</v>
      </c>
      <c r="Z243">
        <v>1</v>
      </c>
      <c r="AA243">
        <v>5</v>
      </c>
      <c r="AB243">
        <v>6510.05</v>
      </c>
      <c r="AC243">
        <v>6715.86</v>
      </c>
      <c r="AD243">
        <v>1302.01</v>
      </c>
      <c r="AE243">
        <v>1343.17</v>
      </c>
      <c r="AF243">
        <v>48</v>
      </c>
      <c r="AG243">
        <v>53</v>
      </c>
      <c r="AH243" s="9">
        <f t="shared" si="3"/>
        <v>0.64400000000000002</v>
      </c>
    </row>
    <row r="244" spans="1:34" x14ac:dyDescent="0.3">
      <c r="A244">
        <v>2022</v>
      </c>
      <c r="B244">
        <v>2304400</v>
      </c>
      <c r="C244" t="s">
        <v>60</v>
      </c>
      <c r="D244" t="s">
        <v>246</v>
      </c>
      <c r="E244" t="s">
        <v>427</v>
      </c>
      <c r="F244">
        <v>2428708</v>
      </c>
      <c r="O244">
        <v>41558935.520000003</v>
      </c>
      <c r="P244">
        <v>0.43</v>
      </c>
      <c r="Q244">
        <f t="shared" si="4"/>
        <v>17.11</v>
      </c>
      <c r="R244">
        <f>ROUND(Q244*VLOOKUP(A244,IPCA!$D$2:$F$6,3,0),2)</f>
        <v>17.649999999999999</v>
      </c>
      <c r="Z244">
        <v>1899</v>
      </c>
      <c r="AA244">
        <v>16054</v>
      </c>
      <c r="AB244">
        <v>35433863.719999999</v>
      </c>
      <c r="AC244">
        <v>36554096</v>
      </c>
      <c r="AD244">
        <v>2207.17</v>
      </c>
      <c r="AE244">
        <v>2276.9499999999998</v>
      </c>
      <c r="AF244">
        <v>20888</v>
      </c>
      <c r="AG244">
        <v>36942</v>
      </c>
      <c r="AH244" s="9">
        <f t="shared" si="3"/>
        <v>0.754</v>
      </c>
    </row>
    <row r="245" spans="1:34" x14ac:dyDescent="0.3">
      <c r="A245">
        <v>2022</v>
      </c>
      <c r="B245">
        <v>2304459</v>
      </c>
      <c r="C245" t="s">
        <v>61</v>
      </c>
      <c r="D245" t="s">
        <v>247</v>
      </c>
      <c r="E245" t="s">
        <v>428</v>
      </c>
      <c r="F245">
        <v>17294</v>
      </c>
      <c r="O245">
        <v>139149</v>
      </c>
      <c r="P245">
        <v>0.16</v>
      </c>
      <c r="Q245">
        <f t="shared" si="4"/>
        <v>8.0500000000000007</v>
      </c>
      <c r="R245">
        <f>ROUND(Q245*VLOOKUP(A245,IPCA!$D$2:$F$6,3,0),2)</f>
        <v>8.3000000000000007</v>
      </c>
      <c r="Z245">
        <v>3</v>
      </c>
      <c r="AA245">
        <v>20</v>
      </c>
      <c r="AB245">
        <v>24408.52</v>
      </c>
      <c r="AC245">
        <v>25180.19</v>
      </c>
      <c r="AD245">
        <v>1220.43</v>
      </c>
      <c r="AE245">
        <v>1259.01</v>
      </c>
      <c r="AF245">
        <v>29</v>
      </c>
      <c r="AG245">
        <v>49</v>
      </c>
      <c r="AH245" s="9">
        <f t="shared" si="3"/>
        <v>0.624</v>
      </c>
    </row>
    <row r="246" spans="1:34" x14ac:dyDescent="0.3">
      <c r="A246">
        <v>2022</v>
      </c>
      <c r="B246">
        <v>2304509</v>
      </c>
      <c r="C246" t="s">
        <v>62</v>
      </c>
      <c r="D246" t="s">
        <v>248</v>
      </c>
      <c r="E246" t="s">
        <v>424</v>
      </c>
      <c r="F246">
        <v>15657</v>
      </c>
      <c r="O246">
        <v>898127.16</v>
      </c>
      <c r="P246">
        <v>1.21</v>
      </c>
      <c r="Q246">
        <f t="shared" si="4"/>
        <v>57.36</v>
      </c>
      <c r="R246">
        <f>ROUND(Q246*VLOOKUP(A246,IPCA!$D$2:$F$6,3,0),2)</f>
        <v>59.17</v>
      </c>
      <c r="Z246">
        <v>4</v>
      </c>
      <c r="AA246">
        <v>10</v>
      </c>
      <c r="AB246">
        <v>19848.04</v>
      </c>
      <c r="AC246">
        <v>20475.53</v>
      </c>
      <c r="AD246">
        <v>1984.8</v>
      </c>
      <c r="AE246">
        <v>2047.55</v>
      </c>
      <c r="AF246">
        <v>27</v>
      </c>
      <c r="AG246">
        <v>37</v>
      </c>
      <c r="AH246" s="9">
        <f t="shared" si="3"/>
        <v>0.60399999999999998</v>
      </c>
    </row>
    <row r="247" spans="1:34" x14ac:dyDescent="0.3">
      <c r="A247">
        <v>2022</v>
      </c>
      <c r="B247">
        <v>2304608</v>
      </c>
      <c r="C247" t="s">
        <v>63</v>
      </c>
      <c r="D247" t="s">
        <v>249</v>
      </c>
      <c r="E247" t="s">
        <v>426</v>
      </c>
      <c r="F247">
        <v>6734</v>
      </c>
      <c r="O247">
        <v>492852.23</v>
      </c>
      <c r="P247">
        <v>1.1000000000000001</v>
      </c>
      <c r="Q247">
        <f t="shared" si="4"/>
        <v>73.19</v>
      </c>
      <c r="R247">
        <f>ROUND(Q247*VLOOKUP(A247,IPCA!$D$2:$F$6,3,0),2)</f>
        <v>75.5</v>
      </c>
      <c r="Z247">
        <v>0</v>
      </c>
      <c r="AA247">
        <v>2</v>
      </c>
      <c r="AB247">
        <v>2424</v>
      </c>
      <c r="AC247">
        <v>2500.63</v>
      </c>
      <c r="AD247">
        <v>1212</v>
      </c>
      <c r="AE247">
        <v>1250.32</v>
      </c>
      <c r="AF247">
        <v>5</v>
      </c>
      <c r="AG247">
        <v>7</v>
      </c>
      <c r="AH247" s="9">
        <f t="shared" si="3"/>
        <v>0.56799999999999995</v>
      </c>
    </row>
    <row r="248" spans="1:34" x14ac:dyDescent="0.3">
      <c r="A248">
        <v>2022</v>
      </c>
      <c r="B248">
        <v>2304657</v>
      </c>
      <c r="C248" t="s">
        <v>64</v>
      </c>
      <c r="D248" t="s">
        <v>250</v>
      </c>
      <c r="E248" t="s">
        <v>424</v>
      </c>
      <c r="F248">
        <v>13801</v>
      </c>
      <c r="O248">
        <v>1298748.82</v>
      </c>
      <c r="P248">
        <v>1.89</v>
      </c>
      <c r="Q248">
        <f t="shared" si="4"/>
        <v>94.11</v>
      </c>
      <c r="R248">
        <f>ROUND(Q248*VLOOKUP(A248,IPCA!$D$2:$F$6,3,0),2)</f>
        <v>97.09</v>
      </c>
      <c r="Z248">
        <v>3</v>
      </c>
      <c r="AA248">
        <v>0</v>
      </c>
      <c r="AB248">
        <v>0</v>
      </c>
      <c r="AC248">
        <v>0</v>
      </c>
      <c r="AD248" t="s">
        <v>423</v>
      </c>
      <c r="AE248" t="s">
        <v>423</v>
      </c>
      <c r="AF248">
        <v>18</v>
      </c>
      <c r="AG248">
        <v>18</v>
      </c>
      <c r="AH248" s="9">
        <f t="shared" si="3"/>
        <v>0.56999999999999995</v>
      </c>
    </row>
    <row r="249" spans="1:34" x14ac:dyDescent="0.3">
      <c r="A249">
        <v>2022</v>
      </c>
      <c r="B249">
        <v>2304707</v>
      </c>
      <c r="C249" t="s">
        <v>65</v>
      </c>
      <c r="D249" t="s">
        <v>251</v>
      </c>
      <c r="E249" t="s">
        <v>420</v>
      </c>
      <c r="F249">
        <v>53344</v>
      </c>
      <c r="O249">
        <v>2908959.39</v>
      </c>
      <c r="P249">
        <v>1.27</v>
      </c>
      <c r="Q249">
        <f t="shared" si="4"/>
        <v>54.53</v>
      </c>
      <c r="R249">
        <f>ROUND(Q249*VLOOKUP(A249,IPCA!$D$2:$F$6,3,0),2)</f>
        <v>56.25</v>
      </c>
      <c r="Z249">
        <v>5</v>
      </c>
      <c r="AA249">
        <v>19</v>
      </c>
      <c r="AB249">
        <v>25035.11</v>
      </c>
      <c r="AC249">
        <v>25826.59</v>
      </c>
      <c r="AD249">
        <v>1317.64</v>
      </c>
      <c r="AE249">
        <v>1359.29</v>
      </c>
      <c r="AF249">
        <v>73</v>
      </c>
      <c r="AG249">
        <v>92</v>
      </c>
      <c r="AH249" s="9">
        <f t="shared" si="3"/>
        <v>0.55900000000000005</v>
      </c>
    </row>
    <row r="250" spans="1:34" x14ac:dyDescent="0.3">
      <c r="A250">
        <v>2022</v>
      </c>
      <c r="B250">
        <v>2304806</v>
      </c>
      <c r="C250" t="s">
        <v>66</v>
      </c>
      <c r="D250" t="s">
        <v>252</v>
      </c>
      <c r="E250" t="s">
        <v>418</v>
      </c>
      <c r="F250">
        <v>4841</v>
      </c>
      <c r="O250">
        <v>700157.05</v>
      </c>
      <c r="P250">
        <v>1.96</v>
      </c>
      <c r="Q250">
        <f t="shared" si="4"/>
        <v>144.63</v>
      </c>
      <c r="R250">
        <f>ROUND(Q250*VLOOKUP(A250,IPCA!$D$2:$F$6,3,0),2)</f>
        <v>149.19999999999999</v>
      </c>
      <c r="Z250">
        <v>0</v>
      </c>
      <c r="AA250">
        <v>0</v>
      </c>
      <c r="AB250">
        <v>0</v>
      </c>
      <c r="AC250">
        <v>0</v>
      </c>
      <c r="AD250" t="s">
        <v>423</v>
      </c>
      <c r="AE250" t="s">
        <v>423</v>
      </c>
      <c r="AF250">
        <v>9</v>
      </c>
      <c r="AG250">
        <v>9</v>
      </c>
      <c r="AH250" s="9">
        <f t="shared" si="3"/>
        <v>0.58499999999999996</v>
      </c>
    </row>
    <row r="251" spans="1:34" x14ac:dyDescent="0.3">
      <c r="A251">
        <v>2022</v>
      </c>
      <c r="B251">
        <v>2304905</v>
      </c>
      <c r="C251" t="s">
        <v>67</v>
      </c>
      <c r="D251" t="s">
        <v>253</v>
      </c>
      <c r="E251" t="s">
        <v>424</v>
      </c>
      <c r="F251">
        <v>10910</v>
      </c>
      <c r="O251">
        <v>1150114.6000000001</v>
      </c>
      <c r="P251">
        <v>2.15</v>
      </c>
      <c r="Q251">
        <f t="shared" si="4"/>
        <v>105.42</v>
      </c>
      <c r="R251">
        <f>ROUND(Q251*VLOOKUP(A251,IPCA!$D$2:$F$6,3,0),2)</f>
        <v>108.75</v>
      </c>
      <c r="Z251">
        <v>2</v>
      </c>
      <c r="AA251">
        <v>0</v>
      </c>
      <c r="AB251">
        <v>0</v>
      </c>
      <c r="AC251">
        <v>0</v>
      </c>
      <c r="AD251" t="s">
        <v>423</v>
      </c>
      <c r="AE251" t="s">
        <v>423</v>
      </c>
      <c r="AF251">
        <v>27</v>
      </c>
      <c r="AG251">
        <v>27</v>
      </c>
      <c r="AH251" s="9">
        <f t="shared" ref="AH251:AH314" si="5">AH67</f>
        <v>0.63300000000000001</v>
      </c>
    </row>
    <row r="252" spans="1:34" x14ac:dyDescent="0.3">
      <c r="A252">
        <v>2022</v>
      </c>
      <c r="B252">
        <v>2304954</v>
      </c>
      <c r="C252" t="s">
        <v>68</v>
      </c>
      <c r="D252" t="s">
        <v>254</v>
      </c>
      <c r="E252" t="s">
        <v>427</v>
      </c>
      <c r="F252">
        <v>24325</v>
      </c>
      <c r="O252">
        <v>798555.8</v>
      </c>
      <c r="P252">
        <v>0.82</v>
      </c>
      <c r="Q252">
        <f t="shared" si="4"/>
        <v>32.83</v>
      </c>
      <c r="R252">
        <f>ROUND(Q252*VLOOKUP(A252,IPCA!$D$2:$F$6,3,0),2)</f>
        <v>33.869999999999997</v>
      </c>
      <c r="Z252">
        <v>0</v>
      </c>
      <c r="AA252">
        <v>6</v>
      </c>
      <c r="AB252">
        <v>8754.98</v>
      </c>
      <c r="AC252">
        <v>9031.77</v>
      </c>
      <c r="AD252">
        <v>1459.16</v>
      </c>
      <c r="AE252">
        <v>1505.3</v>
      </c>
      <c r="AF252">
        <v>42</v>
      </c>
      <c r="AG252">
        <v>48</v>
      </c>
      <c r="AH252" s="9">
        <f t="shared" si="5"/>
        <v>0.61699999999999999</v>
      </c>
    </row>
    <row r="253" spans="1:34" x14ac:dyDescent="0.3">
      <c r="A253">
        <v>2022</v>
      </c>
      <c r="B253">
        <v>2305001</v>
      </c>
      <c r="C253" t="s">
        <v>69</v>
      </c>
      <c r="D253" t="s">
        <v>255</v>
      </c>
      <c r="E253" t="s">
        <v>432</v>
      </c>
      <c r="F253">
        <v>42053</v>
      </c>
      <c r="O253">
        <v>2025321.3</v>
      </c>
      <c r="P253">
        <v>1.38</v>
      </c>
      <c r="Q253">
        <f t="shared" si="4"/>
        <v>48.16</v>
      </c>
      <c r="R253">
        <f>ROUND(Q253*VLOOKUP(A253,IPCA!$D$2:$F$6,3,0),2)</f>
        <v>49.68</v>
      </c>
      <c r="Z253">
        <v>4</v>
      </c>
      <c r="AA253">
        <v>30</v>
      </c>
      <c r="AB253">
        <v>40553.03</v>
      </c>
      <c r="AC253">
        <v>41835.1</v>
      </c>
      <c r="AD253">
        <v>1351.77</v>
      </c>
      <c r="AE253">
        <v>1394.5</v>
      </c>
      <c r="AF253">
        <v>94</v>
      </c>
      <c r="AG253">
        <v>124</v>
      </c>
      <c r="AH253" s="9">
        <f t="shared" si="5"/>
        <v>0.60899999999999999</v>
      </c>
    </row>
    <row r="254" spans="1:34" x14ac:dyDescent="0.3">
      <c r="A254">
        <v>2022</v>
      </c>
      <c r="B254">
        <v>2305100</v>
      </c>
      <c r="C254" t="s">
        <v>70</v>
      </c>
      <c r="D254" t="s">
        <v>256</v>
      </c>
      <c r="E254" t="s">
        <v>419</v>
      </c>
      <c r="F254">
        <v>5654</v>
      </c>
      <c r="O254">
        <v>574530.79</v>
      </c>
      <c r="P254">
        <v>1.5</v>
      </c>
      <c r="Q254">
        <f t="shared" si="4"/>
        <v>101.61</v>
      </c>
      <c r="R254">
        <f>ROUND(Q254*VLOOKUP(A254,IPCA!$D$2:$F$6,3,0),2)</f>
        <v>104.82</v>
      </c>
      <c r="Z254">
        <v>1</v>
      </c>
      <c r="AA254">
        <v>0</v>
      </c>
      <c r="AB254">
        <v>0</v>
      </c>
      <c r="AC254">
        <v>0</v>
      </c>
      <c r="AD254" t="s">
        <v>423</v>
      </c>
      <c r="AE254" t="s">
        <v>423</v>
      </c>
      <c r="AF254">
        <v>23</v>
      </c>
      <c r="AG254">
        <v>23</v>
      </c>
      <c r="AH254" s="9">
        <f t="shared" si="5"/>
        <v>0.63700000000000001</v>
      </c>
    </row>
    <row r="255" spans="1:34" x14ac:dyDescent="0.3">
      <c r="A255">
        <v>2022</v>
      </c>
      <c r="B255">
        <v>2305209</v>
      </c>
      <c r="C255" t="s">
        <v>71</v>
      </c>
      <c r="D255" t="s">
        <v>257</v>
      </c>
      <c r="E255" t="s">
        <v>429</v>
      </c>
      <c r="F255">
        <v>17855</v>
      </c>
      <c r="O255">
        <v>0</v>
      </c>
      <c r="P255">
        <v>0</v>
      </c>
      <c r="Q255">
        <f t="shared" si="4"/>
        <v>0</v>
      </c>
      <c r="R255">
        <f>ROUND(Q255*VLOOKUP(A255,IPCA!$D$2:$F$6,3,0),2)</f>
        <v>0</v>
      </c>
      <c r="Z255">
        <v>0</v>
      </c>
      <c r="AA255">
        <v>12</v>
      </c>
      <c r="AB255">
        <v>15200.38</v>
      </c>
      <c r="AC255">
        <v>15680.94</v>
      </c>
      <c r="AD255">
        <v>1266.7</v>
      </c>
      <c r="AE255">
        <v>1306.75</v>
      </c>
      <c r="AF255">
        <v>35</v>
      </c>
      <c r="AG255">
        <v>47</v>
      </c>
      <c r="AH255" s="9">
        <f t="shared" si="5"/>
        <v>0.59699999999999998</v>
      </c>
    </row>
    <row r="256" spans="1:34" x14ac:dyDescent="0.3">
      <c r="A256">
        <v>2022</v>
      </c>
      <c r="B256">
        <v>2305233</v>
      </c>
      <c r="C256" t="s">
        <v>72</v>
      </c>
      <c r="D256" t="s">
        <v>258</v>
      </c>
      <c r="E256" t="s">
        <v>427</v>
      </c>
      <c r="F256">
        <v>74755</v>
      </c>
      <c r="O256">
        <v>2568553.77</v>
      </c>
      <c r="P256">
        <v>0.82</v>
      </c>
      <c r="Q256">
        <f t="shared" si="4"/>
        <v>34.36</v>
      </c>
      <c r="R256">
        <f>ROUND(Q256*VLOOKUP(A256,IPCA!$D$2:$F$6,3,0),2)</f>
        <v>35.450000000000003</v>
      </c>
      <c r="Z256">
        <v>14</v>
      </c>
      <c r="AA256">
        <v>77</v>
      </c>
      <c r="AB256">
        <v>161189.43</v>
      </c>
      <c r="AC256">
        <v>166285.39000000001</v>
      </c>
      <c r="AD256">
        <v>2093.37</v>
      </c>
      <c r="AE256">
        <v>2159.5500000000002</v>
      </c>
      <c r="AF256">
        <v>238</v>
      </c>
      <c r="AG256">
        <v>315</v>
      </c>
      <c r="AH256" s="9">
        <f t="shared" si="5"/>
        <v>0.65800000000000003</v>
      </c>
    </row>
    <row r="257" spans="1:34" x14ac:dyDescent="0.3">
      <c r="A257">
        <v>2022</v>
      </c>
      <c r="B257">
        <v>2305266</v>
      </c>
      <c r="C257" t="s">
        <v>73</v>
      </c>
      <c r="D257" t="s">
        <v>259</v>
      </c>
      <c r="E257" t="s">
        <v>430</v>
      </c>
      <c r="F257">
        <v>11956</v>
      </c>
      <c r="O257">
        <v>4756</v>
      </c>
      <c r="P257">
        <v>0.01</v>
      </c>
      <c r="Q257">
        <f t="shared" si="4"/>
        <v>0.4</v>
      </c>
      <c r="R257">
        <f>ROUND(Q257*VLOOKUP(A257,IPCA!$D$2:$F$6,3,0),2)</f>
        <v>0.41</v>
      </c>
      <c r="Z257">
        <v>2</v>
      </c>
      <c r="AA257">
        <v>0</v>
      </c>
      <c r="AB257">
        <v>0</v>
      </c>
      <c r="AC257">
        <v>0</v>
      </c>
      <c r="AD257" t="s">
        <v>423</v>
      </c>
      <c r="AE257" t="s">
        <v>423</v>
      </c>
      <c r="AF257">
        <v>24</v>
      </c>
      <c r="AG257">
        <v>24</v>
      </c>
      <c r="AH257" s="9">
        <f t="shared" si="5"/>
        <v>0.57699999999999996</v>
      </c>
    </row>
    <row r="258" spans="1:34" x14ac:dyDescent="0.3">
      <c r="A258">
        <v>2022</v>
      </c>
      <c r="B258">
        <v>2305308</v>
      </c>
      <c r="C258" t="s">
        <v>74</v>
      </c>
      <c r="D258" t="s">
        <v>260</v>
      </c>
      <c r="E258" t="s">
        <v>432</v>
      </c>
      <c r="F258">
        <v>23965</v>
      </c>
      <c r="O258">
        <v>1408616.52</v>
      </c>
      <c r="P258">
        <v>1.31</v>
      </c>
      <c r="Q258">
        <f t="shared" si="4"/>
        <v>58.78</v>
      </c>
      <c r="R258">
        <f>ROUND(Q258*VLOOKUP(A258,IPCA!$D$2:$F$6,3,0),2)</f>
        <v>60.64</v>
      </c>
      <c r="Z258">
        <v>1</v>
      </c>
      <c r="AA258">
        <v>10</v>
      </c>
      <c r="AB258">
        <v>12248.9</v>
      </c>
      <c r="AC258">
        <v>12636.15</v>
      </c>
      <c r="AD258">
        <v>1224.8900000000001</v>
      </c>
      <c r="AE258">
        <v>1263.6199999999999</v>
      </c>
      <c r="AF258">
        <v>76</v>
      </c>
      <c r="AG258">
        <v>86</v>
      </c>
      <c r="AH258" s="9">
        <f t="shared" si="5"/>
        <v>0.60799999999999998</v>
      </c>
    </row>
    <row r="259" spans="1:34" x14ac:dyDescent="0.3">
      <c r="A259">
        <v>2022</v>
      </c>
      <c r="B259">
        <v>2305332</v>
      </c>
      <c r="C259" t="s">
        <v>75</v>
      </c>
      <c r="D259" t="s">
        <v>261</v>
      </c>
      <c r="E259" t="s">
        <v>430</v>
      </c>
      <c r="F259">
        <v>11611</v>
      </c>
      <c r="O259">
        <v>1545173.2</v>
      </c>
      <c r="P259">
        <v>2.12</v>
      </c>
      <c r="Q259">
        <f t="shared" ref="Q259:Q322" si="6">ROUND(O259/F259,2)</f>
        <v>133.08000000000001</v>
      </c>
      <c r="R259">
        <f>ROUND(Q259*VLOOKUP(A259,IPCA!$D$2:$F$6,3,0),2)</f>
        <v>137.29</v>
      </c>
      <c r="Z259">
        <v>2</v>
      </c>
      <c r="AA259">
        <v>1</v>
      </c>
      <c r="AB259">
        <v>1212</v>
      </c>
      <c r="AC259">
        <v>1250.32</v>
      </c>
      <c r="AD259">
        <v>1212</v>
      </c>
      <c r="AE259">
        <v>1250.32</v>
      </c>
      <c r="AF259">
        <v>20</v>
      </c>
      <c r="AG259">
        <v>21</v>
      </c>
      <c r="AH259" s="9">
        <f t="shared" si="5"/>
        <v>0.60599999999999998</v>
      </c>
    </row>
    <row r="260" spans="1:34" x14ac:dyDescent="0.3">
      <c r="A260">
        <v>2022</v>
      </c>
      <c r="B260">
        <v>2305357</v>
      </c>
      <c r="C260" t="s">
        <v>76</v>
      </c>
      <c r="D260" t="s">
        <v>262</v>
      </c>
      <c r="E260" t="s">
        <v>428</v>
      </c>
      <c r="F260">
        <v>21433</v>
      </c>
      <c r="O260">
        <v>1562559.98</v>
      </c>
      <c r="P260">
        <v>1.1100000000000001</v>
      </c>
      <c r="Q260">
        <f t="shared" si="6"/>
        <v>72.900000000000006</v>
      </c>
      <c r="R260">
        <f>ROUND(Q260*VLOOKUP(A260,IPCA!$D$2:$F$6,3,0),2)</f>
        <v>75.2</v>
      </c>
      <c r="Z260">
        <v>8</v>
      </c>
      <c r="AA260">
        <v>4</v>
      </c>
      <c r="AB260">
        <v>5388.3</v>
      </c>
      <c r="AC260">
        <v>5558.65</v>
      </c>
      <c r="AD260">
        <v>1347.08</v>
      </c>
      <c r="AE260">
        <v>1389.66</v>
      </c>
      <c r="AF260">
        <v>37</v>
      </c>
      <c r="AG260">
        <v>41</v>
      </c>
      <c r="AH260" s="9">
        <f t="shared" si="5"/>
        <v>0.61599999999999999</v>
      </c>
    </row>
    <row r="261" spans="1:34" x14ac:dyDescent="0.3">
      <c r="A261">
        <v>2022</v>
      </c>
      <c r="B261">
        <v>2305407</v>
      </c>
      <c r="C261" t="s">
        <v>77</v>
      </c>
      <c r="D261" t="s">
        <v>263</v>
      </c>
      <c r="E261" t="s">
        <v>421</v>
      </c>
      <c r="F261">
        <v>62642</v>
      </c>
      <c r="O261">
        <v>562382.39</v>
      </c>
      <c r="P261">
        <v>0.24</v>
      </c>
      <c r="Q261">
        <f t="shared" si="6"/>
        <v>8.98</v>
      </c>
      <c r="R261">
        <f>ROUND(Q261*VLOOKUP(A261,IPCA!$D$2:$F$6,3,0),2)</f>
        <v>9.26</v>
      </c>
      <c r="Z261">
        <v>5</v>
      </c>
      <c r="AA261">
        <v>11</v>
      </c>
      <c r="AB261">
        <v>12892.48</v>
      </c>
      <c r="AC261">
        <v>13300.07</v>
      </c>
      <c r="AD261">
        <v>1172.04</v>
      </c>
      <c r="AE261">
        <v>1209.0999999999999</v>
      </c>
      <c r="AF261">
        <v>97</v>
      </c>
      <c r="AG261">
        <v>108</v>
      </c>
      <c r="AH261" s="9">
        <f t="shared" si="5"/>
        <v>0.60599999999999998</v>
      </c>
    </row>
    <row r="262" spans="1:34" x14ac:dyDescent="0.3">
      <c r="A262">
        <v>2022</v>
      </c>
      <c r="B262">
        <v>2305506</v>
      </c>
      <c r="C262" t="s">
        <v>78</v>
      </c>
      <c r="D262" t="s">
        <v>264</v>
      </c>
      <c r="E262" t="s">
        <v>421</v>
      </c>
      <c r="F262">
        <v>98064</v>
      </c>
      <c r="O262">
        <v>2793760.83</v>
      </c>
      <c r="P262">
        <v>0.76</v>
      </c>
      <c r="Q262">
        <f t="shared" si="6"/>
        <v>28.49</v>
      </c>
      <c r="R262">
        <f>ROUND(Q262*VLOOKUP(A262,IPCA!$D$2:$F$6,3,0),2)</f>
        <v>29.39</v>
      </c>
      <c r="Z262">
        <v>23</v>
      </c>
      <c r="AA262">
        <v>175</v>
      </c>
      <c r="AB262">
        <v>218556.55</v>
      </c>
      <c r="AC262">
        <v>225466.16</v>
      </c>
      <c r="AD262">
        <v>1248.8900000000001</v>
      </c>
      <c r="AE262">
        <v>1288.3800000000001</v>
      </c>
      <c r="AF262">
        <v>279</v>
      </c>
      <c r="AG262">
        <v>454</v>
      </c>
      <c r="AH262" s="9">
        <f t="shared" si="5"/>
        <v>0.67700000000000005</v>
      </c>
    </row>
    <row r="263" spans="1:34" x14ac:dyDescent="0.3">
      <c r="A263">
        <v>2022</v>
      </c>
      <c r="B263">
        <v>2305605</v>
      </c>
      <c r="C263" t="s">
        <v>79</v>
      </c>
      <c r="D263" t="s">
        <v>265</v>
      </c>
      <c r="E263" t="s">
        <v>429</v>
      </c>
      <c r="F263">
        <v>24024</v>
      </c>
      <c r="O263">
        <v>900222.9</v>
      </c>
      <c r="P263">
        <v>1.02</v>
      </c>
      <c r="Q263">
        <f t="shared" si="6"/>
        <v>37.47</v>
      </c>
      <c r="R263">
        <f>ROUND(Q263*VLOOKUP(A263,IPCA!$D$2:$F$6,3,0),2)</f>
        <v>38.65</v>
      </c>
      <c r="Z263">
        <v>3</v>
      </c>
      <c r="AA263">
        <v>7</v>
      </c>
      <c r="AB263">
        <v>8484</v>
      </c>
      <c r="AC263">
        <v>8752.2199999999993</v>
      </c>
      <c r="AD263">
        <v>1212</v>
      </c>
      <c r="AE263">
        <v>1250.32</v>
      </c>
      <c r="AF263">
        <v>20</v>
      </c>
      <c r="AG263">
        <v>27</v>
      </c>
      <c r="AH263" s="9">
        <f t="shared" si="5"/>
        <v>0.63200000000000001</v>
      </c>
    </row>
    <row r="264" spans="1:34" x14ac:dyDescent="0.3">
      <c r="A264">
        <v>2022</v>
      </c>
      <c r="B264">
        <v>2305654</v>
      </c>
      <c r="C264" t="s">
        <v>80</v>
      </c>
      <c r="D264" t="s">
        <v>266</v>
      </c>
      <c r="E264" t="s">
        <v>429</v>
      </c>
      <c r="F264">
        <v>11575</v>
      </c>
      <c r="O264">
        <v>885878.59</v>
      </c>
      <c r="P264">
        <v>1.65</v>
      </c>
      <c r="Q264">
        <f t="shared" si="6"/>
        <v>76.53</v>
      </c>
      <c r="R264">
        <f>ROUND(Q264*VLOOKUP(A264,IPCA!$D$2:$F$6,3,0),2)</f>
        <v>78.95</v>
      </c>
      <c r="Z264">
        <v>2</v>
      </c>
      <c r="AA264">
        <v>6</v>
      </c>
      <c r="AB264">
        <v>8769.02</v>
      </c>
      <c r="AC264">
        <v>9046.25</v>
      </c>
      <c r="AD264">
        <v>1461.5</v>
      </c>
      <c r="AE264">
        <v>1507.71</v>
      </c>
      <c r="AF264">
        <v>5</v>
      </c>
      <c r="AG264">
        <v>11</v>
      </c>
      <c r="AH264" s="9">
        <f t="shared" si="5"/>
        <v>0.57899999999999996</v>
      </c>
    </row>
    <row r="265" spans="1:34" x14ac:dyDescent="0.3">
      <c r="A265">
        <v>2022</v>
      </c>
      <c r="B265">
        <v>2305704</v>
      </c>
      <c r="C265" t="s">
        <v>81</v>
      </c>
      <c r="D265" t="s">
        <v>267</v>
      </c>
      <c r="E265" t="s">
        <v>421</v>
      </c>
      <c r="F265">
        <v>12083</v>
      </c>
      <c r="O265">
        <v>655330.68000000005</v>
      </c>
      <c r="P265">
        <v>1.29</v>
      </c>
      <c r="Q265">
        <f t="shared" si="6"/>
        <v>54.24</v>
      </c>
      <c r="R265">
        <f>ROUND(Q265*VLOOKUP(A265,IPCA!$D$2:$F$6,3,0),2)</f>
        <v>55.95</v>
      </c>
      <c r="Z265">
        <v>1</v>
      </c>
      <c r="AA265">
        <v>8</v>
      </c>
      <c r="AB265">
        <v>10551.5</v>
      </c>
      <c r="AC265">
        <v>10885.08</v>
      </c>
      <c r="AD265">
        <v>1318.94</v>
      </c>
      <c r="AE265">
        <v>1360.64</v>
      </c>
      <c r="AF265">
        <v>22</v>
      </c>
      <c r="AG265">
        <v>30</v>
      </c>
      <c r="AH265" s="9">
        <f t="shared" si="5"/>
        <v>0.60599999999999998</v>
      </c>
    </row>
    <row r="266" spans="1:34" x14ac:dyDescent="0.3">
      <c r="A266">
        <v>2022</v>
      </c>
      <c r="B266">
        <v>2305803</v>
      </c>
      <c r="C266" t="s">
        <v>82</v>
      </c>
      <c r="D266" t="s">
        <v>268</v>
      </c>
      <c r="E266" t="s">
        <v>432</v>
      </c>
      <c r="F266">
        <v>41081</v>
      </c>
      <c r="O266">
        <v>222782</v>
      </c>
      <c r="P266">
        <v>0.14000000000000001</v>
      </c>
      <c r="Q266">
        <f t="shared" si="6"/>
        <v>5.42</v>
      </c>
      <c r="R266">
        <f>ROUND(Q266*VLOOKUP(A266,IPCA!$D$2:$F$6,3,0),2)</f>
        <v>5.59</v>
      </c>
      <c r="Z266">
        <v>4</v>
      </c>
      <c r="AA266">
        <v>270</v>
      </c>
      <c r="AB266">
        <v>392138.05</v>
      </c>
      <c r="AC266">
        <v>404535.39</v>
      </c>
      <c r="AD266">
        <v>1452.36</v>
      </c>
      <c r="AE266">
        <v>1498.28</v>
      </c>
      <c r="AF266">
        <v>95</v>
      </c>
      <c r="AG266">
        <v>365</v>
      </c>
      <c r="AH266" s="9">
        <f t="shared" si="5"/>
        <v>0.61799999999999999</v>
      </c>
    </row>
    <row r="267" spans="1:34" x14ac:dyDescent="0.3">
      <c r="A267">
        <v>2022</v>
      </c>
      <c r="B267">
        <v>2305902</v>
      </c>
      <c r="C267" t="s">
        <v>83</v>
      </c>
      <c r="D267" t="s">
        <v>269</v>
      </c>
      <c r="E267" t="s">
        <v>429</v>
      </c>
      <c r="F267">
        <v>36798</v>
      </c>
      <c r="O267">
        <v>2071021.52</v>
      </c>
      <c r="P267">
        <v>1.4</v>
      </c>
      <c r="Q267">
        <f t="shared" si="6"/>
        <v>56.28</v>
      </c>
      <c r="R267">
        <f>ROUND(Q267*VLOOKUP(A267,IPCA!$D$2:$F$6,3,0),2)</f>
        <v>58.06</v>
      </c>
      <c r="Z267">
        <v>2</v>
      </c>
      <c r="AA267">
        <v>4</v>
      </c>
      <c r="AB267">
        <v>4728.26</v>
      </c>
      <c r="AC267">
        <v>4877.74</v>
      </c>
      <c r="AD267">
        <v>1182.07</v>
      </c>
      <c r="AE267">
        <v>1219.44</v>
      </c>
      <c r="AF267">
        <v>44</v>
      </c>
      <c r="AG267">
        <v>48</v>
      </c>
      <c r="AH267" s="9">
        <f t="shared" si="5"/>
        <v>0.57299999999999995</v>
      </c>
    </row>
    <row r="268" spans="1:34" x14ac:dyDescent="0.3">
      <c r="A268">
        <v>2022</v>
      </c>
      <c r="B268">
        <v>2306009</v>
      </c>
      <c r="C268" t="s">
        <v>84</v>
      </c>
      <c r="D268" t="s">
        <v>270</v>
      </c>
      <c r="E268" t="s">
        <v>425</v>
      </c>
      <c r="F268">
        <v>14001</v>
      </c>
      <c r="O268">
        <v>1258465.5900000001</v>
      </c>
      <c r="P268">
        <v>1.84</v>
      </c>
      <c r="Q268">
        <f t="shared" si="6"/>
        <v>89.88</v>
      </c>
      <c r="R268">
        <f>ROUND(Q268*VLOOKUP(A268,IPCA!$D$2:$F$6,3,0),2)</f>
        <v>92.72</v>
      </c>
      <c r="Z268">
        <v>2</v>
      </c>
      <c r="AA268">
        <v>29</v>
      </c>
      <c r="AB268">
        <v>45823.78</v>
      </c>
      <c r="AC268">
        <v>47272.49</v>
      </c>
      <c r="AD268">
        <v>1580.13</v>
      </c>
      <c r="AE268">
        <v>1630.09</v>
      </c>
      <c r="AF268">
        <v>33</v>
      </c>
      <c r="AG268">
        <v>62</v>
      </c>
      <c r="AH268" s="9">
        <f t="shared" si="5"/>
        <v>0.65200000000000002</v>
      </c>
    </row>
    <row r="269" spans="1:34" x14ac:dyDescent="0.3">
      <c r="A269">
        <v>2022</v>
      </c>
      <c r="B269">
        <v>2306108</v>
      </c>
      <c r="C269" t="s">
        <v>85</v>
      </c>
      <c r="D269" t="s">
        <v>271</v>
      </c>
      <c r="E269" t="s">
        <v>426</v>
      </c>
      <c r="F269">
        <v>23915</v>
      </c>
      <c r="O269">
        <v>664027.21</v>
      </c>
      <c r="P269">
        <v>0.57999999999999996</v>
      </c>
      <c r="Q269">
        <f t="shared" si="6"/>
        <v>27.77</v>
      </c>
      <c r="R269">
        <f>ROUND(Q269*VLOOKUP(A269,IPCA!$D$2:$F$6,3,0),2)</f>
        <v>28.65</v>
      </c>
      <c r="Z269">
        <v>3</v>
      </c>
      <c r="AA269">
        <v>7</v>
      </c>
      <c r="AB269">
        <v>9940.33</v>
      </c>
      <c r="AC269">
        <v>10254.59</v>
      </c>
      <c r="AD269">
        <v>1420.05</v>
      </c>
      <c r="AE269">
        <v>1464.94</v>
      </c>
      <c r="AF269">
        <v>49</v>
      </c>
      <c r="AG269">
        <v>56</v>
      </c>
      <c r="AH269" s="9">
        <f t="shared" si="5"/>
        <v>0.60499999999999998</v>
      </c>
    </row>
    <row r="270" spans="1:34" x14ac:dyDescent="0.3">
      <c r="A270">
        <v>2022</v>
      </c>
      <c r="B270">
        <v>2306207</v>
      </c>
      <c r="C270" t="s">
        <v>86</v>
      </c>
      <c r="D270" t="s">
        <v>272</v>
      </c>
      <c r="E270" t="s">
        <v>428</v>
      </c>
      <c r="F270">
        <v>7536</v>
      </c>
      <c r="O270">
        <v>692696.44</v>
      </c>
      <c r="P270">
        <v>1.81</v>
      </c>
      <c r="Q270">
        <f t="shared" si="6"/>
        <v>91.92</v>
      </c>
      <c r="R270">
        <f>ROUND(Q270*VLOOKUP(A270,IPCA!$D$2:$F$6,3,0),2)</f>
        <v>94.83</v>
      </c>
      <c r="Z270">
        <v>3</v>
      </c>
      <c r="AA270">
        <v>0</v>
      </c>
      <c r="AB270">
        <v>0</v>
      </c>
      <c r="AC270">
        <v>0</v>
      </c>
      <c r="AD270" t="s">
        <v>423</v>
      </c>
      <c r="AE270" t="s">
        <v>423</v>
      </c>
      <c r="AF270">
        <v>12</v>
      </c>
      <c r="AG270">
        <v>12</v>
      </c>
      <c r="AH270" s="9">
        <f t="shared" si="5"/>
        <v>0.65600000000000003</v>
      </c>
    </row>
    <row r="271" spans="1:34" x14ac:dyDescent="0.3">
      <c r="A271">
        <v>2022</v>
      </c>
      <c r="B271">
        <v>2306256</v>
      </c>
      <c r="C271" t="s">
        <v>87</v>
      </c>
      <c r="D271" t="s">
        <v>273</v>
      </c>
      <c r="E271" t="s">
        <v>427</v>
      </c>
      <c r="F271">
        <v>64650</v>
      </c>
      <c r="O271">
        <v>216126.67</v>
      </c>
      <c r="P271">
        <v>0.11</v>
      </c>
      <c r="Q271">
        <f t="shared" si="6"/>
        <v>3.34</v>
      </c>
      <c r="R271">
        <f>ROUND(Q271*VLOOKUP(A271,IPCA!$D$2:$F$6,3,0),2)</f>
        <v>3.45</v>
      </c>
      <c r="Z271">
        <v>5</v>
      </c>
      <c r="AA271">
        <v>263</v>
      </c>
      <c r="AB271">
        <v>443947.8</v>
      </c>
      <c r="AC271">
        <v>457983.09</v>
      </c>
      <c r="AD271">
        <v>1688.01</v>
      </c>
      <c r="AE271">
        <v>1741.38</v>
      </c>
      <c r="AF271">
        <v>202</v>
      </c>
      <c r="AG271">
        <v>465</v>
      </c>
      <c r="AH271" s="9">
        <f t="shared" si="5"/>
        <v>0.626</v>
      </c>
    </row>
    <row r="272" spans="1:34" x14ac:dyDescent="0.3">
      <c r="A272">
        <v>2022</v>
      </c>
      <c r="B272">
        <v>2306306</v>
      </c>
      <c r="C272" t="s">
        <v>88</v>
      </c>
      <c r="D272" t="s">
        <v>274</v>
      </c>
      <c r="E272" t="s">
        <v>426</v>
      </c>
      <c r="F272">
        <v>46426</v>
      </c>
      <c r="O272">
        <v>291617</v>
      </c>
      <c r="P272">
        <v>0.18</v>
      </c>
      <c r="Q272">
        <f t="shared" si="6"/>
        <v>6.28</v>
      </c>
      <c r="R272">
        <f>ROUND(Q272*VLOOKUP(A272,IPCA!$D$2:$F$6,3,0),2)</f>
        <v>6.48</v>
      </c>
      <c r="Z272">
        <v>9</v>
      </c>
      <c r="AA272">
        <v>33</v>
      </c>
      <c r="AB272">
        <v>46160.98</v>
      </c>
      <c r="AC272">
        <v>47620.35</v>
      </c>
      <c r="AD272">
        <v>1398.82</v>
      </c>
      <c r="AE272">
        <v>1443.04</v>
      </c>
      <c r="AF272">
        <v>145</v>
      </c>
      <c r="AG272">
        <v>178</v>
      </c>
      <c r="AH272" s="9">
        <f t="shared" si="5"/>
        <v>0.623</v>
      </c>
    </row>
    <row r="273" spans="1:34" x14ac:dyDescent="0.3">
      <c r="A273">
        <v>2022</v>
      </c>
      <c r="B273">
        <v>2306405</v>
      </c>
      <c r="C273" t="s">
        <v>89</v>
      </c>
      <c r="D273" t="s">
        <v>275</v>
      </c>
      <c r="E273" t="s">
        <v>426</v>
      </c>
      <c r="F273">
        <v>131123</v>
      </c>
      <c r="O273">
        <v>5223532.2699999996</v>
      </c>
      <c r="P273">
        <v>1.04</v>
      </c>
      <c r="Q273">
        <f t="shared" si="6"/>
        <v>39.840000000000003</v>
      </c>
      <c r="R273">
        <f>ROUND(Q273*VLOOKUP(A273,IPCA!$D$2:$F$6,3,0),2)</f>
        <v>41.1</v>
      </c>
      <c r="Z273">
        <v>19</v>
      </c>
      <c r="AA273">
        <v>128</v>
      </c>
      <c r="AB273">
        <v>173868.11</v>
      </c>
      <c r="AC273">
        <v>179364.9</v>
      </c>
      <c r="AD273">
        <v>1358.34</v>
      </c>
      <c r="AE273">
        <v>1401.29</v>
      </c>
      <c r="AF273">
        <v>379</v>
      </c>
      <c r="AG273">
        <v>507</v>
      </c>
      <c r="AH273" s="9">
        <f t="shared" si="5"/>
        <v>0.64</v>
      </c>
    </row>
    <row r="274" spans="1:34" x14ac:dyDescent="0.3">
      <c r="A274">
        <v>2022</v>
      </c>
      <c r="B274">
        <v>2306504</v>
      </c>
      <c r="C274" t="s">
        <v>90</v>
      </c>
      <c r="D274" t="s">
        <v>276</v>
      </c>
      <c r="E274" t="s">
        <v>419</v>
      </c>
      <c r="F274">
        <v>17841</v>
      </c>
      <c r="O274">
        <v>781055.54</v>
      </c>
      <c r="P274">
        <v>1</v>
      </c>
      <c r="Q274">
        <f t="shared" si="6"/>
        <v>43.78</v>
      </c>
      <c r="R274">
        <f>ROUND(Q274*VLOOKUP(A274,IPCA!$D$2:$F$6,3,0),2)</f>
        <v>45.16</v>
      </c>
      <c r="Z274">
        <v>1</v>
      </c>
      <c r="AA274">
        <v>0</v>
      </c>
      <c r="AB274">
        <v>0</v>
      </c>
      <c r="AC274">
        <v>0</v>
      </c>
      <c r="AD274" t="s">
        <v>423</v>
      </c>
      <c r="AE274" t="s">
        <v>423</v>
      </c>
      <c r="AF274">
        <v>35</v>
      </c>
      <c r="AG274">
        <v>35</v>
      </c>
      <c r="AH274" s="9">
        <f t="shared" si="5"/>
        <v>0.60399999999999998</v>
      </c>
    </row>
    <row r="275" spans="1:34" x14ac:dyDescent="0.3">
      <c r="A275">
        <v>2022</v>
      </c>
      <c r="B275">
        <v>2306553</v>
      </c>
      <c r="C275" t="s">
        <v>91</v>
      </c>
      <c r="D275" t="s">
        <v>277</v>
      </c>
      <c r="E275" t="s">
        <v>420</v>
      </c>
      <c r="F275">
        <v>42957</v>
      </c>
      <c r="O275">
        <v>548434.67000000004</v>
      </c>
      <c r="P275">
        <v>0.31</v>
      </c>
      <c r="Q275">
        <f t="shared" si="6"/>
        <v>12.77</v>
      </c>
      <c r="R275">
        <f>ROUND(Q275*VLOOKUP(A275,IPCA!$D$2:$F$6,3,0),2)</f>
        <v>13.17</v>
      </c>
      <c r="Z275">
        <v>9</v>
      </c>
      <c r="AA275">
        <v>10</v>
      </c>
      <c r="AB275">
        <v>12681.01</v>
      </c>
      <c r="AC275">
        <v>13081.92</v>
      </c>
      <c r="AD275">
        <v>1268.0999999999999</v>
      </c>
      <c r="AE275">
        <v>1308.19</v>
      </c>
      <c r="AF275">
        <v>58</v>
      </c>
      <c r="AG275">
        <v>68</v>
      </c>
      <c r="AH275" s="9">
        <f t="shared" si="5"/>
        <v>0.60599999999999998</v>
      </c>
    </row>
    <row r="276" spans="1:34" x14ac:dyDescent="0.3">
      <c r="A276">
        <v>2022</v>
      </c>
      <c r="B276">
        <v>2306603</v>
      </c>
      <c r="C276" t="s">
        <v>92</v>
      </c>
      <c r="D276" t="s">
        <v>278</v>
      </c>
      <c r="E276" t="s">
        <v>431</v>
      </c>
      <c r="F276">
        <v>20424</v>
      </c>
      <c r="O276">
        <v>1843752.79</v>
      </c>
      <c r="P276">
        <v>1.43</v>
      </c>
      <c r="Q276">
        <f t="shared" si="6"/>
        <v>90.27</v>
      </c>
      <c r="R276">
        <f>ROUND(Q276*VLOOKUP(A276,IPCA!$D$2:$F$6,3,0),2)</f>
        <v>93.12</v>
      </c>
      <c r="Z276">
        <v>3</v>
      </c>
      <c r="AA276">
        <v>1</v>
      </c>
      <c r="AB276">
        <v>1246.32</v>
      </c>
      <c r="AC276">
        <v>1285.72</v>
      </c>
      <c r="AD276">
        <v>1246.32</v>
      </c>
      <c r="AE276">
        <v>1285.72</v>
      </c>
      <c r="AF276">
        <v>16</v>
      </c>
      <c r="AG276">
        <v>17</v>
      </c>
      <c r="AH276" s="9">
        <f t="shared" si="5"/>
        <v>0.56200000000000006</v>
      </c>
    </row>
    <row r="277" spans="1:34" x14ac:dyDescent="0.3">
      <c r="A277">
        <v>2022</v>
      </c>
      <c r="B277">
        <v>2306702</v>
      </c>
      <c r="C277" t="s">
        <v>93</v>
      </c>
      <c r="D277" t="s">
        <v>279</v>
      </c>
      <c r="E277" t="s">
        <v>425</v>
      </c>
      <c r="F277">
        <v>17232</v>
      </c>
      <c r="O277">
        <v>780212.92</v>
      </c>
      <c r="P277">
        <v>0.95</v>
      </c>
      <c r="Q277">
        <f t="shared" si="6"/>
        <v>45.28</v>
      </c>
      <c r="R277">
        <f>ROUND(Q277*VLOOKUP(A277,IPCA!$D$2:$F$6,3,0),2)</f>
        <v>46.71</v>
      </c>
      <c r="Z277">
        <v>3</v>
      </c>
      <c r="AA277">
        <v>0</v>
      </c>
      <c r="AB277">
        <v>0</v>
      </c>
      <c r="AC277">
        <v>0</v>
      </c>
      <c r="AD277" t="s">
        <v>423</v>
      </c>
      <c r="AE277" t="s">
        <v>423</v>
      </c>
      <c r="AF277">
        <v>23</v>
      </c>
      <c r="AG277">
        <v>23</v>
      </c>
      <c r="AH277" s="9">
        <f t="shared" si="5"/>
        <v>0.61199999999999999</v>
      </c>
    </row>
    <row r="278" spans="1:34" x14ac:dyDescent="0.3">
      <c r="A278">
        <v>2022</v>
      </c>
      <c r="B278">
        <v>2306801</v>
      </c>
      <c r="C278" t="s">
        <v>94</v>
      </c>
      <c r="D278" t="s">
        <v>280</v>
      </c>
      <c r="E278" t="s">
        <v>425</v>
      </c>
      <c r="F278">
        <v>10356</v>
      </c>
      <c r="O278">
        <v>1092003.27</v>
      </c>
      <c r="P278">
        <v>1.78</v>
      </c>
      <c r="Q278">
        <f t="shared" si="6"/>
        <v>105.45</v>
      </c>
      <c r="R278">
        <f>ROUND(Q278*VLOOKUP(A278,IPCA!$D$2:$F$6,3,0),2)</f>
        <v>108.78</v>
      </c>
      <c r="Z278">
        <v>1</v>
      </c>
      <c r="AA278">
        <v>28</v>
      </c>
      <c r="AB278">
        <v>42836.68</v>
      </c>
      <c r="AC278">
        <v>44190.95</v>
      </c>
      <c r="AD278">
        <v>1529.88</v>
      </c>
      <c r="AE278">
        <v>1578.25</v>
      </c>
      <c r="AF278">
        <v>23</v>
      </c>
      <c r="AG278">
        <v>51</v>
      </c>
      <c r="AH278" s="9">
        <f t="shared" si="5"/>
        <v>0.61799999999999999</v>
      </c>
    </row>
    <row r="279" spans="1:34" x14ac:dyDescent="0.3">
      <c r="A279">
        <v>2022</v>
      </c>
      <c r="B279">
        <v>2306900</v>
      </c>
      <c r="C279" t="s">
        <v>95</v>
      </c>
      <c r="D279" t="s">
        <v>281</v>
      </c>
      <c r="E279" t="s">
        <v>425</v>
      </c>
      <c r="F279">
        <v>33726</v>
      </c>
      <c r="O279">
        <v>338885.3</v>
      </c>
      <c r="P279">
        <v>0.19</v>
      </c>
      <c r="Q279">
        <f t="shared" si="6"/>
        <v>10.050000000000001</v>
      </c>
      <c r="R279">
        <f>ROUND(Q279*VLOOKUP(A279,IPCA!$D$2:$F$6,3,0),2)</f>
        <v>10.37</v>
      </c>
      <c r="Z279">
        <v>9</v>
      </c>
      <c r="AA279">
        <v>71</v>
      </c>
      <c r="AB279">
        <v>112695.83</v>
      </c>
      <c r="AC279">
        <v>116258.68</v>
      </c>
      <c r="AD279">
        <v>1587.27</v>
      </c>
      <c r="AE279">
        <v>1637.45</v>
      </c>
      <c r="AF279">
        <v>105</v>
      </c>
      <c r="AG279">
        <v>176</v>
      </c>
      <c r="AH279" s="9">
        <f t="shared" si="5"/>
        <v>0.621</v>
      </c>
    </row>
    <row r="280" spans="1:34" x14ac:dyDescent="0.3">
      <c r="A280">
        <v>2022</v>
      </c>
      <c r="B280">
        <v>2307007</v>
      </c>
      <c r="C280" t="s">
        <v>96</v>
      </c>
      <c r="D280" t="s">
        <v>282</v>
      </c>
      <c r="E280" t="s">
        <v>428</v>
      </c>
      <c r="F280">
        <v>31701</v>
      </c>
      <c r="O280">
        <v>2449131.4900000002</v>
      </c>
      <c r="P280">
        <v>1.99</v>
      </c>
      <c r="Q280">
        <f t="shared" si="6"/>
        <v>77.260000000000005</v>
      </c>
      <c r="R280">
        <f>ROUND(Q280*VLOOKUP(A280,IPCA!$D$2:$F$6,3,0),2)</f>
        <v>79.7</v>
      </c>
      <c r="Z280">
        <v>4</v>
      </c>
      <c r="AA280">
        <v>8</v>
      </c>
      <c r="AB280">
        <v>9272.5499999999993</v>
      </c>
      <c r="AC280">
        <v>9565.7000000000007</v>
      </c>
      <c r="AD280">
        <v>1159.07</v>
      </c>
      <c r="AE280">
        <v>1195.71</v>
      </c>
      <c r="AF280">
        <v>52</v>
      </c>
      <c r="AG280">
        <v>60</v>
      </c>
      <c r="AH280" s="9">
        <f t="shared" si="5"/>
        <v>0.624</v>
      </c>
    </row>
    <row r="281" spans="1:34" x14ac:dyDescent="0.3">
      <c r="A281">
        <v>2022</v>
      </c>
      <c r="B281">
        <v>2307106</v>
      </c>
      <c r="C281" t="s">
        <v>97</v>
      </c>
      <c r="D281" t="s">
        <v>283</v>
      </c>
      <c r="E281" t="s">
        <v>418</v>
      </c>
      <c r="F281">
        <v>27411</v>
      </c>
      <c r="O281">
        <v>987443</v>
      </c>
      <c r="P281">
        <v>0.99</v>
      </c>
      <c r="Q281">
        <f t="shared" si="6"/>
        <v>36.020000000000003</v>
      </c>
      <c r="R281">
        <f>ROUND(Q281*VLOOKUP(A281,IPCA!$D$2:$F$6,3,0),2)</f>
        <v>37.159999999999997</v>
      </c>
      <c r="Z281">
        <v>3</v>
      </c>
      <c r="AA281">
        <v>26</v>
      </c>
      <c r="AB281">
        <v>35507.07</v>
      </c>
      <c r="AC281">
        <v>36629.620000000003</v>
      </c>
      <c r="AD281">
        <v>1365.66</v>
      </c>
      <c r="AE281">
        <v>1408.83</v>
      </c>
      <c r="AF281">
        <v>20</v>
      </c>
      <c r="AG281">
        <v>46</v>
      </c>
      <c r="AH281" s="9">
        <f t="shared" si="5"/>
        <v>0.61399999999999999</v>
      </c>
    </row>
    <row r="282" spans="1:34" x14ac:dyDescent="0.3">
      <c r="A282">
        <v>2022</v>
      </c>
      <c r="B282">
        <v>2307205</v>
      </c>
      <c r="C282" t="s">
        <v>98</v>
      </c>
      <c r="D282" t="s">
        <v>284</v>
      </c>
      <c r="E282" t="s">
        <v>418</v>
      </c>
      <c r="F282">
        <v>7861</v>
      </c>
      <c r="O282">
        <v>1008572.32</v>
      </c>
      <c r="P282">
        <v>2.65</v>
      </c>
      <c r="Q282">
        <f t="shared" si="6"/>
        <v>128.30000000000001</v>
      </c>
      <c r="R282">
        <f>ROUND(Q282*VLOOKUP(A282,IPCA!$D$2:$F$6,3,0),2)</f>
        <v>132.36000000000001</v>
      </c>
      <c r="Z282">
        <v>1</v>
      </c>
      <c r="AA282">
        <v>0</v>
      </c>
      <c r="AB282">
        <v>0</v>
      </c>
      <c r="AC282">
        <v>0</v>
      </c>
      <c r="AD282" t="s">
        <v>423</v>
      </c>
      <c r="AE282" t="s">
        <v>423</v>
      </c>
      <c r="AF282">
        <v>8</v>
      </c>
      <c r="AG282">
        <v>8</v>
      </c>
      <c r="AH282" s="9">
        <f t="shared" si="5"/>
        <v>0.65100000000000002</v>
      </c>
    </row>
    <row r="283" spans="1:34" x14ac:dyDescent="0.3">
      <c r="A283">
        <v>2022</v>
      </c>
      <c r="B283">
        <v>2307254</v>
      </c>
      <c r="C283" t="s">
        <v>99</v>
      </c>
      <c r="D283" t="s">
        <v>285</v>
      </c>
      <c r="E283" t="s">
        <v>420</v>
      </c>
      <c r="F283">
        <v>25555</v>
      </c>
      <c r="O283">
        <v>2589069.73</v>
      </c>
      <c r="P283">
        <v>1.72</v>
      </c>
      <c r="Q283">
        <f t="shared" si="6"/>
        <v>101.31</v>
      </c>
      <c r="R283">
        <f>ROUND(Q283*VLOOKUP(A283,IPCA!$D$2:$F$6,3,0),2)</f>
        <v>104.51</v>
      </c>
      <c r="Z283">
        <v>8</v>
      </c>
      <c r="AA283">
        <v>176</v>
      </c>
      <c r="AB283">
        <v>304060.01</v>
      </c>
      <c r="AC283">
        <v>313672.78999999998</v>
      </c>
      <c r="AD283">
        <v>1727.61</v>
      </c>
      <c r="AE283">
        <v>1782.23</v>
      </c>
      <c r="AF283">
        <v>179</v>
      </c>
      <c r="AG283">
        <v>355</v>
      </c>
      <c r="AH283" s="9">
        <f t="shared" si="5"/>
        <v>0.65200000000000002</v>
      </c>
    </row>
    <row r="284" spans="1:34" x14ac:dyDescent="0.3">
      <c r="A284">
        <v>2022</v>
      </c>
      <c r="B284">
        <v>2307304</v>
      </c>
      <c r="C284" t="s">
        <v>100</v>
      </c>
      <c r="D284" t="s">
        <v>286</v>
      </c>
      <c r="E284" t="s">
        <v>418</v>
      </c>
      <c r="F284">
        <v>286120</v>
      </c>
      <c r="O284">
        <v>5064425.96</v>
      </c>
      <c r="P284">
        <v>0.65</v>
      </c>
      <c r="Q284">
        <f t="shared" si="6"/>
        <v>17.7</v>
      </c>
      <c r="R284">
        <f>ROUND(Q284*VLOOKUP(A284,IPCA!$D$2:$F$6,3,0),2)</f>
        <v>18.260000000000002</v>
      </c>
      <c r="Z284">
        <v>134</v>
      </c>
      <c r="AA284">
        <v>1160</v>
      </c>
      <c r="AB284">
        <v>1737784.19</v>
      </c>
      <c r="AC284">
        <v>1792723.78</v>
      </c>
      <c r="AD284">
        <v>1498.09</v>
      </c>
      <c r="AE284">
        <v>1545.45</v>
      </c>
      <c r="AF284">
        <v>1464</v>
      </c>
      <c r="AG284">
        <v>2624</v>
      </c>
      <c r="AH284" s="9">
        <f t="shared" si="5"/>
        <v>0.69399999999999995</v>
      </c>
    </row>
    <row r="285" spans="1:34" x14ac:dyDescent="0.3">
      <c r="A285">
        <v>2022</v>
      </c>
      <c r="B285">
        <v>2307403</v>
      </c>
      <c r="C285" t="s">
        <v>101</v>
      </c>
      <c r="D285" t="s">
        <v>287</v>
      </c>
      <c r="E285" t="s">
        <v>421</v>
      </c>
      <c r="F285">
        <v>23922</v>
      </c>
      <c r="O285">
        <v>2090081.6</v>
      </c>
      <c r="P285">
        <v>1.96</v>
      </c>
      <c r="Q285">
        <f t="shared" si="6"/>
        <v>87.37</v>
      </c>
      <c r="R285">
        <f>ROUND(Q285*VLOOKUP(A285,IPCA!$D$2:$F$6,3,0),2)</f>
        <v>90.13</v>
      </c>
      <c r="Z285">
        <v>0</v>
      </c>
      <c r="AA285">
        <v>1</v>
      </c>
      <c r="AB285">
        <v>1212</v>
      </c>
      <c r="AC285">
        <v>1250.32</v>
      </c>
      <c r="AD285">
        <v>1212</v>
      </c>
      <c r="AE285">
        <v>1250.32</v>
      </c>
      <c r="AF285">
        <v>37</v>
      </c>
      <c r="AG285">
        <v>38</v>
      </c>
      <c r="AH285" s="9">
        <f t="shared" si="5"/>
        <v>0.59799999999999998</v>
      </c>
    </row>
    <row r="286" spans="1:34" x14ac:dyDescent="0.3">
      <c r="A286">
        <v>2022</v>
      </c>
      <c r="B286">
        <v>2307502</v>
      </c>
      <c r="C286" t="s">
        <v>102</v>
      </c>
      <c r="D286" t="s">
        <v>288</v>
      </c>
      <c r="E286" t="s">
        <v>418</v>
      </c>
      <c r="F286">
        <v>30802</v>
      </c>
      <c r="O286">
        <v>11600</v>
      </c>
      <c r="P286">
        <v>0.01</v>
      </c>
      <c r="Q286">
        <f t="shared" si="6"/>
        <v>0.38</v>
      </c>
      <c r="R286">
        <f>ROUND(Q286*VLOOKUP(A286,IPCA!$D$2:$F$6,3,0),2)</f>
        <v>0.39</v>
      </c>
      <c r="Z286">
        <v>8</v>
      </c>
      <c r="AA286">
        <v>0</v>
      </c>
      <c r="AB286">
        <v>0</v>
      </c>
      <c r="AC286">
        <v>0</v>
      </c>
      <c r="AD286" t="s">
        <v>423</v>
      </c>
      <c r="AE286" t="s">
        <v>423</v>
      </c>
      <c r="AF286">
        <v>40</v>
      </c>
      <c r="AG286">
        <v>40</v>
      </c>
      <c r="AH286" s="9">
        <f t="shared" si="5"/>
        <v>0.61299999999999999</v>
      </c>
    </row>
    <row r="287" spans="1:34" x14ac:dyDescent="0.3">
      <c r="A287">
        <v>2022</v>
      </c>
      <c r="B287">
        <v>2307601</v>
      </c>
      <c r="C287" t="s">
        <v>103</v>
      </c>
      <c r="D287" t="s">
        <v>289</v>
      </c>
      <c r="E287" t="s">
        <v>425</v>
      </c>
      <c r="F287">
        <v>59560</v>
      </c>
      <c r="O287">
        <v>2252852.56</v>
      </c>
      <c r="P287">
        <v>0.98</v>
      </c>
      <c r="Q287">
        <f t="shared" si="6"/>
        <v>37.82</v>
      </c>
      <c r="R287">
        <f>ROUND(Q287*VLOOKUP(A287,IPCA!$D$2:$F$6,3,0),2)</f>
        <v>39.020000000000003</v>
      </c>
      <c r="Z287">
        <v>11</v>
      </c>
      <c r="AA287">
        <v>133</v>
      </c>
      <c r="AB287">
        <v>174171.04</v>
      </c>
      <c r="AC287">
        <v>179677.41</v>
      </c>
      <c r="AD287">
        <v>1309.56</v>
      </c>
      <c r="AE287">
        <v>1350.96</v>
      </c>
      <c r="AF287">
        <v>232</v>
      </c>
      <c r="AG287">
        <v>365</v>
      </c>
      <c r="AH287" s="9">
        <f t="shared" si="5"/>
        <v>0.68200000000000005</v>
      </c>
    </row>
    <row r="288" spans="1:34" x14ac:dyDescent="0.3">
      <c r="A288">
        <v>2022</v>
      </c>
      <c r="B288">
        <v>2307635</v>
      </c>
      <c r="C288" t="s">
        <v>104</v>
      </c>
      <c r="D288" t="s">
        <v>290</v>
      </c>
      <c r="E288" t="s">
        <v>431</v>
      </c>
      <c r="F288">
        <v>16896</v>
      </c>
      <c r="O288">
        <v>1129050.79</v>
      </c>
      <c r="P288">
        <v>1.42</v>
      </c>
      <c r="Q288">
        <f t="shared" si="6"/>
        <v>66.819999999999993</v>
      </c>
      <c r="R288">
        <f>ROUND(Q288*VLOOKUP(A288,IPCA!$D$2:$F$6,3,0),2)</f>
        <v>68.930000000000007</v>
      </c>
      <c r="Z288">
        <v>4</v>
      </c>
      <c r="AA288">
        <v>3</v>
      </c>
      <c r="AB288">
        <v>3567.32</v>
      </c>
      <c r="AC288">
        <v>3680.1</v>
      </c>
      <c r="AD288">
        <v>1189.1099999999999</v>
      </c>
      <c r="AE288">
        <v>1226.7</v>
      </c>
      <c r="AF288">
        <v>22</v>
      </c>
      <c r="AG288">
        <v>25</v>
      </c>
      <c r="AH288" s="9">
        <f t="shared" si="5"/>
        <v>0.61</v>
      </c>
    </row>
    <row r="289" spans="1:34" x14ac:dyDescent="0.3">
      <c r="A289">
        <v>2022</v>
      </c>
      <c r="B289">
        <v>2307650</v>
      </c>
      <c r="C289" t="s">
        <v>105</v>
      </c>
      <c r="D289" t="s">
        <v>291</v>
      </c>
      <c r="E289" t="s">
        <v>427</v>
      </c>
      <c r="F289">
        <v>234509</v>
      </c>
      <c r="O289">
        <v>8794813.7699999996</v>
      </c>
      <c r="P289">
        <v>0.78</v>
      </c>
      <c r="Q289">
        <f t="shared" si="6"/>
        <v>37.5</v>
      </c>
      <c r="R289">
        <f>ROUND(Q289*VLOOKUP(A289,IPCA!$D$2:$F$6,3,0),2)</f>
        <v>38.69</v>
      </c>
      <c r="Z289">
        <v>32</v>
      </c>
      <c r="AA289">
        <v>857</v>
      </c>
      <c r="AB289">
        <v>1399918.97</v>
      </c>
      <c r="AC289">
        <v>1444177.04</v>
      </c>
      <c r="AD289">
        <v>1633.51</v>
      </c>
      <c r="AE289">
        <v>1685.15</v>
      </c>
      <c r="AF289">
        <v>1054</v>
      </c>
      <c r="AG289">
        <v>1911</v>
      </c>
      <c r="AH289" s="9">
        <f t="shared" si="5"/>
        <v>0.68600000000000005</v>
      </c>
    </row>
    <row r="290" spans="1:34" x14ac:dyDescent="0.3">
      <c r="A290">
        <v>2022</v>
      </c>
      <c r="B290">
        <v>2307700</v>
      </c>
      <c r="C290" t="s">
        <v>106</v>
      </c>
      <c r="D290" t="s">
        <v>292</v>
      </c>
      <c r="E290" t="s">
        <v>427</v>
      </c>
      <c r="F290">
        <v>105093</v>
      </c>
      <c r="O290">
        <v>3360596.51</v>
      </c>
      <c r="P290">
        <v>0.97</v>
      </c>
      <c r="Q290">
        <f t="shared" si="6"/>
        <v>31.98</v>
      </c>
      <c r="R290">
        <f>ROUND(Q290*VLOOKUP(A290,IPCA!$D$2:$F$6,3,0),2)</f>
        <v>32.99</v>
      </c>
      <c r="Z290">
        <v>16</v>
      </c>
      <c r="AA290">
        <v>220</v>
      </c>
      <c r="AB290">
        <v>264633.58</v>
      </c>
      <c r="AC290">
        <v>272999.90000000002</v>
      </c>
      <c r="AD290">
        <v>1202.8800000000001</v>
      </c>
      <c r="AE290">
        <v>1240.9100000000001</v>
      </c>
      <c r="AF290">
        <v>315</v>
      </c>
      <c r="AG290">
        <v>535</v>
      </c>
      <c r="AH290" s="9">
        <f t="shared" si="5"/>
        <v>0.65900000000000003</v>
      </c>
    </row>
    <row r="291" spans="1:34" x14ac:dyDescent="0.3">
      <c r="A291">
        <v>2022</v>
      </c>
      <c r="B291">
        <v>2307809</v>
      </c>
      <c r="C291" t="s">
        <v>107</v>
      </c>
      <c r="D291" t="s">
        <v>293</v>
      </c>
      <c r="E291" t="s">
        <v>420</v>
      </c>
      <c r="F291">
        <v>25799</v>
      </c>
      <c r="O291">
        <v>534665.54</v>
      </c>
      <c r="P291">
        <v>0.42</v>
      </c>
      <c r="Q291">
        <f t="shared" si="6"/>
        <v>20.72</v>
      </c>
      <c r="R291">
        <f>ROUND(Q291*VLOOKUP(A291,IPCA!$D$2:$F$6,3,0),2)</f>
        <v>21.38</v>
      </c>
      <c r="Z291">
        <v>5</v>
      </c>
      <c r="AA291">
        <v>23</v>
      </c>
      <c r="AB291">
        <v>22806.799999999999</v>
      </c>
      <c r="AC291">
        <v>23527.83</v>
      </c>
      <c r="AD291">
        <v>991.6</v>
      </c>
      <c r="AE291">
        <v>1022.95</v>
      </c>
      <c r="AF291">
        <v>43</v>
      </c>
      <c r="AG291">
        <v>66</v>
      </c>
      <c r="AH291" s="9">
        <f t="shared" si="5"/>
        <v>0.61199999999999999</v>
      </c>
    </row>
    <row r="292" spans="1:34" x14ac:dyDescent="0.3">
      <c r="A292">
        <v>2022</v>
      </c>
      <c r="B292">
        <v>2307908</v>
      </c>
      <c r="C292" t="s">
        <v>108</v>
      </c>
      <c r="D292" t="s">
        <v>294</v>
      </c>
      <c r="E292" t="s">
        <v>420</v>
      </c>
      <c r="F292">
        <v>10846</v>
      </c>
      <c r="O292">
        <v>772477.96</v>
      </c>
      <c r="P292">
        <v>1.42</v>
      </c>
      <c r="Q292">
        <f t="shared" si="6"/>
        <v>71.22</v>
      </c>
      <c r="R292">
        <f>ROUND(Q292*VLOOKUP(A292,IPCA!$D$2:$F$6,3,0),2)</f>
        <v>73.47</v>
      </c>
      <c r="Z292">
        <v>2</v>
      </c>
      <c r="AA292">
        <v>0</v>
      </c>
      <c r="AB292">
        <v>0</v>
      </c>
      <c r="AC292">
        <v>0</v>
      </c>
      <c r="AD292" t="s">
        <v>423</v>
      </c>
      <c r="AE292" t="s">
        <v>423</v>
      </c>
      <c r="AF292">
        <v>14</v>
      </c>
      <c r="AG292">
        <v>14</v>
      </c>
      <c r="AH292" s="9">
        <f t="shared" si="5"/>
        <v>0.59899999999999998</v>
      </c>
    </row>
    <row r="293" spans="1:34" x14ac:dyDescent="0.3">
      <c r="A293">
        <v>2022</v>
      </c>
      <c r="B293">
        <v>2308005</v>
      </c>
      <c r="C293" t="s">
        <v>109</v>
      </c>
      <c r="D293" t="s">
        <v>295</v>
      </c>
      <c r="E293" t="s">
        <v>424</v>
      </c>
      <c r="F293">
        <v>37697</v>
      </c>
      <c r="O293">
        <v>2536482.64</v>
      </c>
      <c r="P293">
        <v>1.8</v>
      </c>
      <c r="Q293">
        <f t="shared" si="6"/>
        <v>67.290000000000006</v>
      </c>
      <c r="R293">
        <f>ROUND(Q293*VLOOKUP(A293,IPCA!$D$2:$F$6,3,0),2)</f>
        <v>69.42</v>
      </c>
      <c r="Z293">
        <v>3</v>
      </c>
      <c r="AA293">
        <v>13</v>
      </c>
      <c r="AB293">
        <v>15664.54</v>
      </c>
      <c r="AC293">
        <v>16159.77</v>
      </c>
      <c r="AD293">
        <v>1204.96</v>
      </c>
      <c r="AE293">
        <v>1243.06</v>
      </c>
      <c r="AF293">
        <v>80</v>
      </c>
      <c r="AG293">
        <v>93</v>
      </c>
      <c r="AH293" s="9">
        <f t="shared" si="5"/>
        <v>0.61599999999999999</v>
      </c>
    </row>
    <row r="294" spans="1:34" x14ac:dyDescent="0.3">
      <c r="A294">
        <v>2022</v>
      </c>
      <c r="B294">
        <v>2308104</v>
      </c>
      <c r="C294" t="s">
        <v>110</v>
      </c>
      <c r="D294" t="s">
        <v>296</v>
      </c>
      <c r="E294" t="s">
        <v>418</v>
      </c>
      <c r="F294">
        <v>45561</v>
      </c>
      <c r="O294">
        <v>682094.58</v>
      </c>
      <c r="P294">
        <v>0.46</v>
      </c>
      <c r="Q294">
        <f t="shared" si="6"/>
        <v>14.97</v>
      </c>
      <c r="R294">
        <f>ROUND(Q294*VLOOKUP(A294,IPCA!$D$2:$F$6,3,0),2)</f>
        <v>15.44</v>
      </c>
      <c r="Z294">
        <v>2</v>
      </c>
      <c r="AA294">
        <v>2</v>
      </c>
      <c r="AB294">
        <v>2457.67</v>
      </c>
      <c r="AC294">
        <v>2535.37</v>
      </c>
      <c r="AD294">
        <v>1228.8399999999999</v>
      </c>
      <c r="AE294">
        <v>1267.69</v>
      </c>
      <c r="AF294">
        <v>58</v>
      </c>
      <c r="AG294">
        <v>60</v>
      </c>
      <c r="AH294" s="9">
        <f t="shared" si="5"/>
        <v>0.60499999999999998</v>
      </c>
    </row>
    <row r="295" spans="1:34" x14ac:dyDescent="0.3">
      <c r="A295">
        <v>2022</v>
      </c>
      <c r="B295">
        <v>2308203</v>
      </c>
      <c r="C295" t="s">
        <v>111</v>
      </c>
      <c r="D295" t="s">
        <v>297</v>
      </c>
      <c r="E295" t="s">
        <v>424</v>
      </c>
      <c r="F295">
        <v>15157</v>
      </c>
      <c r="O295">
        <v>993444.12</v>
      </c>
      <c r="P295">
        <v>1.41</v>
      </c>
      <c r="Q295">
        <f t="shared" si="6"/>
        <v>65.540000000000006</v>
      </c>
      <c r="R295">
        <f>ROUND(Q295*VLOOKUP(A295,IPCA!$D$2:$F$6,3,0),2)</f>
        <v>67.61</v>
      </c>
      <c r="Z295">
        <v>4</v>
      </c>
      <c r="AA295">
        <v>1</v>
      </c>
      <c r="AB295">
        <v>1242.3</v>
      </c>
      <c r="AC295">
        <v>1281.57</v>
      </c>
      <c r="AD295">
        <v>1242.3</v>
      </c>
      <c r="AE295">
        <v>1281.57</v>
      </c>
      <c r="AF295">
        <v>37</v>
      </c>
      <c r="AG295">
        <v>38</v>
      </c>
      <c r="AH295" s="9">
        <f t="shared" si="5"/>
        <v>0.61799999999999999</v>
      </c>
    </row>
    <row r="296" spans="1:34" x14ac:dyDescent="0.3">
      <c r="A296">
        <v>2022</v>
      </c>
      <c r="B296">
        <v>2308302</v>
      </c>
      <c r="C296" t="s">
        <v>112</v>
      </c>
      <c r="D296" t="s">
        <v>298</v>
      </c>
      <c r="E296" t="s">
        <v>418</v>
      </c>
      <c r="F296">
        <v>25900</v>
      </c>
      <c r="O296">
        <v>595519.84</v>
      </c>
      <c r="P296">
        <v>0.56000000000000005</v>
      </c>
      <c r="Q296">
        <f t="shared" si="6"/>
        <v>22.99</v>
      </c>
      <c r="R296">
        <f>ROUND(Q296*VLOOKUP(A296,IPCA!$D$2:$F$6,3,0),2)</f>
        <v>23.72</v>
      </c>
      <c r="Z296">
        <v>4</v>
      </c>
      <c r="AA296">
        <v>14</v>
      </c>
      <c r="AB296">
        <v>6686.97</v>
      </c>
      <c r="AC296">
        <v>6898.38</v>
      </c>
      <c r="AD296">
        <v>477.64</v>
      </c>
      <c r="AE296">
        <v>492.74</v>
      </c>
      <c r="AF296">
        <v>31</v>
      </c>
      <c r="AG296">
        <v>45</v>
      </c>
      <c r="AH296" s="9">
        <f t="shared" si="5"/>
        <v>0.628</v>
      </c>
    </row>
    <row r="297" spans="1:34" x14ac:dyDescent="0.3">
      <c r="A297">
        <v>2022</v>
      </c>
      <c r="B297">
        <v>2308351</v>
      </c>
      <c r="C297" t="s">
        <v>113</v>
      </c>
      <c r="D297" t="s">
        <v>299</v>
      </c>
      <c r="E297" t="s">
        <v>430</v>
      </c>
      <c r="F297">
        <v>14123</v>
      </c>
      <c r="O297">
        <v>426224.94</v>
      </c>
      <c r="P297">
        <v>0.66</v>
      </c>
      <c r="Q297">
        <f t="shared" si="6"/>
        <v>30.18</v>
      </c>
      <c r="R297">
        <f>ROUND(Q297*VLOOKUP(A297,IPCA!$D$2:$F$6,3,0),2)</f>
        <v>31.13</v>
      </c>
      <c r="Z297">
        <v>0</v>
      </c>
      <c r="AA297">
        <v>3</v>
      </c>
      <c r="AB297">
        <v>1245.67</v>
      </c>
      <c r="AC297">
        <v>1285.05</v>
      </c>
      <c r="AD297">
        <v>415.22</v>
      </c>
      <c r="AE297">
        <v>428.35</v>
      </c>
      <c r="AF297">
        <v>23</v>
      </c>
      <c r="AG297">
        <v>26</v>
      </c>
      <c r="AH297" s="9">
        <f t="shared" si="5"/>
        <v>0.626</v>
      </c>
    </row>
    <row r="298" spans="1:34" x14ac:dyDescent="0.3">
      <c r="A298">
        <v>2022</v>
      </c>
      <c r="B298">
        <v>2308377</v>
      </c>
      <c r="C298" t="s">
        <v>114</v>
      </c>
      <c r="D298" t="s">
        <v>300</v>
      </c>
      <c r="E298" t="s">
        <v>426</v>
      </c>
      <c r="F298">
        <v>14196</v>
      </c>
      <c r="O298">
        <v>87797.49</v>
      </c>
      <c r="P298">
        <v>0.16</v>
      </c>
      <c r="Q298">
        <f t="shared" si="6"/>
        <v>6.18</v>
      </c>
      <c r="R298">
        <f>ROUND(Q298*VLOOKUP(A298,IPCA!$D$2:$F$6,3,0),2)</f>
        <v>6.38</v>
      </c>
      <c r="Z298">
        <v>0</v>
      </c>
      <c r="AA298">
        <v>0</v>
      </c>
      <c r="AB298">
        <v>0</v>
      </c>
      <c r="AC298">
        <v>0</v>
      </c>
      <c r="AD298" t="s">
        <v>423</v>
      </c>
      <c r="AE298" t="s">
        <v>423</v>
      </c>
      <c r="AF298">
        <v>19</v>
      </c>
      <c r="AG298">
        <v>19</v>
      </c>
      <c r="AH298" s="9">
        <f t="shared" si="5"/>
        <v>0.59199999999999997</v>
      </c>
    </row>
    <row r="299" spans="1:34" x14ac:dyDescent="0.3">
      <c r="A299">
        <v>2022</v>
      </c>
      <c r="B299">
        <v>2308401</v>
      </c>
      <c r="C299" t="s">
        <v>115</v>
      </c>
      <c r="D299" t="s">
        <v>301</v>
      </c>
      <c r="E299" t="s">
        <v>418</v>
      </c>
      <c r="F299">
        <v>36822</v>
      </c>
      <c r="O299">
        <v>1636920.33</v>
      </c>
      <c r="P299">
        <v>1.29</v>
      </c>
      <c r="Q299">
        <f t="shared" si="6"/>
        <v>44.45</v>
      </c>
      <c r="R299">
        <f>ROUND(Q299*VLOOKUP(A299,IPCA!$D$2:$F$6,3,0),2)</f>
        <v>45.86</v>
      </c>
      <c r="Z299">
        <v>2</v>
      </c>
      <c r="AA299">
        <v>11</v>
      </c>
      <c r="AB299">
        <v>12950.16</v>
      </c>
      <c r="AC299">
        <v>13359.58</v>
      </c>
      <c r="AD299">
        <v>1177.29</v>
      </c>
      <c r="AE299">
        <v>1214.51</v>
      </c>
      <c r="AF299">
        <v>39</v>
      </c>
      <c r="AG299">
        <v>50</v>
      </c>
      <c r="AH299" s="9">
        <f t="shared" si="5"/>
        <v>0.622</v>
      </c>
    </row>
    <row r="300" spans="1:34" x14ac:dyDescent="0.3">
      <c r="A300">
        <v>2022</v>
      </c>
      <c r="B300">
        <v>2308500</v>
      </c>
      <c r="C300" t="s">
        <v>116</v>
      </c>
      <c r="D300" t="s">
        <v>302</v>
      </c>
      <c r="E300" t="s">
        <v>430</v>
      </c>
      <c r="F300">
        <v>37735</v>
      </c>
      <c r="O300">
        <v>223600</v>
      </c>
      <c r="P300">
        <v>0.16</v>
      </c>
      <c r="Q300">
        <f t="shared" si="6"/>
        <v>5.93</v>
      </c>
      <c r="R300">
        <f>ROUND(Q300*VLOOKUP(A300,IPCA!$D$2:$F$6,3,0),2)</f>
        <v>6.12</v>
      </c>
      <c r="Z300">
        <v>4</v>
      </c>
      <c r="AA300">
        <v>18</v>
      </c>
      <c r="AB300">
        <v>8974.44</v>
      </c>
      <c r="AC300">
        <v>9258.16</v>
      </c>
      <c r="AD300">
        <v>498.58</v>
      </c>
      <c r="AE300">
        <v>514.34</v>
      </c>
      <c r="AF300">
        <v>63</v>
      </c>
      <c r="AG300">
        <v>81</v>
      </c>
      <c r="AH300" s="9">
        <f t="shared" si="5"/>
        <v>0.58199999999999996</v>
      </c>
    </row>
    <row r="301" spans="1:34" x14ac:dyDescent="0.3">
      <c r="A301">
        <v>2022</v>
      </c>
      <c r="B301">
        <v>2308609</v>
      </c>
      <c r="C301" t="s">
        <v>117</v>
      </c>
      <c r="D301" t="s">
        <v>303</v>
      </c>
      <c r="E301" t="s">
        <v>429</v>
      </c>
      <c r="F301">
        <v>17149</v>
      </c>
      <c r="O301">
        <v>0</v>
      </c>
      <c r="P301">
        <v>0</v>
      </c>
      <c r="Q301">
        <f t="shared" si="6"/>
        <v>0</v>
      </c>
      <c r="R301">
        <f>ROUND(Q301*VLOOKUP(A301,IPCA!$D$2:$F$6,3,0),2)</f>
        <v>0</v>
      </c>
      <c r="Z301">
        <v>3</v>
      </c>
      <c r="AA301">
        <v>0</v>
      </c>
      <c r="AB301">
        <v>0</v>
      </c>
      <c r="AC301">
        <v>0</v>
      </c>
      <c r="AD301" t="s">
        <v>423</v>
      </c>
      <c r="AE301" t="s">
        <v>423</v>
      </c>
      <c r="AF301">
        <v>21</v>
      </c>
      <c r="AG301">
        <v>21</v>
      </c>
      <c r="AH301" s="9">
        <f t="shared" si="5"/>
        <v>0.61</v>
      </c>
    </row>
    <row r="302" spans="1:34" x14ac:dyDescent="0.3">
      <c r="A302">
        <v>2022</v>
      </c>
      <c r="B302">
        <v>2308708</v>
      </c>
      <c r="C302" t="s">
        <v>118</v>
      </c>
      <c r="D302" t="s">
        <v>304</v>
      </c>
      <c r="E302" t="s">
        <v>425</v>
      </c>
      <c r="F302">
        <v>61443</v>
      </c>
      <c r="O302">
        <v>2283707.02</v>
      </c>
      <c r="P302">
        <v>0.94</v>
      </c>
      <c r="Q302">
        <f t="shared" si="6"/>
        <v>37.17</v>
      </c>
      <c r="R302">
        <f>ROUND(Q302*VLOOKUP(A302,IPCA!$D$2:$F$6,3,0),2)</f>
        <v>38.35</v>
      </c>
      <c r="Z302">
        <v>7</v>
      </c>
      <c r="AA302">
        <v>19</v>
      </c>
      <c r="AB302">
        <v>27767.9</v>
      </c>
      <c r="AC302">
        <v>28645.77</v>
      </c>
      <c r="AD302">
        <v>1461.47</v>
      </c>
      <c r="AE302">
        <v>1507.67</v>
      </c>
      <c r="AF302">
        <v>140</v>
      </c>
      <c r="AG302">
        <v>159</v>
      </c>
      <c r="AH302" s="9">
        <f t="shared" si="5"/>
        <v>0.61</v>
      </c>
    </row>
    <row r="303" spans="1:34" x14ac:dyDescent="0.3">
      <c r="A303">
        <v>2022</v>
      </c>
      <c r="B303">
        <v>2308807</v>
      </c>
      <c r="C303" t="s">
        <v>119</v>
      </c>
      <c r="D303" t="s">
        <v>305</v>
      </c>
      <c r="E303" t="s">
        <v>424</v>
      </c>
      <c r="F303">
        <v>8254</v>
      </c>
      <c r="O303">
        <v>904059.32</v>
      </c>
      <c r="P303">
        <v>2.02</v>
      </c>
      <c r="Q303">
        <f t="shared" si="6"/>
        <v>109.53</v>
      </c>
      <c r="R303">
        <f>ROUND(Q303*VLOOKUP(A303,IPCA!$D$2:$F$6,3,0),2)</f>
        <v>112.99</v>
      </c>
      <c r="Z303">
        <v>0</v>
      </c>
      <c r="AA303">
        <v>0</v>
      </c>
      <c r="AB303">
        <v>0</v>
      </c>
      <c r="AC303">
        <v>0</v>
      </c>
      <c r="AD303" t="s">
        <v>423</v>
      </c>
      <c r="AE303" t="s">
        <v>423</v>
      </c>
      <c r="AF303">
        <v>13</v>
      </c>
      <c r="AG303">
        <v>13</v>
      </c>
      <c r="AH303" s="9">
        <f t="shared" si="5"/>
        <v>0.58099999999999996</v>
      </c>
    </row>
    <row r="304" spans="1:34" x14ac:dyDescent="0.3">
      <c r="A304">
        <v>2022</v>
      </c>
      <c r="B304">
        <v>2308906</v>
      </c>
      <c r="C304" t="s">
        <v>120</v>
      </c>
      <c r="D304" t="s">
        <v>306</v>
      </c>
      <c r="E304" t="s">
        <v>420</v>
      </c>
      <c r="F304">
        <v>22753</v>
      </c>
      <c r="O304">
        <v>367766.46</v>
      </c>
      <c r="P304">
        <v>0.45</v>
      </c>
      <c r="Q304">
        <f t="shared" si="6"/>
        <v>16.16</v>
      </c>
      <c r="R304">
        <f>ROUND(Q304*VLOOKUP(A304,IPCA!$D$2:$F$6,3,0),2)</f>
        <v>16.670000000000002</v>
      </c>
      <c r="Z304">
        <v>4</v>
      </c>
      <c r="AA304">
        <v>12</v>
      </c>
      <c r="AB304">
        <v>15319.35</v>
      </c>
      <c r="AC304">
        <v>15803.67</v>
      </c>
      <c r="AD304">
        <v>1276.6099999999999</v>
      </c>
      <c r="AE304">
        <v>1316.97</v>
      </c>
      <c r="AF304">
        <v>30</v>
      </c>
      <c r="AG304">
        <v>42</v>
      </c>
      <c r="AH304" s="9">
        <f t="shared" si="5"/>
        <v>0.58799999999999997</v>
      </c>
    </row>
    <row r="305" spans="1:34" x14ac:dyDescent="0.3">
      <c r="A305">
        <v>2022</v>
      </c>
      <c r="B305">
        <v>2309003</v>
      </c>
      <c r="C305" t="s">
        <v>121</v>
      </c>
      <c r="D305" t="s">
        <v>307</v>
      </c>
      <c r="E305" t="s">
        <v>424</v>
      </c>
      <c r="F305">
        <v>13666</v>
      </c>
      <c r="O305">
        <v>939338.74</v>
      </c>
      <c r="P305">
        <v>1.42</v>
      </c>
      <c r="Q305">
        <f t="shared" si="6"/>
        <v>68.739999999999995</v>
      </c>
      <c r="R305">
        <f>ROUND(Q305*VLOOKUP(A305,IPCA!$D$2:$F$6,3,0),2)</f>
        <v>70.91</v>
      </c>
      <c r="Z305">
        <v>0</v>
      </c>
      <c r="AA305">
        <v>0</v>
      </c>
      <c r="AB305">
        <v>0</v>
      </c>
      <c r="AC305">
        <v>0</v>
      </c>
      <c r="AD305" t="s">
        <v>423</v>
      </c>
      <c r="AE305" t="s">
        <v>423</v>
      </c>
      <c r="AF305">
        <v>19</v>
      </c>
      <c r="AG305">
        <v>19</v>
      </c>
      <c r="AH305" s="9">
        <f t="shared" si="5"/>
        <v>0.60699999999999998</v>
      </c>
    </row>
    <row r="306" spans="1:34" x14ac:dyDescent="0.3">
      <c r="A306">
        <v>2022</v>
      </c>
      <c r="B306">
        <v>2309102</v>
      </c>
      <c r="C306" t="s">
        <v>122</v>
      </c>
      <c r="D306" t="s">
        <v>308</v>
      </c>
      <c r="E306" t="s">
        <v>419</v>
      </c>
      <c r="F306">
        <v>10569</v>
      </c>
      <c r="O306">
        <v>915519.17</v>
      </c>
      <c r="P306">
        <v>1.72</v>
      </c>
      <c r="Q306">
        <f t="shared" si="6"/>
        <v>86.62</v>
      </c>
      <c r="R306">
        <f>ROUND(Q306*VLOOKUP(A306,IPCA!$D$2:$F$6,3,0),2)</f>
        <v>89.36</v>
      </c>
      <c r="Z306">
        <v>1</v>
      </c>
      <c r="AA306">
        <v>0</v>
      </c>
      <c r="AB306">
        <v>0</v>
      </c>
      <c r="AC306">
        <v>0</v>
      </c>
      <c r="AD306" t="s">
        <v>423</v>
      </c>
      <c r="AE306" t="s">
        <v>423</v>
      </c>
      <c r="AF306">
        <v>11</v>
      </c>
      <c r="AG306">
        <v>11</v>
      </c>
      <c r="AH306" s="9">
        <f t="shared" si="5"/>
        <v>0.60699999999999998</v>
      </c>
    </row>
    <row r="307" spans="1:34" x14ac:dyDescent="0.3">
      <c r="A307">
        <v>2022</v>
      </c>
      <c r="B307">
        <v>2309201</v>
      </c>
      <c r="C307" t="s">
        <v>123</v>
      </c>
      <c r="D307" t="s">
        <v>309</v>
      </c>
      <c r="E307" t="s">
        <v>418</v>
      </c>
      <c r="F307">
        <v>15399</v>
      </c>
      <c r="O307">
        <v>284740</v>
      </c>
      <c r="P307">
        <v>0.46</v>
      </c>
      <c r="Q307">
        <f t="shared" si="6"/>
        <v>18.489999999999998</v>
      </c>
      <c r="R307">
        <f>ROUND(Q307*VLOOKUP(A307,IPCA!$D$2:$F$6,3,0),2)</f>
        <v>19.07</v>
      </c>
      <c r="Z307">
        <v>2</v>
      </c>
      <c r="AA307">
        <v>10</v>
      </c>
      <c r="AB307">
        <v>9201.11</v>
      </c>
      <c r="AC307">
        <v>9492</v>
      </c>
      <c r="AD307">
        <v>920.11</v>
      </c>
      <c r="AE307">
        <v>949.2</v>
      </c>
      <c r="AF307">
        <v>31</v>
      </c>
      <c r="AG307">
        <v>41</v>
      </c>
      <c r="AH307" s="9">
        <f t="shared" si="5"/>
        <v>0.625</v>
      </c>
    </row>
    <row r="308" spans="1:34" x14ac:dyDescent="0.3">
      <c r="A308">
        <v>2022</v>
      </c>
      <c r="B308">
        <v>2309300</v>
      </c>
      <c r="C308" t="s">
        <v>124</v>
      </c>
      <c r="D308" t="s">
        <v>310</v>
      </c>
      <c r="E308" t="s">
        <v>429</v>
      </c>
      <c r="F308">
        <v>30699</v>
      </c>
      <c r="O308">
        <v>4151682.7</v>
      </c>
      <c r="P308">
        <v>2.59</v>
      </c>
      <c r="Q308">
        <f t="shared" si="6"/>
        <v>135.24</v>
      </c>
      <c r="R308">
        <f>ROUND(Q308*VLOOKUP(A308,IPCA!$D$2:$F$6,3,0),2)</f>
        <v>139.52000000000001</v>
      </c>
      <c r="Z308">
        <v>6</v>
      </c>
      <c r="AA308">
        <v>126</v>
      </c>
      <c r="AB308">
        <v>231250.06</v>
      </c>
      <c r="AC308">
        <v>238560.97</v>
      </c>
      <c r="AD308">
        <v>1835.32</v>
      </c>
      <c r="AE308">
        <v>1893.34</v>
      </c>
      <c r="AF308">
        <v>101</v>
      </c>
      <c r="AG308">
        <v>227</v>
      </c>
      <c r="AH308" s="9">
        <f t="shared" si="5"/>
        <v>0.61399999999999999</v>
      </c>
    </row>
    <row r="309" spans="1:34" x14ac:dyDescent="0.3">
      <c r="A309">
        <v>2022</v>
      </c>
      <c r="B309">
        <v>2309409</v>
      </c>
      <c r="C309" t="s">
        <v>125</v>
      </c>
      <c r="D309" t="s">
        <v>311</v>
      </c>
      <c r="E309" t="s">
        <v>429</v>
      </c>
      <c r="F309">
        <v>27545</v>
      </c>
      <c r="O309">
        <v>1448641.59</v>
      </c>
      <c r="P309">
        <v>0.96</v>
      </c>
      <c r="Q309">
        <f t="shared" si="6"/>
        <v>52.59</v>
      </c>
      <c r="R309">
        <f>ROUND(Q309*VLOOKUP(A309,IPCA!$D$2:$F$6,3,0),2)</f>
        <v>54.25</v>
      </c>
      <c r="Z309">
        <v>2</v>
      </c>
      <c r="AA309">
        <v>1</v>
      </c>
      <c r="AB309">
        <v>1212</v>
      </c>
      <c r="AC309">
        <v>1250.32</v>
      </c>
      <c r="AD309">
        <v>1212</v>
      </c>
      <c r="AE309">
        <v>1250.32</v>
      </c>
      <c r="AF309">
        <v>27</v>
      </c>
      <c r="AG309">
        <v>28</v>
      </c>
      <c r="AH309" s="9">
        <f t="shared" si="5"/>
        <v>0.60499999999999998</v>
      </c>
    </row>
    <row r="310" spans="1:34" x14ac:dyDescent="0.3">
      <c r="A310">
        <v>2022</v>
      </c>
      <c r="B310">
        <v>2309458</v>
      </c>
      <c r="C310" t="s">
        <v>126</v>
      </c>
      <c r="D310" t="s">
        <v>312</v>
      </c>
      <c r="E310" t="s">
        <v>419</v>
      </c>
      <c r="F310">
        <v>24493</v>
      </c>
      <c r="O310">
        <v>1160378.54</v>
      </c>
      <c r="P310">
        <v>1.26</v>
      </c>
      <c r="Q310">
        <f t="shared" si="6"/>
        <v>47.38</v>
      </c>
      <c r="R310">
        <f>ROUND(Q310*VLOOKUP(A310,IPCA!$D$2:$F$6,3,0),2)</f>
        <v>48.88</v>
      </c>
      <c r="Z310">
        <v>3</v>
      </c>
      <c r="AA310">
        <v>5</v>
      </c>
      <c r="AB310">
        <v>7790.12</v>
      </c>
      <c r="AC310">
        <v>8036.4</v>
      </c>
      <c r="AD310">
        <v>1558.02</v>
      </c>
      <c r="AE310">
        <v>1607.28</v>
      </c>
      <c r="AF310">
        <v>34</v>
      </c>
      <c r="AG310">
        <v>39</v>
      </c>
      <c r="AH310" s="9">
        <f t="shared" si="5"/>
        <v>0.59399999999999997</v>
      </c>
    </row>
    <row r="311" spans="1:34" x14ac:dyDescent="0.3">
      <c r="A311">
        <v>2022</v>
      </c>
      <c r="B311">
        <v>2309508</v>
      </c>
      <c r="C311" t="s">
        <v>127</v>
      </c>
      <c r="D311" t="s">
        <v>313</v>
      </c>
      <c r="E311" t="s">
        <v>421</v>
      </c>
      <c r="F311">
        <v>19675</v>
      </c>
      <c r="O311">
        <v>603530.87</v>
      </c>
      <c r="P311">
        <v>0.67</v>
      </c>
      <c r="Q311">
        <f t="shared" si="6"/>
        <v>30.68</v>
      </c>
      <c r="R311">
        <f>ROUND(Q311*VLOOKUP(A311,IPCA!$D$2:$F$6,3,0),2)</f>
        <v>31.65</v>
      </c>
      <c r="Z311">
        <v>2</v>
      </c>
      <c r="AA311">
        <v>17</v>
      </c>
      <c r="AB311">
        <v>22639.57</v>
      </c>
      <c r="AC311">
        <v>23355.31</v>
      </c>
      <c r="AD311">
        <v>1331.74</v>
      </c>
      <c r="AE311">
        <v>1373.84</v>
      </c>
      <c r="AF311">
        <v>46</v>
      </c>
      <c r="AG311">
        <v>63</v>
      </c>
      <c r="AH311" s="9">
        <f t="shared" si="5"/>
        <v>0.63600000000000001</v>
      </c>
    </row>
    <row r="312" spans="1:34" x14ac:dyDescent="0.3">
      <c r="A312">
        <v>2022</v>
      </c>
      <c r="B312">
        <v>2309607</v>
      </c>
      <c r="C312" t="s">
        <v>128</v>
      </c>
      <c r="D312" t="s">
        <v>314</v>
      </c>
      <c r="E312" t="s">
        <v>427</v>
      </c>
      <c r="F312">
        <v>70983</v>
      </c>
      <c r="O312">
        <v>1348224.59</v>
      </c>
      <c r="P312">
        <v>0.57999999999999996</v>
      </c>
      <c r="Q312">
        <f t="shared" si="6"/>
        <v>18.989999999999998</v>
      </c>
      <c r="R312">
        <f>ROUND(Q312*VLOOKUP(A312,IPCA!$D$2:$F$6,3,0),2)</f>
        <v>19.59</v>
      </c>
      <c r="Z312">
        <v>15</v>
      </c>
      <c r="AA312">
        <v>79</v>
      </c>
      <c r="AB312">
        <v>103581.94</v>
      </c>
      <c r="AC312">
        <v>106856.66</v>
      </c>
      <c r="AD312">
        <v>1311.16</v>
      </c>
      <c r="AE312">
        <v>1352.62</v>
      </c>
      <c r="AF312">
        <v>264</v>
      </c>
      <c r="AG312">
        <v>343</v>
      </c>
      <c r="AH312" s="9">
        <f t="shared" si="5"/>
        <v>0.65900000000000003</v>
      </c>
    </row>
    <row r="313" spans="1:34" x14ac:dyDescent="0.3">
      <c r="A313">
        <v>2022</v>
      </c>
      <c r="B313">
        <v>2309706</v>
      </c>
      <c r="C313" t="s">
        <v>129</v>
      </c>
      <c r="D313" t="s">
        <v>315</v>
      </c>
      <c r="E313" t="s">
        <v>427</v>
      </c>
      <c r="F313">
        <v>81524</v>
      </c>
      <c r="O313">
        <v>68710.460000000006</v>
      </c>
      <c r="P313">
        <v>0.02</v>
      </c>
      <c r="Q313">
        <f t="shared" si="6"/>
        <v>0.84</v>
      </c>
      <c r="R313">
        <f>ROUND(Q313*VLOOKUP(A313,IPCA!$D$2:$F$6,3,0),2)</f>
        <v>0.87</v>
      </c>
      <c r="Z313">
        <v>3</v>
      </c>
      <c r="AA313">
        <v>192</v>
      </c>
      <c r="AB313">
        <v>274754.82</v>
      </c>
      <c r="AC313">
        <v>283441.12</v>
      </c>
      <c r="AD313">
        <v>1431.01</v>
      </c>
      <c r="AE313">
        <v>1476.26</v>
      </c>
      <c r="AF313">
        <v>295</v>
      </c>
      <c r="AG313">
        <v>487</v>
      </c>
      <c r="AH313" s="9">
        <f t="shared" si="5"/>
        <v>0.67500000000000004</v>
      </c>
    </row>
    <row r="314" spans="1:34" x14ac:dyDescent="0.3">
      <c r="A314">
        <v>2022</v>
      </c>
      <c r="B314">
        <v>2309805</v>
      </c>
      <c r="C314" t="s">
        <v>130</v>
      </c>
      <c r="D314" t="s">
        <v>316</v>
      </c>
      <c r="E314" t="s">
        <v>419</v>
      </c>
      <c r="F314">
        <v>11186</v>
      </c>
      <c r="O314">
        <v>1746336.25</v>
      </c>
      <c r="P314">
        <v>3.12</v>
      </c>
      <c r="Q314">
        <f t="shared" si="6"/>
        <v>156.12</v>
      </c>
      <c r="R314">
        <f>ROUND(Q314*VLOOKUP(A314,IPCA!$D$2:$F$6,3,0),2)</f>
        <v>161.06</v>
      </c>
      <c r="Z314">
        <v>2</v>
      </c>
      <c r="AA314">
        <v>3</v>
      </c>
      <c r="AB314">
        <v>3374.94</v>
      </c>
      <c r="AC314">
        <v>3481.64</v>
      </c>
      <c r="AD314">
        <v>1124.98</v>
      </c>
      <c r="AE314">
        <v>1160.55</v>
      </c>
      <c r="AF314">
        <v>25</v>
      </c>
      <c r="AG314">
        <v>28</v>
      </c>
      <c r="AH314" s="9">
        <f t="shared" si="5"/>
        <v>0.63500000000000001</v>
      </c>
    </row>
    <row r="315" spans="1:34" x14ac:dyDescent="0.3">
      <c r="A315">
        <v>2022</v>
      </c>
      <c r="B315">
        <v>2309904</v>
      </c>
      <c r="C315" t="s">
        <v>131</v>
      </c>
      <c r="D315" t="s">
        <v>317</v>
      </c>
      <c r="E315" t="s">
        <v>424</v>
      </c>
      <c r="F315">
        <v>6175</v>
      </c>
      <c r="O315">
        <v>1718529.8</v>
      </c>
      <c r="P315">
        <v>4.07</v>
      </c>
      <c r="Q315">
        <f t="shared" si="6"/>
        <v>278.3</v>
      </c>
      <c r="R315">
        <f>ROUND(Q315*VLOOKUP(A315,IPCA!$D$2:$F$6,3,0),2)</f>
        <v>287.10000000000002</v>
      </c>
      <c r="Z315">
        <v>2</v>
      </c>
      <c r="AA315">
        <v>3</v>
      </c>
      <c r="AB315">
        <v>3704.65</v>
      </c>
      <c r="AC315">
        <v>3821.77</v>
      </c>
      <c r="AD315">
        <v>1234.8800000000001</v>
      </c>
      <c r="AE315">
        <v>1273.92</v>
      </c>
      <c r="AF315">
        <v>12</v>
      </c>
      <c r="AG315">
        <v>15</v>
      </c>
      <c r="AH315" s="9">
        <f t="shared" ref="AH315:AH378" si="7">AH131</f>
        <v>0.621</v>
      </c>
    </row>
    <row r="316" spans="1:34" x14ac:dyDescent="0.3">
      <c r="A316">
        <v>2022</v>
      </c>
      <c r="B316">
        <v>2310001</v>
      </c>
      <c r="C316" t="s">
        <v>132</v>
      </c>
      <c r="D316" t="s">
        <v>318</v>
      </c>
      <c r="E316" t="s">
        <v>425</v>
      </c>
      <c r="F316">
        <v>9346</v>
      </c>
      <c r="O316">
        <v>42473</v>
      </c>
      <c r="P316">
        <v>0.1</v>
      </c>
      <c r="Q316">
        <f t="shared" si="6"/>
        <v>4.54</v>
      </c>
      <c r="R316">
        <f>ROUND(Q316*VLOOKUP(A316,IPCA!$D$2:$F$6,3,0),2)</f>
        <v>4.68</v>
      </c>
      <c r="Z316">
        <v>0</v>
      </c>
      <c r="AA316">
        <v>2</v>
      </c>
      <c r="AB316">
        <v>2470.3000000000002</v>
      </c>
      <c r="AC316">
        <v>2548.4</v>
      </c>
      <c r="AD316">
        <v>1235.1500000000001</v>
      </c>
      <c r="AE316">
        <v>1274.2</v>
      </c>
      <c r="AF316">
        <v>17</v>
      </c>
      <c r="AG316">
        <v>19</v>
      </c>
      <c r="AH316" s="9">
        <f t="shared" si="7"/>
        <v>0.63800000000000001</v>
      </c>
    </row>
    <row r="317" spans="1:34" x14ac:dyDescent="0.3">
      <c r="A317">
        <v>2022</v>
      </c>
      <c r="B317">
        <v>2310100</v>
      </c>
      <c r="C317" t="s">
        <v>133</v>
      </c>
      <c r="D317" t="s">
        <v>319</v>
      </c>
      <c r="E317" t="s">
        <v>419</v>
      </c>
      <c r="F317">
        <v>10242</v>
      </c>
      <c r="O317">
        <v>883109.07</v>
      </c>
      <c r="P317">
        <v>1.67</v>
      </c>
      <c r="Q317">
        <f t="shared" si="6"/>
        <v>86.22</v>
      </c>
      <c r="R317">
        <f>ROUND(Q317*VLOOKUP(A317,IPCA!$D$2:$F$6,3,0),2)</f>
        <v>88.95</v>
      </c>
      <c r="Z317">
        <v>1</v>
      </c>
      <c r="AA317">
        <v>19</v>
      </c>
      <c r="AB317">
        <v>29694.39</v>
      </c>
      <c r="AC317">
        <v>30633.17</v>
      </c>
      <c r="AD317">
        <v>1562.86</v>
      </c>
      <c r="AE317">
        <v>1612.27</v>
      </c>
      <c r="AF317">
        <v>9</v>
      </c>
      <c r="AG317">
        <v>28</v>
      </c>
      <c r="AH317" s="9">
        <f t="shared" si="7"/>
        <v>0.622</v>
      </c>
    </row>
    <row r="318" spans="1:34" x14ac:dyDescent="0.3">
      <c r="A318">
        <v>2022</v>
      </c>
      <c r="B318">
        <v>2310209</v>
      </c>
      <c r="C318" t="s">
        <v>134</v>
      </c>
      <c r="D318" t="s">
        <v>320</v>
      </c>
      <c r="E318" t="s">
        <v>427</v>
      </c>
      <c r="F318">
        <v>38980</v>
      </c>
      <c r="O318">
        <v>2602609.27</v>
      </c>
      <c r="P318">
        <v>1.64</v>
      </c>
      <c r="Q318">
        <f t="shared" si="6"/>
        <v>66.77</v>
      </c>
      <c r="R318">
        <f>ROUND(Q318*VLOOKUP(A318,IPCA!$D$2:$F$6,3,0),2)</f>
        <v>68.88</v>
      </c>
      <c r="Z318">
        <v>9</v>
      </c>
      <c r="AA318">
        <v>33</v>
      </c>
      <c r="AB318">
        <v>47288.68</v>
      </c>
      <c r="AC318">
        <v>48783.7</v>
      </c>
      <c r="AD318">
        <v>1432.99</v>
      </c>
      <c r="AE318">
        <v>1478.29</v>
      </c>
      <c r="AF318">
        <v>142</v>
      </c>
      <c r="AG318">
        <v>175</v>
      </c>
      <c r="AH318" s="9">
        <f t="shared" si="7"/>
        <v>0.63700000000000001</v>
      </c>
    </row>
    <row r="319" spans="1:34" x14ac:dyDescent="0.3">
      <c r="A319">
        <v>2022</v>
      </c>
      <c r="B319">
        <v>2310258</v>
      </c>
      <c r="C319" t="s">
        <v>135</v>
      </c>
      <c r="D319" t="s">
        <v>321</v>
      </c>
      <c r="E319" t="s">
        <v>427</v>
      </c>
      <c r="F319">
        <v>32216</v>
      </c>
      <c r="O319">
        <v>798285</v>
      </c>
      <c r="P319">
        <v>0.61</v>
      </c>
      <c r="Q319">
        <f t="shared" si="6"/>
        <v>24.78</v>
      </c>
      <c r="R319">
        <f>ROUND(Q319*VLOOKUP(A319,IPCA!$D$2:$F$6,3,0),2)</f>
        <v>25.56</v>
      </c>
      <c r="Z319">
        <v>10</v>
      </c>
      <c r="AA319">
        <v>51</v>
      </c>
      <c r="AB319">
        <v>70820.350000000006</v>
      </c>
      <c r="AC319">
        <v>73059.320000000007</v>
      </c>
      <c r="AD319">
        <v>1388.63</v>
      </c>
      <c r="AE319">
        <v>1432.54</v>
      </c>
      <c r="AF319">
        <v>122</v>
      </c>
      <c r="AG319">
        <v>173</v>
      </c>
      <c r="AH319" s="9">
        <f t="shared" si="7"/>
        <v>0.63400000000000001</v>
      </c>
    </row>
    <row r="320" spans="1:34" x14ac:dyDescent="0.3">
      <c r="A320">
        <v>2022</v>
      </c>
      <c r="B320">
        <v>2310308</v>
      </c>
      <c r="C320" t="s">
        <v>136</v>
      </c>
      <c r="D320" t="s">
        <v>322</v>
      </c>
      <c r="E320" t="s">
        <v>422</v>
      </c>
      <c r="F320">
        <v>31445</v>
      </c>
      <c r="O320">
        <v>1168601.51</v>
      </c>
      <c r="P320">
        <v>0.92</v>
      </c>
      <c r="Q320">
        <f t="shared" si="6"/>
        <v>37.159999999999997</v>
      </c>
      <c r="R320">
        <f>ROUND(Q320*VLOOKUP(A320,IPCA!$D$2:$F$6,3,0),2)</f>
        <v>38.33</v>
      </c>
      <c r="Z320">
        <v>1</v>
      </c>
      <c r="AA320">
        <v>2</v>
      </c>
      <c r="AB320">
        <v>2551.7199999999998</v>
      </c>
      <c r="AC320">
        <v>2632.39</v>
      </c>
      <c r="AD320">
        <v>1275.8599999999999</v>
      </c>
      <c r="AE320">
        <v>1316.2</v>
      </c>
      <c r="AF320">
        <v>26</v>
      </c>
      <c r="AG320">
        <v>28</v>
      </c>
      <c r="AH320" s="9">
        <f t="shared" si="7"/>
        <v>0.56999999999999995</v>
      </c>
    </row>
    <row r="321" spans="1:34" x14ac:dyDescent="0.3">
      <c r="A321">
        <v>2022</v>
      </c>
      <c r="B321">
        <v>2310407</v>
      </c>
      <c r="C321" t="s">
        <v>137</v>
      </c>
      <c r="D321" t="s">
        <v>323</v>
      </c>
      <c r="E321" t="s">
        <v>431</v>
      </c>
      <c r="F321">
        <v>10384</v>
      </c>
      <c r="O321">
        <v>156200</v>
      </c>
      <c r="P321">
        <v>0.32</v>
      </c>
      <c r="Q321">
        <f t="shared" si="6"/>
        <v>15.04</v>
      </c>
      <c r="R321">
        <f>ROUND(Q321*VLOOKUP(A321,IPCA!$D$2:$F$6,3,0),2)</f>
        <v>15.52</v>
      </c>
      <c r="Z321">
        <v>2</v>
      </c>
      <c r="AA321">
        <v>12</v>
      </c>
      <c r="AB321">
        <v>14305.03</v>
      </c>
      <c r="AC321">
        <v>14757.28</v>
      </c>
      <c r="AD321">
        <v>1192.0899999999999</v>
      </c>
      <c r="AE321">
        <v>1229.77</v>
      </c>
      <c r="AF321">
        <v>11</v>
      </c>
      <c r="AG321">
        <v>23</v>
      </c>
      <c r="AH321" s="9">
        <f t="shared" si="7"/>
        <v>0.58299999999999996</v>
      </c>
    </row>
    <row r="322" spans="1:34" x14ac:dyDescent="0.3">
      <c r="A322">
        <v>2022</v>
      </c>
      <c r="B322">
        <v>2310506</v>
      </c>
      <c r="C322" t="s">
        <v>138</v>
      </c>
      <c r="D322" t="s">
        <v>324</v>
      </c>
      <c r="E322" t="s">
        <v>430</v>
      </c>
      <c r="F322">
        <v>40187</v>
      </c>
      <c r="O322">
        <v>801783.62</v>
      </c>
      <c r="P322">
        <v>0.53</v>
      </c>
      <c r="Q322">
        <f t="shared" si="6"/>
        <v>19.95</v>
      </c>
      <c r="R322">
        <f>ROUND(Q322*VLOOKUP(A322,IPCA!$D$2:$F$6,3,0),2)</f>
        <v>20.58</v>
      </c>
      <c r="Z322">
        <v>7</v>
      </c>
      <c r="AA322">
        <v>2</v>
      </c>
      <c r="AB322">
        <v>2487</v>
      </c>
      <c r="AC322">
        <v>2565.63</v>
      </c>
      <c r="AD322">
        <v>1243.5</v>
      </c>
      <c r="AE322">
        <v>1282.82</v>
      </c>
      <c r="AF322">
        <v>52</v>
      </c>
      <c r="AG322">
        <v>54</v>
      </c>
      <c r="AH322" s="9">
        <f t="shared" si="7"/>
        <v>0.60299999999999998</v>
      </c>
    </row>
    <row r="323" spans="1:34" x14ac:dyDescent="0.3">
      <c r="A323">
        <v>2022</v>
      </c>
      <c r="B323">
        <v>2310605</v>
      </c>
      <c r="C323" t="s">
        <v>139</v>
      </c>
      <c r="D323" t="s">
        <v>325</v>
      </c>
      <c r="E323" t="s">
        <v>418</v>
      </c>
      <c r="F323">
        <v>8972</v>
      </c>
      <c r="O323">
        <v>768487.56</v>
      </c>
      <c r="P323">
        <v>1.74</v>
      </c>
      <c r="Q323">
        <f t="shared" ref="Q323:Q386" si="8">ROUND(O323/F323,2)</f>
        <v>85.65</v>
      </c>
      <c r="R323">
        <f>ROUND(Q323*VLOOKUP(A323,IPCA!$D$2:$F$6,3,0),2)</f>
        <v>88.36</v>
      </c>
      <c r="Z323">
        <v>0</v>
      </c>
      <c r="AA323">
        <v>4</v>
      </c>
      <c r="AB323">
        <v>13960.53</v>
      </c>
      <c r="AC323">
        <v>14401.89</v>
      </c>
      <c r="AD323">
        <v>3490.13</v>
      </c>
      <c r="AE323">
        <v>3600.47</v>
      </c>
      <c r="AF323">
        <v>17</v>
      </c>
      <c r="AG323">
        <v>21</v>
      </c>
      <c r="AH323" s="9">
        <f t="shared" si="7"/>
        <v>0.64600000000000002</v>
      </c>
    </row>
    <row r="324" spans="1:34" x14ac:dyDescent="0.3">
      <c r="A324">
        <v>2022</v>
      </c>
      <c r="B324">
        <v>2310704</v>
      </c>
      <c r="C324" t="s">
        <v>140</v>
      </c>
      <c r="D324" t="s">
        <v>326</v>
      </c>
      <c r="E324" t="s">
        <v>426</v>
      </c>
      <c r="F324">
        <v>37813</v>
      </c>
      <c r="O324">
        <v>146039.94</v>
      </c>
      <c r="P324">
        <v>0.09</v>
      </c>
      <c r="Q324">
        <f t="shared" si="8"/>
        <v>3.86</v>
      </c>
      <c r="R324">
        <f>ROUND(Q324*VLOOKUP(A324,IPCA!$D$2:$F$6,3,0),2)</f>
        <v>3.98</v>
      </c>
      <c r="Z324">
        <v>6</v>
      </c>
      <c r="AA324">
        <v>10</v>
      </c>
      <c r="AB324">
        <v>11438.65</v>
      </c>
      <c r="AC324">
        <v>11800.28</v>
      </c>
      <c r="AD324">
        <v>1143.8699999999999</v>
      </c>
      <c r="AE324">
        <v>1180.03</v>
      </c>
      <c r="AF324">
        <v>74</v>
      </c>
      <c r="AG324">
        <v>84</v>
      </c>
      <c r="AH324" s="9">
        <f t="shared" si="7"/>
        <v>0.629</v>
      </c>
    </row>
    <row r="325" spans="1:34" x14ac:dyDescent="0.3">
      <c r="A325">
        <v>2022</v>
      </c>
      <c r="B325">
        <v>2310803</v>
      </c>
      <c r="C325" t="s">
        <v>141</v>
      </c>
      <c r="D325" t="s">
        <v>327</v>
      </c>
      <c r="E325" t="s">
        <v>425</v>
      </c>
      <c r="F325">
        <v>15274</v>
      </c>
      <c r="O325">
        <v>2549578.04</v>
      </c>
      <c r="P325">
        <v>3.23</v>
      </c>
      <c r="Q325">
        <f t="shared" si="8"/>
        <v>166.92</v>
      </c>
      <c r="R325">
        <f>ROUND(Q325*VLOOKUP(A325,IPCA!$D$2:$F$6,3,0),2)</f>
        <v>172.2</v>
      </c>
      <c r="Z325">
        <v>1</v>
      </c>
      <c r="AA325">
        <v>0</v>
      </c>
      <c r="AB325">
        <v>0</v>
      </c>
      <c r="AC325">
        <v>0</v>
      </c>
      <c r="AD325" t="s">
        <v>423</v>
      </c>
      <c r="AE325" t="s">
        <v>423</v>
      </c>
      <c r="AF325">
        <v>14</v>
      </c>
      <c r="AG325">
        <v>14</v>
      </c>
      <c r="AH325" s="9">
        <f t="shared" si="7"/>
        <v>0.60099999999999998</v>
      </c>
    </row>
    <row r="326" spans="1:34" x14ac:dyDescent="0.3">
      <c r="A326">
        <v>2022</v>
      </c>
      <c r="B326">
        <v>2310852</v>
      </c>
      <c r="C326" t="s">
        <v>142</v>
      </c>
      <c r="D326" t="s">
        <v>328</v>
      </c>
      <c r="E326" t="s">
        <v>427</v>
      </c>
      <c r="F326">
        <v>23391</v>
      </c>
      <c r="O326">
        <v>367605.87</v>
      </c>
      <c r="P326">
        <v>0.38</v>
      </c>
      <c r="Q326">
        <f t="shared" si="8"/>
        <v>15.72</v>
      </c>
      <c r="R326">
        <f>ROUND(Q326*VLOOKUP(A326,IPCA!$D$2:$F$6,3,0),2)</f>
        <v>16.22</v>
      </c>
      <c r="Z326">
        <v>2</v>
      </c>
      <c r="AA326">
        <v>5</v>
      </c>
      <c r="AB326">
        <v>8497.2199999999993</v>
      </c>
      <c r="AC326">
        <v>8765.86</v>
      </c>
      <c r="AD326">
        <v>1699.44</v>
      </c>
      <c r="AE326">
        <v>1753.17</v>
      </c>
      <c r="AF326">
        <v>71</v>
      </c>
      <c r="AG326">
        <v>76</v>
      </c>
      <c r="AH326" s="9">
        <f t="shared" si="7"/>
        <v>0.63600000000000001</v>
      </c>
    </row>
    <row r="327" spans="1:34" x14ac:dyDescent="0.3">
      <c r="A327">
        <v>2022</v>
      </c>
      <c r="B327">
        <v>2310902</v>
      </c>
      <c r="C327" t="s">
        <v>143</v>
      </c>
      <c r="D327" t="s">
        <v>329</v>
      </c>
      <c r="E327" t="s">
        <v>430</v>
      </c>
      <c r="F327">
        <v>16616</v>
      </c>
      <c r="O327">
        <v>551196.04</v>
      </c>
      <c r="P327">
        <v>0.8</v>
      </c>
      <c r="Q327">
        <f t="shared" si="8"/>
        <v>33.17</v>
      </c>
      <c r="R327">
        <f>ROUND(Q327*VLOOKUP(A327,IPCA!$D$2:$F$6,3,0),2)</f>
        <v>34.22</v>
      </c>
      <c r="Z327">
        <v>2</v>
      </c>
      <c r="AA327">
        <v>5</v>
      </c>
      <c r="AB327">
        <v>4844.6400000000003</v>
      </c>
      <c r="AC327">
        <v>4997.8</v>
      </c>
      <c r="AD327">
        <v>968.93</v>
      </c>
      <c r="AE327">
        <v>999.56</v>
      </c>
      <c r="AF327">
        <v>17</v>
      </c>
      <c r="AG327">
        <v>22</v>
      </c>
      <c r="AH327" s="9">
        <f t="shared" si="7"/>
        <v>0.6</v>
      </c>
    </row>
    <row r="328" spans="1:34" x14ac:dyDescent="0.3">
      <c r="A328">
        <v>2022</v>
      </c>
      <c r="B328">
        <v>2310951</v>
      </c>
      <c r="C328" t="s">
        <v>144</v>
      </c>
      <c r="D328" t="s">
        <v>330</v>
      </c>
      <c r="E328" t="s">
        <v>424</v>
      </c>
      <c r="F328">
        <v>10606</v>
      </c>
      <c r="O328">
        <v>2495323.3199999998</v>
      </c>
      <c r="P328">
        <v>5.14</v>
      </c>
      <c r="Q328">
        <f t="shared" si="8"/>
        <v>235.27</v>
      </c>
      <c r="R328">
        <f>ROUND(Q328*VLOOKUP(A328,IPCA!$D$2:$F$6,3,0),2)</f>
        <v>242.71</v>
      </c>
      <c r="Z328">
        <v>0</v>
      </c>
      <c r="AA328">
        <v>0</v>
      </c>
      <c r="AB328">
        <v>0</v>
      </c>
      <c r="AC328">
        <v>0</v>
      </c>
      <c r="AD328" t="s">
        <v>423</v>
      </c>
      <c r="AE328" t="s">
        <v>423</v>
      </c>
      <c r="AF328">
        <v>7</v>
      </c>
      <c r="AG328">
        <v>7</v>
      </c>
      <c r="AH328" s="9">
        <f t="shared" si="7"/>
        <v>0.59099999999999997</v>
      </c>
    </row>
    <row r="329" spans="1:34" x14ac:dyDescent="0.3">
      <c r="A329">
        <v>2022</v>
      </c>
      <c r="B329">
        <v>2311009</v>
      </c>
      <c r="C329" t="s">
        <v>145</v>
      </c>
      <c r="D329" t="s">
        <v>331</v>
      </c>
      <c r="E329" t="s">
        <v>429</v>
      </c>
      <c r="F329">
        <v>12065</v>
      </c>
      <c r="O329">
        <v>404911.92</v>
      </c>
      <c r="P329">
        <v>0.75</v>
      </c>
      <c r="Q329">
        <f t="shared" si="8"/>
        <v>33.56</v>
      </c>
      <c r="R329">
        <f>ROUND(Q329*VLOOKUP(A329,IPCA!$D$2:$F$6,3,0),2)</f>
        <v>34.619999999999997</v>
      </c>
      <c r="Z329">
        <v>1</v>
      </c>
      <c r="AA329">
        <v>16</v>
      </c>
      <c r="AB329">
        <v>19252.3</v>
      </c>
      <c r="AC329">
        <v>19860.96</v>
      </c>
      <c r="AD329">
        <v>1203.27</v>
      </c>
      <c r="AE329">
        <v>1241.31</v>
      </c>
      <c r="AF329">
        <v>14</v>
      </c>
      <c r="AG329">
        <v>30</v>
      </c>
      <c r="AH329" s="9">
        <f t="shared" si="7"/>
        <v>0.58099999999999996</v>
      </c>
    </row>
    <row r="330" spans="1:34" x14ac:dyDescent="0.3">
      <c r="A330">
        <v>2022</v>
      </c>
      <c r="B330">
        <v>2311108</v>
      </c>
      <c r="C330" t="s">
        <v>146</v>
      </c>
      <c r="D330" t="s">
        <v>332</v>
      </c>
      <c r="E330" t="s">
        <v>418</v>
      </c>
      <c r="F330">
        <v>17050</v>
      </c>
      <c r="O330">
        <v>1178825.23</v>
      </c>
      <c r="P330">
        <v>1.52</v>
      </c>
      <c r="Q330">
        <f t="shared" si="8"/>
        <v>69.14</v>
      </c>
      <c r="R330">
        <f>ROUND(Q330*VLOOKUP(A330,IPCA!$D$2:$F$6,3,0),2)</f>
        <v>71.33</v>
      </c>
      <c r="Z330">
        <v>1</v>
      </c>
      <c r="AA330">
        <v>13</v>
      </c>
      <c r="AB330">
        <v>19235.580000000002</v>
      </c>
      <c r="AC330">
        <v>19843.71</v>
      </c>
      <c r="AD330">
        <v>1479.66</v>
      </c>
      <c r="AE330">
        <v>1526.44</v>
      </c>
      <c r="AF330">
        <v>12</v>
      </c>
      <c r="AG330">
        <v>25</v>
      </c>
      <c r="AH330" s="9">
        <f t="shared" si="7"/>
        <v>0.622</v>
      </c>
    </row>
    <row r="331" spans="1:34" x14ac:dyDescent="0.3">
      <c r="A331">
        <v>2022</v>
      </c>
      <c r="B331">
        <v>2311207</v>
      </c>
      <c r="C331" t="s">
        <v>147</v>
      </c>
      <c r="D331" t="s">
        <v>333</v>
      </c>
      <c r="E331" t="s">
        <v>418</v>
      </c>
      <c r="F331">
        <v>8833</v>
      </c>
      <c r="O331">
        <v>420859.74</v>
      </c>
      <c r="P331">
        <v>0.99</v>
      </c>
      <c r="Q331">
        <f t="shared" si="8"/>
        <v>47.65</v>
      </c>
      <c r="R331">
        <f>ROUND(Q331*VLOOKUP(A331,IPCA!$D$2:$F$6,3,0),2)</f>
        <v>49.16</v>
      </c>
      <c r="Z331">
        <v>1</v>
      </c>
      <c r="AA331">
        <v>16</v>
      </c>
      <c r="AB331">
        <v>21034.39</v>
      </c>
      <c r="AC331">
        <v>21699.39</v>
      </c>
      <c r="AD331">
        <v>1314.65</v>
      </c>
      <c r="AE331">
        <v>1356.21</v>
      </c>
      <c r="AF331">
        <v>11</v>
      </c>
      <c r="AG331">
        <v>27</v>
      </c>
      <c r="AH331" s="9">
        <f t="shared" si="7"/>
        <v>0.56200000000000006</v>
      </c>
    </row>
    <row r="332" spans="1:34" x14ac:dyDescent="0.3">
      <c r="A332">
        <v>2022</v>
      </c>
      <c r="B332">
        <v>2311231</v>
      </c>
      <c r="C332" t="s">
        <v>148</v>
      </c>
      <c r="D332" t="s">
        <v>334</v>
      </c>
      <c r="E332" t="s">
        <v>425</v>
      </c>
      <c r="F332">
        <v>5974</v>
      </c>
      <c r="O332">
        <v>550085.75</v>
      </c>
      <c r="P332">
        <v>1.39</v>
      </c>
      <c r="Q332">
        <f t="shared" si="8"/>
        <v>92.08</v>
      </c>
      <c r="R332">
        <f>ROUND(Q332*VLOOKUP(A332,IPCA!$D$2:$F$6,3,0),2)</f>
        <v>94.99</v>
      </c>
      <c r="Z332">
        <v>0</v>
      </c>
      <c r="AA332">
        <v>0</v>
      </c>
      <c r="AB332">
        <v>0</v>
      </c>
      <c r="AC332">
        <v>0</v>
      </c>
      <c r="AD332" t="s">
        <v>423</v>
      </c>
      <c r="AE332" t="s">
        <v>423</v>
      </c>
      <c r="AF332">
        <v>4</v>
      </c>
      <c r="AG332">
        <v>4</v>
      </c>
      <c r="AH332" s="9">
        <f t="shared" si="7"/>
        <v>0.60399999999999998</v>
      </c>
    </row>
    <row r="333" spans="1:34" x14ac:dyDescent="0.3">
      <c r="A333">
        <v>2022</v>
      </c>
      <c r="B333">
        <v>2311264</v>
      </c>
      <c r="C333" t="s">
        <v>149</v>
      </c>
      <c r="D333" t="s">
        <v>335</v>
      </c>
      <c r="E333" t="s">
        <v>422</v>
      </c>
      <c r="F333">
        <v>20213</v>
      </c>
      <c r="O333">
        <v>49325.41</v>
      </c>
      <c r="P333">
        <v>0.04</v>
      </c>
      <c r="Q333">
        <f t="shared" si="8"/>
        <v>2.44</v>
      </c>
      <c r="R333">
        <f>ROUND(Q333*VLOOKUP(A333,IPCA!$D$2:$F$6,3,0),2)</f>
        <v>2.52</v>
      </c>
      <c r="Z333">
        <v>1</v>
      </c>
      <c r="AA333">
        <v>0</v>
      </c>
      <c r="AB333">
        <v>0</v>
      </c>
      <c r="AC333">
        <v>0</v>
      </c>
      <c r="AD333" t="s">
        <v>423</v>
      </c>
      <c r="AE333" t="s">
        <v>423</v>
      </c>
      <c r="AF333">
        <v>14</v>
      </c>
      <c r="AG333">
        <v>14</v>
      </c>
      <c r="AH333" s="9">
        <f t="shared" si="7"/>
        <v>0.59399999999999997</v>
      </c>
    </row>
    <row r="334" spans="1:34" x14ac:dyDescent="0.3">
      <c r="A334">
        <v>2022</v>
      </c>
      <c r="B334">
        <v>2311306</v>
      </c>
      <c r="C334" t="s">
        <v>150</v>
      </c>
      <c r="D334" t="s">
        <v>336</v>
      </c>
      <c r="E334" t="s">
        <v>430</v>
      </c>
      <c r="F334">
        <v>84168</v>
      </c>
      <c r="O334">
        <v>1324479.98</v>
      </c>
      <c r="P334">
        <v>0.46</v>
      </c>
      <c r="Q334">
        <f t="shared" si="8"/>
        <v>15.74</v>
      </c>
      <c r="R334">
        <f>ROUND(Q334*VLOOKUP(A334,IPCA!$D$2:$F$6,3,0),2)</f>
        <v>16.239999999999998</v>
      </c>
      <c r="Z334">
        <v>10</v>
      </c>
      <c r="AA334">
        <v>116</v>
      </c>
      <c r="AB334">
        <v>171282.68</v>
      </c>
      <c r="AC334">
        <v>176697.74</v>
      </c>
      <c r="AD334">
        <v>1476.57</v>
      </c>
      <c r="AE334">
        <v>1523.26</v>
      </c>
      <c r="AF334">
        <v>318</v>
      </c>
      <c r="AG334">
        <v>434</v>
      </c>
      <c r="AH334" s="9">
        <f t="shared" si="7"/>
        <v>0.65900000000000003</v>
      </c>
    </row>
    <row r="335" spans="1:34" x14ac:dyDescent="0.3">
      <c r="A335">
        <v>2022</v>
      </c>
      <c r="B335">
        <v>2311355</v>
      </c>
      <c r="C335" t="s">
        <v>151</v>
      </c>
      <c r="D335" t="s">
        <v>337</v>
      </c>
      <c r="E335" t="s">
        <v>421</v>
      </c>
      <c r="F335">
        <v>15910</v>
      </c>
      <c r="O335">
        <v>2358078.4500000002</v>
      </c>
      <c r="P335">
        <v>3.15</v>
      </c>
      <c r="Q335">
        <f t="shared" si="8"/>
        <v>148.21</v>
      </c>
      <c r="R335">
        <f>ROUND(Q335*VLOOKUP(A335,IPCA!$D$2:$F$6,3,0),2)</f>
        <v>152.9</v>
      </c>
      <c r="Z335">
        <v>2</v>
      </c>
      <c r="AA335">
        <v>1</v>
      </c>
      <c r="AB335">
        <v>1149.3</v>
      </c>
      <c r="AC335">
        <v>1185.6300000000001</v>
      </c>
      <c r="AD335">
        <v>1149.3</v>
      </c>
      <c r="AE335">
        <v>1185.6300000000001</v>
      </c>
      <c r="AF335">
        <v>10</v>
      </c>
      <c r="AG335">
        <v>11</v>
      </c>
      <c r="AH335" s="9">
        <f t="shared" si="7"/>
        <v>0.59099999999999997</v>
      </c>
    </row>
    <row r="336" spans="1:34" x14ac:dyDescent="0.3">
      <c r="A336">
        <v>2022</v>
      </c>
      <c r="B336">
        <v>2311405</v>
      </c>
      <c r="C336" t="s">
        <v>152</v>
      </c>
      <c r="D336" t="s">
        <v>338</v>
      </c>
      <c r="E336" t="s">
        <v>430</v>
      </c>
      <c r="F336">
        <v>82177</v>
      </c>
      <c r="O336">
        <v>158390</v>
      </c>
      <c r="P336">
        <v>0.05</v>
      </c>
      <c r="Q336">
        <f t="shared" si="8"/>
        <v>1.93</v>
      </c>
      <c r="R336">
        <f>ROUND(Q336*VLOOKUP(A336,IPCA!$D$2:$F$6,3,0),2)</f>
        <v>1.99</v>
      </c>
      <c r="Z336">
        <v>11</v>
      </c>
      <c r="AA336">
        <v>107</v>
      </c>
      <c r="AB336">
        <v>128724.24</v>
      </c>
      <c r="AC336">
        <v>132793.82</v>
      </c>
      <c r="AD336">
        <v>1203.03</v>
      </c>
      <c r="AE336">
        <v>1241.06</v>
      </c>
      <c r="AF336">
        <v>231</v>
      </c>
      <c r="AG336">
        <v>338</v>
      </c>
      <c r="AH336" s="9">
        <f t="shared" si="7"/>
        <v>0.64200000000000002</v>
      </c>
    </row>
    <row r="337" spans="1:34" x14ac:dyDescent="0.3">
      <c r="A337">
        <v>2022</v>
      </c>
      <c r="B337">
        <v>2311504</v>
      </c>
      <c r="C337" t="s">
        <v>153</v>
      </c>
      <c r="D337" t="s">
        <v>339</v>
      </c>
      <c r="E337" t="s">
        <v>425</v>
      </c>
      <c r="F337">
        <v>20874</v>
      </c>
      <c r="O337">
        <v>1463171.43</v>
      </c>
      <c r="P337">
        <v>1.59</v>
      </c>
      <c r="Q337">
        <f t="shared" si="8"/>
        <v>70.099999999999994</v>
      </c>
      <c r="R337">
        <f>ROUND(Q337*VLOOKUP(A337,IPCA!$D$2:$F$6,3,0),2)</f>
        <v>72.319999999999993</v>
      </c>
      <c r="Z337">
        <v>4</v>
      </c>
      <c r="AA337">
        <v>6</v>
      </c>
      <c r="AB337">
        <v>5844.91</v>
      </c>
      <c r="AC337">
        <v>6029.7</v>
      </c>
      <c r="AD337">
        <v>974.15</v>
      </c>
      <c r="AE337">
        <v>1004.95</v>
      </c>
      <c r="AF337">
        <v>33</v>
      </c>
      <c r="AG337">
        <v>39</v>
      </c>
      <c r="AH337" s="9">
        <f t="shared" si="7"/>
        <v>0.622</v>
      </c>
    </row>
    <row r="338" spans="1:34" x14ac:dyDescent="0.3">
      <c r="A338">
        <v>2022</v>
      </c>
      <c r="B338">
        <v>2311603</v>
      </c>
      <c r="C338" t="s">
        <v>154</v>
      </c>
      <c r="D338" t="s">
        <v>340</v>
      </c>
      <c r="E338" t="s">
        <v>419</v>
      </c>
      <c r="F338">
        <v>27214</v>
      </c>
      <c r="O338">
        <v>1679701.52</v>
      </c>
      <c r="P338">
        <v>1.41</v>
      </c>
      <c r="Q338">
        <f t="shared" si="8"/>
        <v>61.72</v>
      </c>
      <c r="R338">
        <f>ROUND(Q338*VLOOKUP(A338,IPCA!$D$2:$F$6,3,0),2)</f>
        <v>63.67</v>
      </c>
      <c r="Z338">
        <v>0</v>
      </c>
      <c r="AA338">
        <v>51</v>
      </c>
      <c r="AB338">
        <v>77770.460000000006</v>
      </c>
      <c r="AC338">
        <v>80229.149999999994</v>
      </c>
      <c r="AD338">
        <v>1524.91</v>
      </c>
      <c r="AE338">
        <v>1573.12</v>
      </c>
      <c r="AF338">
        <v>67</v>
      </c>
      <c r="AG338">
        <v>118</v>
      </c>
      <c r="AH338" s="9">
        <f t="shared" si="7"/>
        <v>0.626</v>
      </c>
    </row>
    <row r="339" spans="1:34" x14ac:dyDescent="0.3">
      <c r="A339">
        <v>2022</v>
      </c>
      <c r="B339">
        <v>2311702</v>
      </c>
      <c r="C339" t="s">
        <v>155</v>
      </c>
      <c r="D339" t="s">
        <v>341</v>
      </c>
      <c r="E339" t="s">
        <v>424</v>
      </c>
      <c r="F339">
        <v>18606</v>
      </c>
      <c r="O339">
        <v>1612956.76</v>
      </c>
      <c r="P339">
        <v>2.1</v>
      </c>
      <c r="Q339">
        <f t="shared" si="8"/>
        <v>86.69</v>
      </c>
      <c r="R339">
        <f>ROUND(Q339*VLOOKUP(A339,IPCA!$D$2:$F$6,3,0),2)</f>
        <v>89.43</v>
      </c>
      <c r="Z339">
        <v>5</v>
      </c>
      <c r="AA339">
        <v>54</v>
      </c>
      <c r="AB339">
        <v>97926.25</v>
      </c>
      <c r="AC339">
        <v>101022.16</v>
      </c>
      <c r="AD339">
        <v>1813.45</v>
      </c>
      <c r="AE339">
        <v>1870.78</v>
      </c>
      <c r="AF339">
        <v>35</v>
      </c>
      <c r="AG339">
        <v>89</v>
      </c>
      <c r="AH339" s="9">
        <f t="shared" si="7"/>
        <v>0.60099999999999998</v>
      </c>
    </row>
    <row r="340" spans="1:34" x14ac:dyDescent="0.3">
      <c r="A340">
        <v>2022</v>
      </c>
      <c r="B340">
        <v>2311801</v>
      </c>
      <c r="C340" t="s">
        <v>156</v>
      </c>
      <c r="D340" t="s">
        <v>342</v>
      </c>
      <c r="E340" t="s">
        <v>425</v>
      </c>
      <c r="F340">
        <v>72928</v>
      </c>
      <c r="O340">
        <v>3338691.28</v>
      </c>
      <c r="P340">
        <v>1.18</v>
      </c>
      <c r="Q340">
        <f t="shared" si="8"/>
        <v>45.78</v>
      </c>
      <c r="R340">
        <f>ROUND(Q340*VLOOKUP(A340,IPCA!$D$2:$F$6,3,0),2)</f>
        <v>47.23</v>
      </c>
      <c r="Z340">
        <v>17</v>
      </c>
      <c r="AA340">
        <v>59</v>
      </c>
      <c r="AB340">
        <v>65477.89</v>
      </c>
      <c r="AC340">
        <v>67547.960000000006</v>
      </c>
      <c r="AD340">
        <v>1109.79</v>
      </c>
      <c r="AE340">
        <v>1144.8800000000001</v>
      </c>
      <c r="AF340">
        <v>278</v>
      </c>
      <c r="AG340">
        <v>337</v>
      </c>
      <c r="AH340" s="9">
        <f t="shared" si="7"/>
        <v>0.67400000000000004</v>
      </c>
    </row>
    <row r="341" spans="1:34" x14ac:dyDescent="0.3">
      <c r="A341">
        <v>2022</v>
      </c>
      <c r="B341">
        <v>2311900</v>
      </c>
      <c r="C341" t="s">
        <v>157</v>
      </c>
      <c r="D341" t="s">
        <v>343</v>
      </c>
      <c r="E341" t="s">
        <v>421</v>
      </c>
      <c r="F341">
        <v>13854</v>
      </c>
      <c r="O341">
        <v>152983.75</v>
      </c>
      <c r="P341">
        <v>0.22</v>
      </c>
      <c r="Q341">
        <f t="shared" si="8"/>
        <v>11.04</v>
      </c>
      <c r="R341">
        <f>ROUND(Q341*VLOOKUP(A341,IPCA!$D$2:$F$6,3,0),2)</f>
        <v>11.39</v>
      </c>
      <c r="Z341">
        <v>2</v>
      </c>
      <c r="AA341">
        <v>0</v>
      </c>
      <c r="AB341">
        <v>0</v>
      </c>
      <c r="AC341">
        <v>0</v>
      </c>
      <c r="AD341" t="s">
        <v>423</v>
      </c>
      <c r="AE341" t="s">
        <v>423</v>
      </c>
      <c r="AF341">
        <v>8</v>
      </c>
      <c r="AG341">
        <v>8</v>
      </c>
      <c r="AH341" s="9">
        <f t="shared" si="7"/>
        <v>0.57499999999999996</v>
      </c>
    </row>
    <row r="342" spans="1:34" x14ac:dyDescent="0.3">
      <c r="A342">
        <v>2022</v>
      </c>
      <c r="B342">
        <v>2311959</v>
      </c>
      <c r="C342" t="s">
        <v>158</v>
      </c>
      <c r="D342" t="s">
        <v>344</v>
      </c>
      <c r="E342" t="s">
        <v>418</v>
      </c>
      <c r="F342">
        <v>16633</v>
      </c>
      <c r="O342">
        <v>1315009.2</v>
      </c>
      <c r="P342">
        <v>1.7</v>
      </c>
      <c r="Q342">
        <f t="shared" si="8"/>
        <v>79.06</v>
      </c>
      <c r="R342">
        <f>ROUND(Q342*VLOOKUP(A342,IPCA!$D$2:$F$6,3,0),2)</f>
        <v>81.56</v>
      </c>
      <c r="Z342">
        <v>2</v>
      </c>
      <c r="AA342">
        <v>5</v>
      </c>
      <c r="AB342">
        <v>5781.93</v>
      </c>
      <c r="AC342">
        <v>5964.72</v>
      </c>
      <c r="AD342">
        <v>1156.3900000000001</v>
      </c>
      <c r="AE342">
        <v>1192.94</v>
      </c>
      <c r="AF342">
        <v>8</v>
      </c>
      <c r="AG342">
        <v>13</v>
      </c>
      <c r="AH342" s="9">
        <f t="shared" si="7"/>
        <v>0.54</v>
      </c>
    </row>
    <row r="343" spans="1:34" x14ac:dyDescent="0.3">
      <c r="A343">
        <v>2022</v>
      </c>
      <c r="B343">
        <v>2312007</v>
      </c>
      <c r="C343" t="s">
        <v>159</v>
      </c>
      <c r="D343" t="s">
        <v>345</v>
      </c>
      <c r="E343" t="s">
        <v>424</v>
      </c>
      <c r="F343">
        <v>30628</v>
      </c>
      <c r="O343">
        <v>2911694.42</v>
      </c>
      <c r="P343">
        <v>2.88</v>
      </c>
      <c r="Q343">
        <f t="shared" si="8"/>
        <v>95.07</v>
      </c>
      <c r="R343">
        <f>ROUND(Q343*VLOOKUP(A343,IPCA!$D$2:$F$6,3,0),2)</f>
        <v>98.08</v>
      </c>
      <c r="Z343">
        <v>3</v>
      </c>
      <c r="AA343">
        <v>0</v>
      </c>
      <c r="AB343">
        <v>0</v>
      </c>
      <c r="AC343">
        <v>0</v>
      </c>
      <c r="AD343" t="s">
        <v>423</v>
      </c>
      <c r="AE343" t="s">
        <v>423</v>
      </c>
      <c r="AF343">
        <v>40</v>
      </c>
      <c r="AG343">
        <v>40</v>
      </c>
      <c r="AH343" s="9">
        <f t="shared" si="7"/>
        <v>0.58699999999999997</v>
      </c>
    </row>
    <row r="344" spans="1:34" x14ac:dyDescent="0.3">
      <c r="A344">
        <v>2022</v>
      </c>
      <c r="B344">
        <v>2312106</v>
      </c>
      <c r="C344" t="s">
        <v>160</v>
      </c>
      <c r="D344" t="s">
        <v>346</v>
      </c>
      <c r="E344" t="s">
        <v>418</v>
      </c>
      <c r="F344">
        <v>16954</v>
      </c>
      <c r="O344">
        <v>1445266.48</v>
      </c>
      <c r="P344">
        <v>1.81</v>
      </c>
      <c r="Q344">
        <f t="shared" si="8"/>
        <v>85.25</v>
      </c>
      <c r="R344">
        <f>ROUND(Q344*VLOOKUP(A344,IPCA!$D$2:$F$6,3,0),2)</f>
        <v>87.95</v>
      </c>
      <c r="Z344">
        <v>0</v>
      </c>
      <c r="AA344">
        <v>17</v>
      </c>
      <c r="AB344">
        <v>20994.03</v>
      </c>
      <c r="AC344">
        <v>21657.75</v>
      </c>
      <c r="AD344">
        <v>1234.94</v>
      </c>
      <c r="AE344">
        <v>1273.99</v>
      </c>
      <c r="AF344">
        <v>15</v>
      </c>
      <c r="AG344">
        <v>32</v>
      </c>
      <c r="AH344" s="9">
        <f t="shared" si="7"/>
        <v>0.61199999999999999</v>
      </c>
    </row>
    <row r="345" spans="1:34" x14ac:dyDescent="0.3">
      <c r="A345">
        <v>2022</v>
      </c>
      <c r="B345">
        <v>2312205</v>
      </c>
      <c r="C345" t="s">
        <v>161</v>
      </c>
      <c r="D345" t="s">
        <v>347</v>
      </c>
      <c r="E345" t="s">
        <v>429</v>
      </c>
      <c r="F345">
        <v>40183</v>
      </c>
      <c r="O345">
        <v>2035691.19</v>
      </c>
      <c r="P345">
        <v>1.28</v>
      </c>
      <c r="Q345">
        <f t="shared" si="8"/>
        <v>50.66</v>
      </c>
      <c r="R345">
        <f>ROUND(Q345*VLOOKUP(A345,IPCA!$D$2:$F$6,3,0),2)</f>
        <v>52.26</v>
      </c>
      <c r="Z345">
        <v>9</v>
      </c>
      <c r="AA345">
        <v>90</v>
      </c>
      <c r="AB345">
        <v>144322.22</v>
      </c>
      <c r="AC345">
        <v>148884.93</v>
      </c>
      <c r="AD345">
        <v>1603.58</v>
      </c>
      <c r="AE345">
        <v>1654.28</v>
      </c>
      <c r="AF345">
        <v>75</v>
      </c>
      <c r="AG345">
        <v>165</v>
      </c>
      <c r="AH345" s="9">
        <f t="shared" si="7"/>
        <v>0.61599999999999999</v>
      </c>
    </row>
    <row r="346" spans="1:34" x14ac:dyDescent="0.3">
      <c r="A346">
        <v>2022</v>
      </c>
      <c r="B346">
        <v>2312304</v>
      </c>
      <c r="C346" t="s">
        <v>162</v>
      </c>
      <c r="D346" t="s">
        <v>348</v>
      </c>
      <c r="E346" t="s">
        <v>432</v>
      </c>
      <c r="F346">
        <v>47640</v>
      </c>
      <c r="O346">
        <v>2070611.43</v>
      </c>
      <c r="P346">
        <v>1.1100000000000001</v>
      </c>
      <c r="Q346">
        <f t="shared" si="8"/>
        <v>43.46</v>
      </c>
      <c r="R346">
        <f>ROUND(Q346*VLOOKUP(A346,IPCA!$D$2:$F$6,3,0),2)</f>
        <v>44.83</v>
      </c>
      <c r="Z346">
        <v>4</v>
      </c>
      <c r="AA346">
        <v>129</v>
      </c>
      <c r="AB346">
        <v>160582.93</v>
      </c>
      <c r="AC346">
        <v>165659.72</v>
      </c>
      <c r="AD346">
        <v>1244.83</v>
      </c>
      <c r="AE346">
        <v>1284.18</v>
      </c>
      <c r="AF346">
        <v>111</v>
      </c>
      <c r="AG346">
        <v>240</v>
      </c>
      <c r="AH346" s="9">
        <f t="shared" si="7"/>
        <v>0.61099999999999999</v>
      </c>
    </row>
    <row r="347" spans="1:34" x14ac:dyDescent="0.3">
      <c r="A347">
        <v>2022</v>
      </c>
      <c r="B347">
        <v>2312403</v>
      </c>
      <c r="C347" t="s">
        <v>163</v>
      </c>
      <c r="D347" t="s">
        <v>349</v>
      </c>
      <c r="E347" t="s">
        <v>427</v>
      </c>
      <c r="F347">
        <v>54143</v>
      </c>
      <c r="O347">
        <v>8233365.8799999999</v>
      </c>
      <c r="P347">
        <v>1.87</v>
      </c>
      <c r="Q347">
        <f t="shared" si="8"/>
        <v>152.07</v>
      </c>
      <c r="R347">
        <f>ROUND(Q347*VLOOKUP(A347,IPCA!$D$2:$F$6,3,0),2)</f>
        <v>156.88</v>
      </c>
      <c r="Z347">
        <v>6</v>
      </c>
      <c r="AA347">
        <v>32</v>
      </c>
      <c r="AB347">
        <v>41888.83</v>
      </c>
      <c r="AC347">
        <v>43213.13</v>
      </c>
      <c r="AD347">
        <v>1309.03</v>
      </c>
      <c r="AE347">
        <v>1350.41</v>
      </c>
      <c r="AF347">
        <v>134</v>
      </c>
      <c r="AG347">
        <v>166</v>
      </c>
      <c r="AH347" s="9">
        <f t="shared" si="7"/>
        <v>0.66500000000000004</v>
      </c>
    </row>
    <row r="348" spans="1:34" x14ac:dyDescent="0.3">
      <c r="A348">
        <v>2022</v>
      </c>
      <c r="B348">
        <v>2312502</v>
      </c>
      <c r="C348" t="s">
        <v>164</v>
      </c>
      <c r="D348" t="s">
        <v>350</v>
      </c>
      <c r="E348" t="s">
        <v>425</v>
      </c>
      <c r="F348">
        <v>5855</v>
      </c>
      <c r="O348">
        <v>145175.35</v>
      </c>
      <c r="P348">
        <v>0.45</v>
      </c>
      <c r="Q348">
        <f t="shared" si="8"/>
        <v>24.8</v>
      </c>
      <c r="R348">
        <f>ROUND(Q348*VLOOKUP(A348,IPCA!$D$2:$F$6,3,0),2)</f>
        <v>25.58</v>
      </c>
      <c r="Z348">
        <v>1</v>
      </c>
      <c r="AA348">
        <v>16</v>
      </c>
      <c r="AB348">
        <v>23166.92</v>
      </c>
      <c r="AC348">
        <v>23899.34</v>
      </c>
      <c r="AD348">
        <v>1447.93</v>
      </c>
      <c r="AE348">
        <v>1493.71</v>
      </c>
      <c r="AF348">
        <v>2</v>
      </c>
      <c r="AG348">
        <v>18</v>
      </c>
      <c r="AH348" s="9">
        <f t="shared" si="7"/>
        <v>0.65400000000000003</v>
      </c>
    </row>
    <row r="349" spans="1:34" x14ac:dyDescent="0.3">
      <c r="A349">
        <v>2022</v>
      </c>
      <c r="B349">
        <v>2312601</v>
      </c>
      <c r="C349" t="s">
        <v>165</v>
      </c>
      <c r="D349" t="s">
        <v>351</v>
      </c>
      <c r="E349" t="s">
        <v>427</v>
      </c>
      <c r="F349">
        <v>10822</v>
      </c>
      <c r="O349">
        <v>162130.85</v>
      </c>
      <c r="P349">
        <v>0.35</v>
      </c>
      <c r="Q349">
        <f t="shared" si="8"/>
        <v>14.98</v>
      </c>
      <c r="R349">
        <f>ROUND(Q349*VLOOKUP(A349,IPCA!$D$2:$F$6,3,0),2)</f>
        <v>15.45</v>
      </c>
      <c r="Z349">
        <v>2</v>
      </c>
      <c r="AA349">
        <v>6</v>
      </c>
      <c r="AB349">
        <v>6171.1</v>
      </c>
      <c r="AC349">
        <v>6366.2</v>
      </c>
      <c r="AD349">
        <v>1028.52</v>
      </c>
      <c r="AE349">
        <v>1061.03</v>
      </c>
      <c r="AF349">
        <v>12</v>
      </c>
      <c r="AG349">
        <v>18</v>
      </c>
      <c r="AH349" s="9">
        <f t="shared" si="7"/>
        <v>0.62</v>
      </c>
    </row>
    <row r="350" spans="1:34" x14ac:dyDescent="0.3">
      <c r="A350">
        <v>2022</v>
      </c>
      <c r="B350">
        <v>2312700</v>
      </c>
      <c r="C350" t="s">
        <v>166</v>
      </c>
      <c r="D350" t="s">
        <v>352</v>
      </c>
      <c r="E350" t="s">
        <v>430</v>
      </c>
      <c r="F350">
        <v>24266</v>
      </c>
      <c r="O350">
        <v>257043.03</v>
      </c>
      <c r="P350">
        <v>0.26</v>
      </c>
      <c r="Q350">
        <f t="shared" si="8"/>
        <v>10.59</v>
      </c>
      <c r="R350">
        <f>ROUND(Q350*VLOOKUP(A350,IPCA!$D$2:$F$6,3,0),2)</f>
        <v>10.92</v>
      </c>
      <c r="Z350">
        <v>2</v>
      </c>
      <c r="AA350">
        <v>13</v>
      </c>
      <c r="AB350">
        <v>16011.25</v>
      </c>
      <c r="AC350">
        <v>16517.439999999999</v>
      </c>
      <c r="AD350">
        <v>1231.6300000000001</v>
      </c>
      <c r="AE350">
        <v>1270.57</v>
      </c>
      <c r="AF350">
        <v>59</v>
      </c>
      <c r="AG350">
        <v>72</v>
      </c>
      <c r="AH350" s="9">
        <f t="shared" si="7"/>
        <v>0.61899999999999999</v>
      </c>
    </row>
    <row r="351" spans="1:34" x14ac:dyDescent="0.3">
      <c r="A351">
        <v>2022</v>
      </c>
      <c r="B351">
        <v>2312809</v>
      </c>
      <c r="C351" t="s">
        <v>167</v>
      </c>
      <c r="D351" t="s">
        <v>353</v>
      </c>
      <c r="E351" t="s">
        <v>424</v>
      </c>
      <c r="F351">
        <v>7262</v>
      </c>
      <c r="O351">
        <v>1069550.54</v>
      </c>
      <c r="P351">
        <v>2.4500000000000002</v>
      </c>
      <c r="Q351">
        <f t="shared" si="8"/>
        <v>147.28</v>
      </c>
      <c r="R351">
        <f>ROUND(Q351*VLOOKUP(A351,IPCA!$D$2:$F$6,3,0),2)</f>
        <v>151.94</v>
      </c>
      <c r="Z351">
        <v>1</v>
      </c>
      <c r="AA351">
        <v>0</v>
      </c>
      <c r="AB351">
        <v>0</v>
      </c>
      <c r="AC351">
        <v>0</v>
      </c>
      <c r="AD351" t="s">
        <v>423</v>
      </c>
      <c r="AE351" t="s">
        <v>423</v>
      </c>
      <c r="AF351">
        <v>7</v>
      </c>
      <c r="AG351">
        <v>7</v>
      </c>
      <c r="AH351" s="9">
        <f t="shared" si="7"/>
        <v>0.60299999999999998</v>
      </c>
    </row>
    <row r="352" spans="1:34" x14ac:dyDescent="0.3">
      <c r="A352">
        <v>2022</v>
      </c>
      <c r="B352">
        <v>2312908</v>
      </c>
      <c r="C352" t="s">
        <v>168</v>
      </c>
      <c r="D352" t="s">
        <v>354</v>
      </c>
      <c r="E352" t="s">
        <v>424</v>
      </c>
      <c r="F352">
        <v>203023</v>
      </c>
      <c r="O352">
        <v>7766293.3099999996</v>
      </c>
      <c r="P352">
        <v>0.73</v>
      </c>
      <c r="Q352">
        <f t="shared" si="8"/>
        <v>38.25</v>
      </c>
      <c r="R352">
        <f>ROUND(Q352*VLOOKUP(A352,IPCA!$D$2:$F$6,3,0),2)</f>
        <v>39.46</v>
      </c>
      <c r="Z352">
        <v>68</v>
      </c>
      <c r="AA352">
        <v>456</v>
      </c>
      <c r="AB352">
        <v>572158.07999999996</v>
      </c>
      <c r="AC352">
        <v>590246.71</v>
      </c>
      <c r="AD352">
        <v>1254.73</v>
      </c>
      <c r="AE352">
        <v>1294.4000000000001</v>
      </c>
      <c r="AF352">
        <v>974</v>
      </c>
      <c r="AG352">
        <v>1430</v>
      </c>
      <c r="AH352" s="9">
        <f t="shared" si="7"/>
        <v>0.71399999999999997</v>
      </c>
    </row>
    <row r="353" spans="1:34" x14ac:dyDescent="0.3">
      <c r="A353">
        <v>2022</v>
      </c>
      <c r="B353">
        <v>2313005</v>
      </c>
      <c r="C353" t="s">
        <v>169</v>
      </c>
      <c r="D353" t="s">
        <v>355</v>
      </c>
      <c r="E353" t="s">
        <v>430</v>
      </c>
      <c r="F353">
        <v>18179</v>
      </c>
      <c r="O353">
        <v>200000</v>
      </c>
      <c r="P353">
        <v>0.21</v>
      </c>
      <c r="Q353">
        <f t="shared" si="8"/>
        <v>11</v>
      </c>
      <c r="R353">
        <f>ROUND(Q353*VLOOKUP(A353,IPCA!$D$2:$F$6,3,0),2)</f>
        <v>11.35</v>
      </c>
      <c r="Z353">
        <v>3</v>
      </c>
      <c r="AA353">
        <v>0</v>
      </c>
      <c r="AB353">
        <v>0</v>
      </c>
      <c r="AC353">
        <v>0</v>
      </c>
      <c r="AD353" t="s">
        <v>423</v>
      </c>
      <c r="AE353" t="s">
        <v>423</v>
      </c>
      <c r="AF353">
        <v>33</v>
      </c>
      <c r="AG353">
        <v>33</v>
      </c>
      <c r="AH353" s="9">
        <f t="shared" si="7"/>
        <v>0.625</v>
      </c>
    </row>
    <row r="354" spans="1:34" x14ac:dyDescent="0.3">
      <c r="A354">
        <v>2022</v>
      </c>
      <c r="B354">
        <v>2313104</v>
      </c>
      <c r="C354" t="s">
        <v>170</v>
      </c>
      <c r="D354" t="s">
        <v>356</v>
      </c>
      <c r="E354" t="s">
        <v>425</v>
      </c>
      <c r="F354">
        <v>30652</v>
      </c>
      <c r="O354">
        <v>798395.44</v>
      </c>
      <c r="P354">
        <v>0.78</v>
      </c>
      <c r="Q354">
        <f t="shared" si="8"/>
        <v>26.05</v>
      </c>
      <c r="R354">
        <f>ROUND(Q354*VLOOKUP(A354,IPCA!$D$2:$F$6,3,0),2)</f>
        <v>26.87</v>
      </c>
      <c r="Z354">
        <v>6</v>
      </c>
      <c r="AA354">
        <v>3</v>
      </c>
      <c r="AB354">
        <v>3730.27</v>
      </c>
      <c r="AC354">
        <v>3848.2</v>
      </c>
      <c r="AD354">
        <v>1243.42</v>
      </c>
      <c r="AE354">
        <v>1282.73</v>
      </c>
      <c r="AF354">
        <v>86</v>
      </c>
      <c r="AG354">
        <v>89</v>
      </c>
      <c r="AH354" s="9">
        <f t="shared" si="7"/>
        <v>0.64500000000000002</v>
      </c>
    </row>
    <row r="355" spans="1:34" x14ac:dyDescent="0.3">
      <c r="A355">
        <v>2022</v>
      </c>
      <c r="B355">
        <v>2313203</v>
      </c>
      <c r="C355" t="s">
        <v>171</v>
      </c>
      <c r="D355" t="s">
        <v>357</v>
      </c>
      <c r="E355" t="s">
        <v>429</v>
      </c>
      <c r="F355">
        <v>24815</v>
      </c>
      <c r="O355">
        <v>4720487.58</v>
      </c>
      <c r="P355">
        <v>4.07</v>
      </c>
      <c r="Q355">
        <f t="shared" si="8"/>
        <v>190.23</v>
      </c>
      <c r="R355">
        <f>ROUND(Q355*VLOOKUP(A355,IPCA!$D$2:$F$6,3,0),2)</f>
        <v>196.24</v>
      </c>
      <c r="Z355">
        <v>3</v>
      </c>
      <c r="AA355">
        <v>3</v>
      </c>
      <c r="AB355">
        <v>3669.67</v>
      </c>
      <c r="AC355">
        <v>3785.69</v>
      </c>
      <c r="AD355">
        <v>1223.22</v>
      </c>
      <c r="AE355">
        <v>1261.9000000000001</v>
      </c>
      <c r="AF355">
        <v>26</v>
      </c>
      <c r="AG355">
        <v>29</v>
      </c>
      <c r="AH355" s="9">
        <f t="shared" si="7"/>
        <v>0.57999999999999996</v>
      </c>
    </row>
    <row r="356" spans="1:34" x14ac:dyDescent="0.3">
      <c r="A356">
        <v>2022</v>
      </c>
      <c r="B356">
        <v>2313252</v>
      </c>
      <c r="C356" t="s">
        <v>172</v>
      </c>
      <c r="D356" t="s">
        <v>358</v>
      </c>
      <c r="E356" t="s">
        <v>418</v>
      </c>
      <c r="F356">
        <v>7529</v>
      </c>
      <c r="O356">
        <v>940878</v>
      </c>
      <c r="P356">
        <v>2.4700000000000002</v>
      </c>
      <c r="Q356">
        <f t="shared" si="8"/>
        <v>124.97</v>
      </c>
      <c r="R356">
        <f>ROUND(Q356*VLOOKUP(A356,IPCA!$D$2:$F$6,3,0),2)</f>
        <v>128.91999999999999</v>
      </c>
      <c r="Z356">
        <v>0</v>
      </c>
      <c r="AA356">
        <v>0</v>
      </c>
      <c r="AB356">
        <v>0</v>
      </c>
      <c r="AC356">
        <v>0</v>
      </c>
      <c r="AD356" t="s">
        <v>423</v>
      </c>
      <c r="AE356" t="s">
        <v>423</v>
      </c>
      <c r="AF356">
        <v>8</v>
      </c>
      <c r="AG356">
        <v>8</v>
      </c>
      <c r="AH356" s="9">
        <f t="shared" si="7"/>
        <v>0.57599999999999996</v>
      </c>
    </row>
    <row r="357" spans="1:34" x14ac:dyDescent="0.3">
      <c r="A357">
        <v>2022</v>
      </c>
      <c r="B357">
        <v>2313302</v>
      </c>
      <c r="C357" t="s">
        <v>173</v>
      </c>
      <c r="D357" t="s">
        <v>359</v>
      </c>
      <c r="E357" t="s">
        <v>422</v>
      </c>
      <c r="F357">
        <v>61227</v>
      </c>
      <c r="O357">
        <v>3179493.03</v>
      </c>
      <c r="P357">
        <v>0.91</v>
      </c>
      <c r="Q357">
        <f t="shared" si="8"/>
        <v>51.93</v>
      </c>
      <c r="R357">
        <f>ROUND(Q357*VLOOKUP(A357,IPCA!$D$2:$F$6,3,0),2)</f>
        <v>53.57</v>
      </c>
      <c r="Z357">
        <v>12</v>
      </c>
      <c r="AA357">
        <v>34</v>
      </c>
      <c r="AB357">
        <v>43162.37</v>
      </c>
      <c r="AC357">
        <v>44526.94</v>
      </c>
      <c r="AD357">
        <v>1269.48</v>
      </c>
      <c r="AE357">
        <v>1309.6199999999999</v>
      </c>
      <c r="AF357">
        <v>178</v>
      </c>
      <c r="AG357">
        <v>212</v>
      </c>
      <c r="AH357" s="9">
        <f t="shared" si="7"/>
        <v>0.63300000000000001</v>
      </c>
    </row>
    <row r="358" spans="1:34" x14ac:dyDescent="0.3">
      <c r="A358">
        <v>2022</v>
      </c>
      <c r="B358">
        <v>2313351</v>
      </c>
      <c r="C358" t="s">
        <v>174</v>
      </c>
      <c r="D358" t="s">
        <v>360</v>
      </c>
      <c r="E358" t="s">
        <v>426</v>
      </c>
      <c r="F358">
        <v>17154</v>
      </c>
      <c r="O358">
        <v>827820.06</v>
      </c>
      <c r="P358">
        <v>0.92</v>
      </c>
      <c r="Q358">
        <f t="shared" si="8"/>
        <v>48.26</v>
      </c>
      <c r="R358">
        <f>ROUND(Q358*VLOOKUP(A358,IPCA!$D$2:$F$6,3,0),2)</f>
        <v>49.79</v>
      </c>
      <c r="Z358">
        <v>2</v>
      </c>
      <c r="AA358">
        <v>0</v>
      </c>
      <c r="AB358">
        <v>0</v>
      </c>
      <c r="AC358">
        <v>0</v>
      </c>
      <c r="AD358" t="s">
        <v>423</v>
      </c>
      <c r="AE358" t="s">
        <v>423</v>
      </c>
      <c r="AF358">
        <v>14</v>
      </c>
      <c r="AG358">
        <v>14</v>
      </c>
      <c r="AH358" s="9">
        <f t="shared" si="7"/>
        <v>0.58399999999999996</v>
      </c>
    </row>
    <row r="359" spans="1:34" x14ac:dyDescent="0.3">
      <c r="A359">
        <v>2022</v>
      </c>
      <c r="B359">
        <v>2313401</v>
      </c>
      <c r="C359" t="s">
        <v>175</v>
      </c>
      <c r="D359" t="s">
        <v>361</v>
      </c>
      <c r="E359" t="s">
        <v>432</v>
      </c>
      <c r="F359">
        <v>81506</v>
      </c>
      <c r="O359">
        <v>2004406.89</v>
      </c>
      <c r="P359">
        <v>0.65</v>
      </c>
      <c r="Q359">
        <f t="shared" si="8"/>
        <v>24.59</v>
      </c>
      <c r="R359">
        <f>ROUND(Q359*VLOOKUP(A359,IPCA!$D$2:$F$6,3,0),2)</f>
        <v>25.37</v>
      </c>
      <c r="Z359">
        <v>27</v>
      </c>
      <c r="AA359">
        <v>169</v>
      </c>
      <c r="AB359">
        <v>220602.46</v>
      </c>
      <c r="AC359">
        <v>227576.75</v>
      </c>
      <c r="AD359">
        <v>1305.3399999999999</v>
      </c>
      <c r="AE359">
        <v>1346.61</v>
      </c>
      <c r="AF359">
        <v>282</v>
      </c>
      <c r="AG359">
        <v>451</v>
      </c>
      <c r="AH359" s="9">
        <f t="shared" si="7"/>
        <v>0.65700000000000003</v>
      </c>
    </row>
    <row r="360" spans="1:34" x14ac:dyDescent="0.3">
      <c r="A360">
        <v>2022</v>
      </c>
      <c r="B360">
        <v>2313500</v>
      </c>
      <c r="C360" t="s">
        <v>176</v>
      </c>
      <c r="D360" t="s">
        <v>362</v>
      </c>
      <c r="E360" t="s">
        <v>427</v>
      </c>
      <c r="F360">
        <v>58415</v>
      </c>
      <c r="O360">
        <v>4350573.24</v>
      </c>
      <c r="P360">
        <v>1.94</v>
      </c>
      <c r="Q360">
        <f t="shared" si="8"/>
        <v>74.48</v>
      </c>
      <c r="R360">
        <f>ROUND(Q360*VLOOKUP(A360,IPCA!$D$2:$F$6,3,0),2)</f>
        <v>76.83</v>
      </c>
      <c r="Z360">
        <v>11</v>
      </c>
      <c r="AA360">
        <v>47</v>
      </c>
      <c r="AB360">
        <v>61893.63</v>
      </c>
      <c r="AC360">
        <v>63850.38</v>
      </c>
      <c r="AD360">
        <v>1316.89</v>
      </c>
      <c r="AE360">
        <v>1358.52</v>
      </c>
      <c r="AF360">
        <v>78</v>
      </c>
      <c r="AG360">
        <v>125</v>
      </c>
      <c r="AH360" s="9">
        <f t="shared" si="7"/>
        <v>0.60599999999999998</v>
      </c>
    </row>
    <row r="361" spans="1:34" x14ac:dyDescent="0.3">
      <c r="A361">
        <v>2022</v>
      </c>
      <c r="B361">
        <v>2313559</v>
      </c>
      <c r="C361" t="s">
        <v>177</v>
      </c>
      <c r="D361" t="s">
        <v>363</v>
      </c>
      <c r="E361" t="s">
        <v>426</v>
      </c>
      <c r="F361">
        <v>15412</v>
      </c>
      <c r="O361">
        <v>1301056.23</v>
      </c>
      <c r="P361">
        <v>1.95</v>
      </c>
      <c r="Q361">
        <f t="shared" si="8"/>
        <v>84.42</v>
      </c>
      <c r="R361">
        <f>ROUND(Q361*VLOOKUP(A361,IPCA!$D$2:$F$6,3,0),2)</f>
        <v>87.09</v>
      </c>
      <c r="Z361">
        <v>1</v>
      </c>
      <c r="AA361">
        <v>0</v>
      </c>
      <c r="AB361">
        <v>0</v>
      </c>
      <c r="AC361">
        <v>0</v>
      </c>
      <c r="AD361" t="s">
        <v>423</v>
      </c>
      <c r="AE361" t="s">
        <v>423</v>
      </c>
      <c r="AF361">
        <v>19</v>
      </c>
      <c r="AG361">
        <v>19</v>
      </c>
      <c r="AH361" s="9">
        <f t="shared" si="7"/>
        <v>0.60599999999999998</v>
      </c>
    </row>
    <row r="362" spans="1:34" x14ac:dyDescent="0.3">
      <c r="A362">
        <v>2022</v>
      </c>
      <c r="B362">
        <v>2313609</v>
      </c>
      <c r="C362" t="s">
        <v>178</v>
      </c>
      <c r="D362" t="s">
        <v>364</v>
      </c>
      <c r="E362" t="s">
        <v>432</v>
      </c>
      <c r="F362">
        <v>32767</v>
      </c>
      <c r="O362">
        <v>3155317.34</v>
      </c>
      <c r="P362">
        <v>2.11</v>
      </c>
      <c r="Q362">
        <f t="shared" si="8"/>
        <v>96.3</v>
      </c>
      <c r="R362">
        <f>ROUND(Q362*VLOOKUP(A362,IPCA!$D$2:$F$6,3,0),2)</f>
        <v>99.34</v>
      </c>
      <c r="Z362">
        <v>3</v>
      </c>
      <c r="AA362">
        <v>18</v>
      </c>
      <c r="AB362">
        <v>19875.849999999999</v>
      </c>
      <c r="AC362">
        <v>20504.22</v>
      </c>
      <c r="AD362">
        <v>1104.21</v>
      </c>
      <c r="AE362">
        <v>1139.1199999999999</v>
      </c>
      <c r="AF362">
        <v>88</v>
      </c>
      <c r="AG362">
        <v>106</v>
      </c>
      <c r="AH362" s="9">
        <f t="shared" si="7"/>
        <v>0.64800000000000002</v>
      </c>
    </row>
    <row r="363" spans="1:34" x14ac:dyDescent="0.3">
      <c r="A363">
        <v>2022</v>
      </c>
      <c r="B363">
        <v>2313708</v>
      </c>
      <c r="C363" t="s">
        <v>179</v>
      </c>
      <c r="D363" t="s">
        <v>365</v>
      </c>
      <c r="E363" t="s">
        <v>421</v>
      </c>
      <c r="F363">
        <v>6871</v>
      </c>
      <c r="O363">
        <v>1106420.47</v>
      </c>
      <c r="P363">
        <v>3.19</v>
      </c>
      <c r="Q363">
        <f t="shared" si="8"/>
        <v>161.03</v>
      </c>
      <c r="R363">
        <f>ROUND(Q363*VLOOKUP(A363,IPCA!$D$2:$F$6,3,0),2)</f>
        <v>166.12</v>
      </c>
      <c r="Z363">
        <v>0</v>
      </c>
      <c r="AA363">
        <v>3</v>
      </c>
      <c r="AB363">
        <v>3762.26</v>
      </c>
      <c r="AC363">
        <v>3881.2</v>
      </c>
      <c r="AD363">
        <v>1254.0899999999999</v>
      </c>
      <c r="AE363">
        <v>1293.73</v>
      </c>
      <c r="AF363">
        <v>7</v>
      </c>
      <c r="AG363">
        <v>10</v>
      </c>
      <c r="AH363" s="9">
        <f t="shared" si="7"/>
        <v>0.59099999999999997</v>
      </c>
    </row>
    <row r="364" spans="1:34" x14ac:dyDescent="0.3">
      <c r="A364">
        <v>2022</v>
      </c>
      <c r="B364">
        <v>2313757</v>
      </c>
      <c r="C364" t="s">
        <v>180</v>
      </c>
      <c r="D364" t="s">
        <v>366</v>
      </c>
      <c r="E364" t="s">
        <v>426</v>
      </c>
      <c r="F364">
        <v>17470</v>
      </c>
      <c r="O364">
        <v>540075.49</v>
      </c>
      <c r="P364">
        <v>0.69</v>
      </c>
      <c r="Q364">
        <f t="shared" si="8"/>
        <v>30.91</v>
      </c>
      <c r="R364">
        <f>ROUND(Q364*VLOOKUP(A364,IPCA!$D$2:$F$6,3,0),2)</f>
        <v>31.89</v>
      </c>
      <c r="Z364">
        <v>1</v>
      </c>
      <c r="AA364">
        <v>0</v>
      </c>
      <c r="AB364">
        <v>0</v>
      </c>
      <c r="AC364">
        <v>0</v>
      </c>
      <c r="AD364" t="s">
        <v>423</v>
      </c>
      <c r="AE364" t="s">
        <v>423</v>
      </c>
      <c r="AF364">
        <v>15</v>
      </c>
      <c r="AG364">
        <v>15</v>
      </c>
      <c r="AH364" s="9">
        <f t="shared" si="7"/>
        <v>0.58699999999999997</v>
      </c>
    </row>
    <row r="365" spans="1:34" x14ac:dyDescent="0.3">
      <c r="A365">
        <v>2022</v>
      </c>
      <c r="B365">
        <v>2313807</v>
      </c>
      <c r="C365" t="s">
        <v>181</v>
      </c>
      <c r="D365" t="s">
        <v>367</v>
      </c>
      <c r="E365" t="s">
        <v>426</v>
      </c>
      <c r="F365">
        <v>20189</v>
      </c>
      <c r="O365">
        <v>382255</v>
      </c>
      <c r="P365">
        <v>0.45</v>
      </c>
      <c r="Q365">
        <f t="shared" si="8"/>
        <v>18.93</v>
      </c>
      <c r="R365">
        <f>ROUND(Q365*VLOOKUP(A365,IPCA!$D$2:$F$6,3,0),2)</f>
        <v>19.53</v>
      </c>
      <c r="Z365">
        <v>4</v>
      </c>
      <c r="AA365">
        <v>6</v>
      </c>
      <c r="AB365">
        <v>26472</v>
      </c>
      <c r="AC365">
        <v>27308.91</v>
      </c>
      <c r="AD365">
        <v>4412</v>
      </c>
      <c r="AE365">
        <v>4551.49</v>
      </c>
      <c r="AF365">
        <v>39</v>
      </c>
      <c r="AG365">
        <v>45</v>
      </c>
      <c r="AH365" s="9">
        <f t="shared" si="7"/>
        <v>0.63900000000000001</v>
      </c>
    </row>
    <row r="366" spans="1:34" x14ac:dyDescent="0.3">
      <c r="A366">
        <v>2022</v>
      </c>
      <c r="B366">
        <v>2313906</v>
      </c>
      <c r="C366" t="s">
        <v>182</v>
      </c>
      <c r="D366" t="s">
        <v>368</v>
      </c>
      <c r="E366" t="s">
        <v>420</v>
      </c>
      <c r="F366">
        <v>13746</v>
      </c>
      <c r="O366">
        <v>4838486.37</v>
      </c>
      <c r="P366">
        <v>6.11</v>
      </c>
      <c r="Q366">
        <f t="shared" si="8"/>
        <v>351.99</v>
      </c>
      <c r="R366">
        <f>ROUND(Q366*VLOOKUP(A366,IPCA!$D$2:$F$6,3,0),2)</f>
        <v>363.12</v>
      </c>
      <c r="Z366">
        <v>2</v>
      </c>
      <c r="AA366">
        <v>0</v>
      </c>
      <c r="AB366">
        <v>0</v>
      </c>
      <c r="AC366">
        <v>0</v>
      </c>
      <c r="AD366" t="s">
        <v>423</v>
      </c>
      <c r="AE366" t="s">
        <v>423</v>
      </c>
      <c r="AF366">
        <v>19</v>
      </c>
      <c r="AG366">
        <v>19</v>
      </c>
      <c r="AH366" s="9">
        <f t="shared" si="7"/>
        <v>0.56599999999999995</v>
      </c>
    </row>
    <row r="367" spans="1:34" x14ac:dyDescent="0.3">
      <c r="A367">
        <v>2022</v>
      </c>
      <c r="B367">
        <v>2313955</v>
      </c>
      <c r="C367" t="s">
        <v>183</v>
      </c>
      <c r="D367" t="s">
        <v>369</v>
      </c>
      <c r="E367" t="s">
        <v>424</v>
      </c>
      <c r="F367">
        <v>18105</v>
      </c>
      <c r="O367">
        <v>994514.66</v>
      </c>
      <c r="P367">
        <v>1.01</v>
      </c>
      <c r="Q367">
        <f t="shared" si="8"/>
        <v>54.93</v>
      </c>
      <c r="R367">
        <f>ROUND(Q367*VLOOKUP(A367,IPCA!$D$2:$F$6,3,0),2)</f>
        <v>56.67</v>
      </c>
      <c r="Z367">
        <v>3</v>
      </c>
      <c r="AA367">
        <v>7</v>
      </c>
      <c r="AB367">
        <v>8126.99</v>
      </c>
      <c r="AC367">
        <v>8383.92</v>
      </c>
      <c r="AD367">
        <v>1161</v>
      </c>
      <c r="AE367">
        <v>1197.7</v>
      </c>
      <c r="AF367">
        <v>76</v>
      </c>
      <c r="AG367">
        <v>83</v>
      </c>
      <c r="AH367" s="9">
        <f t="shared" si="7"/>
        <v>0.61099999999999999</v>
      </c>
    </row>
    <row r="368" spans="1:34" x14ac:dyDescent="0.3">
      <c r="A368">
        <v>2022</v>
      </c>
      <c r="B368">
        <v>2314003</v>
      </c>
      <c r="C368" t="s">
        <v>184</v>
      </c>
      <c r="D368" t="s">
        <v>370</v>
      </c>
      <c r="E368" t="s">
        <v>418</v>
      </c>
      <c r="F368">
        <v>38984</v>
      </c>
      <c r="O368">
        <v>1653687.07</v>
      </c>
      <c r="P368">
        <v>1.18</v>
      </c>
      <c r="Q368">
        <f t="shared" si="8"/>
        <v>42.42</v>
      </c>
      <c r="R368">
        <f>ROUND(Q368*VLOOKUP(A368,IPCA!$D$2:$F$6,3,0),2)</f>
        <v>43.76</v>
      </c>
      <c r="Z368">
        <v>3</v>
      </c>
      <c r="AA368">
        <v>41</v>
      </c>
      <c r="AB368">
        <v>57549.68</v>
      </c>
      <c r="AC368">
        <v>59369.1</v>
      </c>
      <c r="AD368">
        <v>1403.65</v>
      </c>
      <c r="AE368">
        <v>1448.03</v>
      </c>
      <c r="AF368">
        <v>103</v>
      </c>
      <c r="AG368">
        <v>144</v>
      </c>
      <c r="AH368" s="9">
        <f t="shared" si="7"/>
        <v>0.629</v>
      </c>
    </row>
    <row r="369" spans="1:34" x14ac:dyDescent="0.3">
      <c r="A369">
        <v>2022</v>
      </c>
      <c r="B369">
        <v>2314102</v>
      </c>
      <c r="C369" t="s">
        <v>185</v>
      </c>
      <c r="D369" t="s">
        <v>371</v>
      </c>
      <c r="E369" t="s">
        <v>432</v>
      </c>
      <c r="F369">
        <v>59712</v>
      </c>
      <c r="O369">
        <v>119036.88</v>
      </c>
      <c r="P369">
        <v>0.06</v>
      </c>
      <c r="Q369">
        <f t="shared" si="8"/>
        <v>1.99</v>
      </c>
      <c r="R369">
        <f>ROUND(Q369*VLOOKUP(A369,IPCA!$D$2:$F$6,3,0),2)</f>
        <v>2.0499999999999998</v>
      </c>
      <c r="Z369">
        <v>9</v>
      </c>
      <c r="AA369">
        <v>19</v>
      </c>
      <c r="AB369">
        <v>41304.04</v>
      </c>
      <c r="AC369">
        <v>42609.86</v>
      </c>
      <c r="AD369">
        <v>2173.9</v>
      </c>
      <c r="AE369">
        <v>2242.62</v>
      </c>
      <c r="AF369">
        <v>88</v>
      </c>
      <c r="AG369">
        <v>107</v>
      </c>
      <c r="AH369" s="9">
        <f t="shared" si="7"/>
        <v>0.57099999999999995</v>
      </c>
    </row>
    <row r="370" spans="1:34" x14ac:dyDescent="0.3">
      <c r="A370">
        <v>2021</v>
      </c>
      <c r="B370">
        <v>2300101</v>
      </c>
      <c r="C370" t="s">
        <v>2</v>
      </c>
      <c r="D370" t="s">
        <v>188</v>
      </c>
      <c r="E370" t="s">
        <v>418</v>
      </c>
      <c r="F370">
        <v>10072</v>
      </c>
      <c r="O370">
        <v>183307.27</v>
      </c>
      <c r="P370">
        <v>0.52</v>
      </c>
      <c r="Q370">
        <f t="shared" si="8"/>
        <v>18.2</v>
      </c>
      <c r="R370">
        <f>ROUND(Q370*VLOOKUP(A370,IPCA!$D$2:$F$6,3,0),2)</f>
        <v>21.01</v>
      </c>
      <c r="Z370">
        <v>0</v>
      </c>
      <c r="AA370">
        <v>9</v>
      </c>
      <c r="AB370">
        <v>9851</v>
      </c>
      <c r="AC370">
        <v>11370.43</v>
      </c>
      <c r="AD370">
        <v>1094.56</v>
      </c>
      <c r="AE370">
        <v>1263.3800000000001</v>
      </c>
      <c r="AF370">
        <v>10</v>
      </c>
      <c r="AG370">
        <v>19</v>
      </c>
      <c r="AH370" s="9">
        <f t="shared" si="7"/>
        <v>0.628</v>
      </c>
    </row>
    <row r="371" spans="1:34" x14ac:dyDescent="0.3">
      <c r="A371">
        <v>2021</v>
      </c>
      <c r="B371">
        <v>2300150</v>
      </c>
      <c r="C371" t="s">
        <v>3</v>
      </c>
      <c r="D371" t="s">
        <v>189</v>
      </c>
      <c r="E371" t="s">
        <v>419</v>
      </c>
      <c r="F371">
        <v>13996</v>
      </c>
      <c r="O371">
        <v>30788.51</v>
      </c>
      <c r="P371">
        <v>7.0000000000000007E-2</v>
      </c>
      <c r="Q371">
        <f t="shared" si="8"/>
        <v>2.2000000000000002</v>
      </c>
      <c r="R371">
        <f>ROUND(Q371*VLOOKUP(A371,IPCA!$D$2:$F$6,3,0),2)</f>
        <v>2.54</v>
      </c>
      <c r="Z371">
        <v>1</v>
      </c>
      <c r="AA371">
        <v>10</v>
      </c>
      <c r="AB371">
        <v>11393.7</v>
      </c>
      <c r="AC371">
        <v>13151.08</v>
      </c>
      <c r="AD371">
        <v>1139.3699999999999</v>
      </c>
      <c r="AE371">
        <v>1315.11</v>
      </c>
      <c r="AF371">
        <v>36</v>
      </c>
      <c r="AG371">
        <v>46</v>
      </c>
      <c r="AH371" s="9">
        <f t="shared" si="7"/>
        <v>0.60599999999999998</v>
      </c>
    </row>
    <row r="372" spans="1:34" x14ac:dyDescent="0.3">
      <c r="A372">
        <v>2021</v>
      </c>
      <c r="B372">
        <v>2300200</v>
      </c>
      <c r="C372" t="s">
        <v>4</v>
      </c>
      <c r="D372" t="s">
        <v>190</v>
      </c>
      <c r="E372" t="s">
        <v>420</v>
      </c>
      <c r="F372">
        <v>64548</v>
      </c>
      <c r="O372">
        <v>1919989.33</v>
      </c>
      <c r="P372">
        <v>1.01</v>
      </c>
      <c r="Q372">
        <f t="shared" si="8"/>
        <v>29.75</v>
      </c>
      <c r="R372">
        <f>ROUND(Q372*VLOOKUP(A372,IPCA!$D$2:$F$6,3,0),2)</f>
        <v>34.340000000000003</v>
      </c>
      <c r="Z372">
        <v>13</v>
      </c>
      <c r="AA372">
        <v>15</v>
      </c>
      <c r="AB372">
        <v>22643.82</v>
      </c>
      <c r="AC372">
        <v>26136.44</v>
      </c>
      <c r="AD372">
        <v>1509.59</v>
      </c>
      <c r="AE372">
        <v>1742.43</v>
      </c>
      <c r="AF372">
        <v>111</v>
      </c>
      <c r="AG372">
        <v>126</v>
      </c>
      <c r="AH372" s="9">
        <f t="shared" si="7"/>
        <v>0.60099999999999998</v>
      </c>
    </row>
    <row r="373" spans="1:34" x14ac:dyDescent="0.3">
      <c r="A373">
        <v>2021</v>
      </c>
      <c r="B373">
        <v>2300309</v>
      </c>
      <c r="C373" t="s">
        <v>5</v>
      </c>
      <c r="D373" t="s">
        <v>191</v>
      </c>
      <c r="E373" t="s">
        <v>421</v>
      </c>
      <c r="F373">
        <v>45457</v>
      </c>
      <c r="O373">
        <v>1989366.7</v>
      </c>
      <c r="P373">
        <v>1.6</v>
      </c>
      <c r="Q373">
        <f t="shared" si="8"/>
        <v>43.76</v>
      </c>
      <c r="R373">
        <f>ROUND(Q373*VLOOKUP(A373,IPCA!$D$2:$F$6,3,0),2)</f>
        <v>50.51</v>
      </c>
      <c r="Z373">
        <v>5</v>
      </c>
      <c r="AA373">
        <v>29</v>
      </c>
      <c r="AB373">
        <v>37694.120000000003</v>
      </c>
      <c r="AC373">
        <v>43508.12</v>
      </c>
      <c r="AD373">
        <v>1299.8</v>
      </c>
      <c r="AE373">
        <v>1500.28</v>
      </c>
      <c r="AF373">
        <v>89</v>
      </c>
      <c r="AG373">
        <v>118</v>
      </c>
      <c r="AH373" s="9">
        <f t="shared" si="7"/>
        <v>0.59499999999999997</v>
      </c>
    </row>
    <row r="374" spans="1:34" x14ac:dyDescent="0.3">
      <c r="A374">
        <v>2021</v>
      </c>
      <c r="B374">
        <v>2300408</v>
      </c>
      <c r="C374" t="s">
        <v>6</v>
      </c>
      <c r="D374" t="s">
        <v>192</v>
      </c>
      <c r="E374" t="s">
        <v>422</v>
      </c>
      <c r="F374">
        <v>14243</v>
      </c>
      <c r="O374">
        <v>221197.78</v>
      </c>
      <c r="P374">
        <v>0.45</v>
      </c>
      <c r="Q374">
        <f t="shared" si="8"/>
        <v>15.53</v>
      </c>
      <c r="R374">
        <f>ROUND(Q374*VLOOKUP(A374,IPCA!$D$2:$F$6,3,0),2)</f>
        <v>17.93</v>
      </c>
      <c r="Z374">
        <v>1</v>
      </c>
      <c r="AA374">
        <v>0</v>
      </c>
      <c r="AB374">
        <v>0</v>
      </c>
      <c r="AC374">
        <v>0</v>
      </c>
      <c r="AD374" t="s">
        <v>423</v>
      </c>
      <c r="AE374" t="s">
        <v>423</v>
      </c>
      <c r="AF374">
        <v>9</v>
      </c>
      <c r="AG374">
        <v>9</v>
      </c>
      <c r="AH374" s="9">
        <f t="shared" si="7"/>
        <v>0.56899999999999995</v>
      </c>
    </row>
    <row r="375" spans="1:34" x14ac:dyDescent="0.3">
      <c r="A375">
        <v>2021</v>
      </c>
      <c r="B375">
        <v>2300507</v>
      </c>
      <c r="C375" t="s">
        <v>7</v>
      </c>
      <c r="D375" t="s">
        <v>193</v>
      </c>
      <c r="E375" t="s">
        <v>424</v>
      </c>
      <c r="F375">
        <v>11327</v>
      </c>
      <c r="O375">
        <v>76570.06</v>
      </c>
      <c r="P375">
        <v>0.18</v>
      </c>
      <c r="Q375">
        <f t="shared" si="8"/>
        <v>6.76</v>
      </c>
      <c r="R375">
        <f>ROUND(Q375*VLOOKUP(A375,IPCA!$D$2:$F$6,3,0),2)</f>
        <v>7.8</v>
      </c>
      <c r="Z375">
        <v>0</v>
      </c>
      <c r="AA375">
        <v>0</v>
      </c>
      <c r="AB375">
        <v>0</v>
      </c>
      <c r="AC375">
        <v>0</v>
      </c>
      <c r="AD375" t="s">
        <v>423</v>
      </c>
      <c r="AE375" t="s">
        <v>423</v>
      </c>
      <c r="AF375">
        <v>25</v>
      </c>
      <c r="AG375">
        <v>25</v>
      </c>
      <c r="AH375" s="9">
        <f t="shared" si="7"/>
        <v>0.6</v>
      </c>
    </row>
    <row r="376" spans="1:34" x14ac:dyDescent="0.3">
      <c r="A376">
        <v>2021</v>
      </c>
      <c r="B376">
        <v>2300606</v>
      </c>
      <c r="C376" t="s">
        <v>8</v>
      </c>
      <c r="D376" t="s">
        <v>194</v>
      </c>
      <c r="E376" t="s">
        <v>418</v>
      </c>
      <c r="F376">
        <v>6788</v>
      </c>
      <c r="O376">
        <v>130351</v>
      </c>
      <c r="P376">
        <v>0.37</v>
      </c>
      <c r="Q376">
        <f t="shared" si="8"/>
        <v>19.2</v>
      </c>
      <c r="R376">
        <f>ROUND(Q376*VLOOKUP(A376,IPCA!$D$2:$F$6,3,0),2)</f>
        <v>22.16</v>
      </c>
      <c r="Z376">
        <v>0</v>
      </c>
      <c r="AA376">
        <v>4</v>
      </c>
      <c r="AB376">
        <v>4422.6000000000004</v>
      </c>
      <c r="AC376">
        <v>5104.75</v>
      </c>
      <c r="AD376">
        <v>1105.6500000000001</v>
      </c>
      <c r="AE376">
        <v>1276.19</v>
      </c>
      <c r="AF376">
        <v>15</v>
      </c>
      <c r="AG376">
        <v>19</v>
      </c>
      <c r="AH376" s="9">
        <f t="shared" si="7"/>
        <v>0.60199999999999998</v>
      </c>
    </row>
    <row r="377" spans="1:34" x14ac:dyDescent="0.3">
      <c r="A377">
        <v>2021</v>
      </c>
      <c r="B377">
        <v>2300705</v>
      </c>
      <c r="C377" t="s">
        <v>9</v>
      </c>
      <c r="D377" t="s">
        <v>195</v>
      </c>
      <c r="E377" t="s">
        <v>425</v>
      </c>
      <c r="F377">
        <v>14243</v>
      </c>
      <c r="O377">
        <v>739921.41</v>
      </c>
      <c r="P377">
        <v>1.26</v>
      </c>
      <c r="Q377">
        <f t="shared" si="8"/>
        <v>51.95</v>
      </c>
      <c r="R377">
        <f>ROUND(Q377*VLOOKUP(A377,IPCA!$D$2:$F$6,3,0),2)</f>
        <v>59.96</v>
      </c>
      <c r="Z377">
        <v>2</v>
      </c>
      <c r="AA377">
        <v>0</v>
      </c>
      <c r="AB377">
        <v>0</v>
      </c>
      <c r="AC377">
        <v>0</v>
      </c>
      <c r="AD377" t="s">
        <v>423</v>
      </c>
      <c r="AE377" t="s">
        <v>423</v>
      </c>
      <c r="AF377">
        <v>15</v>
      </c>
      <c r="AG377">
        <v>15</v>
      </c>
      <c r="AH377" s="9">
        <f t="shared" si="7"/>
        <v>0.60099999999999998</v>
      </c>
    </row>
    <row r="378" spans="1:34" x14ac:dyDescent="0.3">
      <c r="A378">
        <v>2021</v>
      </c>
      <c r="B378">
        <v>2300754</v>
      </c>
      <c r="C378" t="s">
        <v>10</v>
      </c>
      <c r="D378" t="s">
        <v>196</v>
      </c>
      <c r="E378" t="s">
        <v>426</v>
      </c>
      <c r="F378">
        <v>41900</v>
      </c>
      <c r="O378">
        <v>922372.74</v>
      </c>
      <c r="P378">
        <v>0.71</v>
      </c>
      <c r="Q378">
        <f t="shared" si="8"/>
        <v>22.01</v>
      </c>
      <c r="R378">
        <f>ROUND(Q378*VLOOKUP(A378,IPCA!$D$2:$F$6,3,0),2)</f>
        <v>25.4</v>
      </c>
      <c r="Z378">
        <v>10</v>
      </c>
      <c r="AA378">
        <v>13</v>
      </c>
      <c r="AB378">
        <v>17101.98</v>
      </c>
      <c r="AC378">
        <v>19739.810000000001</v>
      </c>
      <c r="AD378">
        <v>1315.54</v>
      </c>
      <c r="AE378">
        <v>1518.45</v>
      </c>
      <c r="AF378">
        <v>87</v>
      </c>
      <c r="AG378">
        <v>100</v>
      </c>
      <c r="AH378" s="9">
        <f t="shared" si="7"/>
        <v>0.60599999999999998</v>
      </c>
    </row>
    <row r="379" spans="1:34" x14ac:dyDescent="0.3">
      <c r="A379">
        <v>2021</v>
      </c>
      <c r="B379">
        <v>2300804</v>
      </c>
      <c r="C379" t="s">
        <v>11</v>
      </c>
      <c r="D379" t="s">
        <v>197</v>
      </c>
      <c r="E379" t="s">
        <v>418</v>
      </c>
      <c r="F379">
        <v>7223</v>
      </c>
      <c r="O379">
        <v>0</v>
      </c>
      <c r="P379">
        <v>0</v>
      </c>
      <c r="Q379">
        <f t="shared" si="8"/>
        <v>0</v>
      </c>
      <c r="R379">
        <f>ROUND(Q379*VLOOKUP(A379,IPCA!$D$2:$F$6,3,0),2)</f>
        <v>0</v>
      </c>
      <c r="Z379">
        <v>1</v>
      </c>
      <c r="AA379">
        <v>1</v>
      </c>
      <c r="AB379">
        <v>1100</v>
      </c>
      <c r="AC379">
        <v>1269.67</v>
      </c>
      <c r="AD379">
        <v>1100</v>
      </c>
      <c r="AE379">
        <v>1269.67</v>
      </c>
      <c r="AF379">
        <v>11</v>
      </c>
      <c r="AG379">
        <v>12</v>
      </c>
      <c r="AH379" s="9">
        <f t="shared" ref="AH379:AH442" si="9">AH195</f>
        <v>0.59899999999999998</v>
      </c>
    </row>
    <row r="380" spans="1:34" x14ac:dyDescent="0.3">
      <c r="A380">
        <v>2021</v>
      </c>
      <c r="B380">
        <v>2300903</v>
      </c>
      <c r="C380" t="s">
        <v>12</v>
      </c>
      <c r="D380" t="s">
        <v>198</v>
      </c>
      <c r="E380" t="s">
        <v>426</v>
      </c>
      <c r="F380">
        <v>12988</v>
      </c>
      <c r="O380">
        <v>428738.73</v>
      </c>
      <c r="P380">
        <v>1.1499999999999999</v>
      </c>
      <c r="Q380">
        <f t="shared" si="8"/>
        <v>33.01</v>
      </c>
      <c r="R380">
        <f>ROUND(Q380*VLOOKUP(A380,IPCA!$D$2:$F$6,3,0),2)</f>
        <v>38.1</v>
      </c>
      <c r="Z380">
        <v>1</v>
      </c>
      <c r="AA380">
        <v>11</v>
      </c>
      <c r="AB380">
        <v>14190.9</v>
      </c>
      <c r="AC380">
        <v>16379.72</v>
      </c>
      <c r="AD380">
        <v>1290.08</v>
      </c>
      <c r="AE380">
        <v>1489.07</v>
      </c>
      <c r="AF380">
        <v>25</v>
      </c>
      <c r="AG380">
        <v>36</v>
      </c>
      <c r="AH380" s="9">
        <f t="shared" si="9"/>
        <v>0.61799999999999999</v>
      </c>
    </row>
    <row r="381" spans="1:34" x14ac:dyDescent="0.3">
      <c r="A381">
        <v>2021</v>
      </c>
      <c r="B381">
        <v>2301000</v>
      </c>
      <c r="C381" t="s">
        <v>13</v>
      </c>
      <c r="D381" t="s">
        <v>199</v>
      </c>
      <c r="E381" t="s">
        <v>427</v>
      </c>
      <c r="F381">
        <v>79949</v>
      </c>
      <c r="O381">
        <v>1328803.24</v>
      </c>
      <c r="P381">
        <v>0.38</v>
      </c>
      <c r="Q381">
        <f t="shared" si="8"/>
        <v>16.62</v>
      </c>
      <c r="R381">
        <f>ROUND(Q381*VLOOKUP(A381,IPCA!$D$2:$F$6,3,0),2)</f>
        <v>19.18</v>
      </c>
      <c r="Z381">
        <v>30</v>
      </c>
      <c r="AA381">
        <v>1415</v>
      </c>
      <c r="AB381">
        <v>3185416.71</v>
      </c>
      <c r="AC381">
        <v>3676739.96</v>
      </c>
      <c r="AD381">
        <v>2251.1799999999998</v>
      </c>
      <c r="AE381">
        <v>2598.4</v>
      </c>
      <c r="AF381">
        <v>279</v>
      </c>
      <c r="AG381">
        <v>1694</v>
      </c>
      <c r="AH381" s="9">
        <f t="shared" si="9"/>
        <v>0.64100000000000001</v>
      </c>
    </row>
    <row r="382" spans="1:34" x14ac:dyDescent="0.3">
      <c r="A382">
        <v>2021</v>
      </c>
      <c r="B382">
        <v>2301109</v>
      </c>
      <c r="C382" t="s">
        <v>14</v>
      </c>
      <c r="D382" t="s">
        <v>200</v>
      </c>
      <c r="E382" t="s">
        <v>428</v>
      </c>
      <c r="F382">
        <v>74598</v>
      </c>
      <c r="O382">
        <v>98454.74</v>
      </c>
      <c r="P382">
        <v>0.04</v>
      </c>
      <c r="Q382">
        <f t="shared" si="8"/>
        <v>1.32</v>
      </c>
      <c r="R382">
        <f>ROUND(Q382*VLOOKUP(A382,IPCA!$D$2:$F$6,3,0),2)</f>
        <v>1.52</v>
      </c>
      <c r="Z382">
        <v>20</v>
      </c>
      <c r="AA382">
        <v>137</v>
      </c>
      <c r="AB382">
        <v>182334.39</v>
      </c>
      <c r="AC382">
        <v>210457.91</v>
      </c>
      <c r="AD382">
        <v>1330.91</v>
      </c>
      <c r="AE382">
        <v>1536.19</v>
      </c>
      <c r="AF382">
        <v>251</v>
      </c>
      <c r="AG382">
        <v>388</v>
      </c>
      <c r="AH382" s="9">
        <f t="shared" si="9"/>
        <v>0.65500000000000003</v>
      </c>
    </row>
    <row r="383" spans="1:34" x14ac:dyDescent="0.3">
      <c r="A383">
        <v>2021</v>
      </c>
      <c r="B383">
        <v>2301208</v>
      </c>
      <c r="C383" t="s">
        <v>15</v>
      </c>
      <c r="D383" t="s">
        <v>201</v>
      </c>
      <c r="E383" t="s">
        <v>419</v>
      </c>
      <c r="F383">
        <v>25535</v>
      </c>
      <c r="O383">
        <v>228080.78</v>
      </c>
      <c r="P383">
        <v>0.23</v>
      </c>
      <c r="Q383">
        <f t="shared" si="8"/>
        <v>8.93</v>
      </c>
      <c r="R383">
        <f>ROUND(Q383*VLOOKUP(A383,IPCA!$D$2:$F$6,3,0),2)</f>
        <v>10.31</v>
      </c>
      <c r="Z383">
        <v>3</v>
      </c>
      <c r="AA383">
        <v>3</v>
      </c>
      <c r="AB383">
        <v>3421.96</v>
      </c>
      <c r="AC383">
        <v>3949.77</v>
      </c>
      <c r="AD383">
        <v>1140.6500000000001</v>
      </c>
      <c r="AE383">
        <v>1316.59</v>
      </c>
      <c r="AF383">
        <v>44</v>
      </c>
      <c r="AG383">
        <v>47</v>
      </c>
      <c r="AH383" s="9">
        <f t="shared" si="9"/>
        <v>0.61499999999999999</v>
      </c>
    </row>
    <row r="384" spans="1:34" x14ac:dyDescent="0.3">
      <c r="A384">
        <v>2021</v>
      </c>
      <c r="B384">
        <v>2301257</v>
      </c>
      <c r="C384" t="s">
        <v>16</v>
      </c>
      <c r="D384" t="s">
        <v>202</v>
      </c>
      <c r="E384" t="s">
        <v>429</v>
      </c>
      <c r="F384">
        <v>11045</v>
      </c>
      <c r="O384">
        <v>24779.19</v>
      </c>
      <c r="P384">
        <v>0.05</v>
      </c>
      <c r="Q384">
        <f t="shared" si="8"/>
        <v>2.2400000000000002</v>
      </c>
      <c r="R384">
        <f>ROUND(Q384*VLOOKUP(A384,IPCA!$D$2:$F$6,3,0),2)</f>
        <v>2.59</v>
      </c>
      <c r="Z384">
        <v>1</v>
      </c>
      <c r="AA384">
        <v>0</v>
      </c>
      <c r="AB384">
        <v>0</v>
      </c>
      <c r="AC384">
        <v>0</v>
      </c>
      <c r="AD384" t="s">
        <v>423</v>
      </c>
      <c r="AE384" t="s">
        <v>423</v>
      </c>
      <c r="AF384">
        <v>8</v>
      </c>
      <c r="AG384">
        <v>8</v>
      </c>
      <c r="AH384" s="9">
        <f t="shared" si="9"/>
        <v>0.59</v>
      </c>
    </row>
    <row r="385" spans="1:34" x14ac:dyDescent="0.3">
      <c r="A385">
        <v>2021</v>
      </c>
      <c r="B385">
        <v>2301307</v>
      </c>
      <c r="C385" t="s">
        <v>17</v>
      </c>
      <c r="D385" t="s">
        <v>203</v>
      </c>
      <c r="E385" t="s">
        <v>418</v>
      </c>
      <c r="F385">
        <v>19856</v>
      </c>
      <c r="O385">
        <v>213798.56</v>
      </c>
      <c r="P385">
        <v>0.32</v>
      </c>
      <c r="Q385">
        <f t="shared" si="8"/>
        <v>10.77</v>
      </c>
      <c r="R385">
        <f>ROUND(Q385*VLOOKUP(A385,IPCA!$D$2:$F$6,3,0),2)</f>
        <v>12.43</v>
      </c>
      <c r="Z385">
        <v>4</v>
      </c>
      <c r="AA385">
        <v>3</v>
      </c>
      <c r="AB385">
        <v>2658.66</v>
      </c>
      <c r="AC385">
        <v>3068.74</v>
      </c>
      <c r="AD385">
        <v>886.22</v>
      </c>
      <c r="AE385">
        <v>1022.91</v>
      </c>
      <c r="AF385">
        <v>11</v>
      </c>
      <c r="AG385">
        <v>14</v>
      </c>
      <c r="AH385" s="9">
        <f t="shared" si="9"/>
        <v>0.56399999999999995</v>
      </c>
    </row>
    <row r="386" spans="1:34" x14ac:dyDescent="0.3">
      <c r="A386">
        <v>2021</v>
      </c>
      <c r="B386">
        <v>2301406</v>
      </c>
      <c r="C386" t="s">
        <v>18</v>
      </c>
      <c r="D386" t="s">
        <v>204</v>
      </c>
      <c r="E386" t="s">
        <v>419</v>
      </c>
      <c r="F386">
        <v>11288</v>
      </c>
      <c r="O386">
        <v>372567.21</v>
      </c>
      <c r="P386">
        <v>0.95</v>
      </c>
      <c r="Q386">
        <f t="shared" si="8"/>
        <v>33.01</v>
      </c>
      <c r="R386">
        <f>ROUND(Q386*VLOOKUP(A386,IPCA!$D$2:$F$6,3,0),2)</f>
        <v>38.1</v>
      </c>
      <c r="Z386">
        <v>2</v>
      </c>
      <c r="AA386">
        <v>11</v>
      </c>
      <c r="AB386">
        <v>12610.96</v>
      </c>
      <c r="AC386">
        <v>14556.09</v>
      </c>
      <c r="AD386">
        <v>1146.45</v>
      </c>
      <c r="AE386">
        <v>1323.28</v>
      </c>
      <c r="AF386">
        <v>28</v>
      </c>
      <c r="AG386">
        <v>39</v>
      </c>
      <c r="AH386" s="9">
        <f t="shared" si="9"/>
        <v>0.622</v>
      </c>
    </row>
    <row r="387" spans="1:34" x14ac:dyDescent="0.3">
      <c r="A387">
        <v>2021</v>
      </c>
      <c r="B387">
        <v>2301505</v>
      </c>
      <c r="C387" t="s">
        <v>19</v>
      </c>
      <c r="D387" t="s">
        <v>205</v>
      </c>
      <c r="E387" t="s">
        <v>422</v>
      </c>
      <c r="F387">
        <v>7447</v>
      </c>
      <c r="O387">
        <v>117180.94</v>
      </c>
      <c r="P387">
        <v>0.42</v>
      </c>
      <c r="Q387">
        <f t="shared" ref="Q387:Q450" si="10">ROUND(O387/F387,2)</f>
        <v>15.74</v>
      </c>
      <c r="R387">
        <f>ROUND(Q387*VLOOKUP(A387,IPCA!$D$2:$F$6,3,0),2)</f>
        <v>18.170000000000002</v>
      </c>
      <c r="Z387">
        <v>2</v>
      </c>
      <c r="AA387">
        <v>0</v>
      </c>
      <c r="AB387">
        <v>0</v>
      </c>
      <c r="AC387">
        <v>0</v>
      </c>
      <c r="AD387" t="s">
        <v>423</v>
      </c>
      <c r="AE387" t="s">
        <v>423</v>
      </c>
      <c r="AF387">
        <v>6</v>
      </c>
      <c r="AG387">
        <v>6</v>
      </c>
      <c r="AH387" s="9">
        <f t="shared" si="9"/>
        <v>0.61799999999999999</v>
      </c>
    </row>
    <row r="388" spans="1:34" x14ac:dyDescent="0.3">
      <c r="A388">
        <v>2021</v>
      </c>
      <c r="B388">
        <v>2301604</v>
      </c>
      <c r="C388" t="s">
        <v>20</v>
      </c>
      <c r="D388" t="s">
        <v>206</v>
      </c>
      <c r="E388" t="s">
        <v>418</v>
      </c>
      <c r="F388">
        <v>21754</v>
      </c>
      <c r="O388">
        <v>795843.57</v>
      </c>
      <c r="P388">
        <v>1.36</v>
      </c>
      <c r="Q388">
        <f t="shared" si="10"/>
        <v>36.58</v>
      </c>
      <c r="R388">
        <f>ROUND(Q388*VLOOKUP(A388,IPCA!$D$2:$F$6,3,0),2)</f>
        <v>42.22</v>
      </c>
      <c r="Z388">
        <v>6</v>
      </c>
      <c r="AA388">
        <v>6</v>
      </c>
      <c r="AB388">
        <v>8046.99</v>
      </c>
      <c r="AC388">
        <v>9288.17</v>
      </c>
      <c r="AD388">
        <v>1341.17</v>
      </c>
      <c r="AE388">
        <v>1548.03</v>
      </c>
      <c r="AF388">
        <v>38</v>
      </c>
      <c r="AG388">
        <v>44</v>
      </c>
      <c r="AH388" s="9">
        <f t="shared" si="9"/>
        <v>0.6</v>
      </c>
    </row>
    <row r="389" spans="1:34" x14ac:dyDescent="0.3">
      <c r="A389">
        <v>2021</v>
      </c>
      <c r="B389">
        <v>2301703</v>
      </c>
      <c r="C389" t="s">
        <v>21</v>
      </c>
      <c r="D389" t="s">
        <v>207</v>
      </c>
      <c r="E389" t="s">
        <v>418</v>
      </c>
      <c r="F389">
        <v>23783</v>
      </c>
      <c r="O389">
        <v>152234</v>
      </c>
      <c r="P389">
        <v>0.25</v>
      </c>
      <c r="Q389">
        <f t="shared" si="10"/>
        <v>6.4</v>
      </c>
      <c r="R389">
        <f>ROUND(Q389*VLOOKUP(A389,IPCA!$D$2:$F$6,3,0),2)</f>
        <v>7.39</v>
      </c>
      <c r="Z389">
        <v>3</v>
      </c>
      <c r="AA389">
        <v>23</v>
      </c>
      <c r="AB389">
        <v>26336.39</v>
      </c>
      <c r="AC389">
        <v>30398.55</v>
      </c>
      <c r="AD389">
        <v>1145.06</v>
      </c>
      <c r="AE389">
        <v>1321.68</v>
      </c>
      <c r="AF389">
        <v>38</v>
      </c>
      <c r="AG389">
        <v>61</v>
      </c>
      <c r="AH389" s="9">
        <f t="shared" si="9"/>
        <v>0.60499999999999998</v>
      </c>
    </row>
    <row r="390" spans="1:34" x14ac:dyDescent="0.3">
      <c r="A390">
        <v>2021</v>
      </c>
      <c r="B390">
        <v>2301802</v>
      </c>
      <c r="C390" t="s">
        <v>22</v>
      </c>
      <c r="D390" t="s">
        <v>208</v>
      </c>
      <c r="E390" t="s">
        <v>421</v>
      </c>
      <c r="F390">
        <v>5730</v>
      </c>
      <c r="O390">
        <v>94102.53</v>
      </c>
      <c r="P390">
        <v>0.42</v>
      </c>
      <c r="Q390">
        <f t="shared" si="10"/>
        <v>16.420000000000002</v>
      </c>
      <c r="R390">
        <f>ROUND(Q390*VLOOKUP(A390,IPCA!$D$2:$F$6,3,0),2)</f>
        <v>18.95</v>
      </c>
      <c r="Z390">
        <v>1</v>
      </c>
      <c r="AA390">
        <v>0</v>
      </c>
      <c r="AB390">
        <v>0</v>
      </c>
      <c r="AC390">
        <v>0</v>
      </c>
      <c r="AD390" t="s">
        <v>423</v>
      </c>
      <c r="AE390" t="s">
        <v>423</v>
      </c>
      <c r="AF390">
        <v>5</v>
      </c>
      <c r="AG390">
        <v>5</v>
      </c>
      <c r="AH390" s="9">
        <f t="shared" si="9"/>
        <v>0.627</v>
      </c>
    </row>
    <row r="391" spans="1:34" x14ac:dyDescent="0.3">
      <c r="A391">
        <v>2021</v>
      </c>
      <c r="B391">
        <v>2301851</v>
      </c>
      <c r="C391" t="s">
        <v>23</v>
      </c>
      <c r="D391" t="s">
        <v>209</v>
      </c>
      <c r="E391" t="s">
        <v>430</v>
      </c>
      <c r="F391">
        <v>17204</v>
      </c>
      <c r="O391">
        <v>832147.62</v>
      </c>
      <c r="P391">
        <v>1.3</v>
      </c>
      <c r="Q391">
        <f t="shared" si="10"/>
        <v>48.37</v>
      </c>
      <c r="R391">
        <f>ROUND(Q391*VLOOKUP(A391,IPCA!$D$2:$F$6,3,0),2)</f>
        <v>55.83</v>
      </c>
      <c r="Z391">
        <v>2</v>
      </c>
      <c r="AA391">
        <v>4</v>
      </c>
      <c r="AB391">
        <v>5100</v>
      </c>
      <c r="AC391">
        <v>5886.63</v>
      </c>
      <c r="AD391">
        <v>1275</v>
      </c>
      <c r="AE391">
        <v>1471.66</v>
      </c>
      <c r="AF391">
        <v>27</v>
      </c>
      <c r="AG391">
        <v>31</v>
      </c>
      <c r="AH391" s="9">
        <f t="shared" si="9"/>
        <v>0.60599999999999998</v>
      </c>
    </row>
    <row r="392" spans="1:34" x14ac:dyDescent="0.3">
      <c r="A392">
        <v>2021</v>
      </c>
      <c r="B392">
        <v>2301901</v>
      </c>
      <c r="C392" t="s">
        <v>24</v>
      </c>
      <c r="D392" t="s">
        <v>210</v>
      </c>
      <c r="E392" t="s">
        <v>418</v>
      </c>
      <c r="F392">
        <v>73174</v>
      </c>
      <c r="O392">
        <v>1429943.73</v>
      </c>
      <c r="P392">
        <v>0.46</v>
      </c>
      <c r="Q392">
        <f t="shared" si="10"/>
        <v>19.54</v>
      </c>
      <c r="R392">
        <f>ROUND(Q392*VLOOKUP(A392,IPCA!$D$2:$F$6,3,0),2)</f>
        <v>22.55</v>
      </c>
      <c r="Z392">
        <v>21</v>
      </c>
      <c r="AA392">
        <v>19</v>
      </c>
      <c r="AB392">
        <v>20498.439999999999</v>
      </c>
      <c r="AC392">
        <v>23660.15</v>
      </c>
      <c r="AD392">
        <v>1078.8699999999999</v>
      </c>
      <c r="AE392">
        <v>1245.27</v>
      </c>
      <c r="AF392">
        <v>230</v>
      </c>
      <c r="AG392">
        <v>249</v>
      </c>
      <c r="AH392" s="9">
        <f t="shared" si="9"/>
        <v>0.68300000000000005</v>
      </c>
    </row>
    <row r="393" spans="1:34" x14ac:dyDescent="0.3">
      <c r="A393">
        <v>2021</v>
      </c>
      <c r="B393">
        <v>2301950</v>
      </c>
      <c r="C393" t="s">
        <v>25</v>
      </c>
      <c r="D393" t="s">
        <v>211</v>
      </c>
      <c r="E393" t="s">
        <v>419</v>
      </c>
      <c r="F393">
        <v>22241</v>
      </c>
      <c r="O393">
        <v>136234</v>
      </c>
      <c r="P393">
        <v>0.22</v>
      </c>
      <c r="Q393">
        <f t="shared" si="10"/>
        <v>6.13</v>
      </c>
      <c r="R393">
        <f>ROUND(Q393*VLOOKUP(A393,IPCA!$D$2:$F$6,3,0),2)</f>
        <v>7.08</v>
      </c>
      <c r="Z393">
        <v>4</v>
      </c>
      <c r="AA393">
        <v>4</v>
      </c>
      <c r="AB393">
        <v>4518.6499999999996</v>
      </c>
      <c r="AC393">
        <v>5215.6099999999997</v>
      </c>
      <c r="AD393">
        <v>1129.6600000000001</v>
      </c>
      <c r="AE393">
        <v>1303.9000000000001</v>
      </c>
      <c r="AF393">
        <v>58</v>
      </c>
      <c r="AG393">
        <v>62</v>
      </c>
      <c r="AH393" s="9">
        <f t="shared" si="9"/>
        <v>0.61599999999999999</v>
      </c>
    </row>
    <row r="394" spans="1:34" x14ac:dyDescent="0.3">
      <c r="A394">
        <v>2021</v>
      </c>
      <c r="B394">
        <v>2302008</v>
      </c>
      <c r="C394" t="s">
        <v>26</v>
      </c>
      <c r="D394" t="s">
        <v>212</v>
      </c>
      <c r="E394" t="s">
        <v>418</v>
      </c>
      <c r="F394">
        <v>19551</v>
      </c>
      <c r="O394">
        <v>207986.09</v>
      </c>
      <c r="P394">
        <v>0.39</v>
      </c>
      <c r="Q394">
        <f t="shared" si="10"/>
        <v>10.64</v>
      </c>
      <c r="R394">
        <f>ROUND(Q394*VLOOKUP(A394,IPCA!$D$2:$F$6,3,0),2)</f>
        <v>12.28</v>
      </c>
      <c r="Z394">
        <v>4</v>
      </c>
      <c r="AA394">
        <v>3</v>
      </c>
      <c r="AB394">
        <v>2809.03</v>
      </c>
      <c r="AC394">
        <v>3242.3</v>
      </c>
      <c r="AD394">
        <v>936.34</v>
      </c>
      <c r="AE394">
        <v>1080.77</v>
      </c>
      <c r="AF394">
        <v>24</v>
      </c>
      <c r="AG394">
        <v>27</v>
      </c>
      <c r="AH394" s="9">
        <f t="shared" si="9"/>
        <v>0.59899999999999998</v>
      </c>
    </row>
    <row r="395" spans="1:34" x14ac:dyDescent="0.3">
      <c r="A395">
        <v>2021</v>
      </c>
      <c r="B395">
        <v>2302057</v>
      </c>
      <c r="C395" t="s">
        <v>27</v>
      </c>
      <c r="D395" t="s">
        <v>213</v>
      </c>
      <c r="E395" t="s">
        <v>420</v>
      </c>
      <c r="F395">
        <v>14560</v>
      </c>
      <c r="O395">
        <v>664894.56000000006</v>
      </c>
      <c r="P395">
        <v>1.26</v>
      </c>
      <c r="Q395">
        <f t="shared" si="10"/>
        <v>45.67</v>
      </c>
      <c r="R395">
        <f>ROUND(Q395*VLOOKUP(A395,IPCA!$D$2:$F$6,3,0),2)</f>
        <v>52.71</v>
      </c>
      <c r="Z395">
        <v>3</v>
      </c>
      <c r="AA395">
        <v>0</v>
      </c>
      <c r="AB395">
        <v>0</v>
      </c>
      <c r="AC395">
        <v>0</v>
      </c>
      <c r="AD395" t="s">
        <v>423</v>
      </c>
      <c r="AE395" t="s">
        <v>423</v>
      </c>
      <c r="AF395">
        <v>19</v>
      </c>
      <c r="AG395">
        <v>19</v>
      </c>
      <c r="AH395" s="9">
        <f t="shared" si="9"/>
        <v>0.57099999999999995</v>
      </c>
    </row>
    <row r="396" spans="1:34" x14ac:dyDescent="0.3">
      <c r="A396">
        <v>2021</v>
      </c>
      <c r="B396">
        <v>2302107</v>
      </c>
      <c r="C396" t="s">
        <v>28</v>
      </c>
      <c r="D396" t="s">
        <v>214</v>
      </c>
      <c r="E396" t="s">
        <v>419</v>
      </c>
      <c r="F396">
        <v>35053</v>
      </c>
      <c r="O396">
        <v>680653.7</v>
      </c>
      <c r="P396">
        <v>0.6</v>
      </c>
      <c r="Q396">
        <f t="shared" si="10"/>
        <v>19.420000000000002</v>
      </c>
      <c r="R396">
        <f>ROUND(Q396*VLOOKUP(A396,IPCA!$D$2:$F$6,3,0),2)</f>
        <v>22.42</v>
      </c>
      <c r="Z396">
        <v>10</v>
      </c>
      <c r="AA396">
        <v>30</v>
      </c>
      <c r="AB396">
        <v>38616.230000000003</v>
      </c>
      <c r="AC396">
        <v>44572.45</v>
      </c>
      <c r="AD396">
        <v>1287.21</v>
      </c>
      <c r="AE396">
        <v>1485.75</v>
      </c>
      <c r="AF396">
        <v>120</v>
      </c>
      <c r="AG396">
        <v>150</v>
      </c>
      <c r="AH396" s="9">
        <f t="shared" si="9"/>
        <v>0.61899999999999999</v>
      </c>
    </row>
    <row r="397" spans="1:34" x14ac:dyDescent="0.3">
      <c r="A397">
        <v>2021</v>
      </c>
      <c r="B397">
        <v>2302206</v>
      </c>
      <c r="C397" t="s">
        <v>29</v>
      </c>
      <c r="D397" t="s">
        <v>215</v>
      </c>
      <c r="E397" t="s">
        <v>428</v>
      </c>
      <c r="F397">
        <v>52766</v>
      </c>
      <c r="O397">
        <v>7875</v>
      </c>
      <c r="P397">
        <v>0.01</v>
      </c>
      <c r="Q397">
        <f t="shared" si="10"/>
        <v>0.15</v>
      </c>
      <c r="R397">
        <f>ROUND(Q397*VLOOKUP(A397,IPCA!$D$2:$F$6,3,0),2)</f>
        <v>0.17</v>
      </c>
      <c r="Z397">
        <v>7</v>
      </c>
      <c r="AA397">
        <v>51</v>
      </c>
      <c r="AB397">
        <v>63715.1</v>
      </c>
      <c r="AC397">
        <v>73542.61</v>
      </c>
      <c r="AD397">
        <v>1249.32</v>
      </c>
      <c r="AE397">
        <v>1442.01</v>
      </c>
      <c r="AF397">
        <v>83</v>
      </c>
      <c r="AG397">
        <v>134</v>
      </c>
      <c r="AH397" s="9">
        <f t="shared" si="9"/>
        <v>0.63800000000000001</v>
      </c>
    </row>
    <row r="398" spans="1:34" x14ac:dyDescent="0.3">
      <c r="A398">
        <v>2021</v>
      </c>
      <c r="B398">
        <v>2302305</v>
      </c>
      <c r="C398" t="s">
        <v>30</v>
      </c>
      <c r="D398" t="s">
        <v>216</v>
      </c>
      <c r="E398" t="s">
        <v>420</v>
      </c>
      <c r="F398">
        <v>32602</v>
      </c>
      <c r="O398">
        <v>1056450.47</v>
      </c>
      <c r="P398">
        <v>1.36</v>
      </c>
      <c r="Q398">
        <f t="shared" si="10"/>
        <v>32.4</v>
      </c>
      <c r="R398">
        <f>ROUND(Q398*VLOOKUP(A398,IPCA!$D$2:$F$6,3,0),2)</f>
        <v>37.4</v>
      </c>
      <c r="Z398">
        <v>10</v>
      </c>
      <c r="AA398">
        <v>4</v>
      </c>
      <c r="AB398">
        <v>4121.1099999999997</v>
      </c>
      <c r="AC398">
        <v>4756.76</v>
      </c>
      <c r="AD398">
        <v>1030.28</v>
      </c>
      <c r="AE398">
        <v>1189.19</v>
      </c>
      <c r="AF398">
        <v>54</v>
      </c>
      <c r="AG398">
        <v>58</v>
      </c>
      <c r="AH398" s="9">
        <f t="shared" si="9"/>
        <v>0.623</v>
      </c>
    </row>
    <row r="399" spans="1:34" x14ac:dyDescent="0.3">
      <c r="A399">
        <v>2021</v>
      </c>
      <c r="B399">
        <v>2302404</v>
      </c>
      <c r="C399" t="s">
        <v>31</v>
      </c>
      <c r="D399" t="s">
        <v>217</v>
      </c>
      <c r="E399" t="s">
        <v>431</v>
      </c>
      <c r="F399">
        <v>50578</v>
      </c>
      <c r="O399">
        <v>982544.18</v>
      </c>
      <c r="P399">
        <v>0.72</v>
      </c>
      <c r="Q399">
        <f t="shared" si="10"/>
        <v>19.43</v>
      </c>
      <c r="R399">
        <f>ROUND(Q399*VLOOKUP(A399,IPCA!$D$2:$F$6,3,0),2)</f>
        <v>22.43</v>
      </c>
      <c r="Z399">
        <v>12</v>
      </c>
      <c r="AA399">
        <v>17</v>
      </c>
      <c r="AB399">
        <v>18893.150000000001</v>
      </c>
      <c r="AC399">
        <v>21807.26</v>
      </c>
      <c r="AD399">
        <v>1111.3599999999999</v>
      </c>
      <c r="AE399">
        <v>1282.78</v>
      </c>
      <c r="AF399">
        <v>91</v>
      </c>
      <c r="AG399">
        <v>108</v>
      </c>
      <c r="AH399" s="9">
        <f t="shared" si="9"/>
        <v>0.59799999999999998</v>
      </c>
    </row>
    <row r="400" spans="1:34" x14ac:dyDescent="0.3">
      <c r="A400">
        <v>2021</v>
      </c>
      <c r="B400">
        <v>2302503</v>
      </c>
      <c r="C400" t="s">
        <v>32</v>
      </c>
      <c r="D400" t="s">
        <v>218</v>
      </c>
      <c r="E400" t="s">
        <v>418</v>
      </c>
      <c r="F400">
        <v>50569</v>
      </c>
      <c r="O400">
        <v>1233346.58</v>
      </c>
      <c r="P400">
        <v>0.62</v>
      </c>
      <c r="Q400">
        <f t="shared" si="10"/>
        <v>24.39</v>
      </c>
      <c r="R400">
        <f>ROUND(Q400*VLOOKUP(A400,IPCA!$D$2:$F$6,3,0),2)</f>
        <v>28.15</v>
      </c>
      <c r="Z400">
        <v>20</v>
      </c>
      <c r="AA400">
        <v>28</v>
      </c>
      <c r="AB400">
        <v>30974.43</v>
      </c>
      <c r="AC400">
        <v>35751.97</v>
      </c>
      <c r="AD400">
        <v>1106.23</v>
      </c>
      <c r="AE400">
        <v>1276.8599999999999</v>
      </c>
      <c r="AF400">
        <v>98</v>
      </c>
      <c r="AG400">
        <v>126</v>
      </c>
      <c r="AH400" s="9">
        <f t="shared" si="9"/>
        <v>0.64700000000000002</v>
      </c>
    </row>
    <row r="401" spans="1:34" x14ac:dyDescent="0.3">
      <c r="A401">
        <v>2021</v>
      </c>
      <c r="B401">
        <v>2302602</v>
      </c>
      <c r="C401" t="s">
        <v>33</v>
      </c>
      <c r="D401" t="s">
        <v>219</v>
      </c>
      <c r="E401" t="s">
        <v>420</v>
      </c>
      <c r="F401">
        <v>62140</v>
      </c>
      <c r="O401">
        <v>184125.02</v>
      </c>
      <c r="P401">
        <v>0.1</v>
      </c>
      <c r="Q401">
        <f t="shared" si="10"/>
        <v>2.96</v>
      </c>
      <c r="R401">
        <f>ROUND(Q401*VLOOKUP(A401,IPCA!$D$2:$F$6,3,0),2)</f>
        <v>3.42</v>
      </c>
      <c r="Z401">
        <v>15</v>
      </c>
      <c r="AA401">
        <v>38</v>
      </c>
      <c r="AB401">
        <v>40242.400000000001</v>
      </c>
      <c r="AC401">
        <v>46449.45</v>
      </c>
      <c r="AD401">
        <v>1059.01</v>
      </c>
      <c r="AE401">
        <v>1222.3499999999999</v>
      </c>
      <c r="AF401">
        <v>215</v>
      </c>
      <c r="AG401">
        <v>253</v>
      </c>
      <c r="AH401" s="9">
        <f t="shared" si="9"/>
        <v>0.62</v>
      </c>
    </row>
    <row r="402" spans="1:34" x14ac:dyDescent="0.3">
      <c r="A402">
        <v>2021</v>
      </c>
      <c r="B402">
        <v>2302701</v>
      </c>
      <c r="C402" t="s">
        <v>34</v>
      </c>
      <c r="D402" t="s">
        <v>220</v>
      </c>
      <c r="E402" t="s">
        <v>418</v>
      </c>
      <c r="F402">
        <v>25244</v>
      </c>
      <c r="O402">
        <v>43705.14</v>
      </c>
      <c r="P402">
        <v>0.05</v>
      </c>
      <c r="Q402">
        <f t="shared" si="10"/>
        <v>1.73</v>
      </c>
      <c r="R402">
        <f>ROUND(Q402*VLOOKUP(A402,IPCA!$D$2:$F$6,3,0),2)</f>
        <v>2</v>
      </c>
      <c r="Z402">
        <v>6</v>
      </c>
      <c r="AA402">
        <v>16</v>
      </c>
      <c r="AB402">
        <v>19047.77</v>
      </c>
      <c r="AC402">
        <v>21985.73</v>
      </c>
      <c r="AD402">
        <v>1190.49</v>
      </c>
      <c r="AE402">
        <v>1374.11</v>
      </c>
      <c r="AF402">
        <v>72</v>
      </c>
      <c r="AG402">
        <v>88</v>
      </c>
      <c r="AH402" s="9">
        <f t="shared" si="9"/>
        <v>0.63</v>
      </c>
    </row>
    <row r="403" spans="1:34" x14ac:dyDescent="0.3">
      <c r="A403">
        <v>2021</v>
      </c>
      <c r="B403">
        <v>2302800</v>
      </c>
      <c r="C403" t="s">
        <v>35</v>
      </c>
      <c r="D403" t="s">
        <v>221</v>
      </c>
      <c r="E403" t="s">
        <v>431</v>
      </c>
      <c r="F403">
        <v>74092</v>
      </c>
      <c r="O403">
        <v>8500</v>
      </c>
      <c r="P403">
        <v>0</v>
      </c>
      <c r="Q403">
        <f t="shared" si="10"/>
        <v>0.11</v>
      </c>
      <c r="R403">
        <f>ROUND(Q403*VLOOKUP(A403,IPCA!$D$2:$F$6,3,0),2)</f>
        <v>0.13</v>
      </c>
      <c r="Z403">
        <v>29</v>
      </c>
      <c r="AA403">
        <v>104</v>
      </c>
      <c r="AB403">
        <v>120451.7</v>
      </c>
      <c r="AC403">
        <v>139030.34</v>
      </c>
      <c r="AD403">
        <v>1158.19</v>
      </c>
      <c r="AE403">
        <v>1336.83</v>
      </c>
      <c r="AF403">
        <v>205</v>
      </c>
      <c r="AG403">
        <v>309</v>
      </c>
      <c r="AH403" s="9">
        <f t="shared" si="9"/>
        <v>0.61199999999999999</v>
      </c>
    </row>
    <row r="404" spans="1:34" x14ac:dyDescent="0.3">
      <c r="A404">
        <v>2021</v>
      </c>
      <c r="B404">
        <v>2302909</v>
      </c>
      <c r="C404" t="s">
        <v>36</v>
      </c>
      <c r="D404" t="s">
        <v>222</v>
      </c>
      <c r="E404" t="s">
        <v>419</v>
      </c>
      <c r="F404">
        <v>17230</v>
      </c>
      <c r="O404">
        <v>15500</v>
      </c>
      <c r="P404">
        <v>0.03</v>
      </c>
      <c r="Q404">
        <f t="shared" si="10"/>
        <v>0.9</v>
      </c>
      <c r="R404">
        <f>ROUND(Q404*VLOOKUP(A404,IPCA!$D$2:$F$6,3,0),2)</f>
        <v>1.04</v>
      </c>
      <c r="Z404">
        <v>2</v>
      </c>
      <c r="AA404">
        <v>86</v>
      </c>
      <c r="AB404">
        <v>104855.27</v>
      </c>
      <c r="AC404">
        <v>121028.3</v>
      </c>
      <c r="AD404">
        <v>1219.25</v>
      </c>
      <c r="AE404">
        <v>1407.31</v>
      </c>
      <c r="AF404">
        <v>29</v>
      </c>
      <c r="AG404">
        <v>115</v>
      </c>
      <c r="AH404" s="9">
        <f t="shared" si="9"/>
        <v>0.61099999999999999</v>
      </c>
    </row>
    <row r="405" spans="1:34" x14ac:dyDescent="0.3">
      <c r="A405">
        <v>2021</v>
      </c>
      <c r="B405">
        <v>2303006</v>
      </c>
      <c r="C405" t="s">
        <v>37</v>
      </c>
      <c r="D405" t="s">
        <v>223</v>
      </c>
      <c r="E405" t="s">
        <v>431</v>
      </c>
      <c r="F405">
        <v>16648</v>
      </c>
      <c r="O405">
        <v>154325.89000000001</v>
      </c>
      <c r="P405">
        <v>0.26</v>
      </c>
      <c r="Q405">
        <f t="shared" si="10"/>
        <v>9.27</v>
      </c>
      <c r="R405">
        <f>ROUND(Q405*VLOOKUP(A405,IPCA!$D$2:$F$6,3,0),2)</f>
        <v>10.7</v>
      </c>
      <c r="Z405">
        <v>4</v>
      </c>
      <c r="AA405">
        <v>9</v>
      </c>
      <c r="AB405">
        <v>9749.17</v>
      </c>
      <c r="AC405">
        <v>11252.9</v>
      </c>
      <c r="AD405">
        <v>1083.24</v>
      </c>
      <c r="AE405">
        <v>1250.32</v>
      </c>
      <c r="AF405">
        <v>11</v>
      </c>
      <c r="AG405">
        <v>20</v>
      </c>
      <c r="AH405" s="9">
        <f t="shared" si="9"/>
        <v>0.59199999999999997</v>
      </c>
    </row>
    <row r="406" spans="1:34" x14ac:dyDescent="0.3">
      <c r="A406">
        <v>2021</v>
      </c>
      <c r="B406">
        <v>2303105</v>
      </c>
      <c r="C406" t="s">
        <v>38</v>
      </c>
      <c r="D406" t="s">
        <v>224</v>
      </c>
      <c r="E406" t="s">
        <v>424</v>
      </c>
      <c r="F406">
        <v>17662</v>
      </c>
      <c r="O406">
        <v>602568.82999999996</v>
      </c>
      <c r="P406">
        <v>1.08</v>
      </c>
      <c r="Q406">
        <f t="shared" si="10"/>
        <v>34.119999999999997</v>
      </c>
      <c r="R406">
        <f>ROUND(Q406*VLOOKUP(A406,IPCA!$D$2:$F$6,3,0),2)</f>
        <v>39.380000000000003</v>
      </c>
      <c r="Z406">
        <v>3</v>
      </c>
      <c r="AA406">
        <v>0</v>
      </c>
      <c r="AB406">
        <v>0</v>
      </c>
      <c r="AC406">
        <v>0</v>
      </c>
      <c r="AD406" t="s">
        <v>423</v>
      </c>
      <c r="AE406" t="s">
        <v>423</v>
      </c>
      <c r="AF406">
        <v>28</v>
      </c>
      <c r="AG406">
        <v>28</v>
      </c>
      <c r="AH406" s="9">
        <f t="shared" si="9"/>
        <v>0.59599999999999997</v>
      </c>
    </row>
    <row r="407" spans="1:34" x14ac:dyDescent="0.3">
      <c r="A407">
        <v>2021</v>
      </c>
      <c r="B407">
        <v>2303204</v>
      </c>
      <c r="C407" t="s">
        <v>39</v>
      </c>
      <c r="D407" t="s">
        <v>225</v>
      </c>
      <c r="E407" t="s">
        <v>418</v>
      </c>
      <c r="F407">
        <v>26312</v>
      </c>
      <c r="O407">
        <v>393686.89</v>
      </c>
      <c r="P407">
        <v>0.54</v>
      </c>
      <c r="Q407">
        <f t="shared" si="10"/>
        <v>14.96</v>
      </c>
      <c r="R407">
        <f>ROUND(Q407*VLOOKUP(A407,IPCA!$D$2:$F$6,3,0),2)</f>
        <v>17.27</v>
      </c>
      <c r="Z407">
        <v>4</v>
      </c>
      <c r="AA407">
        <v>5</v>
      </c>
      <c r="AB407">
        <v>6095.71</v>
      </c>
      <c r="AC407">
        <v>7035.92</v>
      </c>
      <c r="AD407">
        <v>1219.1400000000001</v>
      </c>
      <c r="AE407">
        <v>1407.18</v>
      </c>
      <c r="AF407">
        <v>51</v>
      </c>
      <c r="AG407">
        <v>56</v>
      </c>
      <c r="AH407" s="9">
        <f t="shared" si="9"/>
        <v>0.57799999999999996</v>
      </c>
    </row>
    <row r="408" spans="1:34" x14ac:dyDescent="0.3">
      <c r="A408">
        <v>2021</v>
      </c>
      <c r="B408">
        <v>2303303</v>
      </c>
      <c r="C408" t="s">
        <v>40</v>
      </c>
      <c r="D408" t="s">
        <v>226</v>
      </c>
      <c r="E408" t="s">
        <v>421</v>
      </c>
      <c r="F408">
        <v>17119</v>
      </c>
      <c r="O408">
        <v>0</v>
      </c>
      <c r="P408">
        <v>0</v>
      </c>
      <c r="Q408">
        <f t="shared" si="10"/>
        <v>0</v>
      </c>
      <c r="R408">
        <f>ROUND(Q408*VLOOKUP(A408,IPCA!$D$2:$F$6,3,0),2)</f>
        <v>0</v>
      </c>
      <c r="Z408">
        <v>3</v>
      </c>
      <c r="AA408">
        <v>2</v>
      </c>
      <c r="AB408">
        <v>2217.3000000000002</v>
      </c>
      <c r="AC408">
        <v>2559.3000000000002</v>
      </c>
      <c r="AD408">
        <v>1108.6500000000001</v>
      </c>
      <c r="AE408">
        <v>1279.6500000000001</v>
      </c>
      <c r="AF408">
        <v>21</v>
      </c>
      <c r="AG408">
        <v>23</v>
      </c>
      <c r="AH408" s="9">
        <f t="shared" si="9"/>
        <v>0.59699999999999998</v>
      </c>
    </row>
    <row r="409" spans="1:34" x14ac:dyDescent="0.3">
      <c r="A409">
        <v>2021</v>
      </c>
      <c r="B409">
        <v>2303402</v>
      </c>
      <c r="C409" t="s">
        <v>41</v>
      </c>
      <c r="D409" t="s">
        <v>227</v>
      </c>
      <c r="E409" t="s">
        <v>432</v>
      </c>
      <c r="F409">
        <v>17153</v>
      </c>
      <c r="O409">
        <v>97796</v>
      </c>
      <c r="P409">
        <v>0.17</v>
      </c>
      <c r="Q409">
        <f t="shared" si="10"/>
        <v>5.7</v>
      </c>
      <c r="R409">
        <f>ROUND(Q409*VLOOKUP(A409,IPCA!$D$2:$F$6,3,0),2)</f>
        <v>6.58</v>
      </c>
      <c r="Z409">
        <v>1</v>
      </c>
      <c r="AA409">
        <v>6</v>
      </c>
      <c r="AB409">
        <v>5660.39</v>
      </c>
      <c r="AC409">
        <v>6533.46</v>
      </c>
      <c r="AD409">
        <v>943.4</v>
      </c>
      <c r="AE409">
        <v>1088.9100000000001</v>
      </c>
      <c r="AF409">
        <v>29</v>
      </c>
      <c r="AG409">
        <v>35</v>
      </c>
      <c r="AH409" s="9">
        <f t="shared" si="9"/>
        <v>0.59299999999999997</v>
      </c>
    </row>
    <row r="410" spans="1:34" x14ac:dyDescent="0.3">
      <c r="A410">
        <v>2021</v>
      </c>
      <c r="B410">
        <v>2303501</v>
      </c>
      <c r="C410" t="s">
        <v>42</v>
      </c>
      <c r="D410" t="s">
        <v>228</v>
      </c>
      <c r="E410" t="s">
        <v>427</v>
      </c>
      <c r="F410">
        <v>72129</v>
      </c>
      <c r="O410">
        <v>57627.58</v>
      </c>
      <c r="P410">
        <v>0.03</v>
      </c>
      <c r="Q410">
        <f t="shared" si="10"/>
        <v>0.8</v>
      </c>
      <c r="R410">
        <f>ROUND(Q410*VLOOKUP(A410,IPCA!$D$2:$F$6,3,0),2)</f>
        <v>0.92</v>
      </c>
      <c r="Z410">
        <v>20</v>
      </c>
      <c r="AA410">
        <v>37</v>
      </c>
      <c r="AB410">
        <v>46169.19</v>
      </c>
      <c r="AC410">
        <v>53290.39</v>
      </c>
      <c r="AD410">
        <v>1247.82</v>
      </c>
      <c r="AE410">
        <v>1440.28</v>
      </c>
      <c r="AF410">
        <v>175</v>
      </c>
      <c r="AG410">
        <v>212</v>
      </c>
      <c r="AH410" s="9">
        <f t="shared" si="9"/>
        <v>0.64600000000000002</v>
      </c>
    </row>
    <row r="411" spans="1:34" x14ac:dyDescent="0.3">
      <c r="A411">
        <v>2021</v>
      </c>
      <c r="B411">
        <v>2303600</v>
      </c>
      <c r="C411" t="s">
        <v>43</v>
      </c>
      <c r="D411" t="s">
        <v>229</v>
      </c>
      <c r="E411" t="s">
        <v>421</v>
      </c>
      <c r="F411">
        <v>10770</v>
      </c>
      <c r="O411">
        <v>309754.5</v>
      </c>
      <c r="P411">
        <v>0.65</v>
      </c>
      <c r="Q411">
        <f t="shared" si="10"/>
        <v>28.76</v>
      </c>
      <c r="R411">
        <f>ROUND(Q411*VLOOKUP(A411,IPCA!$D$2:$F$6,3,0),2)</f>
        <v>33.200000000000003</v>
      </c>
      <c r="Z411">
        <v>5</v>
      </c>
      <c r="AA411">
        <v>0</v>
      </c>
      <c r="AB411">
        <v>0</v>
      </c>
      <c r="AC411">
        <v>0</v>
      </c>
      <c r="AD411" t="s">
        <v>423</v>
      </c>
      <c r="AE411" t="s">
        <v>423</v>
      </c>
      <c r="AF411">
        <v>5</v>
      </c>
      <c r="AG411">
        <v>5</v>
      </c>
      <c r="AH411" s="9">
        <f t="shared" si="9"/>
        <v>0.61799999999999999</v>
      </c>
    </row>
    <row r="412" spans="1:34" x14ac:dyDescent="0.3">
      <c r="A412">
        <v>2021</v>
      </c>
      <c r="B412">
        <v>2303659</v>
      </c>
      <c r="C412" t="s">
        <v>44</v>
      </c>
      <c r="D412" t="s">
        <v>230</v>
      </c>
      <c r="E412" t="s">
        <v>429</v>
      </c>
      <c r="F412">
        <v>10391</v>
      </c>
      <c r="O412">
        <v>438082.24</v>
      </c>
      <c r="P412">
        <v>0.95</v>
      </c>
      <c r="Q412">
        <f t="shared" si="10"/>
        <v>42.16</v>
      </c>
      <c r="R412">
        <f>ROUND(Q412*VLOOKUP(A412,IPCA!$D$2:$F$6,3,0),2)</f>
        <v>48.66</v>
      </c>
      <c r="Z412">
        <v>0</v>
      </c>
      <c r="AA412">
        <v>0</v>
      </c>
      <c r="AB412">
        <v>0</v>
      </c>
      <c r="AC412">
        <v>0</v>
      </c>
      <c r="AD412" t="s">
        <v>423</v>
      </c>
      <c r="AE412" t="s">
        <v>423</v>
      </c>
      <c r="AF412">
        <v>6</v>
      </c>
      <c r="AG412">
        <v>6</v>
      </c>
      <c r="AH412" s="9">
        <f t="shared" si="9"/>
        <v>0.60899999999999999</v>
      </c>
    </row>
    <row r="413" spans="1:34" x14ac:dyDescent="0.3">
      <c r="A413">
        <v>2021</v>
      </c>
      <c r="B413">
        <v>2303709</v>
      </c>
      <c r="C413" t="s">
        <v>45</v>
      </c>
      <c r="D413" t="s">
        <v>231</v>
      </c>
      <c r="E413" t="s">
        <v>427</v>
      </c>
      <c r="F413">
        <v>352541</v>
      </c>
      <c r="O413">
        <v>595597</v>
      </c>
      <c r="P413">
        <v>0.06</v>
      </c>
      <c r="Q413">
        <f t="shared" si="10"/>
        <v>1.69</v>
      </c>
      <c r="R413">
        <f>ROUND(Q413*VLOOKUP(A413,IPCA!$D$2:$F$6,3,0),2)</f>
        <v>1.95</v>
      </c>
      <c r="Z413">
        <v>67</v>
      </c>
      <c r="AA413">
        <v>496</v>
      </c>
      <c r="AB413">
        <v>678726.44</v>
      </c>
      <c r="AC413">
        <v>783414.18</v>
      </c>
      <c r="AD413">
        <v>1368.4</v>
      </c>
      <c r="AE413">
        <v>1579.46</v>
      </c>
      <c r="AF413">
        <v>1452</v>
      </c>
      <c r="AG413">
        <v>1948</v>
      </c>
      <c r="AH413" s="9">
        <f t="shared" si="9"/>
        <v>0.68200000000000005</v>
      </c>
    </row>
    <row r="414" spans="1:34" x14ac:dyDescent="0.3">
      <c r="A414">
        <v>2021</v>
      </c>
      <c r="B414">
        <v>2303808</v>
      </c>
      <c r="C414" t="s">
        <v>46</v>
      </c>
      <c r="D414" t="s">
        <v>232</v>
      </c>
      <c r="E414" t="s">
        <v>421</v>
      </c>
      <c r="F414">
        <v>22538</v>
      </c>
      <c r="O414">
        <v>475977.6</v>
      </c>
      <c r="P414">
        <v>0.7</v>
      </c>
      <c r="Q414">
        <f t="shared" si="10"/>
        <v>21.12</v>
      </c>
      <c r="R414">
        <f>ROUND(Q414*VLOOKUP(A414,IPCA!$D$2:$F$6,3,0),2)</f>
        <v>24.38</v>
      </c>
      <c r="Z414">
        <v>7</v>
      </c>
      <c r="AA414">
        <v>15</v>
      </c>
      <c r="AB414">
        <v>17221.099999999999</v>
      </c>
      <c r="AC414">
        <v>19877.310000000001</v>
      </c>
      <c r="AD414">
        <v>1148.07</v>
      </c>
      <c r="AE414">
        <v>1325.15</v>
      </c>
      <c r="AF414">
        <v>26</v>
      </c>
      <c r="AG414">
        <v>41</v>
      </c>
      <c r="AH414" s="9">
        <f t="shared" si="9"/>
        <v>0.627</v>
      </c>
    </row>
    <row r="415" spans="1:34" x14ac:dyDescent="0.3">
      <c r="A415">
        <v>2021</v>
      </c>
      <c r="B415">
        <v>2303907</v>
      </c>
      <c r="C415" t="s">
        <v>47</v>
      </c>
      <c r="D415" t="s">
        <v>233</v>
      </c>
      <c r="E415" t="s">
        <v>420</v>
      </c>
      <c r="F415">
        <v>12474</v>
      </c>
      <c r="O415">
        <v>146264</v>
      </c>
      <c r="P415">
        <v>0.38</v>
      </c>
      <c r="Q415">
        <f t="shared" si="10"/>
        <v>11.73</v>
      </c>
      <c r="R415">
        <f>ROUND(Q415*VLOOKUP(A415,IPCA!$D$2:$F$6,3,0),2)</f>
        <v>13.54</v>
      </c>
      <c r="Z415">
        <v>2</v>
      </c>
      <c r="AA415">
        <v>1</v>
      </c>
      <c r="AB415">
        <v>1177.06</v>
      </c>
      <c r="AC415">
        <v>1358.61</v>
      </c>
      <c r="AD415">
        <v>1177.06</v>
      </c>
      <c r="AE415">
        <v>1358.61</v>
      </c>
      <c r="AF415">
        <v>9</v>
      </c>
      <c r="AG415">
        <v>10</v>
      </c>
      <c r="AH415" s="9">
        <f t="shared" si="9"/>
        <v>0.58599999999999997</v>
      </c>
    </row>
    <row r="416" spans="1:34" x14ac:dyDescent="0.3">
      <c r="A416">
        <v>2021</v>
      </c>
      <c r="B416">
        <v>2303931</v>
      </c>
      <c r="C416" t="s">
        <v>48</v>
      </c>
      <c r="D416" t="s">
        <v>234</v>
      </c>
      <c r="E416" t="s">
        <v>430</v>
      </c>
      <c r="F416">
        <v>12173</v>
      </c>
      <c r="O416">
        <v>532226.15</v>
      </c>
      <c r="P416">
        <v>1.2</v>
      </c>
      <c r="Q416">
        <f t="shared" si="10"/>
        <v>43.72</v>
      </c>
      <c r="R416">
        <f>ROUND(Q416*VLOOKUP(A416,IPCA!$D$2:$F$6,3,0),2)</f>
        <v>50.46</v>
      </c>
      <c r="Z416">
        <v>2</v>
      </c>
      <c r="AA416">
        <v>0</v>
      </c>
      <c r="AB416">
        <v>0</v>
      </c>
      <c r="AC416">
        <v>0</v>
      </c>
      <c r="AD416" t="s">
        <v>423</v>
      </c>
      <c r="AE416" t="s">
        <v>423</v>
      </c>
      <c r="AF416">
        <v>8</v>
      </c>
      <c r="AG416">
        <v>8</v>
      </c>
      <c r="AH416" s="9">
        <f t="shared" si="9"/>
        <v>0.58499999999999996</v>
      </c>
    </row>
    <row r="417" spans="1:34" x14ac:dyDescent="0.3">
      <c r="A417">
        <v>2021</v>
      </c>
      <c r="B417">
        <v>2303956</v>
      </c>
      <c r="C417" t="s">
        <v>49</v>
      </c>
      <c r="D417" t="s">
        <v>235</v>
      </c>
      <c r="E417" t="s">
        <v>427</v>
      </c>
      <c r="F417">
        <v>20129</v>
      </c>
      <c r="O417">
        <v>0</v>
      </c>
      <c r="P417">
        <v>0</v>
      </c>
      <c r="Q417">
        <f t="shared" si="10"/>
        <v>0</v>
      </c>
      <c r="R417">
        <f>ROUND(Q417*VLOOKUP(A417,IPCA!$D$2:$F$6,3,0),2)</f>
        <v>0</v>
      </c>
      <c r="Z417">
        <v>4</v>
      </c>
      <c r="AA417">
        <v>25</v>
      </c>
      <c r="AB417">
        <v>29324.55</v>
      </c>
      <c r="AC417">
        <v>33847.61</v>
      </c>
      <c r="AD417">
        <v>1172.98</v>
      </c>
      <c r="AE417">
        <v>1353.9</v>
      </c>
      <c r="AF417">
        <v>36</v>
      </c>
      <c r="AG417">
        <v>61</v>
      </c>
      <c r="AH417" s="9">
        <f t="shared" si="9"/>
        <v>0.60399999999999998</v>
      </c>
    </row>
    <row r="418" spans="1:34" x14ac:dyDescent="0.3">
      <c r="A418">
        <v>2021</v>
      </c>
      <c r="B418">
        <v>2304004</v>
      </c>
      <c r="C418" t="s">
        <v>50</v>
      </c>
      <c r="D418" t="s">
        <v>236</v>
      </c>
      <c r="E418" t="s">
        <v>424</v>
      </c>
      <c r="F418">
        <v>21018</v>
      </c>
      <c r="O418">
        <v>450058.53</v>
      </c>
      <c r="P418">
        <v>0.62</v>
      </c>
      <c r="Q418">
        <f t="shared" si="10"/>
        <v>21.41</v>
      </c>
      <c r="R418">
        <f>ROUND(Q418*VLOOKUP(A418,IPCA!$D$2:$F$6,3,0),2)</f>
        <v>24.71</v>
      </c>
      <c r="Z418">
        <v>6</v>
      </c>
      <c r="AA418">
        <v>9</v>
      </c>
      <c r="AB418">
        <v>10368.75</v>
      </c>
      <c r="AC418">
        <v>11968.04</v>
      </c>
      <c r="AD418">
        <v>1152.08</v>
      </c>
      <c r="AE418">
        <v>1329.78</v>
      </c>
      <c r="AF418">
        <v>26</v>
      </c>
      <c r="AG418">
        <v>35</v>
      </c>
      <c r="AH418" s="9">
        <f t="shared" si="9"/>
        <v>0.61</v>
      </c>
    </row>
    <row r="419" spans="1:34" x14ac:dyDescent="0.3">
      <c r="A419">
        <v>2021</v>
      </c>
      <c r="B419">
        <v>2304103</v>
      </c>
      <c r="C419" t="s">
        <v>51</v>
      </c>
      <c r="D419" t="s">
        <v>237</v>
      </c>
      <c r="E419" t="s">
        <v>429</v>
      </c>
      <c r="F419">
        <v>76086</v>
      </c>
      <c r="O419">
        <v>105378.99</v>
      </c>
      <c r="P419">
        <v>0.05</v>
      </c>
      <c r="Q419">
        <f t="shared" si="10"/>
        <v>1.38</v>
      </c>
      <c r="R419">
        <f>ROUND(Q419*VLOOKUP(A419,IPCA!$D$2:$F$6,3,0),2)</f>
        <v>1.59</v>
      </c>
      <c r="Z419">
        <v>21</v>
      </c>
      <c r="AA419">
        <v>126</v>
      </c>
      <c r="AB419">
        <v>161646.64000000001</v>
      </c>
      <c r="AC419">
        <v>186579.25</v>
      </c>
      <c r="AD419">
        <v>1282.9100000000001</v>
      </c>
      <c r="AE419">
        <v>1480.79</v>
      </c>
      <c r="AF419">
        <v>209</v>
      </c>
      <c r="AG419">
        <v>335</v>
      </c>
      <c r="AH419" s="9">
        <f t="shared" si="9"/>
        <v>0.64400000000000002</v>
      </c>
    </row>
    <row r="420" spans="1:34" x14ac:dyDescent="0.3">
      <c r="A420">
        <v>2021</v>
      </c>
      <c r="B420">
        <v>2304202</v>
      </c>
      <c r="C420" t="s">
        <v>52</v>
      </c>
      <c r="D420" t="s">
        <v>238</v>
      </c>
      <c r="E420" t="s">
        <v>418</v>
      </c>
      <c r="F420">
        <v>130204</v>
      </c>
      <c r="O420">
        <v>2246603.02</v>
      </c>
      <c r="P420">
        <v>0.61</v>
      </c>
      <c r="Q420">
        <f t="shared" si="10"/>
        <v>17.25</v>
      </c>
      <c r="R420">
        <f>ROUND(Q420*VLOOKUP(A420,IPCA!$D$2:$F$6,3,0),2)</f>
        <v>19.91</v>
      </c>
      <c r="Z420">
        <v>53</v>
      </c>
      <c r="AA420">
        <v>186</v>
      </c>
      <c r="AB420">
        <v>215665.59</v>
      </c>
      <c r="AC420">
        <v>248930.16</v>
      </c>
      <c r="AD420">
        <v>1159.49</v>
      </c>
      <c r="AE420">
        <v>1338.33</v>
      </c>
      <c r="AF420">
        <v>529</v>
      </c>
      <c r="AG420">
        <v>715</v>
      </c>
      <c r="AH420" s="9">
        <f t="shared" si="9"/>
        <v>0.71299999999999997</v>
      </c>
    </row>
    <row r="421" spans="1:34" x14ac:dyDescent="0.3">
      <c r="A421">
        <v>2021</v>
      </c>
      <c r="B421">
        <v>2304236</v>
      </c>
      <c r="C421" t="s">
        <v>53</v>
      </c>
      <c r="D421" t="s">
        <v>239</v>
      </c>
      <c r="E421" t="s">
        <v>432</v>
      </c>
      <c r="F421">
        <v>17446</v>
      </c>
      <c r="O421">
        <v>312674.73</v>
      </c>
      <c r="P421">
        <v>0.51</v>
      </c>
      <c r="Q421">
        <f t="shared" si="10"/>
        <v>17.920000000000002</v>
      </c>
      <c r="R421">
        <f>ROUND(Q421*VLOOKUP(A421,IPCA!$D$2:$F$6,3,0),2)</f>
        <v>20.68</v>
      </c>
      <c r="Z421">
        <v>4</v>
      </c>
      <c r="AA421">
        <v>7</v>
      </c>
      <c r="AB421">
        <v>6716.52</v>
      </c>
      <c r="AC421">
        <v>7752.49</v>
      </c>
      <c r="AD421">
        <v>959.5</v>
      </c>
      <c r="AE421">
        <v>1107.5</v>
      </c>
      <c r="AF421">
        <v>36</v>
      </c>
      <c r="AG421">
        <v>43</v>
      </c>
      <c r="AH421" s="9">
        <f t="shared" si="9"/>
        <v>0.59</v>
      </c>
    </row>
    <row r="422" spans="1:34" x14ac:dyDescent="0.3">
      <c r="A422">
        <v>2021</v>
      </c>
      <c r="B422">
        <v>2304251</v>
      </c>
      <c r="C422" t="s">
        <v>54</v>
      </c>
      <c r="D422" t="s">
        <v>240</v>
      </c>
      <c r="E422" t="s">
        <v>420</v>
      </c>
      <c r="F422">
        <v>29126</v>
      </c>
      <c r="O422">
        <v>288309.81</v>
      </c>
      <c r="P422">
        <v>0.28999999999999998</v>
      </c>
      <c r="Q422">
        <f t="shared" si="10"/>
        <v>9.9</v>
      </c>
      <c r="R422">
        <f>ROUND(Q422*VLOOKUP(A422,IPCA!$D$2:$F$6,3,0),2)</f>
        <v>11.43</v>
      </c>
      <c r="Z422">
        <v>11</v>
      </c>
      <c r="AA422">
        <v>68</v>
      </c>
      <c r="AB422">
        <v>80579.02</v>
      </c>
      <c r="AC422">
        <v>93007.64</v>
      </c>
      <c r="AD422">
        <v>1184.99</v>
      </c>
      <c r="AE422">
        <v>1367.76</v>
      </c>
      <c r="AF422">
        <v>111</v>
      </c>
      <c r="AG422">
        <v>179</v>
      </c>
      <c r="AH422" s="9">
        <f t="shared" si="9"/>
        <v>0.63200000000000001</v>
      </c>
    </row>
    <row r="423" spans="1:34" x14ac:dyDescent="0.3">
      <c r="A423">
        <v>2021</v>
      </c>
      <c r="B423">
        <v>2304269</v>
      </c>
      <c r="C423" t="s">
        <v>55</v>
      </c>
      <c r="D423" t="s">
        <v>241</v>
      </c>
      <c r="E423" t="s">
        <v>430</v>
      </c>
      <c r="F423">
        <v>8945</v>
      </c>
      <c r="O423">
        <v>134474</v>
      </c>
      <c r="P423">
        <v>0.44</v>
      </c>
      <c r="Q423">
        <f t="shared" si="10"/>
        <v>15.03</v>
      </c>
      <c r="R423">
        <f>ROUND(Q423*VLOOKUP(A423,IPCA!$D$2:$F$6,3,0),2)</f>
        <v>17.350000000000001</v>
      </c>
      <c r="Z423">
        <v>1</v>
      </c>
      <c r="AA423">
        <v>10</v>
      </c>
      <c r="AB423">
        <v>11062.42</v>
      </c>
      <c r="AC423">
        <v>12768.7</v>
      </c>
      <c r="AD423">
        <v>1106.24</v>
      </c>
      <c r="AE423">
        <v>1276.8699999999999</v>
      </c>
      <c r="AF423">
        <v>14</v>
      </c>
      <c r="AG423">
        <v>24</v>
      </c>
      <c r="AH423" s="9">
        <f t="shared" si="9"/>
        <v>0.60899999999999999</v>
      </c>
    </row>
    <row r="424" spans="1:34" x14ac:dyDescent="0.3">
      <c r="A424">
        <v>2021</v>
      </c>
      <c r="B424">
        <v>2304277</v>
      </c>
      <c r="C424" t="s">
        <v>56</v>
      </c>
      <c r="D424" t="s">
        <v>242</v>
      </c>
      <c r="E424" t="s">
        <v>425</v>
      </c>
      <c r="F424">
        <v>6501</v>
      </c>
      <c r="O424">
        <v>267257.99</v>
      </c>
      <c r="P424">
        <v>1.1200000000000001</v>
      </c>
      <c r="Q424">
        <f t="shared" si="10"/>
        <v>41.11</v>
      </c>
      <c r="R424">
        <f>ROUND(Q424*VLOOKUP(A424,IPCA!$D$2:$F$6,3,0),2)</f>
        <v>47.45</v>
      </c>
      <c r="Z424">
        <v>4</v>
      </c>
      <c r="AA424">
        <v>0</v>
      </c>
      <c r="AB424">
        <v>0</v>
      </c>
      <c r="AC424">
        <v>0</v>
      </c>
      <c r="AD424" t="s">
        <v>423</v>
      </c>
      <c r="AE424" t="s">
        <v>423</v>
      </c>
      <c r="AF424">
        <v>6</v>
      </c>
      <c r="AG424">
        <v>6</v>
      </c>
      <c r="AH424" s="9">
        <f t="shared" si="9"/>
        <v>0.61</v>
      </c>
    </row>
    <row r="425" spans="1:34" x14ac:dyDescent="0.3">
      <c r="A425">
        <v>2021</v>
      </c>
      <c r="B425">
        <v>2304285</v>
      </c>
      <c r="C425" t="s">
        <v>57</v>
      </c>
      <c r="D425" t="s">
        <v>243</v>
      </c>
      <c r="E425" t="s">
        <v>427</v>
      </c>
      <c r="F425">
        <v>71276</v>
      </c>
      <c r="O425">
        <v>4026885.3</v>
      </c>
      <c r="P425">
        <v>1.01</v>
      </c>
      <c r="Q425">
        <f t="shared" si="10"/>
        <v>56.5</v>
      </c>
      <c r="R425">
        <f>ROUND(Q425*VLOOKUP(A425,IPCA!$D$2:$F$6,3,0),2)</f>
        <v>65.209999999999994</v>
      </c>
      <c r="Z425">
        <v>107</v>
      </c>
      <c r="AA425">
        <v>884</v>
      </c>
      <c r="AB425">
        <v>1356770.33</v>
      </c>
      <c r="AC425">
        <v>1566040.53</v>
      </c>
      <c r="AD425">
        <v>1534.81</v>
      </c>
      <c r="AE425">
        <v>1771.54</v>
      </c>
      <c r="AF425">
        <v>507</v>
      </c>
      <c r="AG425">
        <v>1391</v>
      </c>
      <c r="AH425" s="9">
        <f t="shared" si="9"/>
        <v>0.70099999999999996</v>
      </c>
    </row>
    <row r="426" spans="1:34" x14ac:dyDescent="0.3">
      <c r="A426">
        <v>2021</v>
      </c>
      <c r="B426">
        <v>2304301</v>
      </c>
      <c r="C426" t="s">
        <v>58</v>
      </c>
      <c r="D426" t="s">
        <v>244</v>
      </c>
      <c r="E426" t="s">
        <v>418</v>
      </c>
      <c r="F426">
        <v>18331</v>
      </c>
      <c r="O426">
        <v>280685.55</v>
      </c>
      <c r="P426">
        <v>0.47</v>
      </c>
      <c r="Q426">
        <f t="shared" si="10"/>
        <v>15.31</v>
      </c>
      <c r="R426">
        <f>ROUND(Q426*VLOOKUP(A426,IPCA!$D$2:$F$6,3,0),2)</f>
        <v>17.670000000000002</v>
      </c>
      <c r="Z426">
        <v>9</v>
      </c>
      <c r="AA426">
        <v>2</v>
      </c>
      <c r="AB426">
        <v>1100</v>
      </c>
      <c r="AC426">
        <v>1269.67</v>
      </c>
      <c r="AD426">
        <v>550</v>
      </c>
      <c r="AE426">
        <v>634.84</v>
      </c>
      <c r="AF426">
        <v>17</v>
      </c>
      <c r="AG426">
        <v>19</v>
      </c>
      <c r="AH426" s="9">
        <f t="shared" si="9"/>
        <v>0.63300000000000001</v>
      </c>
    </row>
    <row r="427" spans="1:34" x14ac:dyDescent="0.3">
      <c r="A427">
        <v>2021</v>
      </c>
      <c r="B427">
        <v>2304350</v>
      </c>
      <c r="C427" t="s">
        <v>59</v>
      </c>
      <c r="D427" t="s">
        <v>245</v>
      </c>
      <c r="E427" t="s">
        <v>424</v>
      </c>
      <c r="F427">
        <v>23948</v>
      </c>
      <c r="O427">
        <v>494658.73</v>
      </c>
      <c r="P427">
        <v>0.76</v>
      </c>
      <c r="Q427">
        <f t="shared" si="10"/>
        <v>20.66</v>
      </c>
      <c r="R427">
        <f>ROUND(Q427*VLOOKUP(A427,IPCA!$D$2:$F$6,3,0),2)</f>
        <v>23.85</v>
      </c>
      <c r="Z427">
        <v>5</v>
      </c>
      <c r="AA427">
        <v>3</v>
      </c>
      <c r="AB427">
        <v>3300</v>
      </c>
      <c r="AC427">
        <v>3809</v>
      </c>
      <c r="AD427">
        <v>1100</v>
      </c>
      <c r="AE427">
        <v>1269.67</v>
      </c>
      <c r="AF427">
        <v>48</v>
      </c>
      <c r="AG427">
        <v>51</v>
      </c>
      <c r="AH427" s="9">
        <f t="shared" si="9"/>
        <v>0.64400000000000002</v>
      </c>
    </row>
    <row r="428" spans="1:34" x14ac:dyDescent="0.3">
      <c r="A428">
        <v>2021</v>
      </c>
      <c r="B428">
        <v>2304400</v>
      </c>
      <c r="C428" t="s">
        <v>60</v>
      </c>
      <c r="D428" t="s">
        <v>246</v>
      </c>
      <c r="E428" t="s">
        <v>427</v>
      </c>
      <c r="F428">
        <v>2431383</v>
      </c>
      <c r="O428">
        <v>82834904.590000004</v>
      </c>
      <c r="P428">
        <v>0.96</v>
      </c>
      <c r="Q428">
        <f t="shared" si="10"/>
        <v>34.07</v>
      </c>
      <c r="R428">
        <f>ROUND(Q428*VLOOKUP(A428,IPCA!$D$2:$F$6,3,0),2)</f>
        <v>39.33</v>
      </c>
      <c r="Z428">
        <v>2639</v>
      </c>
      <c r="AA428">
        <v>14538</v>
      </c>
      <c r="AB428">
        <v>27952622.789999999</v>
      </c>
      <c r="AC428">
        <v>32264075.460000001</v>
      </c>
      <c r="AD428">
        <v>1922.73</v>
      </c>
      <c r="AE428">
        <v>2219.29</v>
      </c>
      <c r="AF428">
        <v>20888</v>
      </c>
      <c r="AG428">
        <v>35426</v>
      </c>
      <c r="AH428" s="9">
        <f t="shared" si="9"/>
        <v>0.754</v>
      </c>
    </row>
    <row r="429" spans="1:34" x14ac:dyDescent="0.3">
      <c r="A429">
        <v>2021</v>
      </c>
      <c r="B429">
        <v>2304459</v>
      </c>
      <c r="C429" t="s">
        <v>61</v>
      </c>
      <c r="D429" t="s">
        <v>247</v>
      </c>
      <c r="E429" t="s">
        <v>428</v>
      </c>
      <c r="F429">
        <v>17070</v>
      </c>
      <c r="O429">
        <v>0</v>
      </c>
      <c r="P429">
        <v>0</v>
      </c>
      <c r="Q429">
        <f t="shared" si="10"/>
        <v>0</v>
      </c>
      <c r="R429">
        <f>ROUND(Q429*VLOOKUP(A429,IPCA!$D$2:$F$6,3,0),2)</f>
        <v>0</v>
      </c>
      <c r="Z429">
        <v>4</v>
      </c>
      <c r="AA429">
        <v>9</v>
      </c>
      <c r="AB429">
        <v>10974.85</v>
      </c>
      <c r="AC429">
        <v>12667.63</v>
      </c>
      <c r="AD429">
        <v>1219.43</v>
      </c>
      <c r="AE429">
        <v>1407.51</v>
      </c>
      <c r="AF429">
        <v>29</v>
      </c>
      <c r="AG429">
        <v>38</v>
      </c>
      <c r="AH429" s="9">
        <f t="shared" si="9"/>
        <v>0.624</v>
      </c>
    </row>
    <row r="430" spans="1:34" x14ac:dyDescent="0.3">
      <c r="A430">
        <v>2021</v>
      </c>
      <c r="B430">
        <v>2304509</v>
      </c>
      <c r="C430" t="s">
        <v>62</v>
      </c>
      <c r="D430" t="s">
        <v>248</v>
      </c>
      <c r="E430" t="s">
        <v>424</v>
      </c>
      <c r="F430">
        <v>15438</v>
      </c>
      <c r="O430">
        <v>448377.12</v>
      </c>
      <c r="P430">
        <v>0.78</v>
      </c>
      <c r="Q430">
        <f t="shared" si="10"/>
        <v>29.04</v>
      </c>
      <c r="R430">
        <f>ROUND(Q430*VLOOKUP(A430,IPCA!$D$2:$F$6,3,0),2)</f>
        <v>33.520000000000003</v>
      </c>
      <c r="Z430">
        <v>5</v>
      </c>
      <c r="AA430">
        <v>8</v>
      </c>
      <c r="AB430">
        <v>12510.47</v>
      </c>
      <c r="AC430">
        <v>14440.1</v>
      </c>
      <c r="AD430">
        <v>1563.81</v>
      </c>
      <c r="AE430">
        <v>1805.01</v>
      </c>
      <c r="AF430">
        <v>27</v>
      </c>
      <c r="AG430">
        <v>35</v>
      </c>
      <c r="AH430" s="9">
        <f t="shared" si="9"/>
        <v>0.60399999999999998</v>
      </c>
    </row>
    <row r="431" spans="1:34" x14ac:dyDescent="0.3">
      <c r="A431">
        <v>2021</v>
      </c>
      <c r="B431">
        <v>2304608</v>
      </c>
      <c r="C431" t="s">
        <v>63</v>
      </c>
      <c r="D431" t="s">
        <v>249</v>
      </c>
      <c r="E431" t="s">
        <v>426</v>
      </c>
      <c r="F431">
        <v>6738</v>
      </c>
      <c r="O431">
        <v>13600</v>
      </c>
      <c r="P431">
        <v>0.04</v>
      </c>
      <c r="Q431">
        <f t="shared" si="10"/>
        <v>2.02</v>
      </c>
      <c r="R431">
        <f>ROUND(Q431*VLOOKUP(A431,IPCA!$D$2:$F$6,3,0),2)</f>
        <v>2.33</v>
      </c>
      <c r="Z431">
        <v>0</v>
      </c>
      <c r="AA431">
        <v>3</v>
      </c>
      <c r="AB431">
        <v>3300</v>
      </c>
      <c r="AC431">
        <v>3809</v>
      </c>
      <c r="AD431">
        <v>1100</v>
      </c>
      <c r="AE431">
        <v>1269.67</v>
      </c>
      <c r="AF431">
        <v>5</v>
      </c>
      <c r="AG431">
        <v>8</v>
      </c>
      <c r="AH431" s="9">
        <f t="shared" si="9"/>
        <v>0.56799999999999995</v>
      </c>
    </row>
    <row r="432" spans="1:34" x14ac:dyDescent="0.3">
      <c r="A432">
        <v>2021</v>
      </c>
      <c r="B432">
        <v>2304657</v>
      </c>
      <c r="C432" t="s">
        <v>64</v>
      </c>
      <c r="D432" t="s">
        <v>250</v>
      </c>
      <c r="E432" t="s">
        <v>424</v>
      </c>
      <c r="F432">
        <v>13820</v>
      </c>
      <c r="O432">
        <v>843727.93</v>
      </c>
      <c r="P432">
        <v>1.58</v>
      </c>
      <c r="Q432">
        <f t="shared" si="10"/>
        <v>61.05</v>
      </c>
      <c r="R432">
        <f>ROUND(Q432*VLOOKUP(A432,IPCA!$D$2:$F$6,3,0),2)</f>
        <v>70.47</v>
      </c>
      <c r="Z432">
        <v>3</v>
      </c>
      <c r="AA432">
        <v>3</v>
      </c>
      <c r="AB432">
        <v>3225</v>
      </c>
      <c r="AC432">
        <v>3722.43</v>
      </c>
      <c r="AD432">
        <v>1075</v>
      </c>
      <c r="AE432">
        <v>1240.81</v>
      </c>
      <c r="AF432">
        <v>18</v>
      </c>
      <c r="AG432">
        <v>21</v>
      </c>
      <c r="AH432" s="9">
        <f t="shared" si="9"/>
        <v>0.56999999999999995</v>
      </c>
    </row>
    <row r="433" spans="1:34" x14ac:dyDescent="0.3">
      <c r="A433">
        <v>2021</v>
      </c>
      <c r="B433">
        <v>2304707</v>
      </c>
      <c r="C433" t="s">
        <v>65</v>
      </c>
      <c r="D433" t="s">
        <v>251</v>
      </c>
      <c r="E433" t="s">
        <v>420</v>
      </c>
      <c r="F433">
        <v>53206</v>
      </c>
      <c r="O433">
        <v>1099143.3500000001</v>
      </c>
      <c r="P433">
        <v>0.63</v>
      </c>
      <c r="Q433">
        <f t="shared" si="10"/>
        <v>20.66</v>
      </c>
      <c r="R433">
        <f>ROUND(Q433*VLOOKUP(A433,IPCA!$D$2:$F$6,3,0),2)</f>
        <v>23.85</v>
      </c>
      <c r="Z433">
        <v>10</v>
      </c>
      <c r="AA433">
        <v>17</v>
      </c>
      <c r="AB433">
        <v>18800.82</v>
      </c>
      <c r="AC433">
        <v>21700.69</v>
      </c>
      <c r="AD433">
        <v>1105.93</v>
      </c>
      <c r="AE433">
        <v>1276.51</v>
      </c>
      <c r="AF433">
        <v>73</v>
      </c>
      <c r="AG433">
        <v>90</v>
      </c>
      <c r="AH433" s="9">
        <f t="shared" si="9"/>
        <v>0.55900000000000005</v>
      </c>
    </row>
    <row r="434" spans="1:34" x14ac:dyDescent="0.3">
      <c r="A434">
        <v>2021</v>
      </c>
      <c r="B434">
        <v>2304806</v>
      </c>
      <c r="C434" t="s">
        <v>66</v>
      </c>
      <c r="D434" t="s">
        <v>252</v>
      </c>
      <c r="E434" t="s">
        <v>418</v>
      </c>
      <c r="F434">
        <v>4856</v>
      </c>
      <c r="O434">
        <v>349455.65</v>
      </c>
      <c r="P434">
        <v>1.35</v>
      </c>
      <c r="Q434">
        <f t="shared" si="10"/>
        <v>71.959999999999994</v>
      </c>
      <c r="R434">
        <f>ROUND(Q434*VLOOKUP(A434,IPCA!$D$2:$F$6,3,0),2)</f>
        <v>83.06</v>
      </c>
      <c r="Z434">
        <v>1</v>
      </c>
      <c r="AA434">
        <v>0</v>
      </c>
      <c r="AB434">
        <v>0</v>
      </c>
      <c r="AC434">
        <v>0</v>
      </c>
      <c r="AD434" t="s">
        <v>423</v>
      </c>
      <c r="AE434" t="s">
        <v>423</v>
      </c>
      <c r="AF434">
        <v>9</v>
      </c>
      <c r="AG434">
        <v>9</v>
      </c>
      <c r="AH434" s="9">
        <f t="shared" si="9"/>
        <v>0.58499999999999996</v>
      </c>
    </row>
    <row r="435" spans="1:34" x14ac:dyDescent="0.3">
      <c r="A435">
        <v>2021</v>
      </c>
      <c r="B435">
        <v>2304905</v>
      </c>
      <c r="C435" t="s">
        <v>67</v>
      </c>
      <c r="D435" t="s">
        <v>253</v>
      </c>
      <c r="E435" t="s">
        <v>424</v>
      </c>
      <c r="F435">
        <v>10844</v>
      </c>
      <c r="O435">
        <v>647988.62</v>
      </c>
      <c r="P435">
        <v>1.62</v>
      </c>
      <c r="Q435">
        <f t="shared" si="10"/>
        <v>59.76</v>
      </c>
      <c r="R435">
        <f>ROUND(Q435*VLOOKUP(A435,IPCA!$D$2:$F$6,3,0),2)</f>
        <v>68.98</v>
      </c>
      <c r="Z435">
        <v>2</v>
      </c>
      <c r="AA435">
        <v>43</v>
      </c>
      <c r="AB435">
        <v>50917.78</v>
      </c>
      <c r="AC435">
        <v>58771.41</v>
      </c>
      <c r="AD435">
        <v>1184.1300000000001</v>
      </c>
      <c r="AE435">
        <v>1366.78</v>
      </c>
      <c r="AF435">
        <v>27</v>
      </c>
      <c r="AG435">
        <v>70</v>
      </c>
      <c r="AH435" s="9">
        <f t="shared" si="9"/>
        <v>0.63300000000000001</v>
      </c>
    </row>
    <row r="436" spans="1:34" x14ac:dyDescent="0.3">
      <c r="A436">
        <v>2021</v>
      </c>
      <c r="B436">
        <v>2304954</v>
      </c>
      <c r="C436" t="s">
        <v>68</v>
      </c>
      <c r="D436" t="s">
        <v>254</v>
      </c>
      <c r="E436" t="s">
        <v>427</v>
      </c>
      <c r="F436">
        <v>24255</v>
      </c>
      <c r="O436">
        <v>129005.17</v>
      </c>
      <c r="P436">
        <v>0.19</v>
      </c>
      <c r="Q436">
        <f t="shared" si="10"/>
        <v>5.32</v>
      </c>
      <c r="R436">
        <f>ROUND(Q436*VLOOKUP(A436,IPCA!$D$2:$F$6,3,0),2)</f>
        <v>6.14</v>
      </c>
      <c r="Z436">
        <v>4</v>
      </c>
      <c r="AA436">
        <v>8</v>
      </c>
      <c r="AB436">
        <v>9091.1200000000008</v>
      </c>
      <c r="AC436">
        <v>10493.35</v>
      </c>
      <c r="AD436">
        <v>1136.3900000000001</v>
      </c>
      <c r="AE436">
        <v>1311.67</v>
      </c>
      <c r="AF436">
        <v>42</v>
      </c>
      <c r="AG436">
        <v>50</v>
      </c>
      <c r="AH436" s="9">
        <f t="shared" si="9"/>
        <v>0.61699999999999999</v>
      </c>
    </row>
    <row r="437" spans="1:34" x14ac:dyDescent="0.3">
      <c r="A437">
        <v>2021</v>
      </c>
      <c r="B437">
        <v>2305001</v>
      </c>
      <c r="C437" t="s">
        <v>69</v>
      </c>
      <c r="D437" t="s">
        <v>255</v>
      </c>
      <c r="E437" t="s">
        <v>432</v>
      </c>
      <c r="F437">
        <v>41748</v>
      </c>
      <c r="O437">
        <v>85880</v>
      </c>
      <c r="P437">
        <v>0.08</v>
      </c>
      <c r="Q437">
        <f t="shared" si="10"/>
        <v>2.06</v>
      </c>
      <c r="R437">
        <f>ROUND(Q437*VLOOKUP(A437,IPCA!$D$2:$F$6,3,0),2)</f>
        <v>2.38</v>
      </c>
      <c r="Z437">
        <v>16</v>
      </c>
      <c r="AA437">
        <v>24</v>
      </c>
      <c r="AB437">
        <v>30812.98</v>
      </c>
      <c r="AC437">
        <v>35565.620000000003</v>
      </c>
      <c r="AD437">
        <v>1283.8699999999999</v>
      </c>
      <c r="AE437">
        <v>1481.9</v>
      </c>
      <c r="AF437">
        <v>94</v>
      </c>
      <c r="AG437">
        <v>118</v>
      </c>
      <c r="AH437" s="9">
        <f t="shared" si="9"/>
        <v>0.60899999999999999</v>
      </c>
    </row>
    <row r="438" spans="1:34" x14ac:dyDescent="0.3">
      <c r="A438">
        <v>2021</v>
      </c>
      <c r="B438">
        <v>2305100</v>
      </c>
      <c r="C438" t="s">
        <v>70</v>
      </c>
      <c r="D438" t="s">
        <v>256</v>
      </c>
      <c r="E438" t="s">
        <v>419</v>
      </c>
      <c r="F438">
        <v>5653</v>
      </c>
      <c r="O438">
        <v>356342.76</v>
      </c>
      <c r="P438">
        <v>1.1499999999999999</v>
      </c>
      <c r="Q438">
        <f t="shared" si="10"/>
        <v>63.04</v>
      </c>
      <c r="R438">
        <f>ROUND(Q438*VLOOKUP(A438,IPCA!$D$2:$F$6,3,0),2)</f>
        <v>72.760000000000005</v>
      </c>
      <c r="Z438">
        <v>3</v>
      </c>
      <c r="AA438">
        <v>0</v>
      </c>
      <c r="AB438">
        <v>0</v>
      </c>
      <c r="AC438">
        <v>0</v>
      </c>
      <c r="AD438" t="s">
        <v>423</v>
      </c>
      <c r="AE438" t="s">
        <v>423</v>
      </c>
      <c r="AF438">
        <v>23</v>
      </c>
      <c r="AG438">
        <v>23</v>
      </c>
      <c r="AH438" s="9">
        <f t="shared" si="9"/>
        <v>0.63700000000000001</v>
      </c>
    </row>
    <row r="439" spans="1:34" x14ac:dyDescent="0.3">
      <c r="A439">
        <v>2021</v>
      </c>
      <c r="B439">
        <v>2305209</v>
      </c>
      <c r="C439" t="s">
        <v>71</v>
      </c>
      <c r="D439" t="s">
        <v>257</v>
      </c>
      <c r="E439" t="s">
        <v>429</v>
      </c>
      <c r="F439">
        <v>17939</v>
      </c>
      <c r="O439">
        <v>0</v>
      </c>
      <c r="P439">
        <v>0</v>
      </c>
      <c r="Q439">
        <f t="shared" si="10"/>
        <v>0</v>
      </c>
      <c r="R439">
        <f>ROUND(Q439*VLOOKUP(A439,IPCA!$D$2:$F$6,3,0),2)</f>
        <v>0</v>
      </c>
      <c r="Z439">
        <v>5</v>
      </c>
      <c r="AA439">
        <v>8</v>
      </c>
      <c r="AB439">
        <v>9321.23</v>
      </c>
      <c r="AC439">
        <v>10758.95</v>
      </c>
      <c r="AD439">
        <v>1165.1500000000001</v>
      </c>
      <c r="AE439">
        <v>1344.87</v>
      </c>
      <c r="AF439">
        <v>35</v>
      </c>
      <c r="AG439">
        <v>43</v>
      </c>
      <c r="AH439" s="9">
        <f t="shared" si="9"/>
        <v>0.59699999999999998</v>
      </c>
    </row>
    <row r="440" spans="1:34" x14ac:dyDescent="0.3">
      <c r="A440">
        <v>2021</v>
      </c>
      <c r="B440">
        <v>2305233</v>
      </c>
      <c r="C440" t="s">
        <v>72</v>
      </c>
      <c r="D440" t="s">
        <v>258</v>
      </c>
      <c r="E440" t="s">
        <v>427</v>
      </c>
      <c r="F440">
        <v>72889</v>
      </c>
      <c r="O440">
        <v>2354092.94</v>
      </c>
      <c r="P440">
        <v>1.03</v>
      </c>
      <c r="Q440">
        <f t="shared" si="10"/>
        <v>32.299999999999997</v>
      </c>
      <c r="R440">
        <f>ROUND(Q440*VLOOKUP(A440,IPCA!$D$2:$F$6,3,0),2)</f>
        <v>37.28</v>
      </c>
      <c r="Z440">
        <v>16</v>
      </c>
      <c r="AA440">
        <v>101</v>
      </c>
      <c r="AB440">
        <v>157953.32999999999</v>
      </c>
      <c r="AC440">
        <v>182316.28</v>
      </c>
      <c r="AD440">
        <v>1563.89</v>
      </c>
      <c r="AE440">
        <v>1805.11</v>
      </c>
      <c r="AF440">
        <v>238</v>
      </c>
      <c r="AG440">
        <v>339</v>
      </c>
      <c r="AH440" s="9">
        <f t="shared" si="9"/>
        <v>0.65800000000000003</v>
      </c>
    </row>
    <row r="441" spans="1:34" x14ac:dyDescent="0.3">
      <c r="A441">
        <v>2021</v>
      </c>
      <c r="B441">
        <v>2305266</v>
      </c>
      <c r="C441" t="s">
        <v>73</v>
      </c>
      <c r="D441" t="s">
        <v>259</v>
      </c>
      <c r="E441" t="s">
        <v>430</v>
      </c>
      <c r="F441">
        <v>12035</v>
      </c>
      <c r="O441">
        <v>143447.82</v>
      </c>
      <c r="P441">
        <v>0.38</v>
      </c>
      <c r="Q441">
        <f t="shared" si="10"/>
        <v>11.92</v>
      </c>
      <c r="R441">
        <f>ROUND(Q441*VLOOKUP(A441,IPCA!$D$2:$F$6,3,0),2)</f>
        <v>13.76</v>
      </c>
      <c r="Z441">
        <v>1</v>
      </c>
      <c r="AA441">
        <v>0</v>
      </c>
      <c r="AB441">
        <v>0</v>
      </c>
      <c r="AC441">
        <v>0</v>
      </c>
      <c r="AD441" t="s">
        <v>423</v>
      </c>
      <c r="AE441" t="s">
        <v>423</v>
      </c>
      <c r="AF441">
        <v>24</v>
      </c>
      <c r="AG441">
        <v>24</v>
      </c>
      <c r="AH441" s="9">
        <f t="shared" si="9"/>
        <v>0.57699999999999996</v>
      </c>
    </row>
    <row r="442" spans="1:34" x14ac:dyDescent="0.3">
      <c r="A442">
        <v>2021</v>
      </c>
      <c r="B442">
        <v>2305308</v>
      </c>
      <c r="C442" t="s">
        <v>74</v>
      </c>
      <c r="D442" t="s">
        <v>260</v>
      </c>
      <c r="E442" t="s">
        <v>432</v>
      </c>
      <c r="F442">
        <v>23946</v>
      </c>
      <c r="O442">
        <v>601476.22</v>
      </c>
      <c r="P442">
        <v>0.8</v>
      </c>
      <c r="Q442">
        <f t="shared" si="10"/>
        <v>25.12</v>
      </c>
      <c r="R442">
        <f>ROUND(Q442*VLOOKUP(A442,IPCA!$D$2:$F$6,3,0),2)</f>
        <v>28.99</v>
      </c>
      <c r="Z442">
        <v>0</v>
      </c>
      <c r="AA442">
        <v>12</v>
      </c>
      <c r="AB442">
        <v>11693.48</v>
      </c>
      <c r="AC442">
        <v>13497.1</v>
      </c>
      <c r="AD442">
        <v>974.46</v>
      </c>
      <c r="AE442">
        <v>1124.76</v>
      </c>
      <c r="AF442">
        <v>76</v>
      </c>
      <c r="AG442">
        <v>88</v>
      </c>
      <c r="AH442" s="9">
        <f t="shared" si="9"/>
        <v>0.60799999999999998</v>
      </c>
    </row>
    <row r="443" spans="1:34" x14ac:dyDescent="0.3">
      <c r="A443">
        <v>2021</v>
      </c>
      <c r="B443">
        <v>2305332</v>
      </c>
      <c r="C443" t="s">
        <v>75</v>
      </c>
      <c r="D443" t="s">
        <v>261</v>
      </c>
      <c r="E443" t="s">
        <v>430</v>
      </c>
      <c r="F443">
        <v>11588</v>
      </c>
      <c r="O443">
        <v>488310.9</v>
      </c>
      <c r="P443">
        <v>1.02</v>
      </c>
      <c r="Q443">
        <f t="shared" si="10"/>
        <v>42.14</v>
      </c>
      <c r="R443">
        <f>ROUND(Q443*VLOOKUP(A443,IPCA!$D$2:$F$6,3,0),2)</f>
        <v>48.64</v>
      </c>
      <c r="Z443">
        <v>3</v>
      </c>
      <c r="AA443">
        <v>1</v>
      </c>
      <c r="AB443">
        <v>1537.5</v>
      </c>
      <c r="AC443">
        <v>1774.65</v>
      </c>
      <c r="AD443">
        <v>1537.5</v>
      </c>
      <c r="AE443">
        <v>1774.65</v>
      </c>
      <c r="AF443">
        <v>20</v>
      </c>
      <c r="AG443">
        <v>21</v>
      </c>
      <c r="AH443" s="9">
        <f t="shared" ref="AH443:AH506" si="11">AH259</f>
        <v>0.60599999999999998</v>
      </c>
    </row>
    <row r="444" spans="1:34" x14ac:dyDescent="0.3">
      <c r="A444">
        <v>2021</v>
      </c>
      <c r="B444">
        <v>2305357</v>
      </c>
      <c r="C444" t="s">
        <v>76</v>
      </c>
      <c r="D444" t="s">
        <v>262</v>
      </c>
      <c r="E444" t="s">
        <v>428</v>
      </c>
      <c r="F444">
        <v>21162</v>
      </c>
      <c r="O444">
        <v>959961.9</v>
      </c>
      <c r="P444">
        <v>0.89</v>
      </c>
      <c r="Q444">
        <f t="shared" si="10"/>
        <v>45.36</v>
      </c>
      <c r="R444">
        <f>ROUND(Q444*VLOOKUP(A444,IPCA!$D$2:$F$6,3,0),2)</f>
        <v>52.36</v>
      </c>
      <c r="Z444">
        <v>7</v>
      </c>
      <c r="AA444">
        <v>13</v>
      </c>
      <c r="AB444">
        <v>17257.77</v>
      </c>
      <c r="AC444">
        <v>19919.63</v>
      </c>
      <c r="AD444">
        <v>1327.52</v>
      </c>
      <c r="AE444">
        <v>1532.28</v>
      </c>
      <c r="AF444">
        <v>37</v>
      </c>
      <c r="AG444">
        <v>50</v>
      </c>
      <c r="AH444" s="9">
        <f t="shared" si="11"/>
        <v>0.61599999999999999</v>
      </c>
    </row>
    <row r="445" spans="1:34" x14ac:dyDescent="0.3">
      <c r="A445">
        <v>2021</v>
      </c>
      <c r="B445">
        <v>2305407</v>
      </c>
      <c r="C445" t="s">
        <v>77</v>
      </c>
      <c r="D445" t="s">
        <v>263</v>
      </c>
      <c r="E445" t="s">
        <v>421</v>
      </c>
      <c r="F445">
        <v>62862</v>
      </c>
      <c r="O445">
        <v>301758.02</v>
      </c>
      <c r="P445">
        <v>0.17</v>
      </c>
      <c r="Q445">
        <f t="shared" si="10"/>
        <v>4.8</v>
      </c>
      <c r="R445">
        <f>ROUND(Q445*VLOOKUP(A445,IPCA!$D$2:$F$6,3,0),2)</f>
        <v>5.54</v>
      </c>
      <c r="Z445">
        <v>16</v>
      </c>
      <c r="AA445">
        <v>10</v>
      </c>
      <c r="AB445">
        <v>9185.82</v>
      </c>
      <c r="AC445">
        <v>10602.65</v>
      </c>
      <c r="AD445">
        <v>918.58</v>
      </c>
      <c r="AE445">
        <v>1060.27</v>
      </c>
      <c r="AF445">
        <v>97</v>
      </c>
      <c r="AG445">
        <v>107</v>
      </c>
      <c r="AH445" s="9">
        <f t="shared" si="11"/>
        <v>0.60599999999999998</v>
      </c>
    </row>
    <row r="446" spans="1:34" x14ac:dyDescent="0.3">
      <c r="A446">
        <v>2021</v>
      </c>
      <c r="B446">
        <v>2305506</v>
      </c>
      <c r="C446" t="s">
        <v>78</v>
      </c>
      <c r="D446" t="s">
        <v>264</v>
      </c>
      <c r="E446" t="s">
        <v>421</v>
      </c>
      <c r="F446">
        <v>97829</v>
      </c>
      <c r="O446">
        <v>870777.19</v>
      </c>
      <c r="P446">
        <v>0.28000000000000003</v>
      </c>
      <c r="Q446">
        <f t="shared" si="10"/>
        <v>8.9</v>
      </c>
      <c r="R446">
        <f>ROUND(Q446*VLOOKUP(A446,IPCA!$D$2:$F$6,3,0),2)</f>
        <v>10.27</v>
      </c>
      <c r="Z446">
        <v>52</v>
      </c>
      <c r="AA446">
        <v>154</v>
      </c>
      <c r="AB446">
        <v>193830.58</v>
      </c>
      <c r="AC446">
        <v>223727.29</v>
      </c>
      <c r="AD446">
        <v>1258.6400000000001</v>
      </c>
      <c r="AE446">
        <v>1452.77</v>
      </c>
      <c r="AF446">
        <v>279</v>
      </c>
      <c r="AG446">
        <v>433</v>
      </c>
      <c r="AH446" s="9">
        <f t="shared" si="11"/>
        <v>0.67700000000000005</v>
      </c>
    </row>
    <row r="447" spans="1:34" x14ac:dyDescent="0.3">
      <c r="A447">
        <v>2021</v>
      </c>
      <c r="B447">
        <v>2305605</v>
      </c>
      <c r="C447" t="s">
        <v>79</v>
      </c>
      <c r="D447" t="s">
        <v>265</v>
      </c>
      <c r="E447" t="s">
        <v>429</v>
      </c>
      <c r="F447">
        <v>24150</v>
      </c>
      <c r="O447">
        <v>425096.21</v>
      </c>
      <c r="P447">
        <v>0.73</v>
      </c>
      <c r="Q447">
        <f t="shared" si="10"/>
        <v>17.600000000000001</v>
      </c>
      <c r="R447">
        <f>ROUND(Q447*VLOOKUP(A447,IPCA!$D$2:$F$6,3,0),2)</f>
        <v>20.309999999999999</v>
      </c>
      <c r="Z447">
        <v>2</v>
      </c>
      <c r="AA447">
        <v>32</v>
      </c>
      <c r="AB447">
        <v>42469.86</v>
      </c>
      <c r="AC447">
        <v>49020.47</v>
      </c>
      <c r="AD447">
        <v>1327.18</v>
      </c>
      <c r="AE447">
        <v>1531.89</v>
      </c>
      <c r="AF447">
        <v>20</v>
      </c>
      <c r="AG447">
        <v>52</v>
      </c>
      <c r="AH447" s="9">
        <f t="shared" si="11"/>
        <v>0.63200000000000001</v>
      </c>
    </row>
    <row r="448" spans="1:34" x14ac:dyDescent="0.3">
      <c r="A448">
        <v>2021</v>
      </c>
      <c r="B448">
        <v>2305654</v>
      </c>
      <c r="C448" t="s">
        <v>80</v>
      </c>
      <c r="D448" t="s">
        <v>266</v>
      </c>
      <c r="E448" t="s">
        <v>429</v>
      </c>
      <c r="F448">
        <v>11555</v>
      </c>
      <c r="O448">
        <v>536772.98</v>
      </c>
      <c r="P448">
        <v>1.36</v>
      </c>
      <c r="Q448">
        <f t="shared" si="10"/>
        <v>46.45</v>
      </c>
      <c r="R448">
        <f>ROUND(Q448*VLOOKUP(A448,IPCA!$D$2:$F$6,3,0),2)</f>
        <v>53.61</v>
      </c>
      <c r="Z448">
        <v>6</v>
      </c>
      <c r="AA448">
        <v>3</v>
      </c>
      <c r="AB448">
        <v>3285.32</v>
      </c>
      <c r="AC448">
        <v>3792.05</v>
      </c>
      <c r="AD448">
        <v>1095.1099999999999</v>
      </c>
      <c r="AE448">
        <v>1264.02</v>
      </c>
      <c r="AF448">
        <v>5</v>
      </c>
      <c r="AG448">
        <v>8</v>
      </c>
      <c r="AH448" s="9">
        <f t="shared" si="11"/>
        <v>0.57899999999999996</v>
      </c>
    </row>
    <row r="449" spans="1:34" x14ac:dyDescent="0.3">
      <c r="A449">
        <v>2021</v>
      </c>
      <c r="B449">
        <v>2305704</v>
      </c>
      <c r="C449" t="s">
        <v>81</v>
      </c>
      <c r="D449" t="s">
        <v>267</v>
      </c>
      <c r="E449" t="s">
        <v>421</v>
      </c>
      <c r="F449">
        <v>12077</v>
      </c>
      <c r="O449">
        <v>121490.35</v>
      </c>
      <c r="P449">
        <v>0.34</v>
      </c>
      <c r="Q449">
        <f t="shared" si="10"/>
        <v>10.06</v>
      </c>
      <c r="R449">
        <f>ROUND(Q449*VLOOKUP(A449,IPCA!$D$2:$F$6,3,0),2)</f>
        <v>11.61</v>
      </c>
      <c r="Z449">
        <v>4</v>
      </c>
      <c r="AA449">
        <v>5</v>
      </c>
      <c r="AB449">
        <v>6191.08</v>
      </c>
      <c r="AC449">
        <v>7146</v>
      </c>
      <c r="AD449">
        <v>1238.22</v>
      </c>
      <c r="AE449">
        <v>1429.2</v>
      </c>
      <c r="AF449">
        <v>22</v>
      </c>
      <c r="AG449">
        <v>27</v>
      </c>
      <c r="AH449" s="9">
        <f t="shared" si="11"/>
        <v>0.60599999999999998</v>
      </c>
    </row>
    <row r="450" spans="1:34" x14ac:dyDescent="0.3">
      <c r="A450">
        <v>2021</v>
      </c>
      <c r="B450">
        <v>2305803</v>
      </c>
      <c r="C450" t="s">
        <v>82</v>
      </c>
      <c r="D450" t="s">
        <v>268</v>
      </c>
      <c r="E450" t="s">
        <v>432</v>
      </c>
      <c r="F450">
        <v>41015</v>
      </c>
      <c r="O450">
        <v>0</v>
      </c>
      <c r="P450">
        <v>0</v>
      </c>
      <c r="Q450">
        <f t="shared" si="10"/>
        <v>0</v>
      </c>
      <c r="R450">
        <f>ROUND(Q450*VLOOKUP(A450,IPCA!$D$2:$F$6,3,0),2)</f>
        <v>0</v>
      </c>
      <c r="Z450">
        <v>15</v>
      </c>
      <c r="AA450">
        <v>315</v>
      </c>
      <c r="AB450">
        <v>471475.18</v>
      </c>
      <c r="AC450">
        <v>544196.18999999994</v>
      </c>
      <c r="AD450">
        <v>1496.75</v>
      </c>
      <c r="AE450">
        <v>1727.61</v>
      </c>
      <c r="AF450">
        <v>95</v>
      </c>
      <c r="AG450">
        <v>410</v>
      </c>
      <c r="AH450" s="9">
        <f t="shared" si="11"/>
        <v>0.61799999999999999</v>
      </c>
    </row>
    <row r="451" spans="1:34" x14ac:dyDescent="0.3">
      <c r="A451">
        <v>2021</v>
      </c>
      <c r="B451">
        <v>2305902</v>
      </c>
      <c r="C451" t="s">
        <v>83</v>
      </c>
      <c r="D451" t="s">
        <v>269</v>
      </c>
      <c r="E451" t="s">
        <v>429</v>
      </c>
      <c r="F451">
        <v>36887</v>
      </c>
      <c r="O451">
        <v>590391.84</v>
      </c>
      <c r="P451">
        <v>0.61</v>
      </c>
      <c r="Q451">
        <f t="shared" ref="Q451:Q514" si="12">ROUND(O451/F451,2)</f>
        <v>16.010000000000002</v>
      </c>
      <c r="R451">
        <f>ROUND(Q451*VLOOKUP(A451,IPCA!$D$2:$F$6,3,0),2)</f>
        <v>18.48</v>
      </c>
      <c r="Z451">
        <v>5</v>
      </c>
      <c r="AA451">
        <v>10</v>
      </c>
      <c r="AB451">
        <v>11164.35</v>
      </c>
      <c r="AC451">
        <v>12886.36</v>
      </c>
      <c r="AD451">
        <v>1116.44</v>
      </c>
      <c r="AE451">
        <v>1288.6400000000001</v>
      </c>
      <c r="AF451">
        <v>44</v>
      </c>
      <c r="AG451">
        <v>54</v>
      </c>
      <c r="AH451" s="9">
        <f t="shared" si="11"/>
        <v>0.57299999999999995</v>
      </c>
    </row>
    <row r="452" spans="1:34" x14ac:dyDescent="0.3">
      <c r="A452">
        <v>2021</v>
      </c>
      <c r="B452">
        <v>2306009</v>
      </c>
      <c r="C452" t="s">
        <v>84</v>
      </c>
      <c r="D452" t="s">
        <v>270</v>
      </c>
      <c r="E452" t="s">
        <v>425</v>
      </c>
      <c r="F452">
        <v>13981</v>
      </c>
      <c r="O452">
        <v>700845.07</v>
      </c>
      <c r="P452">
        <v>1.28</v>
      </c>
      <c r="Q452">
        <f t="shared" si="12"/>
        <v>50.13</v>
      </c>
      <c r="R452">
        <f>ROUND(Q452*VLOOKUP(A452,IPCA!$D$2:$F$6,3,0),2)</f>
        <v>57.86</v>
      </c>
      <c r="Z452">
        <v>3</v>
      </c>
      <c r="AA452">
        <v>21</v>
      </c>
      <c r="AB452">
        <v>32514.720000000001</v>
      </c>
      <c r="AC452">
        <v>37529.839999999997</v>
      </c>
      <c r="AD452">
        <v>1548.32</v>
      </c>
      <c r="AE452">
        <v>1787.14</v>
      </c>
      <c r="AF452">
        <v>33</v>
      </c>
      <c r="AG452">
        <v>54</v>
      </c>
      <c r="AH452" s="9">
        <f t="shared" si="11"/>
        <v>0.65200000000000002</v>
      </c>
    </row>
    <row r="453" spans="1:34" x14ac:dyDescent="0.3">
      <c r="A453">
        <v>2021</v>
      </c>
      <c r="B453">
        <v>2306108</v>
      </c>
      <c r="C453" t="s">
        <v>85</v>
      </c>
      <c r="D453" t="s">
        <v>271</v>
      </c>
      <c r="E453" t="s">
        <v>426</v>
      </c>
      <c r="F453">
        <v>23777</v>
      </c>
      <c r="O453">
        <v>460816.46</v>
      </c>
      <c r="P453">
        <v>0.54</v>
      </c>
      <c r="Q453">
        <f t="shared" si="12"/>
        <v>19.38</v>
      </c>
      <c r="R453">
        <f>ROUND(Q453*VLOOKUP(A453,IPCA!$D$2:$F$6,3,0),2)</f>
        <v>22.37</v>
      </c>
      <c r="Z453">
        <v>8</v>
      </c>
      <c r="AA453">
        <v>9</v>
      </c>
      <c r="AB453">
        <v>11524.22</v>
      </c>
      <c r="AC453">
        <v>13301.73</v>
      </c>
      <c r="AD453">
        <v>1280.47</v>
      </c>
      <c r="AE453">
        <v>1477.97</v>
      </c>
      <c r="AF453">
        <v>49</v>
      </c>
      <c r="AG453">
        <v>58</v>
      </c>
      <c r="AH453" s="9">
        <f t="shared" si="11"/>
        <v>0.60499999999999998</v>
      </c>
    </row>
    <row r="454" spans="1:34" x14ac:dyDescent="0.3">
      <c r="A454">
        <v>2021</v>
      </c>
      <c r="B454">
        <v>2306207</v>
      </c>
      <c r="C454" t="s">
        <v>86</v>
      </c>
      <c r="D454" t="s">
        <v>272</v>
      </c>
      <c r="E454" t="s">
        <v>428</v>
      </c>
      <c r="F454">
        <v>7517</v>
      </c>
      <c r="O454">
        <v>102360.65</v>
      </c>
      <c r="P454">
        <v>0.37</v>
      </c>
      <c r="Q454">
        <f t="shared" si="12"/>
        <v>13.62</v>
      </c>
      <c r="R454">
        <f>ROUND(Q454*VLOOKUP(A454,IPCA!$D$2:$F$6,3,0),2)</f>
        <v>15.72</v>
      </c>
      <c r="Z454">
        <v>2</v>
      </c>
      <c r="AA454">
        <v>1</v>
      </c>
      <c r="AB454">
        <v>859.89</v>
      </c>
      <c r="AC454">
        <v>992.52</v>
      </c>
      <c r="AD454">
        <v>859.89</v>
      </c>
      <c r="AE454">
        <v>992.52</v>
      </c>
      <c r="AF454">
        <v>12</v>
      </c>
      <c r="AG454">
        <v>13</v>
      </c>
      <c r="AH454" s="9">
        <f t="shared" si="11"/>
        <v>0.65600000000000003</v>
      </c>
    </row>
    <row r="455" spans="1:34" x14ac:dyDescent="0.3">
      <c r="A455">
        <v>2021</v>
      </c>
      <c r="B455">
        <v>2306256</v>
      </c>
      <c r="C455" t="s">
        <v>87</v>
      </c>
      <c r="D455" t="s">
        <v>273</v>
      </c>
      <c r="E455" t="s">
        <v>427</v>
      </c>
      <c r="F455">
        <v>61297</v>
      </c>
      <c r="O455">
        <v>1068930.94</v>
      </c>
      <c r="P455">
        <v>0.68</v>
      </c>
      <c r="Q455">
        <f t="shared" si="12"/>
        <v>17.440000000000001</v>
      </c>
      <c r="R455">
        <f>ROUND(Q455*VLOOKUP(A455,IPCA!$D$2:$F$6,3,0),2)</f>
        <v>20.13</v>
      </c>
      <c r="Z455">
        <v>6</v>
      </c>
      <c r="AA455">
        <v>46</v>
      </c>
      <c r="AB455">
        <v>67407</v>
      </c>
      <c r="AC455">
        <v>77803.95</v>
      </c>
      <c r="AD455">
        <v>1465.37</v>
      </c>
      <c r="AE455">
        <v>1691.39</v>
      </c>
      <c r="AF455">
        <v>202</v>
      </c>
      <c r="AG455">
        <v>248</v>
      </c>
      <c r="AH455" s="9">
        <f t="shared" si="11"/>
        <v>0.626</v>
      </c>
    </row>
    <row r="456" spans="1:34" x14ac:dyDescent="0.3">
      <c r="A456">
        <v>2021</v>
      </c>
      <c r="B456">
        <v>2306306</v>
      </c>
      <c r="C456" t="s">
        <v>88</v>
      </c>
      <c r="D456" t="s">
        <v>274</v>
      </c>
      <c r="E456" t="s">
        <v>426</v>
      </c>
      <c r="F456">
        <v>46561</v>
      </c>
      <c r="O456">
        <v>0</v>
      </c>
      <c r="P456">
        <v>0</v>
      </c>
      <c r="Q456">
        <f t="shared" si="12"/>
        <v>0</v>
      </c>
      <c r="R456">
        <f>ROUND(Q456*VLOOKUP(A456,IPCA!$D$2:$F$6,3,0),2)</f>
        <v>0</v>
      </c>
      <c r="Z456">
        <v>12</v>
      </c>
      <c r="AA456">
        <v>34</v>
      </c>
      <c r="AB456">
        <v>42024.639999999999</v>
      </c>
      <c r="AC456">
        <v>48506.58</v>
      </c>
      <c r="AD456">
        <v>1236.02</v>
      </c>
      <c r="AE456">
        <v>1426.66</v>
      </c>
      <c r="AF456">
        <v>145</v>
      </c>
      <c r="AG456">
        <v>179</v>
      </c>
      <c r="AH456" s="9">
        <f t="shared" si="11"/>
        <v>0.623</v>
      </c>
    </row>
    <row r="457" spans="1:34" x14ac:dyDescent="0.3">
      <c r="A457">
        <v>2021</v>
      </c>
      <c r="B457">
        <v>2306405</v>
      </c>
      <c r="C457" t="s">
        <v>89</v>
      </c>
      <c r="D457" t="s">
        <v>275</v>
      </c>
      <c r="E457" t="s">
        <v>426</v>
      </c>
      <c r="F457">
        <v>129799</v>
      </c>
      <c r="O457">
        <v>3965931.42</v>
      </c>
      <c r="P457">
        <v>1</v>
      </c>
      <c r="Q457">
        <f t="shared" si="12"/>
        <v>30.55</v>
      </c>
      <c r="R457">
        <f>ROUND(Q457*VLOOKUP(A457,IPCA!$D$2:$F$6,3,0),2)</f>
        <v>35.26</v>
      </c>
      <c r="Z457">
        <v>38</v>
      </c>
      <c r="AA457">
        <v>97</v>
      </c>
      <c r="AB457">
        <v>124724.13</v>
      </c>
      <c r="AC457">
        <v>143961.76</v>
      </c>
      <c r="AD457">
        <v>1285.82</v>
      </c>
      <c r="AE457">
        <v>1484.14</v>
      </c>
      <c r="AF457">
        <v>379</v>
      </c>
      <c r="AG457">
        <v>476</v>
      </c>
      <c r="AH457" s="9">
        <f t="shared" si="11"/>
        <v>0.64</v>
      </c>
    </row>
    <row r="458" spans="1:34" x14ac:dyDescent="0.3">
      <c r="A458">
        <v>2021</v>
      </c>
      <c r="B458">
        <v>2306504</v>
      </c>
      <c r="C458" t="s">
        <v>90</v>
      </c>
      <c r="D458" t="s">
        <v>276</v>
      </c>
      <c r="E458" t="s">
        <v>419</v>
      </c>
      <c r="F458">
        <v>17914</v>
      </c>
      <c r="O458">
        <v>207925.56</v>
      </c>
      <c r="P458">
        <v>0.32</v>
      </c>
      <c r="Q458">
        <f t="shared" si="12"/>
        <v>11.61</v>
      </c>
      <c r="R458">
        <f>ROUND(Q458*VLOOKUP(A458,IPCA!$D$2:$F$6,3,0),2)</f>
        <v>13.4</v>
      </c>
      <c r="Z458">
        <v>5</v>
      </c>
      <c r="AA458">
        <v>0</v>
      </c>
      <c r="AB458">
        <v>0</v>
      </c>
      <c r="AC458">
        <v>0</v>
      </c>
      <c r="AD458" t="s">
        <v>423</v>
      </c>
      <c r="AE458" t="s">
        <v>423</v>
      </c>
      <c r="AF458">
        <v>35</v>
      </c>
      <c r="AG458">
        <v>35</v>
      </c>
      <c r="AH458" s="9">
        <f t="shared" si="11"/>
        <v>0.60399999999999998</v>
      </c>
    </row>
    <row r="459" spans="1:34" x14ac:dyDescent="0.3">
      <c r="A459">
        <v>2021</v>
      </c>
      <c r="B459">
        <v>2306553</v>
      </c>
      <c r="C459" t="s">
        <v>91</v>
      </c>
      <c r="D459" t="s">
        <v>277</v>
      </c>
      <c r="E459" t="s">
        <v>420</v>
      </c>
      <c r="F459">
        <v>42469</v>
      </c>
      <c r="O459">
        <v>2817617.13</v>
      </c>
      <c r="P459">
        <v>1.98</v>
      </c>
      <c r="Q459">
        <f t="shared" si="12"/>
        <v>66.349999999999994</v>
      </c>
      <c r="R459">
        <f>ROUND(Q459*VLOOKUP(A459,IPCA!$D$2:$F$6,3,0),2)</f>
        <v>76.58</v>
      </c>
      <c r="Z459">
        <v>14</v>
      </c>
      <c r="AA459">
        <v>2</v>
      </c>
      <c r="AB459">
        <v>2256.29</v>
      </c>
      <c r="AC459">
        <v>2604.3000000000002</v>
      </c>
      <c r="AD459">
        <v>1128.1500000000001</v>
      </c>
      <c r="AE459">
        <v>1302.1500000000001</v>
      </c>
      <c r="AF459">
        <v>58</v>
      </c>
      <c r="AG459">
        <v>60</v>
      </c>
      <c r="AH459" s="9">
        <f t="shared" si="11"/>
        <v>0.60599999999999998</v>
      </c>
    </row>
    <row r="460" spans="1:34" x14ac:dyDescent="0.3">
      <c r="A460">
        <v>2021</v>
      </c>
      <c r="B460">
        <v>2306603</v>
      </c>
      <c r="C460" t="s">
        <v>92</v>
      </c>
      <c r="D460" t="s">
        <v>278</v>
      </c>
      <c r="E460" t="s">
        <v>431</v>
      </c>
      <c r="F460">
        <v>20347</v>
      </c>
      <c r="O460">
        <v>51971.47</v>
      </c>
      <c r="P460">
        <v>0.06</v>
      </c>
      <c r="Q460">
        <f t="shared" si="12"/>
        <v>2.5499999999999998</v>
      </c>
      <c r="R460">
        <f>ROUND(Q460*VLOOKUP(A460,IPCA!$D$2:$F$6,3,0),2)</f>
        <v>2.94</v>
      </c>
      <c r="Z460">
        <v>3</v>
      </c>
      <c r="AA460">
        <v>11</v>
      </c>
      <c r="AB460">
        <v>14978.49</v>
      </c>
      <c r="AC460">
        <v>17288.79</v>
      </c>
      <c r="AD460">
        <v>1361.68</v>
      </c>
      <c r="AE460">
        <v>1571.71</v>
      </c>
      <c r="AF460">
        <v>16</v>
      </c>
      <c r="AG460">
        <v>27</v>
      </c>
      <c r="AH460" s="9">
        <f t="shared" si="11"/>
        <v>0.56200000000000006</v>
      </c>
    </row>
    <row r="461" spans="1:34" x14ac:dyDescent="0.3">
      <c r="A461">
        <v>2021</v>
      </c>
      <c r="B461">
        <v>2306702</v>
      </c>
      <c r="C461" t="s">
        <v>93</v>
      </c>
      <c r="D461" t="s">
        <v>279</v>
      </c>
      <c r="E461" t="s">
        <v>425</v>
      </c>
      <c r="F461">
        <v>17289</v>
      </c>
      <c r="O461">
        <v>527444.37</v>
      </c>
      <c r="P461">
        <v>0.75</v>
      </c>
      <c r="Q461">
        <f t="shared" si="12"/>
        <v>30.51</v>
      </c>
      <c r="R461">
        <f>ROUND(Q461*VLOOKUP(A461,IPCA!$D$2:$F$6,3,0),2)</f>
        <v>35.22</v>
      </c>
      <c r="Z461">
        <v>3</v>
      </c>
      <c r="AA461">
        <v>0</v>
      </c>
      <c r="AB461">
        <v>0</v>
      </c>
      <c r="AC461">
        <v>0</v>
      </c>
      <c r="AD461" t="s">
        <v>423</v>
      </c>
      <c r="AE461" t="s">
        <v>423</v>
      </c>
      <c r="AF461">
        <v>23</v>
      </c>
      <c r="AG461">
        <v>23</v>
      </c>
      <c r="AH461" s="9">
        <f t="shared" si="11"/>
        <v>0.61199999999999999</v>
      </c>
    </row>
    <row r="462" spans="1:34" x14ac:dyDescent="0.3">
      <c r="A462">
        <v>2021</v>
      </c>
      <c r="B462">
        <v>2306801</v>
      </c>
      <c r="C462" t="s">
        <v>94</v>
      </c>
      <c r="D462" t="s">
        <v>280</v>
      </c>
      <c r="E462" t="s">
        <v>425</v>
      </c>
      <c r="F462">
        <v>10356</v>
      </c>
      <c r="O462">
        <v>338101.78</v>
      </c>
      <c r="P462">
        <v>0.75</v>
      </c>
      <c r="Q462">
        <f t="shared" si="12"/>
        <v>32.65</v>
      </c>
      <c r="R462">
        <f>ROUND(Q462*VLOOKUP(A462,IPCA!$D$2:$F$6,3,0),2)</f>
        <v>37.69</v>
      </c>
      <c r="Z462">
        <v>0</v>
      </c>
      <c r="AA462">
        <v>20</v>
      </c>
      <c r="AB462">
        <v>27367.3</v>
      </c>
      <c r="AC462">
        <v>31588.47</v>
      </c>
      <c r="AD462">
        <v>1368.37</v>
      </c>
      <c r="AE462">
        <v>1579.42</v>
      </c>
      <c r="AF462">
        <v>23</v>
      </c>
      <c r="AG462">
        <v>43</v>
      </c>
      <c r="AH462" s="9">
        <f t="shared" si="11"/>
        <v>0.61799999999999999</v>
      </c>
    </row>
    <row r="463" spans="1:34" x14ac:dyDescent="0.3">
      <c r="A463">
        <v>2021</v>
      </c>
      <c r="B463">
        <v>2306900</v>
      </c>
      <c r="C463" t="s">
        <v>95</v>
      </c>
      <c r="D463" t="s">
        <v>281</v>
      </c>
      <c r="E463" t="s">
        <v>425</v>
      </c>
      <c r="F463">
        <v>33783</v>
      </c>
      <c r="O463">
        <v>44370</v>
      </c>
      <c r="P463">
        <v>0.04</v>
      </c>
      <c r="Q463">
        <f t="shared" si="12"/>
        <v>1.31</v>
      </c>
      <c r="R463">
        <f>ROUND(Q463*VLOOKUP(A463,IPCA!$D$2:$F$6,3,0),2)</f>
        <v>1.51</v>
      </c>
      <c r="Z463">
        <v>18</v>
      </c>
      <c r="AA463">
        <v>69</v>
      </c>
      <c r="AB463">
        <v>95911.53</v>
      </c>
      <c r="AC463">
        <v>110705.06</v>
      </c>
      <c r="AD463">
        <v>1390.02</v>
      </c>
      <c r="AE463">
        <v>1604.42</v>
      </c>
      <c r="AF463">
        <v>105</v>
      </c>
      <c r="AG463">
        <v>174</v>
      </c>
      <c r="AH463" s="9">
        <f t="shared" si="11"/>
        <v>0.621</v>
      </c>
    </row>
    <row r="464" spans="1:34" x14ac:dyDescent="0.3">
      <c r="A464">
        <v>2021</v>
      </c>
      <c r="B464">
        <v>2307007</v>
      </c>
      <c r="C464" t="s">
        <v>96</v>
      </c>
      <c r="D464" t="s">
        <v>282</v>
      </c>
      <c r="E464" t="s">
        <v>428</v>
      </c>
      <c r="F464">
        <v>31714</v>
      </c>
      <c r="O464">
        <v>699697.27</v>
      </c>
      <c r="P464">
        <v>0.74</v>
      </c>
      <c r="Q464">
        <f t="shared" si="12"/>
        <v>22.06</v>
      </c>
      <c r="R464">
        <f>ROUND(Q464*VLOOKUP(A464,IPCA!$D$2:$F$6,3,0),2)</f>
        <v>25.46</v>
      </c>
      <c r="Z464">
        <v>6</v>
      </c>
      <c r="AA464">
        <v>45</v>
      </c>
      <c r="AB464">
        <v>55985.81</v>
      </c>
      <c r="AC464">
        <v>64621.14</v>
      </c>
      <c r="AD464">
        <v>1244.1300000000001</v>
      </c>
      <c r="AE464">
        <v>1436.03</v>
      </c>
      <c r="AF464">
        <v>52</v>
      </c>
      <c r="AG464">
        <v>97</v>
      </c>
      <c r="AH464" s="9">
        <f t="shared" si="11"/>
        <v>0.624</v>
      </c>
    </row>
    <row r="465" spans="1:34" x14ac:dyDescent="0.3">
      <c r="A465">
        <v>2021</v>
      </c>
      <c r="B465">
        <v>2307106</v>
      </c>
      <c r="C465" t="s">
        <v>97</v>
      </c>
      <c r="D465" t="s">
        <v>283</v>
      </c>
      <c r="E465" t="s">
        <v>418</v>
      </c>
      <c r="F465">
        <v>27340</v>
      </c>
      <c r="O465">
        <v>127649.98</v>
      </c>
      <c r="P465">
        <v>0.17</v>
      </c>
      <c r="Q465">
        <f t="shared" si="12"/>
        <v>4.67</v>
      </c>
      <c r="R465">
        <f>ROUND(Q465*VLOOKUP(A465,IPCA!$D$2:$F$6,3,0),2)</f>
        <v>5.39</v>
      </c>
      <c r="Z465">
        <v>6</v>
      </c>
      <c r="AA465">
        <v>23</v>
      </c>
      <c r="AB465">
        <v>25838.37</v>
      </c>
      <c r="AC465">
        <v>29823.72</v>
      </c>
      <c r="AD465">
        <v>1123.4100000000001</v>
      </c>
      <c r="AE465">
        <v>1296.68</v>
      </c>
      <c r="AF465">
        <v>20</v>
      </c>
      <c r="AG465">
        <v>43</v>
      </c>
      <c r="AH465" s="9">
        <f t="shared" si="11"/>
        <v>0.61399999999999999</v>
      </c>
    </row>
    <row r="466" spans="1:34" x14ac:dyDescent="0.3">
      <c r="A466">
        <v>2021</v>
      </c>
      <c r="B466">
        <v>2307205</v>
      </c>
      <c r="C466" t="s">
        <v>98</v>
      </c>
      <c r="D466" t="s">
        <v>284</v>
      </c>
      <c r="E466" t="s">
        <v>418</v>
      </c>
      <c r="F466">
        <v>7853</v>
      </c>
      <c r="O466">
        <v>31842.34</v>
      </c>
      <c r="P466">
        <v>0.13</v>
      </c>
      <c r="Q466">
        <f t="shared" si="12"/>
        <v>4.05</v>
      </c>
      <c r="R466">
        <f>ROUND(Q466*VLOOKUP(A466,IPCA!$D$2:$F$6,3,0),2)</f>
        <v>4.67</v>
      </c>
      <c r="Z466">
        <v>0</v>
      </c>
      <c r="AA466">
        <v>0</v>
      </c>
      <c r="AB466">
        <v>0</v>
      </c>
      <c r="AC466">
        <v>0</v>
      </c>
      <c r="AD466" t="s">
        <v>423</v>
      </c>
      <c r="AE466" t="s">
        <v>423</v>
      </c>
      <c r="AF466">
        <v>8</v>
      </c>
      <c r="AG466">
        <v>8</v>
      </c>
      <c r="AH466" s="9">
        <f t="shared" si="11"/>
        <v>0.65100000000000002</v>
      </c>
    </row>
    <row r="467" spans="1:34" x14ac:dyDescent="0.3">
      <c r="A467">
        <v>2021</v>
      </c>
      <c r="B467">
        <v>2307254</v>
      </c>
      <c r="C467" t="s">
        <v>99</v>
      </c>
      <c r="D467" t="s">
        <v>285</v>
      </c>
      <c r="E467" t="s">
        <v>420</v>
      </c>
      <c r="F467">
        <v>24696</v>
      </c>
      <c r="O467">
        <v>968455.54</v>
      </c>
      <c r="P467">
        <v>0.82</v>
      </c>
      <c r="Q467">
        <f t="shared" si="12"/>
        <v>39.22</v>
      </c>
      <c r="R467">
        <f>ROUND(Q467*VLOOKUP(A467,IPCA!$D$2:$F$6,3,0),2)</f>
        <v>45.27</v>
      </c>
      <c r="Z467">
        <v>10</v>
      </c>
      <c r="AA467">
        <v>51</v>
      </c>
      <c r="AB467">
        <v>69915.86</v>
      </c>
      <c r="AC467">
        <v>80699.78</v>
      </c>
      <c r="AD467">
        <v>1370.9</v>
      </c>
      <c r="AE467">
        <v>1582.35</v>
      </c>
      <c r="AF467">
        <v>179</v>
      </c>
      <c r="AG467">
        <v>230</v>
      </c>
      <c r="AH467" s="9">
        <f t="shared" si="11"/>
        <v>0.65200000000000002</v>
      </c>
    </row>
    <row r="468" spans="1:34" x14ac:dyDescent="0.3">
      <c r="A468">
        <v>2021</v>
      </c>
      <c r="B468">
        <v>2307304</v>
      </c>
      <c r="C468" t="s">
        <v>100</v>
      </c>
      <c r="D468" t="s">
        <v>286</v>
      </c>
      <c r="E468" t="s">
        <v>418</v>
      </c>
      <c r="F468">
        <v>282923</v>
      </c>
      <c r="O468">
        <v>1761034.52</v>
      </c>
      <c r="P468">
        <v>0.28000000000000003</v>
      </c>
      <c r="Q468">
        <f t="shared" si="12"/>
        <v>6.22</v>
      </c>
      <c r="R468">
        <f>ROUND(Q468*VLOOKUP(A468,IPCA!$D$2:$F$6,3,0),2)</f>
        <v>7.18</v>
      </c>
      <c r="Z468">
        <v>205</v>
      </c>
      <c r="AA468">
        <v>1063</v>
      </c>
      <c r="AB468">
        <v>1472322.61</v>
      </c>
      <c r="AC468">
        <v>1699415.76</v>
      </c>
      <c r="AD468">
        <v>1385.06</v>
      </c>
      <c r="AE468">
        <v>1598.7</v>
      </c>
      <c r="AF468">
        <v>1464</v>
      </c>
      <c r="AG468">
        <v>2527</v>
      </c>
      <c r="AH468" s="9">
        <f t="shared" si="11"/>
        <v>0.69399999999999995</v>
      </c>
    </row>
    <row r="469" spans="1:34" x14ac:dyDescent="0.3">
      <c r="A469">
        <v>2021</v>
      </c>
      <c r="B469">
        <v>2307403</v>
      </c>
      <c r="C469" t="s">
        <v>101</v>
      </c>
      <c r="D469" t="s">
        <v>287</v>
      </c>
      <c r="E469" t="s">
        <v>421</v>
      </c>
      <c r="F469">
        <v>23912</v>
      </c>
      <c r="O469">
        <v>117600</v>
      </c>
      <c r="P469">
        <v>0.14000000000000001</v>
      </c>
      <c r="Q469">
        <f t="shared" si="12"/>
        <v>4.92</v>
      </c>
      <c r="R469">
        <f>ROUND(Q469*VLOOKUP(A469,IPCA!$D$2:$F$6,3,0),2)</f>
        <v>5.68</v>
      </c>
      <c r="Z469">
        <v>9</v>
      </c>
      <c r="AA469">
        <v>3</v>
      </c>
      <c r="AB469">
        <v>3180.83</v>
      </c>
      <c r="AC469">
        <v>3671.45</v>
      </c>
      <c r="AD469">
        <v>1060.28</v>
      </c>
      <c r="AE469">
        <v>1223.82</v>
      </c>
      <c r="AF469">
        <v>37</v>
      </c>
      <c r="AG469">
        <v>40</v>
      </c>
      <c r="AH469" s="9">
        <f t="shared" si="11"/>
        <v>0.59799999999999998</v>
      </c>
    </row>
    <row r="470" spans="1:34" x14ac:dyDescent="0.3">
      <c r="A470">
        <v>2021</v>
      </c>
      <c r="B470">
        <v>2307502</v>
      </c>
      <c r="C470" t="s">
        <v>102</v>
      </c>
      <c r="D470" t="s">
        <v>288</v>
      </c>
      <c r="E470" t="s">
        <v>418</v>
      </c>
      <c r="F470">
        <v>30820</v>
      </c>
      <c r="O470">
        <v>267600</v>
      </c>
      <c r="P470">
        <v>0.37</v>
      </c>
      <c r="Q470">
        <f t="shared" si="12"/>
        <v>8.68</v>
      </c>
      <c r="R470">
        <f>ROUND(Q470*VLOOKUP(A470,IPCA!$D$2:$F$6,3,0),2)</f>
        <v>10.02</v>
      </c>
      <c r="Z470">
        <v>13</v>
      </c>
      <c r="AA470">
        <v>1</v>
      </c>
      <c r="AB470">
        <v>1100</v>
      </c>
      <c r="AC470">
        <v>1269.67</v>
      </c>
      <c r="AD470">
        <v>1100</v>
      </c>
      <c r="AE470">
        <v>1269.67</v>
      </c>
      <c r="AF470">
        <v>40</v>
      </c>
      <c r="AG470">
        <v>41</v>
      </c>
      <c r="AH470" s="9">
        <f t="shared" si="11"/>
        <v>0.61299999999999999</v>
      </c>
    </row>
    <row r="471" spans="1:34" x14ac:dyDescent="0.3">
      <c r="A471">
        <v>2021</v>
      </c>
      <c r="B471">
        <v>2307601</v>
      </c>
      <c r="C471" t="s">
        <v>103</v>
      </c>
      <c r="D471" t="s">
        <v>289</v>
      </c>
      <c r="E471" t="s">
        <v>425</v>
      </c>
      <c r="F471">
        <v>59181</v>
      </c>
      <c r="O471">
        <v>1194295.44</v>
      </c>
      <c r="P471">
        <v>0.61</v>
      </c>
      <c r="Q471">
        <f t="shared" si="12"/>
        <v>20.18</v>
      </c>
      <c r="R471">
        <f>ROUND(Q471*VLOOKUP(A471,IPCA!$D$2:$F$6,3,0),2)</f>
        <v>23.29</v>
      </c>
      <c r="Z471">
        <v>42</v>
      </c>
      <c r="AA471">
        <v>115</v>
      </c>
      <c r="AB471">
        <v>130045.4</v>
      </c>
      <c r="AC471">
        <v>150103.79</v>
      </c>
      <c r="AD471">
        <v>1130.83</v>
      </c>
      <c r="AE471">
        <v>1305.25</v>
      </c>
      <c r="AF471">
        <v>232</v>
      </c>
      <c r="AG471">
        <v>347</v>
      </c>
      <c r="AH471" s="9">
        <f t="shared" si="11"/>
        <v>0.68200000000000005</v>
      </c>
    </row>
    <row r="472" spans="1:34" x14ac:dyDescent="0.3">
      <c r="A472">
        <v>2021</v>
      </c>
      <c r="B472">
        <v>2307635</v>
      </c>
      <c r="C472" t="s">
        <v>104</v>
      </c>
      <c r="D472" t="s">
        <v>290</v>
      </c>
      <c r="E472" t="s">
        <v>431</v>
      </c>
      <c r="F472">
        <v>16964</v>
      </c>
      <c r="O472">
        <v>607118.68999999994</v>
      </c>
      <c r="P472">
        <v>1.04</v>
      </c>
      <c r="Q472">
        <f t="shared" si="12"/>
        <v>35.79</v>
      </c>
      <c r="R472">
        <f>ROUND(Q472*VLOOKUP(A472,IPCA!$D$2:$F$6,3,0),2)</f>
        <v>41.31</v>
      </c>
      <c r="Z472">
        <v>0</v>
      </c>
      <c r="AA472">
        <v>6</v>
      </c>
      <c r="AB472">
        <v>8230.17</v>
      </c>
      <c r="AC472">
        <v>9499.6</v>
      </c>
      <c r="AD472">
        <v>1371.7</v>
      </c>
      <c r="AE472">
        <v>1583.27</v>
      </c>
      <c r="AF472">
        <v>22</v>
      </c>
      <c r="AG472">
        <v>28</v>
      </c>
      <c r="AH472" s="9">
        <f t="shared" si="11"/>
        <v>0.61</v>
      </c>
    </row>
    <row r="473" spans="1:34" x14ac:dyDescent="0.3">
      <c r="A473">
        <v>2021</v>
      </c>
      <c r="B473">
        <v>2307650</v>
      </c>
      <c r="C473" t="s">
        <v>105</v>
      </c>
      <c r="D473" t="s">
        <v>291</v>
      </c>
      <c r="E473" t="s">
        <v>427</v>
      </c>
      <c r="F473">
        <v>232279</v>
      </c>
      <c r="O473">
        <v>4495996.72</v>
      </c>
      <c r="P473">
        <v>0.53</v>
      </c>
      <c r="Q473">
        <f t="shared" si="12"/>
        <v>19.36</v>
      </c>
      <c r="R473">
        <f>ROUND(Q473*VLOOKUP(A473,IPCA!$D$2:$F$6,3,0),2)</f>
        <v>22.35</v>
      </c>
      <c r="Z473">
        <v>53</v>
      </c>
      <c r="AA473">
        <v>880</v>
      </c>
      <c r="AB473">
        <v>1262461.45</v>
      </c>
      <c r="AC473">
        <v>1457185.32</v>
      </c>
      <c r="AD473">
        <v>1434.62</v>
      </c>
      <c r="AE473">
        <v>1655.89</v>
      </c>
      <c r="AF473">
        <v>1054</v>
      </c>
      <c r="AG473">
        <v>1934</v>
      </c>
      <c r="AH473" s="9">
        <f t="shared" si="11"/>
        <v>0.68600000000000005</v>
      </c>
    </row>
    <row r="474" spans="1:34" x14ac:dyDescent="0.3">
      <c r="A474">
        <v>2021</v>
      </c>
      <c r="B474">
        <v>2307700</v>
      </c>
      <c r="C474" t="s">
        <v>106</v>
      </c>
      <c r="D474" t="s">
        <v>292</v>
      </c>
      <c r="E474" t="s">
        <v>427</v>
      </c>
      <c r="F474">
        <v>105813</v>
      </c>
      <c r="O474">
        <v>2775693.71</v>
      </c>
      <c r="P474">
        <v>1.07</v>
      </c>
      <c r="Q474">
        <f t="shared" si="12"/>
        <v>26.23</v>
      </c>
      <c r="R474">
        <f>ROUND(Q474*VLOOKUP(A474,IPCA!$D$2:$F$6,3,0),2)</f>
        <v>30.28</v>
      </c>
      <c r="Z474">
        <v>25</v>
      </c>
      <c r="AA474">
        <v>153</v>
      </c>
      <c r="AB474">
        <v>174065.56</v>
      </c>
      <c r="AC474">
        <v>200913.68</v>
      </c>
      <c r="AD474">
        <v>1137.68</v>
      </c>
      <c r="AE474">
        <v>1313.16</v>
      </c>
      <c r="AF474">
        <v>315</v>
      </c>
      <c r="AG474">
        <v>468</v>
      </c>
      <c r="AH474" s="9">
        <f t="shared" si="11"/>
        <v>0.65900000000000003</v>
      </c>
    </row>
    <row r="475" spans="1:34" x14ac:dyDescent="0.3">
      <c r="A475">
        <v>2021</v>
      </c>
      <c r="B475">
        <v>2307809</v>
      </c>
      <c r="C475" t="s">
        <v>107</v>
      </c>
      <c r="D475" t="s">
        <v>293</v>
      </c>
      <c r="E475" t="s">
        <v>420</v>
      </c>
      <c r="F475">
        <v>25706</v>
      </c>
      <c r="O475">
        <v>160000</v>
      </c>
      <c r="P475">
        <v>0.17</v>
      </c>
      <c r="Q475">
        <f t="shared" si="12"/>
        <v>6.22</v>
      </c>
      <c r="R475">
        <f>ROUND(Q475*VLOOKUP(A475,IPCA!$D$2:$F$6,3,0),2)</f>
        <v>7.18</v>
      </c>
      <c r="Z475">
        <v>7</v>
      </c>
      <c r="AA475">
        <v>24</v>
      </c>
      <c r="AB475">
        <v>25670.36</v>
      </c>
      <c r="AC475">
        <v>29629.79</v>
      </c>
      <c r="AD475">
        <v>1069.5999999999999</v>
      </c>
      <c r="AE475">
        <v>1234.57</v>
      </c>
      <c r="AF475">
        <v>43</v>
      </c>
      <c r="AG475">
        <v>67</v>
      </c>
      <c r="AH475" s="9">
        <f t="shared" si="11"/>
        <v>0.61199999999999999</v>
      </c>
    </row>
    <row r="476" spans="1:34" x14ac:dyDescent="0.3">
      <c r="A476">
        <v>2021</v>
      </c>
      <c r="B476">
        <v>2307908</v>
      </c>
      <c r="C476" t="s">
        <v>108</v>
      </c>
      <c r="D476" t="s">
        <v>294</v>
      </c>
      <c r="E476" t="s">
        <v>420</v>
      </c>
      <c r="F476">
        <v>10792</v>
      </c>
      <c r="O476">
        <v>81175</v>
      </c>
      <c r="P476">
        <v>0.2</v>
      </c>
      <c r="Q476">
        <f t="shared" si="12"/>
        <v>7.52</v>
      </c>
      <c r="R476">
        <f>ROUND(Q476*VLOOKUP(A476,IPCA!$D$2:$F$6,3,0),2)</f>
        <v>8.68</v>
      </c>
      <c r="Z476">
        <v>5</v>
      </c>
      <c r="AA476">
        <v>0</v>
      </c>
      <c r="AB476">
        <v>0</v>
      </c>
      <c r="AC476">
        <v>0</v>
      </c>
      <c r="AD476" t="s">
        <v>423</v>
      </c>
      <c r="AE476" t="s">
        <v>423</v>
      </c>
      <c r="AF476">
        <v>14</v>
      </c>
      <c r="AG476">
        <v>14</v>
      </c>
      <c r="AH476" s="9">
        <f t="shared" si="11"/>
        <v>0.59899999999999998</v>
      </c>
    </row>
    <row r="477" spans="1:34" x14ac:dyDescent="0.3">
      <c r="A477">
        <v>2021</v>
      </c>
      <c r="B477">
        <v>2308005</v>
      </c>
      <c r="C477" t="s">
        <v>109</v>
      </c>
      <c r="D477" t="s">
        <v>295</v>
      </c>
      <c r="E477" t="s">
        <v>424</v>
      </c>
      <c r="F477">
        <v>37480</v>
      </c>
      <c r="O477">
        <v>1496356.55</v>
      </c>
      <c r="P477">
        <v>1.71</v>
      </c>
      <c r="Q477">
        <f t="shared" si="12"/>
        <v>39.92</v>
      </c>
      <c r="R477">
        <f>ROUND(Q477*VLOOKUP(A477,IPCA!$D$2:$F$6,3,0),2)</f>
        <v>46.08</v>
      </c>
      <c r="Z477">
        <v>6</v>
      </c>
      <c r="AA477">
        <v>33</v>
      </c>
      <c r="AB477">
        <v>38374.83</v>
      </c>
      <c r="AC477">
        <v>44293.82</v>
      </c>
      <c r="AD477">
        <v>1162.8699999999999</v>
      </c>
      <c r="AE477">
        <v>1342.24</v>
      </c>
      <c r="AF477">
        <v>80</v>
      </c>
      <c r="AG477">
        <v>113</v>
      </c>
      <c r="AH477" s="9">
        <f t="shared" si="11"/>
        <v>0.61599999999999999</v>
      </c>
    </row>
    <row r="478" spans="1:34" x14ac:dyDescent="0.3">
      <c r="A478">
        <v>2021</v>
      </c>
      <c r="B478">
        <v>2308104</v>
      </c>
      <c r="C478" t="s">
        <v>110</v>
      </c>
      <c r="D478" t="s">
        <v>296</v>
      </c>
      <c r="E478" t="s">
        <v>418</v>
      </c>
      <c r="F478">
        <v>45525</v>
      </c>
      <c r="O478">
        <v>382503.6</v>
      </c>
      <c r="P478">
        <v>0.32</v>
      </c>
      <c r="Q478">
        <f t="shared" si="12"/>
        <v>8.4</v>
      </c>
      <c r="R478">
        <f>ROUND(Q478*VLOOKUP(A478,IPCA!$D$2:$F$6,3,0),2)</f>
        <v>9.6999999999999993</v>
      </c>
      <c r="Z478">
        <v>10</v>
      </c>
      <c r="AA478">
        <v>2</v>
      </c>
      <c r="AB478">
        <v>2283.92</v>
      </c>
      <c r="AC478">
        <v>2636.2</v>
      </c>
      <c r="AD478">
        <v>1141.96</v>
      </c>
      <c r="AE478">
        <v>1318.1</v>
      </c>
      <c r="AF478">
        <v>58</v>
      </c>
      <c r="AG478">
        <v>60</v>
      </c>
      <c r="AH478" s="9">
        <f t="shared" si="11"/>
        <v>0.60499999999999998</v>
      </c>
    </row>
    <row r="479" spans="1:34" x14ac:dyDescent="0.3">
      <c r="A479">
        <v>2021</v>
      </c>
      <c r="B479">
        <v>2308203</v>
      </c>
      <c r="C479" t="s">
        <v>111</v>
      </c>
      <c r="D479" t="s">
        <v>297</v>
      </c>
      <c r="E479" t="s">
        <v>424</v>
      </c>
      <c r="F479">
        <v>15020</v>
      </c>
      <c r="O479">
        <v>790586.96</v>
      </c>
      <c r="P479">
        <v>1.6</v>
      </c>
      <c r="Q479">
        <f t="shared" si="12"/>
        <v>52.64</v>
      </c>
      <c r="R479">
        <f>ROUND(Q479*VLOOKUP(A479,IPCA!$D$2:$F$6,3,0),2)</f>
        <v>60.76</v>
      </c>
      <c r="Z479">
        <v>7</v>
      </c>
      <c r="AA479">
        <v>2</v>
      </c>
      <c r="AB479">
        <v>3078.36</v>
      </c>
      <c r="AC479">
        <v>3553.17</v>
      </c>
      <c r="AD479">
        <v>1539.18</v>
      </c>
      <c r="AE479">
        <v>1776.59</v>
      </c>
      <c r="AF479">
        <v>37</v>
      </c>
      <c r="AG479">
        <v>39</v>
      </c>
      <c r="AH479" s="9">
        <f t="shared" si="11"/>
        <v>0.61799999999999999</v>
      </c>
    </row>
    <row r="480" spans="1:34" x14ac:dyDescent="0.3">
      <c r="A480">
        <v>2021</v>
      </c>
      <c r="B480">
        <v>2308302</v>
      </c>
      <c r="C480" t="s">
        <v>112</v>
      </c>
      <c r="D480" t="s">
        <v>298</v>
      </c>
      <c r="E480" t="s">
        <v>418</v>
      </c>
      <c r="F480">
        <v>26022</v>
      </c>
      <c r="O480">
        <v>316495.63</v>
      </c>
      <c r="P480">
        <v>0.45</v>
      </c>
      <c r="Q480">
        <f t="shared" si="12"/>
        <v>12.16</v>
      </c>
      <c r="R480">
        <f>ROUND(Q480*VLOOKUP(A480,IPCA!$D$2:$F$6,3,0),2)</f>
        <v>14.04</v>
      </c>
      <c r="Z480">
        <v>3</v>
      </c>
      <c r="AA480">
        <v>6</v>
      </c>
      <c r="AB480">
        <v>7387.16</v>
      </c>
      <c r="AC480">
        <v>8526.57</v>
      </c>
      <c r="AD480">
        <v>1231.19</v>
      </c>
      <c r="AE480">
        <v>1421.1</v>
      </c>
      <c r="AF480">
        <v>31</v>
      </c>
      <c r="AG480">
        <v>37</v>
      </c>
      <c r="AH480" s="9">
        <f t="shared" si="11"/>
        <v>0.628</v>
      </c>
    </row>
    <row r="481" spans="1:34" x14ac:dyDescent="0.3">
      <c r="A481">
        <v>2021</v>
      </c>
      <c r="B481">
        <v>2308351</v>
      </c>
      <c r="C481" t="s">
        <v>113</v>
      </c>
      <c r="D481" t="s">
        <v>299</v>
      </c>
      <c r="E481" t="s">
        <v>430</v>
      </c>
      <c r="F481">
        <v>14028</v>
      </c>
      <c r="O481">
        <v>125457.25</v>
      </c>
      <c r="P481">
        <v>0.28999999999999998</v>
      </c>
      <c r="Q481">
        <f t="shared" si="12"/>
        <v>8.94</v>
      </c>
      <c r="R481">
        <f>ROUND(Q481*VLOOKUP(A481,IPCA!$D$2:$F$6,3,0),2)</f>
        <v>10.32</v>
      </c>
      <c r="Z481">
        <v>3</v>
      </c>
      <c r="AA481">
        <v>0</v>
      </c>
      <c r="AB481">
        <v>0</v>
      </c>
      <c r="AC481">
        <v>0</v>
      </c>
      <c r="AD481" t="s">
        <v>423</v>
      </c>
      <c r="AE481" t="s">
        <v>423</v>
      </c>
      <c r="AF481">
        <v>23</v>
      </c>
      <c r="AG481">
        <v>23</v>
      </c>
      <c r="AH481" s="9">
        <f t="shared" si="11"/>
        <v>0.626</v>
      </c>
    </row>
    <row r="482" spans="1:34" x14ac:dyDescent="0.3">
      <c r="A482">
        <v>2021</v>
      </c>
      <c r="B482">
        <v>2308377</v>
      </c>
      <c r="C482" t="s">
        <v>114</v>
      </c>
      <c r="D482" t="s">
        <v>300</v>
      </c>
      <c r="E482" t="s">
        <v>426</v>
      </c>
      <c r="F482">
        <v>14081</v>
      </c>
      <c r="O482">
        <v>139499.15</v>
      </c>
      <c r="P482">
        <v>0.33</v>
      </c>
      <c r="Q482">
        <f t="shared" si="12"/>
        <v>9.91</v>
      </c>
      <c r="R482">
        <f>ROUND(Q482*VLOOKUP(A482,IPCA!$D$2:$F$6,3,0),2)</f>
        <v>11.44</v>
      </c>
      <c r="Z482">
        <v>0</v>
      </c>
      <c r="AA482">
        <v>1</v>
      </c>
      <c r="AB482">
        <v>1100</v>
      </c>
      <c r="AC482">
        <v>1269.67</v>
      </c>
      <c r="AD482">
        <v>1100</v>
      </c>
      <c r="AE482">
        <v>1269.67</v>
      </c>
      <c r="AF482">
        <v>19</v>
      </c>
      <c r="AG482">
        <v>20</v>
      </c>
      <c r="AH482" s="9">
        <f t="shared" si="11"/>
        <v>0.59199999999999997</v>
      </c>
    </row>
    <row r="483" spans="1:34" x14ac:dyDescent="0.3">
      <c r="A483">
        <v>2021</v>
      </c>
      <c r="B483">
        <v>2308401</v>
      </c>
      <c r="C483" t="s">
        <v>115</v>
      </c>
      <c r="D483" t="s">
        <v>301</v>
      </c>
      <c r="E483" t="s">
        <v>418</v>
      </c>
      <c r="F483">
        <v>36570</v>
      </c>
      <c r="O483">
        <v>469815.31</v>
      </c>
      <c r="P483">
        <v>0.48</v>
      </c>
      <c r="Q483">
        <f t="shared" si="12"/>
        <v>12.85</v>
      </c>
      <c r="R483">
        <f>ROUND(Q483*VLOOKUP(A483,IPCA!$D$2:$F$6,3,0),2)</f>
        <v>14.83</v>
      </c>
      <c r="Z483">
        <v>5</v>
      </c>
      <c r="AA483">
        <v>15</v>
      </c>
      <c r="AB483">
        <v>17011.560000000001</v>
      </c>
      <c r="AC483">
        <v>19635.45</v>
      </c>
      <c r="AD483">
        <v>1134.0999999999999</v>
      </c>
      <c r="AE483">
        <v>1309.03</v>
      </c>
      <c r="AF483">
        <v>39</v>
      </c>
      <c r="AG483">
        <v>54</v>
      </c>
      <c r="AH483" s="9">
        <f t="shared" si="11"/>
        <v>0.622</v>
      </c>
    </row>
    <row r="484" spans="1:34" x14ac:dyDescent="0.3">
      <c r="A484">
        <v>2021</v>
      </c>
      <c r="B484">
        <v>2308500</v>
      </c>
      <c r="C484" t="s">
        <v>116</v>
      </c>
      <c r="D484" t="s">
        <v>302</v>
      </c>
      <c r="E484" t="s">
        <v>430</v>
      </c>
      <c r="F484">
        <v>38101</v>
      </c>
      <c r="O484">
        <v>17200</v>
      </c>
      <c r="P484">
        <v>0.02</v>
      </c>
      <c r="Q484">
        <f t="shared" si="12"/>
        <v>0.45</v>
      </c>
      <c r="R484">
        <f>ROUND(Q484*VLOOKUP(A484,IPCA!$D$2:$F$6,3,0),2)</f>
        <v>0.52</v>
      </c>
      <c r="Z484">
        <v>11</v>
      </c>
      <c r="AA484">
        <v>4</v>
      </c>
      <c r="AB484">
        <v>4722.91</v>
      </c>
      <c r="AC484">
        <v>5451.38</v>
      </c>
      <c r="AD484">
        <v>1180.73</v>
      </c>
      <c r="AE484">
        <v>1362.85</v>
      </c>
      <c r="AF484">
        <v>63</v>
      </c>
      <c r="AG484">
        <v>67</v>
      </c>
      <c r="AH484" s="9">
        <f t="shared" si="11"/>
        <v>0.58199999999999996</v>
      </c>
    </row>
    <row r="485" spans="1:34" x14ac:dyDescent="0.3">
      <c r="A485">
        <v>2021</v>
      </c>
      <c r="B485">
        <v>2308609</v>
      </c>
      <c r="C485" t="s">
        <v>117</v>
      </c>
      <c r="D485" t="s">
        <v>303</v>
      </c>
      <c r="E485" t="s">
        <v>429</v>
      </c>
      <c r="F485">
        <v>17116</v>
      </c>
      <c r="O485">
        <v>0</v>
      </c>
      <c r="P485">
        <v>0</v>
      </c>
      <c r="Q485">
        <f t="shared" si="12"/>
        <v>0</v>
      </c>
      <c r="R485">
        <f>ROUND(Q485*VLOOKUP(A485,IPCA!$D$2:$F$6,3,0),2)</f>
        <v>0</v>
      </c>
      <c r="Z485">
        <v>1</v>
      </c>
      <c r="AA485">
        <v>0</v>
      </c>
      <c r="AB485">
        <v>0</v>
      </c>
      <c r="AC485">
        <v>0</v>
      </c>
      <c r="AD485" t="s">
        <v>423</v>
      </c>
      <c r="AE485" t="s">
        <v>423</v>
      </c>
      <c r="AF485">
        <v>21</v>
      </c>
      <c r="AG485">
        <v>21</v>
      </c>
      <c r="AH485" s="9">
        <f t="shared" si="11"/>
        <v>0.61</v>
      </c>
    </row>
    <row r="486" spans="1:34" x14ac:dyDescent="0.3">
      <c r="A486">
        <v>2021</v>
      </c>
      <c r="B486">
        <v>2308708</v>
      </c>
      <c r="C486" t="s">
        <v>118</v>
      </c>
      <c r="D486" t="s">
        <v>304</v>
      </c>
      <c r="E486" t="s">
        <v>425</v>
      </c>
      <c r="F486">
        <v>61492</v>
      </c>
      <c r="O486">
        <v>1414081.7</v>
      </c>
      <c r="P486">
        <v>0.76</v>
      </c>
      <c r="Q486">
        <f t="shared" si="12"/>
        <v>23</v>
      </c>
      <c r="R486">
        <f>ROUND(Q486*VLOOKUP(A486,IPCA!$D$2:$F$6,3,0),2)</f>
        <v>26.55</v>
      </c>
      <c r="Z486">
        <v>9</v>
      </c>
      <c r="AA486">
        <v>24</v>
      </c>
      <c r="AB486">
        <v>31876.77</v>
      </c>
      <c r="AC486">
        <v>36793.49</v>
      </c>
      <c r="AD486">
        <v>1328.2</v>
      </c>
      <c r="AE486">
        <v>1533.06</v>
      </c>
      <c r="AF486">
        <v>140</v>
      </c>
      <c r="AG486">
        <v>164</v>
      </c>
      <c r="AH486" s="9">
        <f t="shared" si="11"/>
        <v>0.61</v>
      </c>
    </row>
    <row r="487" spans="1:34" x14ac:dyDescent="0.3">
      <c r="A487">
        <v>2021</v>
      </c>
      <c r="B487">
        <v>2308807</v>
      </c>
      <c r="C487" t="s">
        <v>119</v>
      </c>
      <c r="D487" t="s">
        <v>305</v>
      </c>
      <c r="E487" t="s">
        <v>424</v>
      </c>
      <c r="F487">
        <v>8237</v>
      </c>
      <c r="O487">
        <v>182440.58</v>
      </c>
      <c r="P487">
        <v>0.56000000000000005</v>
      </c>
      <c r="Q487">
        <f t="shared" si="12"/>
        <v>22.15</v>
      </c>
      <c r="R487">
        <f>ROUND(Q487*VLOOKUP(A487,IPCA!$D$2:$F$6,3,0),2)</f>
        <v>25.57</v>
      </c>
      <c r="Z487">
        <v>0</v>
      </c>
      <c r="AA487">
        <v>0</v>
      </c>
      <c r="AB487">
        <v>0</v>
      </c>
      <c r="AC487">
        <v>0</v>
      </c>
      <c r="AD487" t="s">
        <v>423</v>
      </c>
      <c r="AE487" t="s">
        <v>423</v>
      </c>
      <c r="AF487">
        <v>13</v>
      </c>
      <c r="AG487">
        <v>13</v>
      </c>
      <c r="AH487" s="9">
        <f t="shared" si="11"/>
        <v>0.58099999999999996</v>
      </c>
    </row>
    <row r="488" spans="1:34" x14ac:dyDescent="0.3">
      <c r="A488">
        <v>2021</v>
      </c>
      <c r="B488">
        <v>2308906</v>
      </c>
      <c r="C488" t="s">
        <v>120</v>
      </c>
      <c r="D488" t="s">
        <v>306</v>
      </c>
      <c r="E488" t="s">
        <v>420</v>
      </c>
      <c r="F488">
        <v>22577</v>
      </c>
      <c r="O488">
        <v>117340</v>
      </c>
      <c r="P488">
        <v>0.2</v>
      </c>
      <c r="Q488">
        <f t="shared" si="12"/>
        <v>5.2</v>
      </c>
      <c r="R488">
        <f>ROUND(Q488*VLOOKUP(A488,IPCA!$D$2:$F$6,3,0),2)</f>
        <v>6</v>
      </c>
      <c r="Z488">
        <v>1</v>
      </c>
      <c r="AA488">
        <v>10</v>
      </c>
      <c r="AB488">
        <v>8800</v>
      </c>
      <c r="AC488">
        <v>10157.32</v>
      </c>
      <c r="AD488">
        <v>880</v>
      </c>
      <c r="AE488">
        <v>1015.73</v>
      </c>
      <c r="AF488">
        <v>30</v>
      </c>
      <c r="AG488">
        <v>40</v>
      </c>
      <c r="AH488" s="9">
        <f t="shared" si="11"/>
        <v>0.58799999999999997</v>
      </c>
    </row>
    <row r="489" spans="1:34" x14ac:dyDescent="0.3">
      <c r="A489">
        <v>2021</v>
      </c>
      <c r="B489">
        <v>2309003</v>
      </c>
      <c r="C489" t="s">
        <v>121</v>
      </c>
      <c r="D489" t="s">
        <v>307</v>
      </c>
      <c r="E489" t="s">
        <v>424</v>
      </c>
      <c r="F489">
        <v>13704</v>
      </c>
      <c r="O489">
        <v>146585.5</v>
      </c>
      <c r="P489">
        <v>0.32</v>
      </c>
      <c r="Q489">
        <f t="shared" si="12"/>
        <v>10.7</v>
      </c>
      <c r="R489">
        <f>ROUND(Q489*VLOOKUP(A489,IPCA!$D$2:$F$6,3,0),2)</f>
        <v>12.35</v>
      </c>
      <c r="Z489">
        <v>3</v>
      </c>
      <c r="AA489">
        <v>1</v>
      </c>
      <c r="AB489">
        <v>1144.81</v>
      </c>
      <c r="AC489">
        <v>1321.39</v>
      </c>
      <c r="AD489">
        <v>1144.81</v>
      </c>
      <c r="AE489">
        <v>1321.39</v>
      </c>
      <c r="AF489">
        <v>19</v>
      </c>
      <c r="AG489">
        <v>20</v>
      </c>
      <c r="AH489" s="9">
        <f t="shared" si="11"/>
        <v>0.60699999999999998</v>
      </c>
    </row>
    <row r="490" spans="1:34" x14ac:dyDescent="0.3">
      <c r="A490">
        <v>2021</v>
      </c>
      <c r="B490">
        <v>2309102</v>
      </c>
      <c r="C490" t="s">
        <v>122</v>
      </c>
      <c r="D490" t="s">
        <v>308</v>
      </c>
      <c r="E490" t="s">
        <v>419</v>
      </c>
      <c r="F490">
        <v>10479</v>
      </c>
      <c r="O490">
        <v>835663.69</v>
      </c>
      <c r="P490">
        <v>2.1</v>
      </c>
      <c r="Q490">
        <f t="shared" si="12"/>
        <v>79.75</v>
      </c>
      <c r="R490">
        <f>ROUND(Q490*VLOOKUP(A490,IPCA!$D$2:$F$6,3,0),2)</f>
        <v>92.05</v>
      </c>
      <c r="Z490">
        <v>1</v>
      </c>
      <c r="AA490">
        <v>3</v>
      </c>
      <c r="AB490">
        <v>2834.02</v>
      </c>
      <c r="AC490">
        <v>3271.14</v>
      </c>
      <c r="AD490">
        <v>944.67</v>
      </c>
      <c r="AE490">
        <v>1090.3800000000001</v>
      </c>
      <c r="AF490">
        <v>11</v>
      </c>
      <c r="AG490">
        <v>14</v>
      </c>
      <c r="AH490" s="9">
        <f t="shared" si="11"/>
        <v>0.60699999999999998</v>
      </c>
    </row>
    <row r="491" spans="1:34" x14ac:dyDescent="0.3">
      <c r="A491">
        <v>2021</v>
      </c>
      <c r="B491">
        <v>2309201</v>
      </c>
      <c r="C491" t="s">
        <v>123</v>
      </c>
      <c r="D491" t="s">
        <v>309</v>
      </c>
      <c r="E491" t="s">
        <v>418</v>
      </c>
      <c r="F491">
        <v>15293</v>
      </c>
      <c r="O491">
        <v>2413</v>
      </c>
      <c r="P491">
        <v>0</v>
      </c>
      <c r="Q491">
        <f t="shared" si="12"/>
        <v>0.16</v>
      </c>
      <c r="R491">
        <f>ROUND(Q491*VLOOKUP(A491,IPCA!$D$2:$F$6,3,0),2)</f>
        <v>0.18</v>
      </c>
      <c r="Z491">
        <v>4</v>
      </c>
      <c r="AA491">
        <v>2</v>
      </c>
      <c r="AB491">
        <v>1800.02</v>
      </c>
      <c r="AC491">
        <v>2077.66</v>
      </c>
      <c r="AD491">
        <v>900.01</v>
      </c>
      <c r="AE491">
        <v>1038.83</v>
      </c>
      <c r="AF491">
        <v>31</v>
      </c>
      <c r="AG491">
        <v>33</v>
      </c>
      <c r="AH491" s="9">
        <f t="shared" si="11"/>
        <v>0.625</v>
      </c>
    </row>
    <row r="492" spans="1:34" x14ac:dyDescent="0.3">
      <c r="A492">
        <v>2021</v>
      </c>
      <c r="B492">
        <v>2309300</v>
      </c>
      <c r="C492" t="s">
        <v>124</v>
      </c>
      <c r="D492" t="s">
        <v>310</v>
      </c>
      <c r="E492" t="s">
        <v>429</v>
      </c>
      <c r="F492">
        <v>30721</v>
      </c>
      <c r="O492">
        <v>960569.86</v>
      </c>
      <c r="P492">
        <v>0.9</v>
      </c>
      <c r="Q492">
        <f t="shared" si="12"/>
        <v>31.27</v>
      </c>
      <c r="R492">
        <f>ROUND(Q492*VLOOKUP(A492,IPCA!$D$2:$F$6,3,0),2)</f>
        <v>36.090000000000003</v>
      </c>
      <c r="Z492">
        <v>22</v>
      </c>
      <c r="AA492">
        <v>113</v>
      </c>
      <c r="AB492">
        <v>158010.26</v>
      </c>
      <c r="AC492">
        <v>182381.99</v>
      </c>
      <c r="AD492">
        <v>1398.32</v>
      </c>
      <c r="AE492">
        <v>1614</v>
      </c>
      <c r="AF492">
        <v>101</v>
      </c>
      <c r="AG492">
        <v>214</v>
      </c>
      <c r="AH492" s="9">
        <f t="shared" si="11"/>
        <v>0.61399999999999999</v>
      </c>
    </row>
    <row r="493" spans="1:34" x14ac:dyDescent="0.3">
      <c r="A493">
        <v>2021</v>
      </c>
      <c r="B493">
        <v>2309409</v>
      </c>
      <c r="C493" t="s">
        <v>125</v>
      </c>
      <c r="D493" t="s">
        <v>311</v>
      </c>
      <c r="E493" t="s">
        <v>429</v>
      </c>
      <c r="F493">
        <v>27537</v>
      </c>
      <c r="O493">
        <v>559952.67000000004</v>
      </c>
      <c r="P493">
        <v>0.62</v>
      </c>
      <c r="Q493">
        <f t="shared" si="12"/>
        <v>20.329999999999998</v>
      </c>
      <c r="R493">
        <f>ROUND(Q493*VLOOKUP(A493,IPCA!$D$2:$F$6,3,0),2)</f>
        <v>23.47</v>
      </c>
      <c r="Z493">
        <v>5</v>
      </c>
      <c r="AA493">
        <v>6</v>
      </c>
      <c r="AB493">
        <v>8177.8</v>
      </c>
      <c r="AC493">
        <v>9439.16</v>
      </c>
      <c r="AD493">
        <v>1362.97</v>
      </c>
      <c r="AE493">
        <v>1573.19</v>
      </c>
      <c r="AF493">
        <v>27</v>
      </c>
      <c r="AG493">
        <v>33</v>
      </c>
      <c r="AH493" s="9">
        <f t="shared" si="11"/>
        <v>0.60499999999999998</v>
      </c>
    </row>
    <row r="494" spans="1:34" x14ac:dyDescent="0.3">
      <c r="A494">
        <v>2021</v>
      </c>
      <c r="B494">
        <v>2309458</v>
      </c>
      <c r="C494" t="s">
        <v>126</v>
      </c>
      <c r="D494" t="s">
        <v>312</v>
      </c>
      <c r="E494" t="s">
        <v>419</v>
      </c>
      <c r="F494">
        <v>24454</v>
      </c>
      <c r="O494">
        <v>366647.11</v>
      </c>
      <c r="P494">
        <v>0.49</v>
      </c>
      <c r="Q494">
        <f t="shared" si="12"/>
        <v>14.99</v>
      </c>
      <c r="R494">
        <f>ROUND(Q494*VLOOKUP(A494,IPCA!$D$2:$F$6,3,0),2)</f>
        <v>17.3</v>
      </c>
      <c r="Z494">
        <v>1</v>
      </c>
      <c r="AA494">
        <v>16</v>
      </c>
      <c r="AB494">
        <v>23115.34</v>
      </c>
      <c r="AC494">
        <v>26680.68</v>
      </c>
      <c r="AD494">
        <v>1444.71</v>
      </c>
      <c r="AE494">
        <v>1667.54</v>
      </c>
      <c r="AF494">
        <v>34</v>
      </c>
      <c r="AG494">
        <v>50</v>
      </c>
      <c r="AH494" s="9">
        <f t="shared" si="11"/>
        <v>0.59399999999999997</v>
      </c>
    </row>
    <row r="495" spans="1:34" x14ac:dyDescent="0.3">
      <c r="A495">
        <v>2021</v>
      </c>
      <c r="B495">
        <v>2309508</v>
      </c>
      <c r="C495" t="s">
        <v>127</v>
      </c>
      <c r="D495" t="s">
        <v>313</v>
      </c>
      <c r="E495" t="s">
        <v>421</v>
      </c>
      <c r="F495">
        <v>19812</v>
      </c>
      <c r="O495">
        <v>152874.32</v>
      </c>
      <c r="P495">
        <v>0.22</v>
      </c>
      <c r="Q495">
        <f t="shared" si="12"/>
        <v>7.72</v>
      </c>
      <c r="R495">
        <f>ROUND(Q495*VLOOKUP(A495,IPCA!$D$2:$F$6,3,0),2)</f>
        <v>8.91</v>
      </c>
      <c r="Z495">
        <v>4</v>
      </c>
      <c r="AA495">
        <v>5</v>
      </c>
      <c r="AB495">
        <v>8344.61</v>
      </c>
      <c r="AC495">
        <v>9631.69</v>
      </c>
      <c r="AD495">
        <v>1668.92</v>
      </c>
      <c r="AE495">
        <v>1926.34</v>
      </c>
      <c r="AF495">
        <v>46</v>
      </c>
      <c r="AG495">
        <v>51</v>
      </c>
      <c r="AH495" s="9">
        <f t="shared" si="11"/>
        <v>0.63600000000000001</v>
      </c>
    </row>
    <row r="496" spans="1:34" x14ac:dyDescent="0.3">
      <c r="A496">
        <v>2021</v>
      </c>
      <c r="B496">
        <v>2309607</v>
      </c>
      <c r="C496" t="s">
        <v>128</v>
      </c>
      <c r="D496" t="s">
        <v>314</v>
      </c>
      <c r="E496" t="s">
        <v>427</v>
      </c>
      <c r="F496">
        <v>70169</v>
      </c>
      <c r="O496">
        <v>2049472.74</v>
      </c>
      <c r="P496">
        <v>1.19</v>
      </c>
      <c r="Q496">
        <f t="shared" si="12"/>
        <v>29.21</v>
      </c>
      <c r="R496">
        <f>ROUND(Q496*VLOOKUP(A496,IPCA!$D$2:$F$6,3,0),2)</f>
        <v>33.72</v>
      </c>
      <c r="Z496">
        <v>18</v>
      </c>
      <c r="AA496">
        <v>46</v>
      </c>
      <c r="AB496">
        <v>55227.12</v>
      </c>
      <c r="AC496">
        <v>63745.43</v>
      </c>
      <c r="AD496">
        <v>1200.5899999999999</v>
      </c>
      <c r="AE496">
        <v>1385.77</v>
      </c>
      <c r="AF496">
        <v>264</v>
      </c>
      <c r="AG496">
        <v>310</v>
      </c>
      <c r="AH496" s="9">
        <f t="shared" si="11"/>
        <v>0.65900000000000003</v>
      </c>
    </row>
    <row r="497" spans="1:34" x14ac:dyDescent="0.3">
      <c r="A497">
        <v>2021</v>
      </c>
      <c r="B497">
        <v>2309706</v>
      </c>
      <c r="C497" t="s">
        <v>129</v>
      </c>
      <c r="D497" t="s">
        <v>315</v>
      </c>
      <c r="E497" t="s">
        <v>427</v>
      </c>
      <c r="F497">
        <v>80645</v>
      </c>
      <c r="O497">
        <v>175000</v>
      </c>
      <c r="P497">
        <v>0.08</v>
      </c>
      <c r="Q497">
        <f t="shared" si="12"/>
        <v>2.17</v>
      </c>
      <c r="R497">
        <f>ROUND(Q497*VLOOKUP(A497,IPCA!$D$2:$F$6,3,0),2)</f>
        <v>2.5</v>
      </c>
      <c r="Z497">
        <v>7</v>
      </c>
      <c r="AA497">
        <v>23</v>
      </c>
      <c r="AB497">
        <v>31804.93</v>
      </c>
      <c r="AC497">
        <v>36710.57</v>
      </c>
      <c r="AD497">
        <v>1382.82</v>
      </c>
      <c r="AE497">
        <v>1596.11</v>
      </c>
      <c r="AF497">
        <v>295</v>
      </c>
      <c r="AG497">
        <v>318</v>
      </c>
      <c r="AH497" s="9">
        <f t="shared" si="11"/>
        <v>0.67500000000000004</v>
      </c>
    </row>
    <row r="498" spans="1:34" x14ac:dyDescent="0.3">
      <c r="A498">
        <v>2021</v>
      </c>
      <c r="B498">
        <v>2309805</v>
      </c>
      <c r="C498" t="s">
        <v>130</v>
      </c>
      <c r="D498" t="s">
        <v>316</v>
      </c>
      <c r="E498" t="s">
        <v>419</v>
      </c>
      <c r="F498">
        <v>11234</v>
      </c>
      <c r="O498">
        <v>509494.15</v>
      </c>
      <c r="P498">
        <v>1.33</v>
      </c>
      <c r="Q498">
        <f t="shared" si="12"/>
        <v>45.35</v>
      </c>
      <c r="R498">
        <f>ROUND(Q498*VLOOKUP(A498,IPCA!$D$2:$F$6,3,0),2)</f>
        <v>52.34</v>
      </c>
      <c r="Z498">
        <v>4</v>
      </c>
      <c r="AA498">
        <v>3</v>
      </c>
      <c r="AB498">
        <v>3496.31</v>
      </c>
      <c r="AC498">
        <v>4035.59</v>
      </c>
      <c r="AD498">
        <v>1165.44</v>
      </c>
      <c r="AE498">
        <v>1345.2</v>
      </c>
      <c r="AF498">
        <v>25</v>
      </c>
      <c r="AG498">
        <v>28</v>
      </c>
      <c r="AH498" s="9">
        <f t="shared" si="11"/>
        <v>0.63500000000000001</v>
      </c>
    </row>
    <row r="499" spans="1:34" x14ac:dyDescent="0.3">
      <c r="A499">
        <v>2021</v>
      </c>
      <c r="B499">
        <v>2309904</v>
      </c>
      <c r="C499" t="s">
        <v>131</v>
      </c>
      <c r="D499" t="s">
        <v>317</v>
      </c>
      <c r="E499" t="s">
        <v>424</v>
      </c>
      <c r="F499">
        <v>6181</v>
      </c>
      <c r="O499">
        <v>340250.45</v>
      </c>
      <c r="P499">
        <v>1.19</v>
      </c>
      <c r="Q499">
        <f t="shared" si="12"/>
        <v>55.05</v>
      </c>
      <c r="R499">
        <f>ROUND(Q499*VLOOKUP(A499,IPCA!$D$2:$F$6,3,0),2)</f>
        <v>63.54</v>
      </c>
      <c r="Z499">
        <v>2</v>
      </c>
      <c r="AA499">
        <v>3</v>
      </c>
      <c r="AB499">
        <v>3575.47</v>
      </c>
      <c r="AC499">
        <v>4126.96</v>
      </c>
      <c r="AD499">
        <v>1191.82</v>
      </c>
      <c r="AE499">
        <v>1375.65</v>
      </c>
      <c r="AF499">
        <v>12</v>
      </c>
      <c r="AG499">
        <v>15</v>
      </c>
      <c r="AH499" s="9">
        <f t="shared" si="11"/>
        <v>0.621</v>
      </c>
    </row>
    <row r="500" spans="1:34" x14ac:dyDescent="0.3">
      <c r="A500">
        <v>2021</v>
      </c>
      <c r="B500">
        <v>2310001</v>
      </c>
      <c r="C500" t="s">
        <v>132</v>
      </c>
      <c r="D500" t="s">
        <v>318</v>
      </c>
      <c r="E500" t="s">
        <v>425</v>
      </c>
      <c r="F500">
        <v>9305</v>
      </c>
      <c r="O500">
        <v>0</v>
      </c>
      <c r="P500">
        <v>0</v>
      </c>
      <c r="Q500">
        <f t="shared" si="12"/>
        <v>0</v>
      </c>
      <c r="R500">
        <f>ROUND(Q500*VLOOKUP(A500,IPCA!$D$2:$F$6,3,0),2)</f>
        <v>0</v>
      </c>
      <c r="Z500">
        <v>3</v>
      </c>
      <c r="AA500">
        <v>2</v>
      </c>
      <c r="AB500">
        <v>2257.02</v>
      </c>
      <c r="AC500">
        <v>2605.15</v>
      </c>
      <c r="AD500">
        <v>1128.51</v>
      </c>
      <c r="AE500">
        <v>1302.58</v>
      </c>
      <c r="AF500">
        <v>17</v>
      </c>
      <c r="AG500">
        <v>19</v>
      </c>
      <c r="AH500" s="9">
        <f t="shared" si="11"/>
        <v>0.63800000000000001</v>
      </c>
    </row>
    <row r="501" spans="1:34" x14ac:dyDescent="0.3">
      <c r="A501">
        <v>2021</v>
      </c>
      <c r="B501">
        <v>2310100</v>
      </c>
      <c r="C501" t="s">
        <v>133</v>
      </c>
      <c r="D501" t="s">
        <v>319</v>
      </c>
      <c r="E501" t="s">
        <v>419</v>
      </c>
      <c r="F501">
        <v>10378</v>
      </c>
      <c r="O501">
        <v>439066.6</v>
      </c>
      <c r="P501">
        <v>1.1100000000000001</v>
      </c>
      <c r="Q501">
        <f t="shared" si="12"/>
        <v>42.31</v>
      </c>
      <c r="R501">
        <f>ROUND(Q501*VLOOKUP(A501,IPCA!$D$2:$F$6,3,0),2)</f>
        <v>48.84</v>
      </c>
      <c r="Z501">
        <v>0</v>
      </c>
      <c r="AA501">
        <v>20</v>
      </c>
      <c r="AB501">
        <v>27717.37</v>
      </c>
      <c r="AC501">
        <v>31992.54</v>
      </c>
      <c r="AD501">
        <v>1385.87</v>
      </c>
      <c r="AE501">
        <v>1599.63</v>
      </c>
      <c r="AF501">
        <v>9</v>
      </c>
      <c r="AG501">
        <v>29</v>
      </c>
      <c r="AH501" s="9">
        <f t="shared" si="11"/>
        <v>0.622</v>
      </c>
    </row>
    <row r="502" spans="1:34" x14ac:dyDescent="0.3">
      <c r="A502">
        <v>2021</v>
      </c>
      <c r="B502">
        <v>2310209</v>
      </c>
      <c r="C502" t="s">
        <v>134</v>
      </c>
      <c r="D502" t="s">
        <v>320</v>
      </c>
      <c r="E502" t="s">
        <v>427</v>
      </c>
      <c r="F502">
        <v>38374</v>
      </c>
      <c r="O502">
        <v>1478118.94</v>
      </c>
      <c r="P502">
        <v>1.22</v>
      </c>
      <c r="Q502">
        <f t="shared" si="12"/>
        <v>38.520000000000003</v>
      </c>
      <c r="R502">
        <f>ROUND(Q502*VLOOKUP(A502,IPCA!$D$2:$F$6,3,0),2)</f>
        <v>44.46</v>
      </c>
      <c r="Z502">
        <v>18</v>
      </c>
      <c r="AA502">
        <v>44</v>
      </c>
      <c r="AB502">
        <v>56637.31</v>
      </c>
      <c r="AC502">
        <v>65373.13</v>
      </c>
      <c r="AD502">
        <v>1287.21</v>
      </c>
      <c r="AE502">
        <v>1485.75</v>
      </c>
      <c r="AF502">
        <v>142</v>
      </c>
      <c r="AG502">
        <v>186</v>
      </c>
      <c r="AH502" s="9">
        <f t="shared" si="11"/>
        <v>0.63700000000000001</v>
      </c>
    </row>
    <row r="503" spans="1:34" x14ac:dyDescent="0.3">
      <c r="A503">
        <v>2021</v>
      </c>
      <c r="B503">
        <v>2310258</v>
      </c>
      <c r="C503" t="s">
        <v>135</v>
      </c>
      <c r="D503" t="s">
        <v>321</v>
      </c>
      <c r="E503" t="s">
        <v>427</v>
      </c>
      <c r="F503">
        <v>32011</v>
      </c>
      <c r="O503">
        <v>1234730.17</v>
      </c>
      <c r="P503">
        <v>1.31</v>
      </c>
      <c r="Q503">
        <f t="shared" si="12"/>
        <v>38.57</v>
      </c>
      <c r="R503">
        <f>ROUND(Q503*VLOOKUP(A503,IPCA!$D$2:$F$6,3,0),2)</f>
        <v>44.52</v>
      </c>
      <c r="Z503">
        <v>9</v>
      </c>
      <c r="AA503">
        <v>29</v>
      </c>
      <c r="AB503">
        <v>39596.51</v>
      </c>
      <c r="AC503">
        <v>45703.93</v>
      </c>
      <c r="AD503">
        <v>1365.4</v>
      </c>
      <c r="AE503">
        <v>1576</v>
      </c>
      <c r="AF503">
        <v>122</v>
      </c>
      <c r="AG503">
        <v>151</v>
      </c>
      <c r="AH503" s="9">
        <f t="shared" si="11"/>
        <v>0.63400000000000001</v>
      </c>
    </row>
    <row r="504" spans="1:34" x14ac:dyDescent="0.3">
      <c r="A504">
        <v>2021</v>
      </c>
      <c r="B504">
        <v>2310308</v>
      </c>
      <c r="C504" t="s">
        <v>136</v>
      </c>
      <c r="D504" t="s">
        <v>322</v>
      </c>
      <c r="E504" t="s">
        <v>422</v>
      </c>
      <c r="F504">
        <v>31448</v>
      </c>
      <c r="O504">
        <v>77687.72</v>
      </c>
      <c r="P504">
        <v>0.08</v>
      </c>
      <c r="Q504">
        <f t="shared" si="12"/>
        <v>2.4700000000000002</v>
      </c>
      <c r="R504">
        <f>ROUND(Q504*VLOOKUP(A504,IPCA!$D$2:$F$6,3,0),2)</f>
        <v>2.85</v>
      </c>
      <c r="Z504">
        <v>3</v>
      </c>
      <c r="AA504">
        <v>1</v>
      </c>
      <c r="AB504">
        <v>1200</v>
      </c>
      <c r="AC504">
        <v>1385.09</v>
      </c>
      <c r="AD504">
        <v>1200</v>
      </c>
      <c r="AE504">
        <v>1385.09</v>
      </c>
      <c r="AF504">
        <v>26</v>
      </c>
      <c r="AG504">
        <v>27</v>
      </c>
      <c r="AH504" s="9">
        <f t="shared" si="11"/>
        <v>0.56999999999999995</v>
      </c>
    </row>
    <row r="505" spans="1:34" x14ac:dyDescent="0.3">
      <c r="A505">
        <v>2021</v>
      </c>
      <c r="B505">
        <v>2310407</v>
      </c>
      <c r="C505" t="s">
        <v>137</v>
      </c>
      <c r="D505" t="s">
        <v>323</v>
      </c>
      <c r="E505" t="s">
        <v>431</v>
      </c>
      <c r="F505">
        <v>10492</v>
      </c>
      <c r="O505">
        <v>44955.62</v>
      </c>
      <c r="P505">
        <v>0.13</v>
      </c>
      <c r="Q505">
        <f t="shared" si="12"/>
        <v>4.28</v>
      </c>
      <c r="R505">
        <f>ROUND(Q505*VLOOKUP(A505,IPCA!$D$2:$F$6,3,0),2)</f>
        <v>4.9400000000000004</v>
      </c>
      <c r="Z505">
        <v>0</v>
      </c>
      <c r="AA505">
        <v>0</v>
      </c>
      <c r="AB505">
        <v>0</v>
      </c>
      <c r="AC505">
        <v>0</v>
      </c>
      <c r="AD505" t="s">
        <v>423</v>
      </c>
      <c r="AE505" t="s">
        <v>423</v>
      </c>
      <c r="AF505">
        <v>11</v>
      </c>
      <c r="AG505">
        <v>11</v>
      </c>
      <c r="AH505" s="9">
        <f t="shared" si="11"/>
        <v>0.58299999999999996</v>
      </c>
    </row>
    <row r="506" spans="1:34" x14ac:dyDescent="0.3">
      <c r="A506">
        <v>2021</v>
      </c>
      <c r="B506">
        <v>2310506</v>
      </c>
      <c r="C506" t="s">
        <v>138</v>
      </c>
      <c r="D506" t="s">
        <v>324</v>
      </c>
      <c r="E506" t="s">
        <v>430</v>
      </c>
      <c r="F506">
        <v>40328</v>
      </c>
      <c r="O506">
        <v>390847.22</v>
      </c>
      <c r="P506">
        <v>0.36</v>
      </c>
      <c r="Q506">
        <f t="shared" si="12"/>
        <v>9.69</v>
      </c>
      <c r="R506">
        <f>ROUND(Q506*VLOOKUP(A506,IPCA!$D$2:$F$6,3,0),2)</f>
        <v>11.18</v>
      </c>
      <c r="Z506">
        <v>7</v>
      </c>
      <c r="AA506">
        <v>4</v>
      </c>
      <c r="AB506">
        <v>4471.84</v>
      </c>
      <c r="AC506">
        <v>5161.58</v>
      </c>
      <c r="AD506">
        <v>1117.96</v>
      </c>
      <c r="AE506">
        <v>1290.4000000000001</v>
      </c>
      <c r="AF506">
        <v>52</v>
      </c>
      <c r="AG506">
        <v>56</v>
      </c>
      <c r="AH506" s="9">
        <f t="shared" si="11"/>
        <v>0.60299999999999998</v>
      </c>
    </row>
    <row r="507" spans="1:34" x14ac:dyDescent="0.3">
      <c r="A507">
        <v>2021</v>
      </c>
      <c r="B507">
        <v>2310605</v>
      </c>
      <c r="C507" t="s">
        <v>139</v>
      </c>
      <c r="D507" t="s">
        <v>325</v>
      </c>
      <c r="E507" t="s">
        <v>418</v>
      </c>
      <c r="F507">
        <v>8914</v>
      </c>
      <c r="O507">
        <v>65400</v>
      </c>
      <c r="P507">
        <v>0.2</v>
      </c>
      <c r="Q507">
        <f t="shared" si="12"/>
        <v>7.34</v>
      </c>
      <c r="R507">
        <f>ROUND(Q507*VLOOKUP(A507,IPCA!$D$2:$F$6,3,0),2)</f>
        <v>8.4700000000000006</v>
      </c>
      <c r="Z507">
        <v>0</v>
      </c>
      <c r="AA507">
        <v>3</v>
      </c>
      <c r="AB507">
        <v>3574.19</v>
      </c>
      <c r="AC507">
        <v>4125.4799999999996</v>
      </c>
      <c r="AD507">
        <v>1191.4000000000001</v>
      </c>
      <c r="AE507">
        <v>1375.16</v>
      </c>
      <c r="AF507">
        <v>17</v>
      </c>
      <c r="AG507">
        <v>20</v>
      </c>
      <c r="AH507" s="9">
        <f t="shared" ref="AH507:AH570" si="13">AH323</f>
        <v>0.64600000000000002</v>
      </c>
    </row>
    <row r="508" spans="1:34" x14ac:dyDescent="0.3">
      <c r="A508">
        <v>2021</v>
      </c>
      <c r="B508">
        <v>2310704</v>
      </c>
      <c r="C508" t="s">
        <v>140</v>
      </c>
      <c r="D508" t="s">
        <v>326</v>
      </c>
      <c r="E508" t="s">
        <v>426</v>
      </c>
      <c r="F508">
        <v>37629</v>
      </c>
      <c r="O508">
        <v>1517932.42</v>
      </c>
      <c r="P508">
        <v>1.25</v>
      </c>
      <c r="Q508">
        <f t="shared" si="12"/>
        <v>40.340000000000003</v>
      </c>
      <c r="R508">
        <f>ROUND(Q508*VLOOKUP(A508,IPCA!$D$2:$F$6,3,0),2)</f>
        <v>46.56</v>
      </c>
      <c r="Z508">
        <v>7</v>
      </c>
      <c r="AA508">
        <v>10</v>
      </c>
      <c r="AB508">
        <v>10959.9</v>
      </c>
      <c r="AC508">
        <v>12650.37</v>
      </c>
      <c r="AD508">
        <v>1095.99</v>
      </c>
      <c r="AE508">
        <v>1265.04</v>
      </c>
      <c r="AF508">
        <v>74</v>
      </c>
      <c r="AG508">
        <v>84</v>
      </c>
      <c r="AH508" s="9">
        <f t="shared" si="13"/>
        <v>0.629</v>
      </c>
    </row>
    <row r="509" spans="1:34" x14ac:dyDescent="0.3">
      <c r="A509">
        <v>2021</v>
      </c>
      <c r="B509">
        <v>2310803</v>
      </c>
      <c r="C509" t="s">
        <v>141</v>
      </c>
      <c r="D509" t="s">
        <v>327</v>
      </c>
      <c r="E509" t="s">
        <v>425</v>
      </c>
      <c r="F509">
        <v>15314</v>
      </c>
      <c r="O509">
        <v>140452.24</v>
      </c>
      <c r="P509">
        <v>0.21</v>
      </c>
      <c r="Q509">
        <f t="shared" si="12"/>
        <v>9.17</v>
      </c>
      <c r="R509">
        <f>ROUND(Q509*VLOOKUP(A509,IPCA!$D$2:$F$6,3,0),2)</f>
        <v>10.58</v>
      </c>
      <c r="Z509">
        <v>3</v>
      </c>
      <c r="AA509">
        <v>0</v>
      </c>
      <c r="AB509">
        <v>0</v>
      </c>
      <c r="AC509">
        <v>0</v>
      </c>
      <c r="AD509" t="s">
        <v>423</v>
      </c>
      <c r="AE509" t="s">
        <v>423</v>
      </c>
      <c r="AF509">
        <v>14</v>
      </c>
      <c r="AG509">
        <v>14</v>
      </c>
      <c r="AH509" s="9">
        <f t="shared" si="13"/>
        <v>0.60099999999999998</v>
      </c>
    </row>
    <row r="510" spans="1:34" x14ac:dyDescent="0.3">
      <c r="A510">
        <v>2021</v>
      </c>
      <c r="B510">
        <v>2310852</v>
      </c>
      <c r="C510" t="s">
        <v>142</v>
      </c>
      <c r="D510" t="s">
        <v>328</v>
      </c>
      <c r="E510" t="s">
        <v>427</v>
      </c>
      <c r="F510">
        <v>22921</v>
      </c>
      <c r="O510">
        <v>32076.33</v>
      </c>
      <c r="P510">
        <v>0.04</v>
      </c>
      <c r="Q510">
        <f t="shared" si="12"/>
        <v>1.4</v>
      </c>
      <c r="R510">
        <f>ROUND(Q510*VLOOKUP(A510,IPCA!$D$2:$F$6,3,0),2)</f>
        <v>1.62</v>
      </c>
      <c r="Z510">
        <v>3</v>
      </c>
      <c r="AA510">
        <v>8</v>
      </c>
      <c r="AB510">
        <v>12089.07</v>
      </c>
      <c r="AC510">
        <v>13953.71</v>
      </c>
      <c r="AD510">
        <v>1511.13</v>
      </c>
      <c r="AE510">
        <v>1744.21</v>
      </c>
      <c r="AF510">
        <v>71</v>
      </c>
      <c r="AG510">
        <v>79</v>
      </c>
      <c r="AH510" s="9">
        <f t="shared" si="13"/>
        <v>0.63600000000000001</v>
      </c>
    </row>
    <row r="511" spans="1:34" x14ac:dyDescent="0.3">
      <c r="A511">
        <v>2021</v>
      </c>
      <c r="B511">
        <v>2310902</v>
      </c>
      <c r="C511" t="s">
        <v>143</v>
      </c>
      <c r="D511" t="s">
        <v>329</v>
      </c>
      <c r="E511" t="s">
        <v>430</v>
      </c>
      <c r="F511">
        <v>16517</v>
      </c>
      <c r="O511">
        <v>203034.13</v>
      </c>
      <c r="P511">
        <v>0.37</v>
      </c>
      <c r="Q511">
        <f t="shared" si="12"/>
        <v>12.29</v>
      </c>
      <c r="R511">
        <f>ROUND(Q511*VLOOKUP(A511,IPCA!$D$2:$F$6,3,0),2)</f>
        <v>14.19</v>
      </c>
      <c r="Z511">
        <v>0</v>
      </c>
      <c r="AA511">
        <v>5</v>
      </c>
      <c r="AB511">
        <v>4503.57</v>
      </c>
      <c r="AC511">
        <v>5198.21</v>
      </c>
      <c r="AD511">
        <v>900.71</v>
      </c>
      <c r="AE511">
        <v>1039.6400000000001</v>
      </c>
      <c r="AF511">
        <v>17</v>
      </c>
      <c r="AG511">
        <v>22</v>
      </c>
      <c r="AH511" s="9">
        <f t="shared" si="13"/>
        <v>0.6</v>
      </c>
    </row>
    <row r="512" spans="1:34" x14ac:dyDescent="0.3">
      <c r="A512">
        <v>2021</v>
      </c>
      <c r="B512">
        <v>2310951</v>
      </c>
      <c r="C512" t="s">
        <v>144</v>
      </c>
      <c r="D512" t="s">
        <v>330</v>
      </c>
      <c r="E512" t="s">
        <v>424</v>
      </c>
      <c r="F512">
        <v>10577</v>
      </c>
      <c r="O512">
        <v>96045</v>
      </c>
      <c r="P512">
        <v>0.26</v>
      </c>
      <c r="Q512">
        <f t="shared" si="12"/>
        <v>9.08</v>
      </c>
      <c r="R512">
        <f>ROUND(Q512*VLOOKUP(A512,IPCA!$D$2:$F$6,3,0),2)</f>
        <v>10.48</v>
      </c>
      <c r="Z512">
        <v>0</v>
      </c>
      <c r="AA512">
        <v>0</v>
      </c>
      <c r="AB512">
        <v>0</v>
      </c>
      <c r="AC512">
        <v>0</v>
      </c>
      <c r="AD512" t="s">
        <v>423</v>
      </c>
      <c r="AE512" t="s">
        <v>423</v>
      </c>
      <c r="AF512">
        <v>7</v>
      </c>
      <c r="AG512">
        <v>7</v>
      </c>
      <c r="AH512" s="9">
        <f t="shared" si="13"/>
        <v>0.59099999999999997</v>
      </c>
    </row>
    <row r="513" spans="1:34" x14ac:dyDescent="0.3">
      <c r="A513">
        <v>2021</v>
      </c>
      <c r="B513">
        <v>2311009</v>
      </c>
      <c r="C513" t="s">
        <v>145</v>
      </c>
      <c r="D513" t="s">
        <v>331</v>
      </c>
      <c r="E513" t="s">
        <v>429</v>
      </c>
      <c r="F513">
        <v>12059</v>
      </c>
      <c r="O513">
        <v>351154.93</v>
      </c>
      <c r="P513">
        <v>0.83</v>
      </c>
      <c r="Q513">
        <f t="shared" si="12"/>
        <v>29.12</v>
      </c>
      <c r="R513">
        <f>ROUND(Q513*VLOOKUP(A513,IPCA!$D$2:$F$6,3,0),2)</f>
        <v>33.61</v>
      </c>
      <c r="Z513">
        <v>0</v>
      </c>
      <c r="AA513">
        <v>15</v>
      </c>
      <c r="AB513">
        <v>16074.66</v>
      </c>
      <c r="AC513">
        <v>18554.04</v>
      </c>
      <c r="AD513">
        <v>1071.6400000000001</v>
      </c>
      <c r="AE513">
        <v>1236.94</v>
      </c>
      <c r="AF513">
        <v>14</v>
      </c>
      <c r="AG513">
        <v>29</v>
      </c>
      <c r="AH513" s="9">
        <f t="shared" si="13"/>
        <v>0.58099999999999996</v>
      </c>
    </row>
    <row r="514" spans="1:34" x14ac:dyDescent="0.3">
      <c r="A514">
        <v>2021</v>
      </c>
      <c r="B514">
        <v>2311108</v>
      </c>
      <c r="C514" t="s">
        <v>146</v>
      </c>
      <c r="D514" t="s">
        <v>332</v>
      </c>
      <c r="E514" t="s">
        <v>418</v>
      </c>
      <c r="F514">
        <v>16873</v>
      </c>
      <c r="O514">
        <v>97736.98</v>
      </c>
      <c r="P514">
        <v>0.17</v>
      </c>
      <c r="Q514">
        <f t="shared" si="12"/>
        <v>5.79</v>
      </c>
      <c r="R514">
        <f>ROUND(Q514*VLOOKUP(A514,IPCA!$D$2:$F$6,3,0),2)</f>
        <v>6.68</v>
      </c>
      <c r="Z514">
        <v>4</v>
      </c>
      <c r="AA514">
        <v>5</v>
      </c>
      <c r="AB514">
        <v>7789</v>
      </c>
      <c r="AC514">
        <v>8990.39</v>
      </c>
      <c r="AD514">
        <v>1557.8</v>
      </c>
      <c r="AE514">
        <v>1798.08</v>
      </c>
      <c r="AF514">
        <v>12</v>
      </c>
      <c r="AG514">
        <v>17</v>
      </c>
      <c r="AH514" s="9">
        <f t="shared" si="13"/>
        <v>0.622</v>
      </c>
    </row>
    <row r="515" spans="1:34" x14ac:dyDescent="0.3">
      <c r="A515">
        <v>2021</v>
      </c>
      <c r="B515">
        <v>2311207</v>
      </c>
      <c r="C515" t="s">
        <v>147</v>
      </c>
      <c r="D515" t="s">
        <v>333</v>
      </c>
      <c r="E515" t="s">
        <v>418</v>
      </c>
      <c r="F515">
        <v>8945</v>
      </c>
      <c r="O515">
        <v>0</v>
      </c>
      <c r="P515">
        <v>0</v>
      </c>
      <c r="Q515">
        <f t="shared" ref="Q515:Q578" si="14">ROUND(O515/F515,2)</f>
        <v>0</v>
      </c>
      <c r="R515">
        <f>ROUND(Q515*VLOOKUP(A515,IPCA!$D$2:$F$6,3,0),2)</f>
        <v>0</v>
      </c>
      <c r="Z515">
        <v>3</v>
      </c>
      <c r="AA515">
        <v>13</v>
      </c>
      <c r="AB515">
        <v>16224.16</v>
      </c>
      <c r="AC515">
        <v>18726.599999999999</v>
      </c>
      <c r="AD515">
        <v>1248.01</v>
      </c>
      <c r="AE515">
        <v>1440.51</v>
      </c>
      <c r="AF515">
        <v>11</v>
      </c>
      <c r="AG515">
        <v>24</v>
      </c>
      <c r="AH515" s="9">
        <f t="shared" si="13"/>
        <v>0.56200000000000006</v>
      </c>
    </row>
    <row r="516" spans="1:34" x14ac:dyDescent="0.3">
      <c r="A516">
        <v>2021</v>
      </c>
      <c r="B516">
        <v>2311231</v>
      </c>
      <c r="C516" t="s">
        <v>148</v>
      </c>
      <c r="D516" t="s">
        <v>334</v>
      </c>
      <c r="E516" t="s">
        <v>425</v>
      </c>
      <c r="F516">
        <v>5987</v>
      </c>
      <c r="O516">
        <v>276949.03999999998</v>
      </c>
      <c r="P516">
        <v>0.91</v>
      </c>
      <c r="Q516">
        <f t="shared" si="14"/>
        <v>46.26</v>
      </c>
      <c r="R516">
        <f>ROUND(Q516*VLOOKUP(A516,IPCA!$D$2:$F$6,3,0),2)</f>
        <v>53.4</v>
      </c>
      <c r="Z516">
        <v>1</v>
      </c>
      <c r="AA516">
        <v>0</v>
      </c>
      <c r="AB516">
        <v>0</v>
      </c>
      <c r="AC516">
        <v>0</v>
      </c>
      <c r="AD516" t="s">
        <v>423</v>
      </c>
      <c r="AE516" t="s">
        <v>423</v>
      </c>
      <c r="AF516">
        <v>4</v>
      </c>
      <c r="AG516">
        <v>4</v>
      </c>
      <c r="AH516" s="9">
        <f t="shared" si="13"/>
        <v>0.60399999999999998</v>
      </c>
    </row>
    <row r="517" spans="1:34" x14ac:dyDescent="0.3">
      <c r="A517">
        <v>2021</v>
      </c>
      <c r="B517">
        <v>2311264</v>
      </c>
      <c r="C517" t="s">
        <v>149</v>
      </c>
      <c r="D517" t="s">
        <v>335</v>
      </c>
      <c r="E517" t="s">
        <v>422</v>
      </c>
      <c r="F517">
        <v>20189</v>
      </c>
      <c r="O517">
        <v>122776.52</v>
      </c>
      <c r="P517">
        <v>0.16</v>
      </c>
      <c r="Q517">
        <f t="shared" si="14"/>
        <v>6.08</v>
      </c>
      <c r="R517">
        <f>ROUND(Q517*VLOOKUP(A517,IPCA!$D$2:$F$6,3,0),2)</f>
        <v>7.02</v>
      </c>
      <c r="Z517">
        <v>2</v>
      </c>
      <c r="AA517">
        <v>0</v>
      </c>
      <c r="AB517">
        <v>0</v>
      </c>
      <c r="AC517">
        <v>0</v>
      </c>
      <c r="AD517" t="s">
        <v>423</v>
      </c>
      <c r="AE517" t="s">
        <v>423</v>
      </c>
      <c r="AF517">
        <v>14</v>
      </c>
      <c r="AG517">
        <v>14</v>
      </c>
      <c r="AH517" s="9">
        <f t="shared" si="13"/>
        <v>0.59399999999999997</v>
      </c>
    </row>
    <row r="518" spans="1:34" x14ac:dyDescent="0.3">
      <c r="A518">
        <v>2021</v>
      </c>
      <c r="B518">
        <v>2311306</v>
      </c>
      <c r="C518" t="s">
        <v>150</v>
      </c>
      <c r="D518" t="s">
        <v>336</v>
      </c>
      <c r="E518" t="s">
        <v>430</v>
      </c>
      <c r="F518">
        <v>83866</v>
      </c>
      <c r="O518">
        <v>868676.33</v>
      </c>
      <c r="P518">
        <v>0.39</v>
      </c>
      <c r="Q518">
        <f t="shared" si="14"/>
        <v>10.36</v>
      </c>
      <c r="R518">
        <f>ROUND(Q518*VLOOKUP(A518,IPCA!$D$2:$F$6,3,0),2)</f>
        <v>11.96</v>
      </c>
      <c r="Z518">
        <v>22</v>
      </c>
      <c r="AA518">
        <v>113</v>
      </c>
      <c r="AB518">
        <v>143083.73000000001</v>
      </c>
      <c r="AC518">
        <v>165153.17000000001</v>
      </c>
      <c r="AD518">
        <v>1266.23</v>
      </c>
      <c r="AE518">
        <v>1461.53</v>
      </c>
      <c r="AF518">
        <v>318</v>
      </c>
      <c r="AG518">
        <v>431</v>
      </c>
      <c r="AH518" s="9">
        <f t="shared" si="13"/>
        <v>0.65900000000000003</v>
      </c>
    </row>
    <row r="519" spans="1:34" x14ac:dyDescent="0.3">
      <c r="A519">
        <v>2021</v>
      </c>
      <c r="B519">
        <v>2311355</v>
      </c>
      <c r="C519" t="s">
        <v>151</v>
      </c>
      <c r="D519" t="s">
        <v>337</v>
      </c>
      <c r="E519" t="s">
        <v>421</v>
      </c>
      <c r="F519">
        <v>15929</v>
      </c>
      <c r="O519">
        <v>1195306.08</v>
      </c>
      <c r="P519">
        <v>2.06</v>
      </c>
      <c r="Q519">
        <f t="shared" si="14"/>
        <v>75.040000000000006</v>
      </c>
      <c r="R519">
        <f>ROUND(Q519*VLOOKUP(A519,IPCA!$D$2:$F$6,3,0),2)</f>
        <v>86.61</v>
      </c>
      <c r="Z519">
        <v>4</v>
      </c>
      <c r="AA519">
        <v>1</v>
      </c>
      <c r="AB519">
        <v>875.17</v>
      </c>
      <c r="AC519">
        <v>1010.16</v>
      </c>
      <c r="AD519">
        <v>875.17</v>
      </c>
      <c r="AE519">
        <v>1010.16</v>
      </c>
      <c r="AF519">
        <v>10</v>
      </c>
      <c r="AG519">
        <v>11</v>
      </c>
      <c r="AH519" s="9">
        <f t="shared" si="13"/>
        <v>0.59099999999999997</v>
      </c>
    </row>
    <row r="520" spans="1:34" x14ac:dyDescent="0.3">
      <c r="A520">
        <v>2021</v>
      </c>
      <c r="B520">
        <v>2311405</v>
      </c>
      <c r="C520" t="s">
        <v>152</v>
      </c>
      <c r="D520" t="s">
        <v>338</v>
      </c>
      <c r="E520" t="s">
        <v>430</v>
      </c>
      <c r="F520">
        <v>81388</v>
      </c>
      <c r="O520">
        <v>897395.92</v>
      </c>
      <c r="P520">
        <v>0.39</v>
      </c>
      <c r="Q520">
        <f t="shared" si="14"/>
        <v>11.03</v>
      </c>
      <c r="R520">
        <f>ROUND(Q520*VLOOKUP(A520,IPCA!$D$2:$F$6,3,0),2)</f>
        <v>12.73</v>
      </c>
      <c r="Z520">
        <v>17</v>
      </c>
      <c r="AA520">
        <v>70</v>
      </c>
      <c r="AB520">
        <v>77614.47</v>
      </c>
      <c r="AC520">
        <v>89585.84</v>
      </c>
      <c r="AD520">
        <v>1108.78</v>
      </c>
      <c r="AE520">
        <v>1279.8</v>
      </c>
      <c r="AF520">
        <v>231</v>
      </c>
      <c r="AG520">
        <v>301</v>
      </c>
      <c r="AH520" s="9">
        <f t="shared" si="13"/>
        <v>0.64200000000000002</v>
      </c>
    </row>
    <row r="521" spans="1:34" x14ac:dyDescent="0.3">
      <c r="A521">
        <v>2021</v>
      </c>
      <c r="B521">
        <v>2311504</v>
      </c>
      <c r="C521" t="s">
        <v>153</v>
      </c>
      <c r="D521" t="s">
        <v>339</v>
      </c>
      <c r="E521" t="s">
        <v>425</v>
      </c>
      <c r="F521">
        <v>20834</v>
      </c>
      <c r="O521">
        <v>963381.94</v>
      </c>
      <c r="P521">
        <v>1.28</v>
      </c>
      <c r="Q521">
        <f t="shared" si="14"/>
        <v>46.24</v>
      </c>
      <c r="R521">
        <f>ROUND(Q521*VLOOKUP(A521,IPCA!$D$2:$F$6,3,0),2)</f>
        <v>53.37</v>
      </c>
      <c r="Z521">
        <v>4</v>
      </c>
      <c r="AA521">
        <v>11</v>
      </c>
      <c r="AB521">
        <v>9979.5499999999993</v>
      </c>
      <c r="AC521">
        <v>11518.81</v>
      </c>
      <c r="AD521">
        <v>907.23</v>
      </c>
      <c r="AE521">
        <v>1047.1600000000001</v>
      </c>
      <c r="AF521">
        <v>33</v>
      </c>
      <c r="AG521">
        <v>44</v>
      </c>
      <c r="AH521" s="9">
        <f t="shared" si="13"/>
        <v>0.622</v>
      </c>
    </row>
    <row r="522" spans="1:34" x14ac:dyDescent="0.3">
      <c r="A522">
        <v>2021</v>
      </c>
      <c r="B522">
        <v>2311603</v>
      </c>
      <c r="C522" t="s">
        <v>154</v>
      </c>
      <c r="D522" t="s">
        <v>340</v>
      </c>
      <c r="E522" t="s">
        <v>419</v>
      </c>
      <c r="F522">
        <v>27247</v>
      </c>
      <c r="O522">
        <v>2900270.52</v>
      </c>
      <c r="P522">
        <v>3.1</v>
      </c>
      <c r="Q522">
        <f t="shared" si="14"/>
        <v>106.44</v>
      </c>
      <c r="R522">
        <f>ROUND(Q522*VLOOKUP(A522,IPCA!$D$2:$F$6,3,0),2)</f>
        <v>122.86</v>
      </c>
      <c r="Z522">
        <v>4</v>
      </c>
      <c r="AA522">
        <v>58</v>
      </c>
      <c r="AB522">
        <v>79805.19</v>
      </c>
      <c r="AC522">
        <v>92114.46</v>
      </c>
      <c r="AD522">
        <v>1375.95</v>
      </c>
      <c r="AE522">
        <v>1588.18</v>
      </c>
      <c r="AF522">
        <v>67</v>
      </c>
      <c r="AG522">
        <v>125</v>
      </c>
      <c r="AH522" s="9">
        <f t="shared" si="13"/>
        <v>0.626</v>
      </c>
    </row>
    <row r="523" spans="1:34" x14ac:dyDescent="0.3">
      <c r="A523">
        <v>2021</v>
      </c>
      <c r="B523">
        <v>2311702</v>
      </c>
      <c r="C523" t="s">
        <v>155</v>
      </c>
      <c r="D523" t="s">
        <v>341</v>
      </c>
      <c r="E523" t="s">
        <v>424</v>
      </c>
      <c r="F523">
        <v>18647</v>
      </c>
      <c r="O523">
        <v>651167.17000000004</v>
      </c>
      <c r="P523">
        <v>1.1399999999999999</v>
      </c>
      <c r="Q523">
        <f t="shared" si="14"/>
        <v>34.92</v>
      </c>
      <c r="R523">
        <f>ROUND(Q523*VLOOKUP(A523,IPCA!$D$2:$F$6,3,0),2)</f>
        <v>40.31</v>
      </c>
      <c r="Z523">
        <v>10</v>
      </c>
      <c r="AA523">
        <v>54</v>
      </c>
      <c r="AB523">
        <v>81963.600000000006</v>
      </c>
      <c r="AC523">
        <v>94605.78</v>
      </c>
      <c r="AD523">
        <v>1517.84</v>
      </c>
      <c r="AE523">
        <v>1751.96</v>
      </c>
      <c r="AF523">
        <v>35</v>
      </c>
      <c r="AG523">
        <v>89</v>
      </c>
      <c r="AH523" s="9">
        <f t="shared" si="13"/>
        <v>0.60099999999999998</v>
      </c>
    </row>
    <row r="524" spans="1:34" x14ac:dyDescent="0.3">
      <c r="A524">
        <v>2021</v>
      </c>
      <c r="B524">
        <v>2311801</v>
      </c>
      <c r="C524" t="s">
        <v>156</v>
      </c>
      <c r="D524" t="s">
        <v>342</v>
      </c>
      <c r="E524" t="s">
        <v>425</v>
      </c>
      <c r="F524">
        <v>72717</v>
      </c>
      <c r="O524">
        <v>1008657.71</v>
      </c>
      <c r="P524">
        <v>0.45</v>
      </c>
      <c r="Q524">
        <f t="shared" si="14"/>
        <v>13.87</v>
      </c>
      <c r="R524">
        <f>ROUND(Q524*VLOOKUP(A524,IPCA!$D$2:$F$6,3,0),2)</f>
        <v>16.010000000000002</v>
      </c>
      <c r="Z524">
        <v>30</v>
      </c>
      <c r="AA524">
        <v>70</v>
      </c>
      <c r="AB524">
        <v>81233.539999999994</v>
      </c>
      <c r="AC524">
        <v>93763.12</v>
      </c>
      <c r="AD524">
        <v>1160.48</v>
      </c>
      <c r="AE524">
        <v>1339.47</v>
      </c>
      <c r="AF524">
        <v>278</v>
      </c>
      <c r="AG524">
        <v>348</v>
      </c>
      <c r="AH524" s="9">
        <f t="shared" si="13"/>
        <v>0.67400000000000004</v>
      </c>
    </row>
    <row r="525" spans="1:34" x14ac:dyDescent="0.3">
      <c r="A525">
        <v>2021</v>
      </c>
      <c r="B525">
        <v>2311900</v>
      </c>
      <c r="C525" t="s">
        <v>157</v>
      </c>
      <c r="D525" t="s">
        <v>343</v>
      </c>
      <c r="E525" t="s">
        <v>421</v>
      </c>
      <c r="F525">
        <v>14007</v>
      </c>
      <c r="O525">
        <v>133980</v>
      </c>
      <c r="P525">
        <v>0.27</v>
      </c>
      <c r="Q525">
        <f t="shared" si="14"/>
        <v>9.57</v>
      </c>
      <c r="R525">
        <f>ROUND(Q525*VLOOKUP(A525,IPCA!$D$2:$F$6,3,0),2)</f>
        <v>11.05</v>
      </c>
      <c r="Z525">
        <v>2</v>
      </c>
      <c r="AA525">
        <v>1</v>
      </c>
      <c r="AB525">
        <v>1100</v>
      </c>
      <c r="AC525">
        <v>1269.67</v>
      </c>
      <c r="AD525">
        <v>1100</v>
      </c>
      <c r="AE525">
        <v>1269.67</v>
      </c>
      <c r="AF525">
        <v>8</v>
      </c>
      <c r="AG525">
        <v>9</v>
      </c>
      <c r="AH525" s="9">
        <f t="shared" si="13"/>
        <v>0.57499999999999996</v>
      </c>
    </row>
    <row r="526" spans="1:34" x14ac:dyDescent="0.3">
      <c r="A526">
        <v>2021</v>
      </c>
      <c r="B526">
        <v>2311959</v>
      </c>
      <c r="C526" t="s">
        <v>158</v>
      </c>
      <c r="D526" t="s">
        <v>344</v>
      </c>
      <c r="E526" t="s">
        <v>418</v>
      </c>
      <c r="F526">
        <v>16534</v>
      </c>
      <c r="O526">
        <v>161583.72</v>
      </c>
      <c r="P526">
        <v>0.27</v>
      </c>
      <c r="Q526">
        <f t="shared" si="14"/>
        <v>9.77</v>
      </c>
      <c r="R526">
        <f>ROUND(Q526*VLOOKUP(A526,IPCA!$D$2:$F$6,3,0),2)</f>
        <v>11.28</v>
      </c>
      <c r="Z526">
        <v>0</v>
      </c>
      <c r="AA526">
        <v>3</v>
      </c>
      <c r="AB526">
        <v>4493.51</v>
      </c>
      <c r="AC526">
        <v>5186.6000000000004</v>
      </c>
      <c r="AD526">
        <v>1497.84</v>
      </c>
      <c r="AE526">
        <v>1728.87</v>
      </c>
      <c r="AF526">
        <v>8</v>
      </c>
      <c r="AG526">
        <v>11</v>
      </c>
      <c r="AH526" s="9">
        <f t="shared" si="13"/>
        <v>0.54</v>
      </c>
    </row>
    <row r="527" spans="1:34" x14ac:dyDescent="0.3">
      <c r="A527">
        <v>2021</v>
      </c>
      <c r="B527">
        <v>2312007</v>
      </c>
      <c r="C527" t="s">
        <v>159</v>
      </c>
      <c r="D527" t="s">
        <v>345</v>
      </c>
      <c r="E527" t="s">
        <v>424</v>
      </c>
      <c r="F527">
        <v>30573</v>
      </c>
      <c r="O527">
        <v>75999.33</v>
      </c>
      <c r="P527">
        <v>0.1</v>
      </c>
      <c r="Q527">
        <f t="shared" si="14"/>
        <v>2.4900000000000002</v>
      </c>
      <c r="R527">
        <f>ROUND(Q527*VLOOKUP(A527,IPCA!$D$2:$F$6,3,0),2)</f>
        <v>2.87</v>
      </c>
      <c r="Z527">
        <v>12</v>
      </c>
      <c r="AA527">
        <v>11</v>
      </c>
      <c r="AB527">
        <v>18941.62</v>
      </c>
      <c r="AC527">
        <v>21863.200000000001</v>
      </c>
      <c r="AD527">
        <v>1721.97</v>
      </c>
      <c r="AE527">
        <v>1987.56</v>
      </c>
      <c r="AF527">
        <v>40</v>
      </c>
      <c r="AG527">
        <v>51</v>
      </c>
      <c r="AH527" s="9">
        <f t="shared" si="13"/>
        <v>0.58699999999999997</v>
      </c>
    </row>
    <row r="528" spans="1:34" x14ac:dyDescent="0.3">
      <c r="A528">
        <v>2021</v>
      </c>
      <c r="B528">
        <v>2312106</v>
      </c>
      <c r="C528" t="s">
        <v>160</v>
      </c>
      <c r="D528" t="s">
        <v>346</v>
      </c>
      <c r="E528" t="s">
        <v>418</v>
      </c>
      <c r="F528">
        <v>16976</v>
      </c>
      <c r="O528">
        <v>0</v>
      </c>
      <c r="P528">
        <v>0</v>
      </c>
      <c r="Q528">
        <f t="shared" si="14"/>
        <v>0</v>
      </c>
      <c r="R528">
        <f>ROUND(Q528*VLOOKUP(A528,IPCA!$D$2:$F$6,3,0),2)</f>
        <v>0</v>
      </c>
      <c r="Z528">
        <v>1</v>
      </c>
      <c r="AA528">
        <v>14</v>
      </c>
      <c r="AB528">
        <v>13239.2</v>
      </c>
      <c r="AC528">
        <v>15281.23</v>
      </c>
      <c r="AD528">
        <v>945.66</v>
      </c>
      <c r="AE528">
        <v>1091.52</v>
      </c>
      <c r="AF528">
        <v>15</v>
      </c>
      <c r="AG528">
        <v>29</v>
      </c>
      <c r="AH528" s="9">
        <f t="shared" si="13"/>
        <v>0.61199999999999999</v>
      </c>
    </row>
    <row r="529" spans="1:34" x14ac:dyDescent="0.3">
      <c r="A529">
        <v>2021</v>
      </c>
      <c r="B529">
        <v>2312205</v>
      </c>
      <c r="C529" t="s">
        <v>161</v>
      </c>
      <c r="D529" t="s">
        <v>347</v>
      </c>
      <c r="E529" t="s">
        <v>429</v>
      </c>
      <c r="F529">
        <v>40393</v>
      </c>
      <c r="O529">
        <v>508633.2</v>
      </c>
      <c r="P529">
        <v>0.39</v>
      </c>
      <c r="Q529">
        <f t="shared" si="14"/>
        <v>12.59</v>
      </c>
      <c r="R529">
        <f>ROUND(Q529*VLOOKUP(A529,IPCA!$D$2:$F$6,3,0),2)</f>
        <v>14.53</v>
      </c>
      <c r="Z529">
        <v>16</v>
      </c>
      <c r="AA529">
        <v>100</v>
      </c>
      <c r="AB529">
        <v>138434.57999999999</v>
      </c>
      <c r="AC529">
        <v>159786.93</v>
      </c>
      <c r="AD529">
        <v>1384.35</v>
      </c>
      <c r="AE529">
        <v>1597.87</v>
      </c>
      <c r="AF529">
        <v>75</v>
      </c>
      <c r="AG529">
        <v>175</v>
      </c>
      <c r="AH529" s="9">
        <f t="shared" si="13"/>
        <v>0.61599999999999999</v>
      </c>
    </row>
    <row r="530" spans="1:34" x14ac:dyDescent="0.3">
      <c r="A530">
        <v>2021</v>
      </c>
      <c r="B530">
        <v>2312304</v>
      </c>
      <c r="C530" t="s">
        <v>162</v>
      </c>
      <c r="D530" t="s">
        <v>348</v>
      </c>
      <c r="E530" t="s">
        <v>432</v>
      </c>
      <c r="F530">
        <v>47403</v>
      </c>
      <c r="O530">
        <v>72905.38</v>
      </c>
      <c r="P530">
        <v>0.06</v>
      </c>
      <c r="Q530">
        <f t="shared" si="14"/>
        <v>1.54</v>
      </c>
      <c r="R530">
        <f>ROUND(Q530*VLOOKUP(A530,IPCA!$D$2:$F$6,3,0),2)</f>
        <v>1.78</v>
      </c>
      <c r="Z530">
        <v>10</v>
      </c>
      <c r="AA530">
        <v>107</v>
      </c>
      <c r="AB530">
        <v>122261.64</v>
      </c>
      <c r="AC530">
        <v>141119.45000000001</v>
      </c>
      <c r="AD530">
        <v>1142.6300000000001</v>
      </c>
      <c r="AE530">
        <v>1318.87</v>
      </c>
      <c r="AF530">
        <v>111</v>
      </c>
      <c r="AG530">
        <v>218</v>
      </c>
      <c r="AH530" s="9">
        <f t="shared" si="13"/>
        <v>0.61099999999999999</v>
      </c>
    </row>
    <row r="531" spans="1:34" x14ac:dyDescent="0.3">
      <c r="A531">
        <v>2021</v>
      </c>
      <c r="B531">
        <v>2312403</v>
      </c>
      <c r="C531" t="s">
        <v>163</v>
      </c>
      <c r="D531" t="s">
        <v>349</v>
      </c>
      <c r="E531" t="s">
        <v>427</v>
      </c>
      <c r="F531">
        <v>53154</v>
      </c>
      <c r="O531">
        <v>1278536.45</v>
      </c>
      <c r="P531">
        <v>0.32</v>
      </c>
      <c r="Q531">
        <f t="shared" si="14"/>
        <v>24.05</v>
      </c>
      <c r="R531">
        <f>ROUND(Q531*VLOOKUP(A531,IPCA!$D$2:$F$6,3,0),2)</f>
        <v>27.76</v>
      </c>
      <c r="Z531">
        <v>12</v>
      </c>
      <c r="AA531">
        <v>54</v>
      </c>
      <c r="AB531">
        <v>81185.19</v>
      </c>
      <c r="AC531">
        <v>93707.31</v>
      </c>
      <c r="AD531">
        <v>1503.43</v>
      </c>
      <c r="AE531">
        <v>1735.32</v>
      </c>
      <c r="AF531">
        <v>134</v>
      </c>
      <c r="AG531">
        <v>188</v>
      </c>
      <c r="AH531" s="9">
        <f t="shared" si="13"/>
        <v>0.66500000000000004</v>
      </c>
    </row>
    <row r="532" spans="1:34" x14ac:dyDescent="0.3">
      <c r="A532">
        <v>2021</v>
      </c>
      <c r="B532">
        <v>2312502</v>
      </c>
      <c r="C532" t="s">
        <v>164</v>
      </c>
      <c r="D532" t="s">
        <v>350</v>
      </c>
      <c r="E532" t="s">
        <v>425</v>
      </c>
      <c r="F532">
        <v>6003</v>
      </c>
      <c r="O532">
        <v>0</v>
      </c>
      <c r="P532">
        <v>0</v>
      </c>
      <c r="Q532">
        <f t="shared" si="14"/>
        <v>0</v>
      </c>
      <c r="R532">
        <f>ROUND(Q532*VLOOKUP(A532,IPCA!$D$2:$F$6,3,0),2)</f>
        <v>0</v>
      </c>
      <c r="Z532">
        <v>0</v>
      </c>
      <c r="AA532">
        <v>22</v>
      </c>
      <c r="AB532">
        <v>33433.46</v>
      </c>
      <c r="AC532">
        <v>38590.28</v>
      </c>
      <c r="AD532">
        <v>1519.7</v>
      </c>
      <c r="AE532">
        <v>1754.1</v>
      </c>
      <c r="AF532">
        <v>2</v>
      </c>
      <c r="AG532">
        <v>24</v>
      </c>
      <c r="AH532" s="9">
        <f t="shared" si="13"/>
        <v>0.65400000000000003</v>
      </c>
    </row>
    <row r="533" spans="1:34" x14ac:dyDescent="0.3">
      <c r="A533">
        <v>2021</v>
      </c>
      <c r="B533">
        <v>2312601</v>
      </c>
      <c r="C533" t="s">
        <v>165</v>
      </c>
      <c r="D533" t="s">
        <v>351</v>
      </c>
      <c r="E533" t="s">
        <v>427</v>
      </c>
      <c r="F533">
        <v>10941</v>
      </c>
      <c r="O533">
        <v>16800</v>
      </c>
      <c r="P533">
        <v>0.04</v>
      </c>
      <c r="Q533">
        <f t="shared" si="14"/>
        <v>1.54</v>
      </c>
      <c r="R533">
        <f>ROUND(Q533*VLOOKUP(A533,IPCA!$D$2:$F$6,3,0),2)</f>
        <v>1.78</v>
      </c>
      <c r="Z533">
        <v>3</v>
      </c>
      <c r="AA533">
        <v>7</v>
      </c>
      <c r="AB533">
        <v>8753.2000000000007</v>
      </c>
      <c r="AC533">
        <v>10103.31</v>
      </c>
      <c r="AD533">
        <v>1250.46</v>
      </c>
      <c r="AE533">
        <v>1443.33</v>
      </c>
      <c r="AF533">
        <v>12</v>
      </c>
      <c r="AG533">
        <v>19</v>
      </c>
      <c r="AH533" s="9">
        <f t="shared" si="13"/>
        <v>0.62</v>
      </c>
    </row>
    <row r="534" spans="1:34" x14ac:dyDescent="0.3">
      <c r="A534">
        <v>2021</v>
      </c>
      <c r="B534">
        <v>2312700</v>
      </c>
      <c r="C534" t="s">
        <v>166</v>
      </c>
      <c r="D534" t="s">
        <v>352</v>
      </c>
      <c r="E534" t="s">
        <v>430</v>
      </c>
      <c r="F534">
        <v>24354</v>
      </c>
      <c r="O534">
        <v>255855.3</v>
      </c>
      <c r="P534">
        <v>0.37</v>
      </c>
      <c r="Q534">
        <f t="shared" si="14"/>
        <v>10.51</v>
      </c>
      <c r="R534">
        <f>ROUND(Q534*VLOOKUP(A534,IPCA!$D$2:$F$6,3,0),2)</f>
        <v>12.13</v>
      </c>
      <c r="Z534">
        <v>5</v>
      </c>
      <c r="AA534">
        <v>6</v>
      </c>
      <c r="AB534">
        <v>4996.0200000000004</v>
      </c>
      <c r="AC534">
        <v>5766.61</v>
      </c>
      <c r="AD534">
        <v>832.67</v>
      </c>
      <c r="AE534">
        <v>961.1</v>
      </c>
      <c r="AF534">
        <v>59</v>
      </c>
      <c r="AG534">
        <v>65</v>
      </c>
      <c r="AH534" s="9">
        <f t="shared" si="13"/>
        <v>0.61899999999999999</v>
      </c>
    </row>
    <row r="535" spans="1:34" x14ac:dyDescent="0.3">
      <c r="A535">
        <v>2021</v>
      </c>
      <c r="B535">
        <v>2312809</v>
      </c>
      <c r="C535" t="s">
        <v>167</v>
      </c>
      <c r="D535" t="s">
        <v>353</v>
      </c>
      <c r="E535" t="s">
        <v>424</v>
      </c>
      <c r="F535">
        <v>7227</v>
      </c>
      <c r="O535">
        <v>254213.27</v>
      </c>
      <c r="P535">
        <v>0.87</v>
      </c>
      <c r="Q535">
        <f t="shared" si="14"/>
        <v>35.18</v>
      </c>
      <c r="R535">
        <f>ROUND(Q535*VLOOKUP(A535,IPCA!$D$2:$F$6,3,0),2)</f>
        <v>40.61</v>
      </c>
      <c r="Z535">
        <v>1</v>
      </c>
      <c r="AA535">
        <v>0</v>
      </c>
      <c r="AB535">
        <v>0</v>
      </c>
      <c r="AC535">
        <v>0</v>
      </c>
      <c r="AD535" t="s">
        <v>423</v>
      </c>
      <c r="AE535" t="s">
        <v>423</v>
      </c>
      <c r="AF535">
        <v>7</v>
      </c>
      <c r="AG535">
        <v>7</v>
      </c>
      <c r="AH535" s="9">
        <f t="shared" si="13"/>
        <v>0.60299999999999998</v>
      </c>
    </row>
    <row r="536" spans="1:34" x14ac:dyDescent="0.3">
      <c r="A536">
        <v>2021</v>
      </c>
      <c r="B536">
        <v>2312908</v>
      </c>
      <c r="C536" t="s">
        <v>168</v>
      </c>
      <c r="D536" t="s">
        <v>354</v>
      </c>
      <c r="E536" t="s">
        <v>424</v>
      </c>
      <c r="F536">
        <v>201792</v>
      </c>
      <c r="O536">
        <v>4500115.67</v>
      </c>
      <c r="P536">
        <v>0.5</v>
      </c>
      <c r="Q536">
        <f t="shared" si="14"/>
        <v>22.3</v>
      </c>
      <c r="R536">
        <f>ROUND(Q536*VLOOKUP(A536,IPCA!$D$2:$F$6,3,0),2)</f>
        <v>25.74</v>
      </c>
      <c r="Z536">
        <v>111</v>
      </c>
      <c r="AA536">
        <v>366</v>
      </c>
      <c r="AB536">
        <v>480599.47</v>
      </c>
      <c r="AC536">
        <v>554727.81999999995</v>
      </c>
      <c r="AD536">
        <v>1313.11</v>
      </c>
      <c r="AE536">
        <v>1515.65</v>
      </c>
      <c r="AF536">
        <v>974</v>
      </c>
      <c r="AG536">
        <v>1340</v>
      </c>
      <c r="AH536" s="9">
        <f t="shared" si="13"/>
        <v>0.71399999999999997</v>
      </c>
    </row>
    <row r="537" spans="1:34" x14ac:dyDescent="0.3">
      <c r="A537">
        <v>2021</v>
      </c>
      <c r="B537">
        <v>2313005</v>
      </c>
      <c r="C537" t="s">
        <v>169</v>
      </c>
      <c r="D537" t="s">
        <v>355</v>
      </c>
      <c r="E537" t="s">
        <v>430</v>
      </c>
      <c r="F537">
        <v>18135</v>
      </c>
      <c r="O537">
        <v>58000</v>
      </c>
      <c r="P537">
        <v>0.08</v>
      </c>
      <c r="Q537">
        <f t="shared" si="14"/>
        <v>3.2</v>
      </c>
      <c r="R537">
        <f>ROUND(Q537*VLOOKUP(A537,IPCA!$D$2:$F$6,3,0),2)</f>
        <v>3.69</v>
      </c>
      <c r="Z537">
        <v>5</v>
      </c>
      <c r="AA537">
        <v>0</v>
      </c>
      <c r="AB537">
        <v>0</v>
      </c>
      <c r="AC537">
        <v>0</v>
      </c>
      <c r="AD537" t="s">
        <v>423</v>
      </c>
      <c r="AE537" t="s">
        <v>423</v>
      </c>
      <c r="AF537">
        <v>33</v>
      </c>
      <c r="AG537">
        <v>33</v>
      </c>
      <c r="AH537" s="9">
        <f t="shared" si="13"/>
        <v>0.625</v>
      </c>
    </row>
    <row r="538" spans="1:34" x14ac:dyDescent="0.3">
      <c r="A538">
        <v>2021</v>
      </c>
      <c r="B538">
        <v>2313104</v>
      </c>
      <c r="C538" t="s">
        <v>170</v>
      </c>
      <c r="D538" t="s">
        <v>356</v>
      </c>
      <c r="E538" t="s">
        <v>425</v>
      </c>
      <c r="F538">
        <v>30615</v>
      </c>
      <c r="O538">
        <v>477825.63</v>
      </c>
      <c r="P538">
        <v>0.54</v>
      </c>
      <c r="Q538">
        <f t="shared" si="14"/>
        <v>15.61</v>
      </c>
      <c r="R538">
        <f>ROUND(Q538*VLOOKUP(A538,IPCA!$D$2:$F$6,3,0),2)</f>
        <v>18.02</v>
      </c>
      <c r="Z538">
        <v>7</v>
      </c>
      <c r="AA538">
        <v>9</v>
      </c>
      <c r="AB538">
        <v>10046.86</v>
      </c>
      <c r="AC538">
        <v>11596.5</v>
      </c>
      <c r="AD538">
        <v>1116.32</v>
      </c>
      <c r="AE538">
        <v>1288.5</v>
      </c>
      <c r="AF538">
        <v>86</v>
      </c>
      <c r="AG538">
        <v>95</v>
      </c>
      <c r="AH538" s="9">
        <f t="shared" si="13"/>
        <v>0.64500000000000002</v>
      </c>
    </row>
    <row r="539" spans="1:34" x14ac:dyDescent="0.3">
      <c r="A539">
        <v>2021</v>
      </c>
      <c r="B539">
        <v>2313203</v>
      </c>
      <c r="C539" t="s">
        <v>171</v>
      </c>
      <c r="D539" t="s">
        <v>357</v>
      </c>
      <c r="E539" t="s">
        <v>429</v>
      </c>
      <c r="F539">
        <v>24910</v>
      </c>
      <c r="O539">
        <v>833767.43</v>
      </c>
      <c r="P539">
        <v>1.1200000000000001</v>
      </c>
      <c r="Q539">
        <f t="shared" si="14"/>
        <v>33.47</v>
      </c>
      <c r="R539">
        <f>ROUND(Q539*VLOOKUP(A539,IPCA!$D$2:$F$6,3,0),2)</f>
        <v>38.630000000000003</v>
      </c>
      <c r="Z539">
        <v>4</v>
      </c>
      <c r="AA539">
        <v>3</v>
      </c>
      <c r="AB539">
        <v>3107.21</v>
      </c>
      <c r="AC539">
        <v>3586.47</v>
      </c>
      <c r="AD539">
        <v>1035.74</v>
      </c>
      <c r="AE539">
        <v>1195.49</v>
      </c>
      <c r="AF539">
        <v>26</v>
      </c>
      <c r="AG539">
        <v>29</v>
      </c>
      <c r="AH539" s="9">
        <f t="shared" si="13"/>
        <v>0.57999999999999996</v>
      </c>
    </row>
    <row r="540" spans="1:34" x14ac:dyDescent="0.3">
      <c r="A540">
        <v>2021</v>
      </c>
      <c r="B540">
        <v>2313252</v>
      </c>
      <c r="C540" t="s">
        <v>172</v>
      </c>
      <c r="D540" t="s">
        <v>358</v>
      </c>
      <c r="E540" t="s">
        <v>418</v>
      </c>
      <c r="F540">
        <v>7613</v>
      </c>
      <c r="O540">
        <v>182390</v>
      </c>
      <c r="P540">
        <v>0.67</v>
      </c>
      <c r="Q540">
        <f t="shared" si="14"/>
        <v>23.96</v>
      </c>
      <c r="R540">
        <f>ROUND(Q540*VLOOKUP(A540,IPCA!$D$2:$F$6,3,0),2)</f>
        <v>27.66</v>
      </c>
      <c r="Z540">
        <v>1</v>
      </c>
      <c r="AA540">
        <v>0</v>
      </c>
      <c r="AB540">
        <v>0</v>
      </c>
      <c r="AC540">
        <v>0</v>
      </c>
      <c r="AD540" t="s">
        <v>423</v>
      </c>
      <c r="AE540" t="s">
        <v>423</v>
      </c>
      <c r="AF540">
        <v>8</v>
      </c>
      <c r="AG540">
        <v>8</v>
      </c>
      <c r="AH540" s="9">
        <f t="shared" si="13"/>
        <v>0.57599999999999996</v>
      </c>
    </row>
    <row r="541" spans="1:34" x14ac:dyDescent="0.3">
      <c r="A541">
        <v>2021</v>
      </c>
      <c r="B541">
        <v>2313302</v>
      </c>
      <c r="C541" t="s">
        <v>173</v>
      </c>
      <c r="D541" t="s">
        <v>359</v>
      </c>
      <c r="E541" t="s">
        <v>422</v>
      </c>
      <c r="F541">
        <v>60759</v>
      </c>
      <c r="O541">
        <v>910378.06</v>
      </c>
      <c r="P541">
        <v>0.52</v>
      </c>
      <c r="Q541">
        <f t="shared" si="14"/>
        <v>14.98</v>
      </c>
      <c r="R541">
        <f>ROUND(Q541*VLOOKUP(A541,IPCA!$D$2:$F$6,3,0),2)</f>
        <v>17.29</v>
      </c>
      <c r="Z541">
        <v>19</v>
      </c>
      <c r="AA541">
        <v>19</v>
      </c>
      <c r="AB541">
        <v>19845.48</v>
      </c>
      <c r="AC541">
        <v>22906.48</v>
      </c>
      <c r="AD541">
        <v>1044.5</v>
      </c>
      <c r="AE541">
        <v>1205.5999999999999</v>
      </c>
      <c r="AF541">
        <v>178</v>
      </c>
      <c r="AG541">
        <v>197</v>
      </c>
      <c r="AH541" s="9">
        <f t="shared" si="13"/>
        <v>0.63300000000000001</v>
      </c>
    </row>
    <row r="542" spans="1:34" x14ac:dyDescent="0.3">
      <c r="A542">
        <v>2021</v>
      </c>
      <c r="B542">
        <v>2313351</v>
      </c>
      <c r="C542" t="s">
        <v>174</v>
      </c>
      <c r="D542" t="s">
        <v>360</v>
      </c>
      <c r="E542" t="s">
        <v>426</v>
      </c>
      <c r="F542">
        <v>17152</v>
      </c>
      <c r="O542">
        <v>0</v>
      </c>
      <c r="P542">
        <v>0</v>
      </c>
      <c r="Q542">
        <f t="shared" si="14"/>
        <v>0</v>
      </c>
      <c r="R542">
        <f>ROUND(Q542*VLOOKUP(A542,IPCA!$D$2:$F$6,3,0),2)</f>
        <v>0</v>
      </c>
      <c r="Z542">
        <v>3</v>
      </c>
      <c r="AA542">
        <v>0</v>
      </c>
      <c r="AB542">
        <v>0</v>
      </c>
      <c r="AC542">
        <v>0</v>
      </c>
      <c r="AD542" t="s">
        <v>423</v>
      </c>
      <c r="AE542" t="s">
        <v>423</v>
      </c>
      <c r="AF542">
        <v>14</v>
      </c>
      <c r="AG542">
        <v>14</v>
      </c>
      <c r="AH542" s="9">
        <f t="shared" si="13"/>
        <v>0.58399999999999996</v>
      </c>
    </row>
    <row r="543" spans="1:34" x14ac:dyDescent="0.3">
      <c r="A543">
        <v>2021</v>
      </c>
      <c r="B543">
        <v>2313401</v>
      </c>
      <c r="C543" t="s">
        <v>175</v>
      </c>
      <c r="D543" t="s">
        <v>361</v>
      </c>
      <c r="E543" t="s">
        <v>432</v>
      </c>
      <c r="F543">
        <v>80389</v>
      </c>
      <c r="O543">
        <v>520315.45</v>
      </c>
      <c r="P543">
        <v>0.22</v>
      </c>
      <c r="Q543">
        <f t="shared" si="14"/>
        <v>6.47</v>
      </c>
      <c r="R543">
        <f>ROUND(Q543*VLOOKUP(A543,IPCA!$D$2:$F$6,3,0),2)</f>
        <v>7.47</v>
      </c>
      <c r="Z543">
        <v>39</v>
      </c>
      <c r="AA543">
        <v>127</v>
      </c>
      <c r="AB543">
        <v>156013.76999999999</v>
      </c>
      <c r="AC543">
        <v>180077.56</v>
      </c>
      <c r="AD543">
        <v>1228.45</v>
      </c>
      <c r="AE543">
        <v>1417.93</v>
      </c>
      <c r="AF543">
        <v>282</v>
      </c>
      <c r="AG543">
        <v>409</v>
      </c>
      <c r="AH543" s="9">
        <f t="shared" si="13"/>
        <v>0.65700000000000003</v>
      </c>
    </row>
    <row r="544" spans="1:34" x14ac:dyDescent="0.3">
      <c r="A544">
        <v>2021</v>
      </c>
      <c r="B544">
        <v>2313500</v>
      </c>
      <c r="C544" t="s">
        <v>176</v>
      </c>
      <c r="D544" t="s">
        <v>362</v>
      </c>
      <c r="E544" t="s">
        <v>427</v>
      </c>
      <c r="F544">
        <v>57797</v>
      </c>
      <c r="O544">
        <v>83924</v>
      </c>
      <c r="P544">
        <v>0.05</v>
      </c>
      <c r="Q544">
        <f t="shared" si="14"/>
        <v>1.45</v>
      </c>
      <c r="R544">
        <f>ROUND(Q544*VLOOKUP(A544,IPCA!$D$2:$F$6,3,0),2)</f>
        <v>1.67</v>
      </c>
      <c r="Z544">
        <v>20</v>
      </c>
      <c r="AA544">
        <v>33</v>
      </c>
      <c r="AB544">
        <v>37507.33</v>
      </c>
      <c r="AC544">
        <v>43292.51</v>
      </c>
      <c r="AD544">
        <v>1136.5899999999999</v>
      </c>
      <c r="AE544">
        <v>1311.89</v>
      </c>
      <c r="AF544">
        <v>78</v>
      </c>
      <c r="AG544">
        <v>111</v>
      </c>
      <c r="AH544" s="9">
        <f t="shared" si="13"/>
        <v>0.60599999999999998</v>
      </c>
    </row>
    <row r="545" spans="1:34" x14ac:dyDescent="0.3">
      <c r="A545">
        <v>2021</v>
      </c>
      <c r="B545">
        <v>2313559</v>
      </c>
      <c r="C545" t="s">
        <v>177</v>
      </c>
      <c r="D545" t="s">
        <v>363</v>
      </c>
      <c r="E545" t="s">
        <v>426</v>
      </c>
      <c r="F545">
        <v>15334</v>
      </c>
      <c r="O545">
        <v>182728.79</v>
      </c>
      <c r="P545">
        <v>0.4</v>
      </c>
      <c r="Q545">
        <f t="shared" si="14"/>
        <v>11.92</v>
      </c>
      <c r="R545">
        <f>ROUND(Q545*VLOOKUP(A545,IPCA!$D$2:$F$6,3,0),2)</f>
        <v>13.76</v>
      </c>
      <c r="Z545">
        <v>3</v>
      </c>
      <c r="AA545">
        <v>0</v>
      </c>
      <c r="AB545">
        <v>0</v>
      </c>
      <c r="AC545">
        <v>0</v>
      </c>
      <c r="AD545" t="s">
        <v>423</v>
      </c>
      <c r="AE545" t="s">
        <v>423</v>
      </c>
      <c r="AF545">
        <v>19</v>
      </c>
      <c r="AG545">
        <v>19</v>
      </c>
      <c r="AH545" s="9">
        <f t="shared" si="13"/>
        <v>0.60599999999999998</v>
      </c>
    </row>
    <row r="546" spans="1:34" x14ac:dyDescent="0.3">
      <c r="A546">
        <v>2021</v>
      </c>
      <c r="B546">
        <v>2313609</v>
      </c>
      <c r="C546" t="s">
        <v>178</v>
      </c>
      <c r="D546" t="s">
        <v>364</v>
      </c>
      <c r="E546" t="s">
        <v>432</v>
      </c>
      <c r="F546">
        <v>32685</v>
      </c>
      <c r="O546">
        <v>901361.55</v>
      </c>
      <c r="P546">
        <v>0.89</v>
      </c>
      <c r="Q546">
        <f t="shared" si="14"/>
        <v>27.58</v>
      </c>
      <c r="R546">
        <f>ROUND(Q546*VLOOKUP(A546,IPCA!$D$2:$F$6,3,0),2)</f>
        <v>31.83</v>
      </c>
      <c r="Z546">
        <v>9</v>
      </c>
      <c r="AA546">
        <v>6</v>
      </c>
      <c r="AB546">
        <v>6823.01</v>
      </c>
      <c r="AC546">
        <v>7875.4</v>
      </c>
      <c r="AD546">
        <v>1137.17</v>
      </c>
      <c r="AE546">
        <v>1312.57</v>
      </c>
      <c r="AF546">
        <v>88</v>
      </c>
      <c r="AG546">
        <v>94</v>
      </c>
      <c r="AH546" s="9">
        <f t="shared" si="13"/>
        <v>0.64800000000000002</v>
      </c>
    </row>
    <row r="547" spans="1:34" x14ac:dyDescent="0.3">
      <c r="A547">
        <v>2021</v>
      </c>
      <c r="B547">
        <v>2313708</v>
      </c>
      <c r="C547" t="s">
        <v>179</v>
      </c>
      <c r="D547" t="s">
        <v>365</v>
      </c>
      <c r="E547" t="s">
        <v>421</v>
      </c>
      <c r="F547">
        <v>6925</v>
      </c>
      <c r="O547">
        <v>207960.07</v>
      </c>
      <c r="P547">
        <v>0.8</v>
      </c>
      <c r="Q547">
        <f t="shared" si="14"/>
        <v>30.03</v>
      </c>
      <c r="R547">
        <f>ROUND(Q547*VLOOKUP(A547,IPCA!$D$2:$F$6,3,0),2)</f>
        <v>34.659999999999997</v>
      </c>
      <c r="Z547">
        <v>0</v>
      </c>
      <c r="AA547">
        <v>3</v>
      </c>
      <c r="AB547">
        <v>3084.27</v>
      </c>
      <c r="AC547">
        <v>3559.99</v>
      </c>
      <c r="AD547">
        <v>1028.0899999999999</v>
      </c>
      <c r="AE547">
        <v>1186.6600000000001</v>
      </c>
      <c r="AF547">
        <v>7</v>
      </c>
      <c r="AG547">
        <v>10</v>
      </c>
      <c r="AH547" s="9">
        <f t="shared" si="13"/>
        <v>0.59099999999999997</v>
      </c>
    </row>
    <row r="548" spans="1:34" x14ac:dyDescent="0.3">
      <c r="A548">
        <v>2021</v>
      </c>
      <c r="B548">
        <v>2313757</v>
      </c>
      <c r="C548" t="s">
        <v>180</v>
      </c>
      <c r="D548" t="s">
        <v>366</v>
      </c>
      <c r="E548" t="s">
        <v>426</v>
      </c>
      <c r="F548">
        <v>17572</v>
      </c>
      <c r="O548">
        <v>47200</v>
      </c>
      <c r="P548">
        <v>0.09</v>
      </c>
      <c r="Q548">
        <f t="shared" si="14"/>
        <v>2.69</v>
      </c>
      <c r="R548">
        <f>ROUND(Q548*VLOOKUP(A548,IPCA!$D$2:$F$6,3,0),2)</f>
        <v>3.1</v>
      </c>
      <c r="Z548">
        <v>2</v>
      </c>
      <c r="AA548">
        <v>0</v>
      </c>
      <c r="AB548">
        <v>0</v>
      </c>
      <c r="AC548">
        <v>0</v>
      </c>
      <c r="AD548" t="s">
        <v>423</v>
      </c>
      <c r="AE548" t="s">
        <v>423</v>
      </c>
      <c r="AF548">
        <v>15</v>
      </c>
      <c r="AG548">
        <v>15</v>
      </c>
      <c r="AH548" s="9">
        <f t="shared" si="13"/>
        <v>0.58699999999999997</v>
      </c>
    </row>
    <row r="549" spans="1:34" x14ac:dyDescent="0.3">
      <c r="A549">
        <v>2021</v>
      </c>
      <c r="B549">
        <v>2313807</v>
      </c>
      <c r="C549" t="s">
        <v>181</v>
      </c>
      <c r="D549" t="s">
        <v>367</v>
      </c>
      <c r="E549" t="s">
        <v>426</v>
      </c>
      <c r="F549">
        <v>20149</v>
      </c>
      <c r="O549">
        <v>556938.56000000006</v>
      </c>
      <c r="P549">
        <v>0.94</v>
      </c>
      <c r="Q549">
        <f t="shared" si="14"/>
        <v>27.64</v>
      </c>
      <c r="R549">
        <f>ROUND(Q549*VLOOKUP(A549,IPCA!$D$2:$F$6,3,0),2)</f>
        <v>31.9</v>
      </c>
      <c r="Z549">
        <v>3</v>
      </c>
      <c r="AA549">
        <v>8</v>
      </c>
      <c r="AB549">
        <v>6646.67</v>
      </c>
      <c r="AC549">
        <v>7671.86</v>
      </c>
      <c r="AD549">
        <v>830.83</v>
      </c>
      <c r="AE549">
        <v>958.98</v>
      </c>
      <c r="AF549">
        <v>39</v>
      </c>
      <c r="AG549">
        <v>47</v>
      </c>
      <c r="AH549" s="9">
        <f t="shared" si="13"/>
        <v>0.63900000000000001</v>
      </c>
    </row>
    <row r="550" spans="1:34" x14ac:dyDescent="0.3">
      <c r="A550">
        <v>2021</v>
      </c>
      <c r="B550">
        <v>2313906</v>
      </c>
      <c r="C550" t="s">
        <v>182</v>
      </c>
      <c r="D550" t="s">
        <v>368</v>
      </c>
      <c r="E550" t="s">
        <v>420</v>
      </c>
      <c r="F550">
        <v>13672</v>
      </c>
      <c r="O550">
        <v>519178.56</v>
      </c>
      <c r="P550">
        <v>0.96</v>
      </c>
      <c r="Q550">
        <f t="shared" si="14"/>
        <v>37.97</v>
      </c>
      <c r="R550">
        <f>ROUND(Q550*VLOOKUP(A550,IPCA!$D$2:$F$6,3,0),2)</f>
        <v>43.83</v>
      </c>
      <c r="Z550">
        <v>0</v>
      </c>
      <c r="AA550">
        <v>4</v>
      </c>
      <c r="AB550">
        <v>4497.04</v>
      </c>
      <c r="AC550">
        <v>5190.67</v>
      </c>
      <c r="AD550">
        <v>1124.26</v>
      </c>
      <c r="AE550">
        <v>1297.67</v>
      </c>
      <c r="AF550">
        <v>19</v>
      </c>
      <c r="AG550">
        <v>23</v>
      </c>
      <c r="AH550" s="9">
        <f t="shared" si="13"/>
        <v>0.56599999999999995</v>
      </c>
    </row>
    <row r="551" spans="1:34" x14ac:dyDescent="0.3">
      <c r="A551">
        <v>2021</v>
      </c>
      <c r="B551">
        <v>2313955</v>
      </c>
      <c r="C551" t="s">
        <v>183</v>
      </c>
      <c r="D551" t="s">
        <v>369</v>
      </c>
      <c r="E551" t="s">
        <v>424</v>
      </c>
      <c r="F551">
        <v>18062</v>
      </c>
      <c r="O551">
        <v>611173.4</v>
      </c>
      <c r="P551">
        <v>0.95</v>
      </c>
      <c r="Q551">
        <f t="shared" si="14"/>
        <v>33.840000000000003</v>
      </c>
      <c r="R551">
        <f>ROUND(Q551*VLOOKUP(A551,IPCA!$D$2:$F$6,3,0),2)</f>
        <v>39.06</v>
      </c>
      <c r="Z551">
        <v>11</v>
      </c>
      <c r="AA551">
        <v>14</v>
      </c>
      <c r="AB551">
        <v>13292.16</v>
      </c>
      <c r="AC551">
        <v>15342.36</v>
      </c>
      <c r="AD551">
        <v>949.44</v>
      </c>
      <c r="AE551">
        <v>1095.8800000000001</v>
      </c>
      <c r="AF551">
        <v>76</v>
      </c>
      <c r="AG551">
        <v>90</v>
      </c>
      <c r="AH551" s="9">
        <f t="shared" si="13"/>
        <v>0.61099999999999999</v>
      </c>
    </row>
    <row r="552" spans="1:34" x14ac:dyDescent="0.3">
      <c r="A552">
        <v>2021</v>
      </c>
      <c r="B552">
        <v>2314003</v>
      </c>
      <c r="C552" t="s">
        <v>184</v>
      </c>
      <c r="D552" t="s">
        <v>370</v>
      </c>
      <c r="E552" t="s">
        <v>418</v>
      </c>
      <c r="F552">
        <v>38926</v>
      </c>
      <c r="O552">
        <v>607510.59</v>
      </c>
      <c r="P552">
        <v>0.55000000000000004</v>
      </c>
      <c r="Q552">
        <f t="shared" si="14"/>
        <v>15.61</v>
      </c>
      <c r="R552">
        <f>ROUND(Q552*VLOOKUP(A552,IPCA!$D$2:$F$6,3,0),2)</f>
        <v>18.02</v>
      </c>
      <c r="Z552">
        <v>3</v>
      </c>
      <c r="AA552">
        <v>33</v>
      </c>
      <c r="AB552">
        <v>40724.589999999997</v>
      </c>
      <c r="AC552">
        <v>47006.01</v>
      </c>
      <c r="AD552">
        <v>1234.08</v>
      </c>
      <c r="AE552">
        <v>1424.42</v>
      </c>
      <c r="AF552">
        <v>103</v>
      </c>
      <c r="AG552">
        <v>136</v>
      </c>
      <c r="AH552" s="9">
        <f t="shared" si="13"/>
        <v>0.629</v>
      </c>
    </row>
    <row r="553" spans="1:34" x14ac:dyDescent="0.3">
      <c r="A553">
        <v>2021</v>
      </c>
      <c r="B553">
        <v>2314102</v>
      </c>
      <c r="C553" t="s">
        <v>185</v>
      </c>
      <c r="D553" t="s">
        <v>371</v>
      </c>
      <c r="E553" t="s">
        <v>432</v>
      </c>
      <c r="F553">
        <v>59303</v>
      </c>
      <c r="O553">
        <v>285126.64</v>
      </c>
      <c r="P553">
        <v>0.19</v>
      </c>
      <c r="Q553">
        <f t="shared" si="14"/>
        <v>4.8099999999999996</v>
      </c>
      <c r="R553">
        <f>ROUND(Q553*VLOOKUP(A553,IPCA!$D$2:$F$6,3,0),2)</f>
        <v>5.55</v>
      </c>
      <c r="Z553">
        <v>13</v>
      </c>
      <c r="AA553">
        <v>20</v>
      </c>
      <c r="AB553">
        <v>33934.58</v>
      </c>
      <c r="AC553">
        <v>39168.699999999997</v>
      </c>
      <c r="AD553">
        <v>1696.73</v>
      </c>
      <c r="AE553">
        <v>1958.44</v>
      </c>
      <c r="AF553">
        <v>88</v>
      </c>
      <c r="AG553">
        <v>108</v>
      </c>
      <c r="AH553" s="9">
        <f t="shared" si="13"/>
        <v>0.57099999999999995</v>
      </c>
    </row>
    <row r="554" spans="1:34" x14ac:dyDescent="0.3">
      <c r="A554">
        <v>2020</v>
      </c>
      <c r="B554">
        <v>2300101</v>
      </c>
      <c r="C554" t="s">
        <v>2</v>
      </c>
      <c r="D554" t="s">
        <v>188</v>
      </c>
      <c r="E554" t="s">
        <v>418</v>
      </c>
      <c r="F554">
        <v>10107</v>
      </c>
      <c r="O554">
        <v>77814.92</v>
      </c>
      <c r="P554">
        <v>0.25</v>
      </c>
      <c r="Q554">
        <f t="shared" si="14"/>
        <v>7.7</v>
      </c>
      <c r="R554">
        <f>ROUND(Q554*VLOOKUP(A554,IPCA!$D$2:$F$6,3,0),2)</f>
        <v>9.6300000000000008</v>
      </c>
      <c r="Z554">
        <v>0</v>
      </c>
      <c r="AA554">
        <v>1</v>
      </c>
      <c r="AB554">
        <v>1073.52</v>
      </c>
      <c r="AC554">
        <v>1342.53</v>
      </c>
      <c r="AD554">
        <v>1073.52</v>
      </c>
      <c r="AE554">
        <v>1342.53</v>
      </c>
      <c r="AF554">
        <v>10</v>
      </c>
      <c r="AG554">
        <v>11</v>
      </c>
      <c r="AH554" s="9">
        <f t="shared" si="13"/>
        <v>0.628</v>
      </c>
    </row>
    <row r="555" spans="1:34" x14ac:dyDescent="0.3">
      <c r="A555">
        <v>2020</v>
      </c>
      <c r="B555">
        <v>2300150</v>
      </c>
      <c r="C555" t="s">
        <v>3</v>
      </c>
      <c r="D555" t="s">
        <v>189</v>
      </c>
      <c r="E555" t="s">
        <v>419</v>
      </c>
      <c r="F555">
        <v>13965</v>
      </c>
      <c r="O555">
        <v>280869.5</v>
      </c>
      <c r="P555">
        <v>0.62</v>
      </c>
      <c r="Q555">
        <f t="shared" si="14"/>
        <v>20.11</v>
      </c>
      <c r="R555">
        <f>ROUND(Q555*VLOOKUP(A555,IPCA!$D$2:$F$6,3,0),2)</f>
        <v>25.15</v>
      </c>
      <c r="Z555">
        <v>0</v>
      </c>
      <c r="AA555">
        <v>8</v>
      </c>
      <c r="AB555">
        <v>8691.49</v>
      </c>
      <c r="AC555">
        <v>10869.46</v>
      </c>
      <c r="AD555">
        <v>1086.44</v>
      </c>
      <c r="AE555">
        <v>1358.68</v>
      </c>
      <c r="AF555">
        <v>36</v>
      </c>
      <c r="AG555">
        <v>44</v>
      </c>
      <c r="AH555" s="9">
        <f t="shared" si="13"/>
        <v>0.60599999999999998</v>
      </c>
    </row>
    <row r="556" spans="1:34" x14ac:dyDescent="0.3">
      <c r="A556">
        <v>2020</v>
      </c>
      <c r="B556">
        <v>2300200</v>
      </c>
      <c r="C556" t="s">
        <v>4</v>
      </c>
      <c r="D556" t="s">
        <v>190</v>
      </c>
      <c r="E556" t="s">
        <v>420</v>
      </c>
      <c r="F556">
        <v>63839</v>
      </c>
      <c r="O556">
        <v>2195006.1</v>
      </c>
      <c r="P556">
        <v>1.32</v>
      </c>
      <c r="Q556">
        <f t="shared" si="14"/>
        <v>34.380000000000003</v>
      </c>
      <c r="R556">
        <f>ROUND(Q556*VLOOKUP(A556,IPCA!$D$2:$F$6,3,0),2)</f>
        <v>43</v>
      </c>
      <c r="Z556">
        <v>15</v>
      </c>
      <c r="AA556">
        <v>1</v>
      </c>
      <c r="AB556">
        <v>1075.78</v>
      </c>
      <c r="AC556">
        <v>1345.36</v>
      </c>
      <c r="AD556">
        <v>1075.78</v>
      </c>
      <c r="AE556">
        <v>1345.36</v>
      </c>
      <c r="AF556">
        <v>111</v>
      </c>
      <c r="AG556">
        <v>112</v>
      </c>
      <c r="AH556" s="9">
        <f t="shared" si="13"/>
        <v>0.60099999999999998</v>
      </c>
    </row>
    <row r="557" spans="1:34" x14ac:dyDescent="0.3">
      <c r="A557">
        <v>2020</v>
      </c>
      <c r="B557">
        <v>2300309</v>
      </c>
      <c r="C557" t="s">
        <v>5</v>
      </c>
      <c r="D557" t="s">
        <v>191</v>
      </c>
      <c r="E557" t="s">
        <v>421</v>
      </c>
      <c r="F557">
        <v>45958</v>
      </c>
      <c r="O557">
        <v>1662110</v>
      </c>
      <c r="P557">
        <v>1.26</v>
      </c>
      <c r="Q557">
        <f t="shared" si="14"/>
        <v>36.17</v>
      </c>
      <c r="R557">
        <f>ROUND(Q557*VLOOKUP(A557,IPCA!$D$2:$F$6,3,0),2)</f>
        <v>45.23</v>
      </c>
      <c r="Z557">
        <v>5</v>
      </c>
      <c r="AA557">
        <v>26</v>
      </c>
      <c r="AB557">
        <v>26714.41</v>
      </c>
      <c r="AC557">
        <v>33408.69</v>
      </c>
      <c r="AD557">
        <v>1027.48</v>
      </c>
      <c r="AE557">
        <v>1284.95</v>
      </c>
      <c r="AF557">
        <v>89</v>
      </c>
      <c r="AG557">
        <v>115</v>
      </c>
      <c r="AH557" s="9">
        <f t="shared" si="13"/>
        <v>0.59499999999999997</v>
      </c>
    </row>
    <row r="558" spans="1:34" x14ac:dyDescent="0.3">
      <c r="A558">
        <v>2020</v>
      </c>
      <c r="B558">
        <v>2300408</v>
      </c>
      <c r="C558" t="s">
        <v>6</v>
      </c>
      <c r="D558" t="s">
        <v>192</v>
      </c>
      <c r="E558" t="s">
        <v>422</v>
      </c>
      <c r="F558">
        <v>14411</v>
      </c>
      <c r="O558">
        <v>274543.56</v>
      </c>
      <c r="P558">
        <v>0.64</v>
      </c>
      <c r="Q558">
        <f t="shared" si="14"/>
        <v>19.05</v>
      </c>
      <c r="R558">
        <f>ROUND(Q558*VLOOKUP(A558,IPCA!$D$2:$F$6,3,0),2)</f>
        <v>23.82</v>
      </c>
      <c r="Z558">
        <v>1</v>
      </c>
      <c r="AA558">
        <v>0</v>
      </c>
      <c r="AB558">
        <v>0</v>
      </c>
      <c r="AC558">
        <v>0</v>
      </c>
      <c r="AD558" t="s">
        <v>423</v>
      </c>
      <c r="AE558" t="s">
        <v>423</v>
      </c>
      <c r="AF558">
        <v>9</v>
      </c>
      <c r="AG558">
        <v>9</v>
      </c>
      <c r="AH558" s="9">
        <f t="shared" si="13"/>
        <v>0.56899999999999995</v>
      </c>
    </row>
    <row r="559" spans="1:34" x14ac:dyDescent="0.3">
      <c r="A559">
        <v>2020</v>
      </c>
      <c r="B559">
        <v>2300507</v>
      </c>
      <c r="C559" t="s">
        <v>7</v>
      </c>
      <c r="D559" t="s">
        <v>193</v>
      </c>
      <c r="E559" t="s">
        <v>424</v>
      </c>
      <c r="F559">
        <v>11285</v>
      </c>
      <c r="O559">
        <v>184524.1</v>
      </c>
      <c r="P559">
        <v>0.53</v>
      </c>
      <c r="Q559">
        <f t="shared" si="14"/>
        <v>16.350000000000001</v>
      </c>
      <c r="R559">
        <f>ROUND(Q559*VLOOKUP(A559,IPCA!$D$2:$F$6,3,0),2)</f>
        <v>20.45</v>
      </c>
      <c r="Z559">
        <v>0</v>
      </c>
      <c r="AA559">
        <v>0</v>
      </c>
      <c r="AB559">
        <v>0</v>
      </c>
      <c r="AC559">
        <v>0</v>
      </c>
      <c r="AD559" t="s">
        <v>423</v>
      </c>
      <c r="AE559" t="s">
        <v>423</v>
      </c>
      <c r="AF559">
        <v>25</v>
      </c>
      <c r="AG559">
        <v>25</v>
      </c>
      <c r="AH559" s="9">
        <f t="shared" si="13"/>
        <v>0.6</v>
      </c>
    </row>
    <row r="560" spans="1:34" x14ac:dyDescent="0.3">
      <c r="A560">
        <v>2020</v>
      </c>
      <c r="B560">
        <v>2300606</v>
      </c>
      <c r="C560" t="s">
        <v>8</v>
      </c>
      <c r="D560" t="s">
        <v>194</v>
      </c>
      <c r="E560" t="s">
        <v>418</v>
      </c>
      <c r="F560">
        <v>6794</v>
      </c>
      <c r="O560">
        <v>9000</v>
      </c>
      <c r="P560">
        <v>0.04</v>
      </c>
      <c r="Q560">
        <f t="shared" si="14"/>
        <v>1.32</v>
      </c>
      <c r="R560">
        <f>ROUND(Q560*VLOOKUP(A560,IPCA!$D$2:$F$6,3,0),2)</f>
        <v>1.65</v>
      </c>
      <c r="Z560">
        <v>1</v>
      </c>
      <c r="AA560">
        <v>2</v>
      </c>
      <c r="AB560">
        <v>2089</v>
      </c>
      <c r="AC560">
        <v>2612.48</v>
      </c>
      <c r="AD560">
        <v>1044.5</v>
      </c>
      <c r="AE560">
        <v>1306.24</v>
      </c>
      <c r="AF560">
        <v>15</v>
      </c>
      <c r="AG560">
        <v>17</v>
      </c>
      <c r="AH560" s="9">
        <f t="shared" si="13"/>
        <v>0.60199999999999998</v>
      </c>
    </row>
    <row r="561" spans="1:34" x14ac:dyDescent="0.3">
      <c r="A561">
        <v>2020</v>
      </c>
      <c r="B561">
        <v>2300705</v>
      </c>
      <c r="C561" t="s">
        <v>9</v>
      </c>
      <c r="D561" t="s">
        <v>195</v>
      </c>
      <c r="E561" t="s">
        <v>425</v>
      </c>
      <c r="F561">
        <v>14332</v>
      </c>
      <c r="O561">
        <v>667273.69999999995</v>
      </c>
      <c r="P561">
        <v>1.32</v>
      </c>
      <c r="Q561">
        <f t="shared" si="14"/>
        <v>46.56</v>
      </c>
      <c r="R561">
        <f>ROUND(Q561*VLOOKUP(A561,IPCA!$D$2:$F$6,3,0),2)</f>
        <v>58.23</v>
      </c>
      <c r="Z561">
        <v>2</v>
      </c>
      <c r="AA561">
        <v>0</v>
      </c>
      <c r="AB561">
        <v>0</v>
      </c>
      <c r="AC561">
        <v>0</v>
      </c>
      <c r="AD561" t="s">
        <v>423</v>
      </c>
      <c r="AE561" t="s">
        <v>423</v>
      </c>
      <c r="AF561">
        <v>15</v>
      </c>
      <c r="AG561">
        <v>15</v>
      </c>
      <c r="AH561" s="9">
        <f t="shared" si="13"/>
        <v>0.60099999999999998</v>
      </c>
    </row>
    <row r="562" spans="1:34" x14ac:dyDescent="0.3">
      <c r="A562">
        <v>2020</v>
      </c>
      <c r="B562">
        <v>2300754</v>
      </c>
      <c r="C562" t="s">
        <v>10</v>
      </c>
      <c r="D562" t="s">
        <v>196</v>
      </c>
      <c r="E562" t="s">
        <v>426</v>
      </c>
      <c r="F562">
        <v>41646</v>
      </c>
      <c r="O562">
        <v>16810</v>
      </c>
      <c r="P562">
        <v>0.01</v>
      </c>
      <c r="Q562">
        <f t="shared" si="14"/>
        <v>0.4</v>
      </c>
      <c r="R562">
        <f>ROUND(Q562*VLOOKUP(A562,IPCA!$D$2:$F$6,3,0),2)</f>
        <v>0.5</v>
      </c>
      <c r="Z562">
        <v>9</v>
      </c>
      <c r="AA562">
        <v>1</v>
      </c>
      <c r="AB562">
        <v>1041.6099999999999</v>
      </c>
      <c r="AC562">
        <v>1302.6199999999999</v>
      </c>
      <c r="AD562">
        <v>1041.6099999999999</v>
      </c>
      <c r="AE562">
        <v>1302.6199999999999</v>
      </c>
      <c r="AF562">
        <v>87</v>
      </c>
      <c r="AG562">
        <v>88</v>
      </c>
      <c r="AH562" s="9">
        <f t="shared" si="13"/>
        <v>0.60599999999999998</v>
      </c>
    </row>
    <row r="563" spans="1:34" x14ac:dyDescent="0.3">
      <c r="A563">
        <v>2020</v>
      </c>
      <c r="B563">
        <v>2300804</v>
      </c>
      <c r="C563" t="s">
        <v>11</v>
      </c>
      <c r="D563" t="s">
        <v>197</v>
      </c>
      <c r="E563" t="s">
        <v>418</v>
      </c>
      <c r="F563">
        <v>7200</v>
      </c>
      <c r="O563">
        <v>74120</v>
      </c>
      <c r="P563">
        <v>0.3</v>
      </c>
      <c r="Q563">
        <f t="shared" si="14"/>
        <v>10.29</v>
      </c>
      <c r="R563">
        <f>ROUND(Q563*VLOOKUP(A563,IPCA!$D$2:$F$6,3,0),2)</f>
        <v>12.87</v>
      </c>
      <c r="Z563">
        <v>3</v>
      </c>
      <c r="AA563">
        <v>8</v>
      </c>
      <c r="AB563">
        <v>9013.8700000000008</v>
      </c>
      <c r="AC563">
        <v>11272.63</v>
      </c>
      <c r="AD563">
        <v>1126.73</v>
      </c>
      <c r="AE563">
        <v>1409.08</v>
      </c>
      <c r="AF563">
        <v>11</v>
      </c>
      <c r="AG563">
        <v>19</v>
      </c>
      <c r="AH563" s="9">
        <f t="shared" si="13"/>
        <v>0.59899999999999998</v>
      </c>
    </row>
    <row r="564" spans="1:34" x14ac:dyDescent="0.3">
      <c r="A564">
        <v>2020</v>
      </c>
      <c r="B564">
        <v>2300903</v>
      </c>
      <c r="C564" t="s">
        <v>12</v>
      </c>
      <c r="D564" t="s">
        <v>198</v>
      </c>
      <c r="E564" t="s">
        <v>426</v>
      </c>
      <c r="F564">
        <v>13048</v>
      </c>
      <c r="O564">
        <v>602812.99</v>
      </c>
      <c r="P564">
        <v>1.59</v>
      </c>
      <c r="Q564">
        <f t="shared" si="14"/>
        <v>46.2</v>
      </c>
      <c r="R564">
        <f>ROUND(Q564*VLOOKUP(A564,IPCA!$D$2:$F$6,3,0),2)</f>
        <v>57.78</v>
      </c>
      <c r="Z564">
        <v>1</v>
      </c>
      <c r="AA564">
        <v>10</v>
      </c>
      <c r="AB564">
        <v>11990.65</v>
      </c>
      <c r="AC564">
        <v>14995.35</v>
      </c>
      <c r="AD564">
        <v>1199.07</v>
      </c>
      <c r="AE564">
        <v>1499.54</v>
      </c>
      <c r="AF564">
        <v>25</v>
      </c>
      <c r="AG564">
        <v>35</v>
      </c>
      <c r="AH564" s="9">
        <f t="shared" si="13"/>
        <v>0.61799999999999999</v>
      </c>
    </row>
    <row r="565" spans="1:34" x14ac:dyDescent="0.3">
      <c r="A565">
        <v>2020</v>
      </c>
      <c r="B565">
        <v>2301000</v>
      </c>
      <c r="C565" t="s">
        <v>13</v>
      </c>
      <c r="D565" t="s">
        <v>199</v>
      </c>
      <c r="E565" t="s">
        <v>427</v>
      </c>
      <c r="F565">
        <v>79260</v>
      </c>
      <c r="O565">
        <v>2296300.62</v>
      </c>
      <c r="P565">
        <v>0.8</v>
      </c>
      <c r="Q565">
        <f t="shared" si="14"/>
        <v>28.97</v>
      </c>
      <c r="R565">
        <f>ROUND(Q565*VLOOKUP(A565,IPCA!$D$2:$F$6,3,0),2)</f>
        <v>36.229999999999997</v>
      </c>
      <c r="Z565">
        <v>28</v>
      </c>
      <c r="AA565">
        <v>1230</v>
      </c>
      <c r="AB565">
        <v>2645810.67</v>
      </c>
      <c r="AC565">
        <v>3308815.91</v>
      </c>
      <c r="AD565">
        <v>2151.0700000000002</v>
      </c>
      <c r="AE565">
        <v>2690.09</v>
      </c>
      <c r="AF565">
        <v>279</v>
      </c>
      <c r="AG565">
        <v>1509</v>
      </c>
      <c r="AH565" s="9">
        <f t="shared" si="13"/>
        <v>0.64100000000000001</v>
      </c>
    </row>
    <row r="566" spans="1:34" x14ac:dyDescent="0.3">
      <c r="A566">
        <v>2020</v>
      </c>
      <c r="B566">
        <v>2301109</v>
      </c>
      <c r="C566" t="s">
        <v>14</v>
      </c>
      <c r="D566" t="s">
        <v>200</v>
      </c>
      <c r="E566" t="s">
        <v>428</v>
      </c>
      <c r="F566">
        <v>74087</v>
      </c>
      <c r="O566">
        <v>489458.3</v>
      </c>
      <c r="P566">
        <v>0.18</v>
      </c>
      <c r="Q566">
        <f t="shared" si="14"/>
        <v>6.61</v>
      </c>
      <c r="R566">
        <f>ROUND(Q566*VLOOKUP(A566,IPCA!$D$2:$F$6,3,0),2)</f>
        <v>8.27</v>
      </c>
      <c r="Z566">
        <v>23</v>
      </c>
      <c r="AA566">
        <v>75</v>
      </c>
      <c r="AB566">
        <v>80637.33</v>
      </c>
      <c r="AC566">
        <v>100843.98</v>
      </c>
      <c r="AD566">
        <v>1075.1600000000001</v>
      </c>
      <c r="AE566">
        <v>1344.59</v>
      </c>
      <c r="AF566">
        <v>251</v>
      </c>
      <c r="AG566">
        <v>326</v>
      </c>
      <c r="AH566" s="9">
        <f t="shared" si="13"/>
        <v>0.65500000000000003</v>
      </c>
    </row>
    <row r="567" spans="1:34" x14ac:dyDescent="0.3">
      <c r="A567">
        <v>2020</v>
      </c>
      <c r="B567">
        <v>2301208</v>
      </c>
      <c r="C567" t="s">
        <v>15</v>
      </c>
      <c r="D567" t="s">
        <v>201</v>
      </c>
      <c r="E567" t="s">
        <v>419</v>
      </c>
      <c r="F567">
        <v>25517</v>
      </c>
      <c r="O567">
        <v>337187.37</v>
      </c>
      <c r="P567">
        <v>0.42</v>
      </c>
      <c r="Q567">
        <f t="shared" si="14"/>
        <v>13.21</v>
      </c>
      <c r="R567">
        <f>ROUND(Q567*VLOOKUP(A567,IPCA!$D$2:$F$6,3,0),2)</f>
        <v>16.52</v>
      </c>
      <c r="Z567">
        <v>1</v>
      </c>
      <c r="AA567">
        <v>9</v>
      </c>
      <c r="AB567">
        <v>9219.7000000000007</v>
      </c>
      <c r="AC567">
        <v>11530.04</v>
      </c>
      <c r="AD567">
        <v>1024.4100000000001</v>
      </c>
      <c r="AE567">
        <v>1281.1199999999999</v>
      </c>
      <c r="AF567">
        <v>44</v>
      </c>
      <c r="AG567">
        <v>53</v>
      </c>
      <c r="AH567" s="9">
        <f t="shared" si="13"/>
        <v>0.61499999999999999</v>
      </c>
    </row>
    <row r="568" spans="1:34" x14ac:dyDescent="0.3">
      <c r="A568">
        <v>2020</v>
      </c>
      <c r="B568">
        <v>2301257</v>
      </c>
      <c r="C568" t="s">
        <v>16</v>
      </c>
      <c r="D568" t="s">
        <v>202</v>
      </c>
      <c r="E568" t="s">
        <v>429</v>
      </c>
      <c r="F568">
        <v>10995</v>
      </c>
      <c r="O568">
        <v>25806.74</v>
      </c>
      <c r="P568">
        <v>0.06</v>
      </c>
      <c r="Q568">
        <f t="shared" si="14"/>
        <v>2.35</v>
      </c>
      <c r="R568">
        <f>ROUND(Q568*VLOOKUP(A568,IPCA!$D$2:$F$6,3,0),2)</f>
        <v>2.94</v>
      </c>
      <c r="Z568">
        <v>1</v>
      </c>
      <c r="AA568">
        <v>0</v>
      </c>
      <c r="AB568">
        <v>0</v>
      </c>
      <c r="AC568">
        <v>0</v>
      </c>
      <c r="AD568" t="s">
        <v>423</v>
      </c>
      <c r="AE568" t="s">
        <v>423</v>
      </c>
      <c r="AF568">
        <v>8</v>
      </c>
      <c r="AG568">
        <v>8</v>
      </c>
      <c r="AH568" s="9">
        <f t="shared" si="13"/>
        <v>0.59</v>
      </c>
    </row>
    <row r="569" spans="1:34" x14ac:dyDescent="0.3">
      <c r="A569">
        <v>2020</v>
      </c>
      <c r="B569">
        <v>2301307</v>
      </c>
      <c r="C569" t="s">
        <v>17</v>
      </c>
      <c r="D569" t="s">
        <v>203</v>
      </c>
      <c r="E569" t="s">
        <v>418</v>
      </c>
      <c r="F569">
        <v>19930</v>
      </c>
      <c r="O569">
        <v>435038.82</v>
      </c>
      <c r="P569">
        <v>0.66</v>
      </c>
      <c r="Q569">
        <f t="shared" si="14"/>
        <v>21.83</v>
      </c>
      <c r="R569">
        <f>ROUND(Q569*VLOOKUP(A569,IPCA!$D$2:$F$6,3,0),2)</f>
        <v>27.3</v>
      </c>
      <c r="Z569">
        <v>1</v>
      </c>
      <c r="AA569">
        <v>1</v>
      </c>
      <c r="AB569">
        <v>3000</v>
      </c>
      <c r="AC569">
        <v>3751.76</v>
      </c>
      <c r="AD569">
        <v>3000</v>
      </c>
      <c r="AE569">
        <v>3751.76</v>
      </c>
      <c r="AF569">
        <v>11</v>
      </c>
      <c r="AG569">
        <v>12</v>
      </c>
      <c r="AH569" s="9">
        <f t="shared" si="13"/>
        <v>0.56399999999999995</v>
      </c>
    </row>
    <row r="570" spans="1:34" x14ac:dyDescent="0.3">
      <c r="A570">
        <v>2020</v>
      </c>
      <c r="B570">
        <v>2301406</v>
      </c>
      <c r="C570" t="s">
        <v>18</v>
      </c>
      <c r="D570" t="s">
        <v>204</v>
      </c>
      <c r="E570" t="s">
        <v>419</v>
      </c>
      <c r="F570">
        <v>11353</v>
      </c>
      <c r="O570">
        <v>227115.19</v>
      </c>
      <c r="P570">
        <v>0.68</v>
      </c>
      <c r="Q570">
        <f t="shared" si="14"/>
        <v>20</v>
      </c>
      <c r="R570">
        <f>ROUND(Q570*VLOOKUP(A570,IPCA!$D$2:$F$6,3,0),2)</f>
        <v>25.01</v>
      </c>
      <c r="Z570">
        <v>2</v>
      </c>
      <c r="AA570">
        <v>12</v>
      </c>
      <c r="AB570">
        <v>13595.59</v>
      </c>
      <c r="AC570">
        <v>17002.47</v>
      </c>
      <c r="AD570">
        <v>1132.97</v>
      </c>
      <c r="AE570">
        <v>1416.87</v>
      </c>
      <c r="AF570">
        <v>28</v>
      </c>
      <c r="AG570">
        <v>40</v>
      </c>
      <c r="AH570" s="9">
        <f t="shared" si="13"/>
        <v>0.622</v>
      </c>
    </row>
    <row r="571" spans="1:34" x14ac:dyDescent="0.3">
      <c r="A571">
        <v>2020</v>
      </c>
      <c r="B571">
        <v>2301505</v>
      </c>
      <c r="C571" t="s">
        <v>19</v>
      </c>
      <c r="D571" t="s">
        <v>205</v>
      </c>
      <c r="E571" t="s">
        <v>422</v>
      </c>
      <c r="F571">
        <v>7465</v>
      </c>
      <c r="O571">
        <v>149314.98000000001</v>
      </c>
      <c r="P571">
        <v>0.57999999999999996</v>
      </c>
      <c r="Q571">
        <f t="shared" si="14"/>
        <v>20</v>
      </c>
      <c r="R571">
        <f>ROUND(Q571*VLOOKUP(A571,IPCA!$D$2:$F$6,3,0),2)</f>
        <v>25.01</v>
      </c>
      <c r="Z571">
        <v>3</v>
      </c>
      <c r="AA571">
        <v>0</v>
      </c>
      <c r="AB571">
        <v>0</v>
      </c>
      <c r="AC571">
        <v>0</v>
      </c>
      <c r="AD571" t="s">
        <v>423</v>
      </c>
      <c r="AE571" t="s">
        <v>423</v>
      </c>
      <c r="AF571">
        <v>6</v>
      </c>
      <c r="AG571">
        <v>6</v>
      </c>
      <c r="AH571" s="9">
        <f t="shared" ref="AH571:AH634" si="15">AH387</f>
        <v>0.61799999999999999</v>
      </c>
    </row>
    <row r="572" spans="1:34" x14ac:dyDescent="0.3">
      <c r="A572">
        <v>2020</v>
      </c>
      <c r="B572">
        <v>2301604</v>
      </c>
      <c r="C572" t="s">
        <v>20</v>
      </c>
      <c r="D572" t="s">
        <v>206</v>
      </c>
      <c r="E572" t="s">
        <v>418</v>
      </c>
      <c r="F572">
        <v>21810</v>
      </c>
      <c r="O572">
        <v>738354.74</v>
      </c>
      <c r="P572">
        <v>1.25</v>
      </c>
      <c r="Q572">
        <f t="shared" si="14"/>
        <v>33.85</v>
      </c>
      <c r="R572">
        <f>ROUND(Q572*VLOOKUP(A572,IPCA!$D$2:$F$6,3,0),2)</f>
        <v>42.33</v>
      </c>
      <c r="Z572">
        <v>3</v>
      </c>
      <c r="AA572">
        <v>4</v>
      </c>
      <c r="AB572">
        <v>4059</v>
      </c>
      <c r="AC572">
        <v>5076.13</v>
      </c>
      <c r="AD572">
        <v>1014.75</v>
      </c>
      <c r="AE572">
        <v>1269.03</v>
      </c>
      <c r="AF572">
        <v>38</v>
      </c>
      <c r="AG572">
        <v>42</v>
      </c>
      <c r="AH572" s="9">
        <f t="shared" si="15"/>
        <v>0.6</v>
      </c>
    </row>
    <row r="573" spans="1:34" x14ac:dyDescent="0.3">
      <c r="A573">
        <v>2020</v>
      </c>
      <c r="B573">
        <v>2301703</v>
      </c>
      <c r="C573" t="s">
        <v>21</v>
      </c>
      <c r="D573" t="s">
        <v>207</v>
      </c>
      <c r="E573" t="s">
        <v>418</v>
      </c>
      <c r="F573">
        <v>23852</v>
      </c>
      <c r="O573">
        <v>235706.67</v>
      </c>
      <c r="P573">
        <v>0.38</v>
      </c>
      <c r="Q573">
        <f t="shared" si="14"/>
        <v>9.8800000000000008</v>
      </c>
      <c r="R573">
        <f>ROUND(Q573*VLOOKUP(A573,IPCA!$D$2:$F$6,3,0),2)</f>
        <v>12.36</v>
      </c>
      <c r="Z573">
        <v>3</v>
      </c>
      <c r="AA573">
        <v>20</v>
      </c>
      <c r="AB573">
        <v>17001.63</v>
      </c>
      <c r="AC573">
        <v>21262.01</v>
      </c>
      <c r="AD573">
        <v>850.08</v>
      </c>
      <c r="AE573">
        <v>1063.0999999999999</v>
      </c>
      <c r="AF573">
        <v>38</v>
      </c>
      <c r="AG573">
        <v>58</v>
      </c>
      <c r="AH573" s="9">
        <f t="shared" si="15"/>
        <v>0.60499999999999998</v>
      </c>
    </row>
    <row r="574" spans="1:34" x14ac:dyDescent="0.3">
      <c r="A574">
        <v>2020</v>
      </c>
      <c r="B574">
        <v>2301802</v>
      </c>
      <c r="C574" t="s">
        <v>22</v>
      </c>
      <c r="D574" t="s">
        <v>208</v>
      </c>
      <c r="E574" t="s">
        <v>421</v>
      </c>
      <c r="F574">
        <v>5757</v>
      </c>
      <c r="O574">
        <v>241165.12</v>
      </c>
      <c r="P574">
        <v>1.01</v>
      </c>
      <c r="Q574">
        <f t="shared" si="14"/>
        <v>41.89</v>
      </c>
      <c r="R574">
        <f>ROUND(Q574*VLOOKUP(A574,IPCA!$D$2:$F$6,3,0),2)</f>
        <v>52.39</v>
      </c>
      <c r="Z574">
        <v>1</v>
      </c>
      <c r="AA574">
        <v>0</v>
      </c>
      <c r="AB574">
        <v>0</v>
      </c>
      <c r="AC574">
        <v>0</v>
      </c>
      <c r="AD574" t="s">
        <v>423</v>
      </c>
      <c r="AE574" t="s">
        <v>423</v>
      </c>
      <c r="AF574">
        <v>5</v>
      </c>
      <c r="AG574">
        <v>5</v>
      </c>
      <c r="AH574" s="9">
        <f t="shared" si="15"/>
        <v>0.627</v>
      </c>
    </row>
    <row r="575" spans="1:34" x14ac:dyDescent="0.3">
      <c r="A575">
        <v>2020</v>
      </c>
      <c r="B575">
        <v>2301851</v>
      </c>
      <c r="C575" t="s">
        <v>23</v>
      </c>
      <c r="D575" t="s">
        <v>209</v>
      </c>
      <c r="E575" t="s">
        <v>430</v>
      </c>
      <c r="F575">
        <v>17212</v>
      </c>
      <c r="O575">
        <v>580257.31000000006</v>
      </c>
      <c r="P575">
        <v>1.07</v>
      </c>
      <c r="Q575">
        <f t="shared" si="14"/>
        <v>33.71</v>
      </c>
      <c r="R575">
        <f>ROUND(Q575*VLOOKUP(A575,IPCA!$D$2:$F$6,3,0),2)</f>
        <v>42.16</v>
      </c>
      <c r="Z575">
        <v>1</v>
      </c>
      <c r="AA575">
        <v>0</v>
      </c>
      <c r="AB575">
        <v>0</v>
      </c>
      <c r="AC575">
        <v>0</v>
      </c>
      <c r="AD575" t="s">
        <v>423</v>
      </c>
      <c r="AE575" t="s">
        <v>423</v>
      </c>
      <c r="AF575">
        <v>27</v>
      </c>
      <c r="AG575">
        <v>27</v>
      </c>
      <c r="AH575" s="9">
        <f t="shared" si="15"/>
        <v>0.60599999999999998</v>
      </c>
    </row>
    <row r="576" spans="1:34" x14ac:dyDescent="0.3">
      <c r="A576">
        <v>2020</v>
      </c>
      <c r="B576">
        <v>2301901</v>
      </c>
      <c r="C576" t="s">
        <v>24</v>
      </c>
      <c r="D576" t="s">
        <v>210</v>
      </c>
      <c r="E576" t="s">
        <v>418</v>
      </c>
      <c r="F576">
        <v>71362</v>
      </c>
      <c r="O576">
        <v>1952629.83</v>
      </c>
      <c r="P576">
        <v>0.7</v>
      </c>
      <c r="Q576">
        <f t="shared" si="14"/>
        <v>27.36</v>
      </c>
      <c r="R576">
        <f>ROUND(Q576*VLOOKUP(A576,IPCA!$D$2:$F$6,3,0),2)</f>
        <v>34.22</v>
      </c>
      <c r="Z576">
        <v>17</v>
      </c>
      <c r="AA576">
        <v>35</v>
      </c>
      <c r="AB576">
        <v>36680.68</v>
      </c>
      <c r="AC576">
        <v>45872.37</v>
      </c>
      <c r="AD576">
        <v>1048.02</v>
      </c>
      <c r="AE576">
        <v>1310.6400000000001</v>
      </c>
      <c r="AF576">
        <v>230</v>
      </c>
      <c r="AG576">
        <v>265</v>
      </c>
      <c r="AH576" s="9">
        <f t="shared" si="15"/>
        <v>0.68300000000000005</v>
      </c>
    </row>
    <row r="577" spans="1:34" x14ac:dyDescent="0.3">
      <c r="A577">
        <v>2020</v>
      </c>
      <c r="B577">
        <v>2301950</v>
      </c>
      <c r="C577" t="s">
        <v>25</v>
      </c>
      <c r="D577" t="s">
        <v>211</v>
      </c>
      <c r="E577" t="s">
        <v>419</v>
      </c>
      <c r="F577">
        <v>22091</v>
      </c>
      <c r="O577">
        <v>411582.04</v>
      </c>
      <c r="P577">
        <v>0.7</v>
      </c>
      <c r="Q577">
        <f t="shared" si="14"/>
        <v>18.63</v>
      </c>
      <c r="R577">
        <f>ROUND(Q577*VLOOKUP(A577,IPCA!$D$2:$F$6,3,0),2)</f>
        <v>23.3</v>
      </c>
      <c r="Z577">
        <v>3</v>
      </c>
      <c r="AA577">
        <v>12</v>
      </c>
      <c r="AB577">
        <v>14312.34</v>
      </c>
      <c r="AC577">
        <v>17898.82</v>
      </c>
      <c r="AD577">
        <v>1192.7</v>
      </c>
      <c r="AE577">
        <v>1491.57</v>
      </c>
      <c r="AF577">
        <v>58</v>
      </c>
      <c r="AG577">
        <v>70</v>
      </c>
      <c r="AH577" s="9">
        <f t="shared" si="15"/>
        <v>0.61599999999999999</v>
      </c>
    </row>
    <row r="578" spans="1:34" x14ac:dyDescent="0.3">
      <c r="A578">
        <v>2020</v>
      </c>
      <c r="B578">
        <v>2302008</v>
      </c>
      <c r="C578" t="s">
        <v>26</v>
      </c>
      <c r="D578" t="s">
        <v>212</v>
      </c>
      <c r="E578" t="s">
        <v>418</v>
      </c>
      <c r="F578">
        <v>19723</v>
      </c>
      <c r="O578">
        <v>467296.18</v>
      </c>
      <c r="P578">
        <v>0.85</v>
      </c>
      <c r="Q578">
        <f t="shared" si="14"/>
        <v>23.69</v>
      </c>
      <c r="R578">
        <f>ROUND(Q578*VLOOKUP(A578,IPCA!$D$2:$F$6,3,0),2)</f>
        <v>29.63</v>
      </c>
      <c r="Z578">
        <v>5</v>
      </c>
      <c r="AA578">
        <v>1</v>
      </c>
      <c r="AB578">
        <v>584.70000000000005</v>
      </c>
      <c r="AC578">
        <v>731.22</v>
      </c>
      <c r="AD578">
        <v>584.70000000000005</v>
      </c>
      <c r="AE578">
        <v>731.22</v>
      </c>
      <c r="AF578">
        <v>24</v>
      </c>
      <c r="AG578">
        <v>25</v>
      </c>
      <c r="AH578" s="9">
        <f t="shared" si="15"/>
        <v>0.59899999999999998</v>
      </c>
    </row>
    <row r="579" spans="1:34" x14ac:dyDescent="0.3">
      <c r="A579">
        <v>2020</v>
      </c>
      <c r="B579">
        <v>2302057</v>
      </c>
      <c r="C579" t="s">
        <v>27</v>
      </c>
      <c r="D579" t="s">
        <v>213</v>
      </c>
      <c r="E579" t="s">
        <v>420</v>
      </c>
      <c r="F579">
        <v>14552</v>
      </c>
      <c r="O579">
        <v>454537.44</v>
      </c>
      <c r="P579">
        <v>1.0900000000000001</v>
      </c>
      <c r="Q579">
        <f t="shared" ref="Q579:Q642" si="16">ROUND(O579/F579,2)</f>
        <v>31.24</v>
      </c>
      <c r="R579">
        <f>ROUND(Q579*VLOOKUP(A579,IPCA!$D$2:$F$6,3,0),2)</f>
        <v>39.07</v>
      </c>
      <c r="Z579">
        <v>6</v>
      </c>
      <c r="AA579">
        <v>17</v>
      </c>
      <c r="AB579">
        <v>18977.509999999998</v>
      </c>
      <c r="AC579">
        <v>23733.02</v>
      </c>
      <c r="AD579">
        <v>1116.32</v>
      </c>
      <c r="AE579">
        <v>1396.06</v>
      </c>
      <c r="AF579">
        <v>19</v>
      </c>
      <c r="AG579">
        <v>36</v>
      </c>
      <c r="AH579" s="9">
        <f t="shared" si="15"/>
        <v>0.57099999999999995</v>
      </c>
    </row>
    <row r="580" spans="1:34" x14ac:dyDescent="0.3">
      <c r="A580">
        <v>2020</v>
      </c>
      <c r="B580">
        <v>2302107</v>
      </c>
      <c r="C580" t="s">
        <v>28</v>
      </c>
      <c r="D580" t="s">
        <v>214</v>
      </c>
      <c r="E580" t="s">
        <v>419</v>
      </c>
      <c r="F580">
        <v>34889</v>
      </c>
      <c r="O580">
        <v>919138.58</v>
      </c>
      <c r="P580">
        <v>1.1499999999999999</v>
      </c>
      <c r="Q580">
        <f t="shared" si="16"/>
        <v>26.34</v>
      </c>
      <c r="R580">
        <f>ROUND(Q580*VLOOKUP(A580,IPCA!$D$2:$F$6,3,0),2)</f>
        <v>32.94</v>
      </c>
      <c r="Z580">
        <v>10</v>
      </c>
      <c r="AA580">
        <v>52</v>
      </c>
      <c r="AB580">
        <v>66729.81</v>
      </c>
      <c r="AC580">
        <v>83451.42</v>
      </c>
      <c r="AD580">
        <v>1283.27</v>
      </c>
      <c r="AE580">
        <v>1604.84</v>
      </c>
      <c r="AF580">
        <v>120</v>
      </c>
      <c r="AG580">
        <v>172</v>
      </c>
      <c r="AH580" s="9">
        <f t="shared" si="15"/>
        <v>0.61899999999999999</v>
      </c>
    </row>
    <row r="581" spans="1:34" x14ac:dyDescent="0.3">
      <c r="A581">
        <v>2020</v>
      </c>
      <c r="B581">
        <v>2302206</v>
      </c>
      <c r="C581" t="s">
        <v>29</v>
      </c>
      <c r="D581" t="s">
        <v>215</v>
      </c>
      <c r="E581" t="s">
        <v>428</v>
      </c>
      <c r="F581">
        <v>52420</v>
      </c>
      <c r="O581">
        <v>376739.99</v>
      </c>
      <c r="P581">
        <v>0.28000000000000003</v>
      </c>
      <c r="Q581">
        <f t="shared" si="16"/>
        <v>7.19</v>
      </c>
      <c r="R581">
        <f>ROUND(Q581*VLOOKUP(A581,IPCA!$D$2:$F$6,3,0),2)</f>
        <v>8.99</v>
      </c>
      <c r="Z581">
        <v>8</v>
      </c>
      <c r="AA581">
        <v>52</v>
      </c>
      <c r="AB581">
        <v>57993.19</v>
      </c>
      <c r="AC581">
        <v>72525.52</v>
      </c>
      <c r="AD581">
        <v>1115.25</v>
      </c>
      <c r="AE581">
        <v>1394.72</v>
      </c>
      <c r="AF581">
        <v>83</v>
      </c>
      <c r="AG581">
        <v>135</v>
      </c>
      <c r="AH581" s="9">
        <f t="shared" si="15"/>
        <v>0.63800000000000001</v>
      </c>
    </row>
    <row r="582" spans="1:34" x14ac:dyDescent="0.3">
      <c r="A582">
        <v>2020</v>
      </c>
      <c r="B582">
        <v>2302305</v>
      </c>
      <c r="C582" t="s">
        <v>30</v>
      </c>
      <c r="D582" t="s">
        <v>216</v>
      </c>
      <c r="E582" t="s">
        <v>420</v>
      </c>
      <c r="F582">
        <v>32430</v>
      </c>
      <c r="O582">
        <v>294944.65000000002</v>
      </c>
      <c r="P582">
        <v>0.44</v>
      </c>
      <c r="Q582">
        <f t="shared" si="16"/>
        <v>9.09</v>
      </c>
      <c r="R582">
        <f>ROUND(Q582*VLOOKUP(A582,IPCA!$D$2:$F$6,3,0),2)</f>
        <v>11.37</v>
      </c>
      <c r="Z582">
        <v>9</v>
      </c>
      <c r="AA582">
        <v>7</v>
      </c>
      <c r="AB582">
        <v>5593.37</v>
      </c>
      <c r="AC582">
        <v>6994.99</v>
      </c>
      <c r="AD582">
        <v>799.05</v>
      </c>
      <c r="AE582">
        <v>999.28</v>
      </c>
      <c r="AF582">
        <v>54</v>
      </c>
      <c r="AG582">
        <v>61</v>
      </c>
      <c r="AH582" s="9">
        <f t="shared" si="15"/>
        <v>0.623</v>
      </c>
    </row>
    <row r="583" spans="1:34" x14ac:dyDescent="0.3">
      <c r="A583">
        <v>2020</v>
      </c>
      <c r="B583">
        <v>2302404</v>
      </c>
      <c r="C583" t="s">
        <v>31</v>
      </c>
      <c r="D583" t="s">
        <v>217</v>
      </c>
      <c r="E583" t="s">
        <v>431</v>
      </c>
      <c r="F583">
        <v>50745</v>
      </c>
      <c r="O583">
        <v>1023448.18</v>
      </c>
      <c r="P583">
        <v>0.86</v>
      </c>
      <c r="Q583">
        <f t="shared" si="16"/>
        <v>20.170000000000002</v>
      </c>
      <c r="R583">
        <f>ROUND(Q583*VLOOKUP(A583,IPCA!$D$2:$F$6,3,0),2)</f>
        <v>25.22</v>
      </c>
      <c r="Z583">
        <v>10</v>
      </c>
      <c r="AA583">
        <v>22</v>
      </c>
      <c r="AB583">
        <v>19739.87</v>
      </c>
      <c r="AC583">
        <v>24686.42</v>
      </c>
      <c r="AD583">
        <v>897.27</v>
      </c>
      <c r="AE583">
        <v>1122.1099999999999</v>
      </c>
      <c r="AF583">
        <v>91</v>
      </c>
      <c r="AG583">
        <v>113</v>
      </c>
      <c r="AH583" s="9">
        <f t="shared" si="15"/>
        <v>0.59799999999999998</v>
      </c>
    </row>
    <row r="584" spans="1:34" x14ac:dyDescent="0.3">
      <c r="A584">
        <v>2020</v>
      </c>
      <c r="B584">
        <v>2302503</v>
      </c>
      <c r="C584" t="s">
        <v>32</v>
      </c>
      <c r="D584" t="s">
        <v>218</v>
      </c>
      <c r="E584" t="s">
        <v>418</v>
      </c>
      <c r="F584">
        <v>50054</v>
      </c>
      <c r="O584">
        <v>1313398.51</v>
      </c>
      <c r="P584">
        <v>0.75</v>
      </c>
      <c r="Q584">
        <f t="shared" si="16"/>
        <v>26.24</v>
      </c>
      <c r="R584">
        <f>ROUND(Q584*VLOOKUP(A584,IPCA!$D$2:$F$6,3,0),2)</f>
        <v>32.82</v>
      </c>
      <c r="Z584">
        <v>24</v>
      </c>
      <c r="AA584">
        <v>21</v>
      </c>
      <c r="AB584">
        <v>20457.78</v>
      </c>
      <c r="AC584">
        <v>25584.23</v>
      </c>
      <c r="AD584">
        <v>974.18</v>
      </c>
      <c r="AE584">
        <v>1218.3</v>
      </c>
      <c r="AF584">
        <v>98</v>
      </c>
      <c r="AG584">
        <v>119</v>
      </c>
      <c r="AH584" s="9">
        <f t="shared" si="15"/>
        <v>0.64700000000000002</v>
      </c>
    </row>
    <row r="585" spans="1:34" x14ac:dyDescent="0.3">
      <c r="A585">
        <v>2020</v>
      </c>
      <c r="B585">
        <v>2302602</v>
      </c>
      <c r="C585" t="s">
        <v>33</v>
      </c>
      <c r="D585" t="s">
        <v>219</v>
      </c>
      <c r="E585" t="s">
        <v>420</v>
      </c>
      <c r="F585">
        <v>61954</v>
      </c>
      <c r="O585">
        <v>1314440</v>
      </c>
      <c r="P585">
        <v>0.69</v>
      </c>
      <c r="Q585">
        <f t="shared" si="16"/>
        <v>21.22</v>
      </c>
      <c r="R585">
        <f>ROUND(Q585*VLOOKUP(A585,IPCA!$D$2:$F$6,3,0),2)</f>
        <v>26.54</v>
      </c>
      <c r="Z585">
        <v>19</v>
      </c>
      <c r="AA585">
        <v>50</v>
      </c>
      <c r="AB585">
        <v>48370.59</v>
      </c>
      <c r="AC585">
        <v>60491.62</v>
      </c>
      <c r="AD585">
        <v>967.41</v>
      </c>
      <c r="AE585">
        <v>1209.83</v>
      </c>
      <c r="AF585">
        <v>215</v>
      </c>
      <c r="AG585">
        <v>265</v>
      </c>
      <c r="AH585" s="9">
        <f t="shared" si="15"/>
        <v>0.62</v>
      </c>
    </row>
    <row r="586" spans="1:34" x14ac:dyDescent="0.3">
      <c r="A586">
        <v>2020</v>
      </c>
      <c r="B586">
        <v>2302701</v>
      </c>
      <c r="C586" t="s">
        <v>34</v>
      </c>
      <c r="D586" t="s">
        <v>220</v>
      </c>
      <c r="E586" t="s">
        <v>418</v>
      </c>
      <c r="F586">
        <v>25353</v>
      </c>
      <c r="O586">
        <v>35123</v>
      </c>
      <c r="P586">
        <v>0.05</v>
      </c>
      <c r="Q586">
        <f t="shared" si="16"/>
        <v>1.39</v>
      </c>
      <c r="R586">
        <f>ROUND(Q586*VLOOKUP(A586,IPCA!$D$2:$F$6,3,0),2)</f>
        <v>1.74</v>
      </c>
      <c r="Z586">
        <v>4</v>
      </c>
      <c r="AA586">
        <v>14</v>
      </c>
      <c r="AB586">
        <v>14381.48</v>
      </c>
      <c r="AC586">
        <v>17985.29</v>
      </c>
      <c r="AD586">
        <v>1027.25</v>
      </c>
      <c r="AE586">
        <v>1284.6600000000001</v>
      </c>
      <c r="AF586">
        <v>72</v>
      </c>
      <c r="AG586">
        <v>86</v>
      </c>
      <c r="AH586" s="9">
        <f t="shared" si="15"/>
        <v>0.63</v>
      </c>
    </row>
    <row r="587" spans="1:34" x14ac:dyDescent="0.3">
      <c r="A587">
        <v>2020</v>
      </c>
      <c r="B587">
        <v>2302800</v>
      </c>
      <c r="C587" t="s">
        <v>35</v>
      </c>
      <c r="D587" t="s">
        <v>221</v>
      </c>
      <c r="E587" t="s">
        <v>431</v>
      </c>
      <c r="F587">
        <v>74011</v>
      </c>
      <c r="O587">
        <v>577000</v>
      </c>
      <c r="P587">
        <v>0.28000000000000003</v>
      </c>
      <c r="Q587">
        <f t="shared" si="16"/>
        <v>7.8</v>
      </c>
      <c r="R587">
        <f>ROUND(Q587*VLOOKUP(A587,IPCA!$D$2:$F$6,3,0),2)</f>
        <v>9.75</v>
      </c>
      <c r="Z587">
        <v>27</v>
      </c>
      <c r="AA587">
        <v>98</v>
      </c>
      <c r="AB587">
        <v>100593.85</v>
      </c>
      <c r="AC587">
        <v>125801.34</v>
      </c>
      <c r="AD587">
        <v>1026.47</v>
      </c>
      <c r="AE587">
        <v>1283.69</v>
      </c>
      <c r="AF587">
        <v>205</v>
      </c>
      <c r="AG587">
        <v>303</v>
      </c>
      <c r="AH587" s="9">
        <f t="shared" si="15"/>
        <v>0.61199999999999999</v>
      </c>
    </row>
    <row r="588" spans="1:34" x14ac:dyDescent="0.3">
      <c r="A588">
        <v>2020</v>
      </c>
      <c r="B588">
        <v>2302909</v>
      </c>
      <c r="C588" t="s">
        <v>36</v>
      </c>
      <c r="D588" t="s">
        <v>222</v>
      </c>
      <c r="E588" t="s">
        <v>419</v>
      </c>
      <c r="F588">
        <v>17206</v>
      </c>
      <c r="O588">
        <v>154699.12</v>
      </c>
      <c r="P588">
        <v>0.27</v>
      </c>
      <c r="Q588">
        <f t="shared" si="16"/>
        <v>8.99</v>
      </c>
      <c r="R588">
        <f>ROUND(Q588*VLOOKUP(A588,IPCA!$D$2:$F$6,3,0),2)</f>
        <v>11.24</v>
      </c>
      <c r="Z588">
        <v>2</v>
      </c>
      <c r="AA588">
        <v>84</v>
      </c>
      <c r="AB588">
        <v>99447.33</v>
      </c>
      <c r="AC588">
        <v>124367.52</v>
      </c>
      <c r="AD588">
        <v>1183.9000000000001</v>
      </c>
      <c r="AE588">
        <v>1480.57</v>
      </c>
      <c r="AF588">
        <v>29</v>
      </c>
      <c r="AG588">
        <v>113</v>
      </c>
      <c r="AH588" s="9">
        <f t="shared" si="15"/>
        <v>0.61099999999999999</v>
      </c>
    </row>
    <row r="589" spans="1:34" x14ac:dyDescent="0.3">
      <c r="A589">
        <v>2020</v>
      </c>
      <c r="B589">
        <v>2303006</v>
      </c>
      <c r="C589" t="s">
        <v>37</v>
      </c>
      <c r="D589" t="s">
        <v>223</v>
      </c>
      <c r="E589" t="s">
        <v>431</v>
      </c>
      <c r="F589">
        <v>16924</v>
      </c>
      <c r="O589">
        <v>121214.76</v>
      </c>
      <c r="P589">
        <v>0.22</v>
      </c>
      <c r="Q589">
        <f t="shared" si="16"/>
        <v>7.16</v>
      </c>
      <c r="R589">
        <f>ROUND(Q589*VLOOKUP(A589,IPCA!$D$2:$F$6,3,0),2)</f>
        <v>8.9499999999999993</v>
      </c>
      <c r="Z589">
        <v>4</v>
      </c>
      <c r="AA589">
        <v>1</v>
      </c>
      <c r="AB589">
        <v>1044.5</v>
      </c>
      <c r="AC589">
        <v>1306.24</v>
      </c>
      <c r="AD589">
        <v>1044.5</v>
      </c>
      <c r="AE589">
        <v>1306.24</v>
      </c>
      <c r="AF589">
        <v>11</v>
      </c>
      <c r="AG589">
        <v>12</v>
      </c>
      <c r="AH589" s="9">
        <f t="shared" si="15"/>
        <v>0.59199999999999997</v>
      </c>
    </row>
    <row r="590" spans="1:34" x14ac:dyDescent="0.3">
      <c r="A590">
        <v>2020</v>
      </c>
      <c r="B590">
        <v>2303105</v>
      </c>
      <c r="C590" t="s">
        <v>38</v>
      </c>
      <c r="D590" t="s">
        <v>224</v>
      </c>
      <c r="E590" t="s">
        <v>424</v>
      </c>
      <c r="F590">
        <v>17692</v>
      </c>
      <c r="O590">
        <v>543740.16000000003</v>
      </c>
      <c r="P590">
        <v>0.9</v>
      </c>
      <c r="Q590">
        <f t="shared" si="16"/>
        <v>30.73</v>
      </c>
      <c r="R590">
        <f>ROUND(Q590*VLOOKUP(A590,IPCA!$D$2:$F$6,3,0),2)</f>
        <v>38.43</v>
      </c>
      <c r="Z590">
        <v>5</v>
      </c>
      <c r="AA590">
        <v>1</v>
      </c>
      <c r="AB590">
        <v>490.07</v>
      </c>
      <c r="AC590">
        <v>612.88</v>
      </c>
      <c r="AD590">
        <v>490.07</v>
      </c>
      <c r="AE590">
        <v>612.88</v>
      </c>
      <c r="AF590">
        <v>28</v>
      </c>
      <c r="AG590">
        <v>29</v>
      </c>
      <c r="AH590" s="9">
        <f t="shared" si="15"/>
        <v>0.59599999999999997</v>
      </c>
    </row>
    <row r="591" spans="1:34" x14ac:dyDescent="0.3">
      <c r="A591">
        <v>2020</v>
      </c>
      <c r="B591">
        <v>2303204</v>
      </c>
      <c r="C591" t="s">
        <v>39</v>
      </c>
      <c r="D591" t="s">
        <v>225</v>
      </c>
      <c r="E591" t="s">
        <v>418</v>
      </c>
      <c r="F591">
        <v>26304</v>
      </c>
      <c r="O591">
        <v>173107.47</v>
      </c>
      <c r="P591">
        <v>0.26</v>
      </c>
      <c r="Q591">
        <f t="shared" si="16"/>
        <v>6.58</v>
      </c>
      <c r="R591">
        <f>ROUND(Q591*VLOOKUP(A591,IPCA!$D$2:$F$6,3,0),2)</f>
        <v>8.23</v>
      </c>
      <c r="Z591">
        <v>4</v>
      </c>
      <c r="AA591">
        <v>8</v>
      </c>
      <c r="AB591">
        <v>9305.11</v>
      </c>
      <c r="AC591">
        <v>11636.85</v>
      </c>
      <c r="AD591">
        <v>1163.1400000000001</v>
      </c>
      <c r="AE591">
        <v>1454.61</v>
      </c>
      <c r="AF591">
        <v>51</v>
      </c>
      <c r="AG591">
        <v>59</v>
      </c>
      <c r="AH591" s="9">
        <f t="shared" si="15"/>
        <v>0.57799999999999996</v>
      </c>
    </row>
    <row r="592" spans="1:34" x14ac:dyDescent="0.3">
      <c r="A592">
        <v>2020</v>
      </c>
      <c r="B592">
        <v>2303303</v>
      </c>
      <c r="C592" t="s">
        <v>40</v>
      </c>
      <c r="D592" t="s">
        <v>226</v>
      </c>
      <c r="E592" t="s">
        <v>421</v>
      </c>
      <c r="F592">
        <v>17224</v>
      </c>
      <c r="O592">
        <v>4200</v>
      </c>
      <c r="P592">
        <v>0.01</v>
      </c>
      <c r="Q592">
        <f t="shared" si="16"/>
        <v>0.24</v>
      </c>
      <c r="R592">
        <f>ROUND(Q592*VLOOKUP(A592,IPCA!$D$2:$F$6,3,0),2)</f>
        <v>0.3</v>
      </c>
      <c r="Z592">
        <v>4</v>
      </c>
      <c r="AA592">
        <v>2</v>
      </c>
      <c r="AB592">
        <v>1591.59</v>
      </c>
      <c r="AC592">
        <v>1990.42</v>
      </c>
      <c r="AD592">
        <v>795.8</v>
      </c>
      <c r="AE592">
        <v>995.21</v>
      </c>
      <c r="AF592">
        <v>21</v>
      </c>
      <c r="AG592">
        <v>23</v>
      </c>
      <c r="AH592" s="9">
        <f t="shared" si="15"/>
        <v>0.59699999999999998</v>
      </c>
    </row>
    <row r="593" spans="1:34" x14ac:dyDescent="0.3">
      <c r="A593">
        <v>2020</v>
      </c>
      <c r="B593">
        <v>2303402</v>
      </c>
      <c r="C593" t="s">
        <v>41</v>
      </c>
      <c r="D593" t="s">
        <v>227</v>
      </c>
      <c r="E593" t="s">
        <v>432</v>
      </c>
      <c r="F593">
        <v>17097</v>
      </c>
      <c r="O593">
        <v>407162.9</v>
      </c>
      <c r="P593">
        <v>0.77</v>
      </c>
      <c r="Q593">
        <f t="shared" si="16"/>
        <v>23.81</v>
      </c>
      <c r="R593">
        <f>ROUND(Q593*VLOOKUP(A593,IPCA!$D$2:$F$6,3,0),2)</f>
        <v>29.78</v>
      </c>
      <c r="Z593">
        <v>1</v>
      </c>
      <c r="AA593">
        <v>6</v>
      </c>
      <c r="AB593">
        <v>4709.7</v>
      </c>
      <c r="AC593">
        <v>5889.89</v>
      </c>
      <c r="AD593">
        <v>784.95</v>
      </c>
      <c r="AE593">
        <v>981.65</v>
      </c>
      <c r="AF593">
        <v>29</v>
      </c>
      <c r="AG593">
        <v>35</v>
      </c>
      <c r="AH593" s="9">
        <f t="shared" si="15"/>
        <v>0.59299999999999997</v>
      </c>
    </row>
    <row r="594" spans="1:34" x14ac:dyDescent="0.3">
      <c r="A594">
        <v>2020</v>
      </c>
      <c r="B594">
        <v>2303501</v>
      </c>
      <c r="C594" t="s">
        <v>42</v>
      </c>
      <c r="D594" t="s">
        <v>228</v>
      </c>
      <c r="E594" t="s">
        <v>427</v>
      </c>
      <c r="F594">
        <v>71542</v>
      </c>
      <c r="O594">
        <v>645697.84</v>
      </c>
      <c r="P594">
        <v>0.35</v>
      </c>
      <c r="Q594">
        <f t="shared" si="16"/>
        <v>9.0299999999999994</v>
      </c>
      <c r="R594">
        <f>ROUND(Q594*VLOOKUP(A594,IPCA!$D$2:$F$6,3,0),2)</f>
        <v>11.29</v>
      </c>
      <c r="Z594">
        <v>19</v>
      </c>
      <c r="AA594">
        <v>22</v>
      </c>
      <c r="AB594">
        <v>25090.77</v>
      </c>
      <c r="AC594">
        <v>31378.19</v>
      </c>
      <c r="AD594">
        <v>1140.49</v>
      </c>
      <c r="AE594">
        <v>1426.28</v>
      </c>
      <c r="AF594">
        <v>175</v>
      </c>
      <c r="AG594">
        <v>197</v>
      </c>
      <c r="AH594" s="9">
        <f t="shared" si="15"/>
        <v>0.64600000000000002</v>
      </c>
    </row>
    <row r="595" spans="1:34" x14ac:dyDescent="0.3">
      <c r="A595">
        <v>2020</v>
      </c>
      <c r="B595">
        <v>2303600</v>
      </c>
      <c r="C595" t="s">
        <v>43</v>
      </c>
      <c r="D595" t="s">
        <v>229</v>
      </c>
      <c r="E595" t="s">
        <v>421</v>
      </c>
      <c r="F595">
        <v>11323</v>
      </c>
      <c r="O595">
        <v>78224</v>
      </c>
      <c r="P595">
        <v>0.17</v>
      </c>
      <c r="Q595">
        <f t="shared" si="16"/>
        <v>6.91</v>
      </c>
      <c r="R595">
        <f>ROUND(Q595*VLOOKUP(A595,IPCA!$D$2:$F$6,3,0),2)</f>
        <v>8.64</v>
      </c>
      <c r="Z595">
        <v>4</v>
      </c>
      <c r="AA595">
        <v>0</v>
      </c>
      <c r="AB595">
        <v>0</v>
      </c>
      <c r="AC595">
        <v>0</v>
      </c>
      <c r="AD595" t="s">
        <v>423</v>
      </c>
      <c r="AE595" t="s">
        <v>423</v>
      </c>
      <c r="AF595">
        <v>5</v>
      </c>
      <c r="AG595">
        <v>5</v>
      </c>
      <c r="AH595" s="9">
        <f t="shared" si="15"/>
        <v>0.61799999999999999</v>
      </c>
    </row>
    <row r="596" spans="1:34" x14ac:dyDescent="0.3">
      <c r="A596">
        <v>2020</v>
      </c>
      <c r="B596">
        <v>2303659</v>
      </c>
      <c r="C596" t="s">
        <v>44</v>
      </c>
      <c r="D596" t="s">
        <v>230</v>
      </c>
      <c r="E596" t="s">
        <v>429</v>
      </c>
      <c r="F596">
        <v>10338</v>
      </c>
      <c r="O596">
        <v>467355.27</v>
      </c>
      <c r="P596">
        <v>1.26</v>
      </c>
      <c r="Q596">
        <f t="shared" si="16"/>
        <v>45.21</v>
      </c>
      <c r="R596">
        <f>ROUND(Q596*VLOOKUP(A596,IPCA!$D$2:$F$6,3,0),2)</f>
        <v>56.54</v>
      </c>
      <c r="Z596">
        <v>0</v>
      </c>
      <c r="AA596">
        <v>0</v>
      </c>
      <c r="AB596">
        <v>0</v>
      </c>
      <c r="AC596">
        <v>0</v>
      </c>
      <c r="AD596" t="s">
        <v>423</v>
      </c>
      <c r="AE596" t="s">
        <v>423</v>
      </c>
      <c r="AF596">
        <v>6</v>
      </c>
      <c r="AG596">
        <v>6</v>
      </c>
      <c r="AH596" s="9">
        <f t="shared" si="15"/>
        <v>0.60899999999999999</v>
      </c>
    </row>
    <row r="597" spans="1:34" x14ac:dyDescent="0.3">
      <c r="A597">
        <v>2020</v>
      </c>
      <c r="B597">
        <v>2303709</v>
      </c>
      <c r="C597" t="s">
        <v>45</v>
      </c>
      <c r="D597" t="s">
        <v>231</v>
      </c>
      <c r="E597" t="s">
        <v>427</v>
      </c>
      <c r="F597">
        <v>349431</v>
      </c>
      <c r="O597">
        <v>2715621.69</v>
      </c>
      <c r="P597">
        <v>0.28000000000000003</v>
      </c>
      <c r="Q597">
        <f t="shared" si="16"/>
        <v>7.77</v>
      </c>
      <c r="R597">
        <f>ROUND(Q597*VLOOKUP(A597,IPCA!$D$2:$F$6,3,0),2)</f>
        <v>9.7200000000000006</v>
      </c>
      <c r="Z597">
        <v>68</v>
      </c>
      <c r="AA597">
        <v>416</v>
      </c>
      <c r="AB597">
        <v>484562.29</v>
      </c>
      <c r="AC597">
        <v>605987.21</v>
      </c>
      <c r="AD597">
        <v>1164.81</v>
      </c>
      <c r="AE597">
        <v>1456.7</v>
      </c>
      <c r="AF597">
        <v>1452</v>
      </c>
      <c r="AG597">
        <v>1868</v>
      </c>
      <c r="AH597" s="9">
        <f t="shared" si="15"/>
        <v>0.68200000000000005</v>
      </c>
    </row>
    <row r="598" spans="1:34" x14ac:dyDescent="0.3">
      <c r="A598">
        <v>2020</v>
      </c>
      <c r="B598">
        <v>2303808</v>
      </c>
      <c r="C598" t="s">
        <v>46</v>
      </c>
      <c r="D598" t="s">
        <v>232</v>
      </c>
      <c r="E598" t="s">
        <v>421</v>
      </c>
      <c r="F598">
        <v>22733</v>
      </c>
      <c r="O598">
        <v>296727.03000000003</v>
      </c>
      <c r="P598">
        <v>0.5</v>
      </c>
      <c r="Q598">
        <f t="shared" si="16"/>
        <v>13.05</v>
      </c>
      <c r="R598">
        <f>ROUND(Q598*VLOOKUP(A598,IPCA!$D$2:$F$6,3,0),2)</f>
        <v>16.32</v>
      </c>
      <c r="Z598">
        <v>4</v>
      </c>
      <c r="AA598">
        <v>11</v>
      </c>
      <c r="AB598">
        <v>10861.54</v>
      </c>
      <c r="AC598">
        <v>13583.3</v>
      </c>
      <c r="AD598">
        <v>987.41</v>
      </c>
      <c r="AE598">
        <v>1234.8499999999999</v>
      </c>
      <c r="AF598">
        <v>26</v>
      </c>
      <c r="AG598">
        <v>37</v>
      </c>
      <c r="AH598" s="9">
        <f t="shared" si="15"/>
        <v>0.627</v>
      </c>
    </row>
    <row r="599" spans="1:34" x14ac:dyDescent="0.3">
      <c r="A599">
        <v>2020</v>
      </c>
      <c r="B599">
        <v>2303907</v>
      </c>
      <c r="C599" t="s">
        <v>47</v>
      </c>
      <c r="D599" t="s">
        <v>233</v>
      </c>
      <c r="E599" t="s">
        <v>420</v>
      </c>
      <c r="F599">
        <v>12487</v>
      </c>
      <c r="O599">
        <v>25867.95</v>
      </c>
      <c r="P599">
        <v>7.0000000000000007E-2</v>
      </c>
      <c r="Q599">
        <f t="shared" si="16"/>
        <v>2.0699999999999998</v>
      </c>
      <c r="R599">
        <f>ROUND(Q599*VLOOKUP(A599,IPCA!$D$2:$F$6,3,0),2)</f>
        <v>2.59</v>
      </c>
      <c r="Z599">
        <v>2</v>
      </c>
      <c r="AA599">
        <v>2</v>
      </c>
      <c r="AB599">
        <v>2152.86</v>
      </c>
      <c r="AC599">
        <v>2692.34</v>
      </c>
      <c r="AD599">
        <v>1076.43</v>
      </c>
      <c r="AE599">
        <v>1346.17</v>
      </c>
      <c r="AF599">
        <v>9</v>
      </c>
      <c r="AG599">
        <v>11</v>
      </c>
      <c r="AH599" s="9">
        <f t="shared" si="15"/>
        <v>0.58599999999999997</v>
      </c>
    </row>
    <row r="600" spans="1:34" x14ac:dyDescent="0.3">
      <c r="A600">
        <v>2020</v>
      </c>
      <c r="B600">
        <v>2303931</v>
      </c>
      <c r="C600" t="s">
        <v>48</v>
      </c>
      <c r="D600" t="s">
        <v>234</v>
      </c>
      <c r="E600" t="s">
        <v>430</v>
      </c>
      <c r="F600">
        <v>12233</v>
      </c>
      <c r="O600">
        <v>505848.04</v>
      </c>
      <c r="P600">
        <v>1.27</v>
      </c>
      <c r="Q600">
        <f t="shared" si="16"/>
        <v>41.35</v>
      </c>
      <c r="R600">
        <f>ROUND(Q600*VLOOKUP(A600,IPCA!$D$2:$F$6,3,0),2)</f>
        <v>51.71</v>
      </c>
      <c r="Z600">
        <v>1</v>
      </c>
      <c r="AA600">
        <v>0</v>
      </c>
      <c r="AB600">
        <v>0</v>
      </c>
      <c r="AC600">
        <v>0</v>
      </c>
      <c r="AD600" t="s">
        <v>423</v>
      </c>
      <c r="AE600" t="s">
        <v>423</v>
      </c>
      <c r="AF600">
        <v>8</v>
      </c>
      <c r="AG600">
        <v>8</v>
      </c>
      <c r="AH600" s="9">
        <f t="shared" si="15"/>
        <v>0.58499999999999996</v>
      </c>
    </row>
    <row r="601" spans="1:34" x14ac:dyDescent="0.3">
      <c r="A601">
        <v>2020</v>
      </c>
      <c r="B601">
        <v>2303956</v>
      </c>
      <c r="C601" t="s">
        <v>49</v>
      </c>
      <c r="D601" t="s">
        <v>235</v>
      </c>
      <c r="E601" t="s">
        <v>427</v>
      </c>
      <c r="F601">
        <v>20095</v>
      </c>
      <c r="O601">
        <v>168267.44</v>
      </c>
      <c r="P601">
        <v>0.27</v>
      </c>
      <c r="Q601">
        <f t="shared" si="16"/>
        <v>8.3699999999999992</v>
      </c>
      <c r="R601">
        <f>ROUND(Q601*VLOOKUP(A601,IPCA!$D$2:$F$6,3,0),2)</f>
        <v>10.47</v>
      </c>
      <c r="Z601">
        <v>5</v>
      </c>
      <c r="AA601">
        <v>23</v>
      </c>
      <c r="AB601">
        <v>25418.48</v>
      </c>
      <c r="AC601">
        <v>31788.02</v>
      </c>
      <c r="AD601">
        <v>1105.1500000000001</v>
      </c>
      <c r="AE601">
        <v>1382.09</v>
      </c>
      <c r="AF601">
        <v>36</v>
      </c>
      <c r="AG601">
        <v>59</v>
      </c>
      <c r="AH601" s="9">
        <f t="shared" si="15"/>
        <v>0.60399999999999998</v>
      </c>
    </row>
    <row r="602" spans="1:34" x14ac:dyDescent="0.3">
      <c r="A602">
        <v>2020</v>
      </c>
      <c r="B602">
        <v>2304004</v>
      </c>
      <c r="C602" t="s">
        <v>50</v>
      </c>
      <c r="D602" t="s">
        <v>236</v>
      </c>
      <c r="E602" t="s">
        <v>424</v>
      </c>
      <c r="F602">
        <v>21084</v>
      </c>
      <c r="O602">
        <v>27000</v>
      </c>
      <c r="P602">
        <v>0.04</v>
      </c>
      <c r="Q602">
        <f t="shared" si="16"/>
        <v>1.28</v>
      </c>
      <c r="R602">
        <f>ROUND(Q602*VLOOKUP(A602,IPCA!$D$2:$F$6,3,0),2)</f>
        <v>1.6</v>
      </c>
      <c r="Z602">
        <v>5</v>
      </c>
      <c r="AA602">
        <v>5</v>
      </c>
      <c r="AB602">
        <v>5209.22</v>
      </c>
      <c r="AC602">
        <v>6514.58</v>
      </c>
      <c r="AD602">
        <v>1041.8399999999999</v>
      </c>
      <c r="AE602">
        <v>1302.92</v>
      </c>
      <c r="AF602">
        <v>26</v>
      </c>
      <c r="AG602">
        <v>31</v>
      </c>
      <c r="AH602" s="9">
        <f t="shared" si="15"/>
        <v>0.61</v>
      </c>
    </row>
    <row r="603" spans="1:34" x14ac:dyDescent="0.3">
      <c r="A603">
        <v>2020</v>
      </c>
      <c r="B603">
        <v>2304103</v>
      </c>
      <c r="C603" t="s">
        <v>51</v>
      </c>
      <c r="D603" t="s">
        <v>237</v>
      </c>
      <c r="E603" t="s">
        <v>429</v>
      </c>
      <c r="F603">
        <v>75783</v>
      </c>
      <c r="O603">
        <v>1020770</v>
      </c>
      <c r="P603">
        <v>0.45</v>
      </c>
      <c r="Q603">
        <f t="shared" si="16"/>
        <v>13.47</v>
      </c>
      <c r="R603">
        <f>ROUND(Q603*VLOOKUP(A603,IPCA!$D$2:$F$6,3,0),2)</f>
        <v>16.850000000000001</v>
      </c>
      <c r="Z603">
        <v>30</v>
      </c>
      <c r="AA603">
        <v>76</v>
      </c>
      <c r="AB603">
        <v>71066.7</v>
      </c>
      <c r="AC603">
        <v>88875.08</v>
      </c>
      <c r="AD603">
        <v>935.09</v>
      </c>
      <c r="AE603">
        <v>1169.4100000000001</v>
      </c>
      <c r="AF603">
        <v>209</v>
      </c>
      <c r="AG603">
        <v>285</v>
      </c>
      <c r="AH603" s="9">
        <f t="shared" si="15"/>
        <v>0.64400000000000002</v>
      </c>
    </row>
    <row r="604" spans="1:34" x14ac:dyDescent="0.3">
      <c r="A604">
        <v>2020</v>
      </c>
      <c r="B604">
        <v>2304202</v>
      </c>
      <c r="C604" t="s">
        <v>52</v>
      </c>
      <c r="D604" t="s">
        <v>238</v>
      </c>
      <c r="E604" t="s">
        <v>418</v>
      </c>
      <c r="F604">
        <v>129363</v>
      </c>
      <c r="O604">
        <v>2882611.37</v>
      </c>
      <c r="P604">
        <v>0.84</v>
      </c>
      <c r="Q604">
        <f t="shared" si="16"/>
        <v>22.28</v>
      </c>
      <c r="R604">
        <f>ROUND(Q604*VLOOKUP(A604,IPCA!$D$2:$F$6,3,0),2)</f>
        <v>27.86</v>
      </c>
      <c r="Z604">
        <v>50</v>
      </c>
      <c r="AA604">
        <v>171</v>
      </c>
      <c r="AB604">
        <v>166805.76000000001</v>
      </c>
      <c r="AC604">
        <v>208605.08</v>
      </c>
      <c r="AD604">
        <v>975.47</v>
      </c>
      <c r="AE604">
        <v>1219.9100000000001</v>
      </c>
      <c r="AF604">
        <v>529</v>
      </c>
      <c r="AG604">
        <v>700</v>
      </c>
      <c r="AH604" s="9">
        <f t="shared" si="15"/>
        <v>0.71299999999999997</v>
      </c>
    </row>
    <row r="605" spans="1:34" x14ac:dyDescent="0.3">
      <c r="A605">
        <v>2020</v>
      </c>
      <c r="B605">
        <v>2304236</v>
      </c>
      <c r="C605" t="s">
        <v>53</v>
      </c>
      <c r="D605" t="s">
        <v>239</v>
      </c>
      <c r="E605" t="s">
        <v>432</v>
      </c>
      <c r="F605">
        <v>17411</v>
      </c>
      <c r="O605">
        <v>688510.11</v>
      </c>
      <c r="P605">
        <v>1.34</v>
      </c>
      <c r="Q605">
        <f t="shared" si="16"/>
        <v>39.54</v>
      </c>
      <c r="R605">
        <f>ROUND(Q605*VLOOKUP(A605,IPCA!$D$2:$F$6,3,0),2)</f>
        <v>49.45</v>
      </c>
      <c r="Z605">
        <v>6</v>
      </c>
      <c r="AA605">
        <v>5</v>
      </c>
      <c r="AB605">
        <v>6074.39</v>
      </c>
      <c r="AC605">
        <v>7596.55</v>
      </c>
      <c r="AD605">
        <v>1214.8800000000001</v>
      </c>
      <c r="AE605">
        <v>1519.31</v>
      </c>
      <c r="AF605">
        <v>36</v>
      </c>
      <c r="AG605">
        <v>41</v>
      </c>
      <c r="AH605" s="9">
        <f t="shared" si="15"/>
        <v>0.59</v>
      </c>
    </row>
    <row r="606" spans="1:34" x14ac:dyDescent="0.3">
      <c r="A606">
        <v>2020</v>
      </c>
      <c r="B606">
        <v>2304251</v>
      </c>
      <c r="C606" t="s">
        <v>54</v>
      </c>
      <c r="D606" t="s">
        <v>240</v>
      </c>
      <c r="E606" t="s">
        <v>420</v>
      </c>
      <c r="F606">
        <v>28505</v>
      </c>
      <c r="O606">
        <v>825843.02</v>
      </c>
      <c r="P606">
        <v>1.08</v>
      </c>
      <c r="Q606">
        <f t="shared" si="16"/>
        <v>28.97</v>
      </c>
      <c r="R606">
        <f>ROUND(Q606*VLOOKUP(A606,IPCA!$D$2:$F$6,3,0),2)</f>
        <v>36.229999999999997</v>
      </c>
      <c r="Z606">
        <v>10</v>
      </c>
      <c r="AA606">
        <v>25</v>
      </c>
      <c r="AB606">
        <v>26812.79</v>
      </c>
      <c r="AC606">
        <v>33531.72</v>
      </c>
      <c r="AD606">
        <v>1072.51</v>
      </c>
      <c r="AE606">
        <v>1341.27</v>
      </c>
      <c r="AF606">
        <v>111</v>
      </c>
      <c r="AG606">
        <v>136</v>
      </c>
      <c r="AH606" s="9">
        <f t="shared" si="15"/>
        <v>0.63200000000000001</v>
      </c>
    </row>
    <row r="607" spans="1:34" x14ac:dyDescent="0.3">
      <c r="A607">
        <v>2020</v>
      </c>
      <c r="B607">
        <v>2304269</v>
      </c>
      <c r="C607" t="s">
        <v>55</v>
      </c>
      <c r="D607" t="s">
        <v>241</v>
      </c>
      <c r="E607" t="s">
        <v>430</v>
      </c>
      <c r="F607">
        <v>8959</v>
      </c>
      <c r="O607">
        <v>218439.55</v>
      </c>
      <c r="P607">
        <v>0.77</v>
      </c>
      <c r="Q607">
        <f t="shared" si="16"/>
        <v>24.38</v>
      </c>
      <c r="R607">
        <f>ROUND(Q607*VLOOKUP(A607,IPCA!$D$2:$F$6,3,0),2)</f>
        <v>30.49</v>
      </c>
      <c r="Z607">
        <v>2</v>
      </c>
      <c r="AA607">
        <v>8</v>
      </c>
      <c r="AB607">
        <v>8545.76</v>
      </c>
      <c r="AC607">
        <v>10687.21</v>
      </c>
      <c r="AD607">
        <v>1068.22</v>
      </c>
      <c r="AE607">
        <v>1335.9</v>
      </c>
      <c r="AF607">
        <v>14</v>
      </c>
      <c r="AG607">
        <v>22</v>
      </c>
      <c r="AH607" s="9">
        <f t="shared" si="15"/>
        <v>0.60899999999999999</v>
      </c>
    </row>
    <row r="608" spans="1:34" x14ac:dyDescent="0.3">
      <c r="A608">
        <v>2020</v>
      </c>
      <c r="B608">
        <v>2304277</v>
      </c>
      <c r="C608" t="s">
        <v>56</v>
      </c>
      <c r="D608" t="s">
        <v>242</v>
      </c>
      <c r="E608" t="s">
        <v>425</v>
      </c>
      <c r="F608">
        <v>6527</v>
      </c>
      <c r="O608">
        <v>308304.37</v>
      </c>
      <c r="P608">
        <v>1.45</v>
      </c>
      <c r="Q608">
        <f t="shared" si="16"/>
        <v>47.24</v>
      </c>
      <c r="R608">
        <f>ROUND(Q608*VLOOKUP(A608,IPCA!$D$2:$F$6,3,0),2)</f>
        <v>59.08</v>
      </c>
      <c r="Z608">
        <v>5</v>
      </c>
      <c r="AA608">
        <v>0</v>
      </c>
      <c r="AB608">
        <v>0</v>
      </c>
      <c r="AC608">
        <v>0</v>
      </c>
      <c r="AD608" t="s">
        <v>423</v>
      </c>
      <c r="AE608" t="s">
        <v>423</v>
      </c>
      <c r="AF608">
        <v>6</v>
      </c>
      <c r="AG608">
        <v>6</v>
      </c>
      <c r="AH608" s="9">
        <f t="shared" si="15"/>
        <v>0.61</v>
      </c>
    </row>
    <row r="609" spans="1:34" x14ac:dyDescent="0.3">
      <c r="A609">
        <v>2020</v>
      </c>
      <c r="B609">
        <v>2304285</v>
      </c>
      <c r="C609" t="s">
        <v>57</v>
      </c>
      <c r="D609" t="s">
        <v>243</v>
      </c>
      <c r="E609" t="s">
        <v>427</v>
      </c>
      <c r="F609">
        <v>68495</v>
      </c>
      <c r="O609">
        <v>592613.24</v>
      </c>
      <c r="P609">
        <v>0.17</v>
      </c>
      <c r="Q609">
        <f t="shared" si="16"/>
        <v>8.65</v>
      </c>
      <c r="R609">
        <f>ROUND(Q609*VLOOKUP(A609,IPCA!$D$2:$F$6,3,0),2)</f>
        <v>10.82</v>
      </c>
      <c r="Z609">
        <v>107</v>
      </c>
      <c r="AA609">
        <v>535</v>
      </c>
      <c r="AB609">
        <v>807901.46</v>
      </c>
      <c r="AC609">
        <v>1010350.9</v>
      </c>
      <c r="AD609">
        <v>1510.1</v>
      </c>
      <c r="AE609">
        <v>1888.51</v>
      </c>
      <c r="AF609">
        <v>507</v>
      </c>
      <c r="AG609">
        <v>1042</v>
      </c>
      <c r="AH609" s="9">
        <f t="shared" si="15"/>
        <v>0.70099999999999996</v>
      </c>
    </row>
    <row r="610" spans="1:34" x14ac:dyDescent="0.3">
      <c r="A610">
        <v>2020</v>
      </c>
      <c r="B610">
        <v>2304301</v>
      </c>
      <c r="C610" t="s">
        <v>58</v>
      </c>
      <c r="D610" t="s">
        <v>244</v>
      </c>
      <c r="E610" t="s">
        <v>418</v>
      </c>
      <c r="F610">
        <v>18445</v>
      </c>
      <c r="O610">
        <v>257.12</v>
      </c>
      <c r="P610">
        <v>0</v>
      </c>
      <c r="Q610">
        <f t="shared" si="16"/>
        <v>0.01</v>
      </c>
      <c r="R610">
        <f>ROUND(Q610*VLOOKUP(A610,IPCA!$D$2:$F$6,3,0),2)</f>
        <v>0.01</v>
      </c>
      <c r="Z610">
        <v>8</v>
      </c>
      <c r="AA610">
        <v>0</v>
      </c>
      <c r="AB610">
        <v>0</v>
      </c>
      <c r="AC610">
        <v>0</v>
      </c>
      <c r="AD610" t="s">
        <v>423</v>
      </c>
      <c r="AE610" t="s">
        <v>423</v>
      </c>
      <c r="AF610">
        <v>17</v>
      </c>
      <c r="AG610">
        <v>17</v>
      </c>
      <c r="AH610" s="9">
        <f t="shared" si="15"/>
        <v>0.63300000000000001</v>
      </c>
    </row>
    <row r="611" spans="1:34" x14ac:dyDescent="0.3">
      <c r="A611">
        <v>2020</v>
      </c>
      <c r="B611">
        <v>2304350</v>
      </c>
      <c r="C611" t="s">
        <v>59</v>
      </c>
      <c r="D611" t="s">
        <v>245</v>
      </c>
      <c r="E611" t="s">
        <v>424</v>
      </c>
      <c r="F611">
        <v>23725</v>
      </c>
      <c r="O611">
        <v>462665.99</v>
      </c>
      <c r="P611">
        <v>0.78</v>
      </c>
      <c r="Q611">
        <f t="shared" si="16"/>
        <v>19.5</v>
      </c>
      <c r="R611">
        <f>ROUND(Q611*VLOOKUP(A611,IPCA!$D$2:$F$6,3,0),2)</f>
        <v>24.39</v>
      </c>
      <c r="Z611">
        <v>5</v>
      </c>
      <c r="AA611">
        <v>2</v>
      </c>
      <c r="AB611">
        <v>0</v>
      </c>
      <c r="AC611">
        <v>0</v>
      </c>
      <c r="AD611">
        <v>0</v>
      </c>
      <c r="AE611">
        <v>0</v>
      </c>
      <c r="AF611">
        <v>48</v>
      </c>
      <c r="AG611">
        <v>50</v>
      </c>
      <c r="AH611" s="9">
        <f t="shared" si="15"/>
        <v>0.64400000000000002</v>
      </c>
    </row>
    <row r="612" spans="1:34" x14ac:dyDescent="0.3">
      <c r="A612">
        <v>2020</v>
      </c>
      <c r="B612">
        <v>2304400</v>
      </c>
      <c r="C612" t="s">
        <v>60</v>
      </c>
      <c r="D612" t="s">
        <v>246</v>
      </c>
      <c r="E612" t="s">
        <v>427</v>
      </c>
      <c r="F612">
        <v>2434060</v>
      </c>
      <c r="O612">
        <v>135515158.78</v>
      </c>
      <c r="P612">
        <v>1.59</v>
      </c>
      <c r="Q612">
        <f t="shared" si="16"/>
        <v>55.67</v>
      </c>
      <c r="R612">
        <f>ROUND(Q612*VLOOKUP(A612,IPCA!$D$2:$F$6,3,0),2)</f>
        <v>69.62</v>
      </c>
      <c r="Z612">
        <v>2377</v>
      </c>
      <c r="AA612">
        <v>14053</v>
      </c>
      <c r="AB612">
        <v>25690235.09</v>
      </c>
      <c r="AC612">
        <v>32127868.989999998</v>
      </c>
      <c r="AD612">
        <v>1828.1</v>
      </c>
      <c r="AE612">
        <v>2286.19</v>
      </c>
      <c r="AF612">
        <v>20888</v>
      </c>
      <c r="AG612">
        <v>34941</v>
      </c>
      <c r="AH612" s="9">
        <f t="shared" si="15"/>
        <v>0.754</v>
      </c>
    </row>
    <row r="613" spans="1:34" x14ac:dyDescent="0.3">
      <c r="A613">
        <v>2020</v>
      </c>
      <c r="B613">
        <v>2304459</v>
      </c>
      <c r="C613" t="s">
        <v>61</v>
      </c>
      <c r="D613" t="s">
        <v>247</v>
      </c>
      <c r="E613" t="s">
        <v>428</v>
      </c>
      <c r="F613">
        <v>16850</v>
      </c>
      <c r="O613">
        <v>64403.4</v>
      </c>
      <c r="P613">
        <v>0.13</v>
      </c>
      <c r="Q613">
        <f t="shared" si="16"/>
        <v>3.82</v>
      </c>
      <c r="R613">
        <f>ROUND(Q613*VLOOKUP(A613,IPCA!$D$2:$F$6,3,0),2)</f>
        <v>4.78</v>
      </c>
      <c r="Z613">
        <v>1</v>
      </c>
      <c r="AA613">
        <v>17</v>
      </c>
      <c r="AB613">
        <v>20605.7</v>
      </c>
      <c r="AC613">
        <v>25769.22</v>
      </c>
      <c r="AD613">
        <v>1212.0999999999999</v>
      </c>
      <c r="AE613">
        <v>1515.84</v>
      </c>
      <c r="AF613">
        <v>29</v>
      </c>
      <c r="AG613">
        <v>46</v>
      </c>
      <c r="AH613" s="9">
        <f t="shared" si="15"/>
        <v>0.624</v>
      </c>
    </row>
    <row r="614" spans="1:34" x14ac:dyDescent="0.3">
      <c r="A614">
        <v>2020</v>
      </c>
      <c r="B614">
        <v>2304509</v>
      </c>
      <c r="C614" t="s">
        <v>62</v>
      </c>
      <c r="D614" t="s">
        <v>248</v>
      </c>
      <c r="E614" t="s">
        <v>424</v>
      </c>
      <c r="F614">
        <v>15222</v>
      </c>
      <c r="O614">
        <v>135090</v>
      </c>
      <c r="P614">
        <v>0.28999999999999998</v>
      </c>
      <c r="Q614">
        <f t="shared" si="16"/>
        <v>8.8699999999999992</v>
      </c>
      <c r="R614">
        <f>ROUND(Q614*VLOOKUP(A614,IPCA!$D$2:$F$6,3,0),2)</f>
        <v>11.09</v>
      </c>
      <c r="Z614">
        <v>4</v>
      </c>
      <c r="AA614">
        <v>0</v>
      </c>
      <c r="AB614">
        <v>0</v>
      </c>
      <c r="AC614">
        <v>0</v>
      </c>
      <c r="AD614" t="s">
        <v>423</v>
      </c>
      <c r="AE614" t="s">
        <v>423</v>
      </c>
      <c r="AF614">
        <v>27</v>
      </c>
      <c r="AG614">
        <v>27</v>
      </c>
      <c r="AH614" s="9">
        <f t="shared" si="15"/>
        <v>0.60399999999999998</v>
      </c>
    </row>
    <row r="615" spans="1:34" x14ac:dyDescent="0.3">
      <c r="A615">
        <v>2020</v>
      </c>
      <c r="B615">
        <v>2304608</v>
      </c>
      <c r="C615" t="s">
        <v>63</v>
      </c>
      <c r="D615" t="s">
        <v>249</v>
      </c>
      <c r="E615" t="s">
        <v>426</v>
      </c>
      <c r="F615">
        <v>6742</v>
      </c>
      <c r="O615">
        <v>175254.51</v>
      </c>
      <c r="P615">
        <v>0.6</v>
      </c>
      <c r="Q615">
        <f t="shared" si="16"/>
        <v>25.99</v>
      </c>
      <c r="R615">
        <f>ROUND(Q615*VLOOKUP(A615,IPCA!$D$2:$F$6,3,0),2)</f>
        <v>32.5</v>
      </c>
      <c r="Z615">
        <v>0</v>
      </c>
      <c r="AA615">
        <v>2</v>
      </c>
      <c r="AB615">
        <v>2115.2399999999998</v>
      </c>
      <c r="AC615">
        <v>2645.29</v>
      </c>
      <c r="AD615">
        <v>1057.6199999999999</v>
      </c>
      <c r="AE615">
        <v>1322.65</v>
      </c>
      <c r="AF615">
        <v>5</v>
      </c>
      <c r="AG615">
        <v>7</v>
      </c>
      <c r="AH615" s="9">
        <f t="shared" si="15"/>
        <v>0.56799999999999995</v>
      </c>
    </row>
    <row r="616" spans="1:34" x14ac:dyDescent="0.3">
      <c r="A616">
        <v>2020</v>
      </c>
      <c r="B616">
        <v>2304657</v>
      </c>
      <c r="C616" t="s">
        <v>64</v>
      </c>
      <c r="D616" t="s">
        <v>250</v>
      </c>
      <c r="E616" t="s">
        <v>424</v>
      </c>
      <c r="F616">
        <v>13840</v>
      </c>
      <c r="O616">
        <v>1313312.6399999999</v>
      </c>
      <c r="P616">
        <v>2.66</v>
      </c>
      <c r="Q616">
        <f t="shared" si="16"/>
        <v>94.89</v>
      </c>
      <c r="R616">
        <f>ROUND(Q616*VLOOKUP(A616,IPCA!$D$2:$F$6,3,0),2)</f>
        <v>118.67</v>
      </c>
      <c r="Z616">
        <v>3</v>
      </c>
      <c r="AA616">
        <v>0</v>
      </c>
      <c r="AB616">
        <v>0</v>
      </c>
      <c r="AC616">
        <v>0</v>
      </c>
      <c r="AD616" t="s">
        <v>423</v>
      </c>
      <c r="AE616" t="s">
        <v>423</v>
      </c>
      <c r="AF616">
        <v>18</v>
      </c>
      <c r="AG616">
        <v>18</v>
      </c>
      <c r="AH616" s="9">
        <f t="shared" si="15"/>
        <v>0.56999999999999995</v>
      </c>
    </row>
    <row r="617" spans="1:34" x14ac:dyDescent="0.3">
      <c r="A617">
        <v>2020</v>
      </c>
      <c r="B617">
        <v>2304707</v>
      </c>
      <c r="C617" t="s">
        <v>65</v>
      </c>
      <c r="D617" t="s">
        <v>251</v>
      </c>
      <c r="E617" t="s">
        <v>420</v>
      </c>
      <c r="F617">
        <v>53068</v>
      </c>
      <c r="O617">
        <v>1106503.1599999999</v>
      </c>
      <c r="P617">
        <v>0.89</v>
      </c>
      <c r="Q617">
        <f t="shared" si="16"/>
        <v>20.85</v>
      </c>
      <c r="R617">
        <f>ROUND(Q617*VLOOKUP(A617,IPCA!$D$2:$F$6,3,0),2)</f>
        <v>26.07</v>
      </c>
      <c r="Z617">
        <v>13</v>
      </c>
      <c r="AA617">
        <v>15</v>
      </c>
      <c r="AB617">
        <v>15973.16</v>
      </c>
      <c r="AC617">
        <v>19975.82</v>
      </c>
      <c r="AD617">
        <v>1064.8800000000001</v>
      </c>
      <c r="AE617">
        <v>1331.72</v>
      </c>
      <c r="AF617">
        <v>73</v>
      </c>
      <c r="AG617">
        <v>88</v>
      </c>
      <c r="AH617" s="9">
        <f t="shared" si="15"/>
        <v>0.55900000000000005</v>
      </c>
    </row>
    <row r="618" spans="1:34" x14ac:dyDescent="0.3">
      <c r="A618">
        <v>2020</v>
      </c>
      <c r="B618">
        <v>2304806</v>
      </c>
      <c r="C618" t="s">
        <v>66</v>
      </c>
      <c r="D618" t="s">
        <v>252</v>
      </c>
      <c r="E618" t="s">
        <v>418</v>
      </c>
      <c r="F618">
        <v>4871</v>
      </c>
      <c r="O618">
        <v>233996.75</v>
      </c>
      <c r="P618">
        <v>0.94</v>
      </c>
      <c r="Q618">
        <f t="shared" si="16"/>
        <v>48.04</v>
      </c>
      <c r="R618">
        <f>ROUND(Q618*VLOOKUP(A618,IPCA!$D$2:$F$6,3,0),2)</f>
        <v>60.08</v>
      </c>
      <c r="Z618">
        <v>1</v>
      </c>
      <c r="AA618">
        <v>0</v>
      </c>
      <c r="AB618">
        <v>0</v>
      </c>
      <c r="AC618">
        <v>0</v>
      </c>
      <c r="AD618" t="s">
        <v>423</v>
      </c>
      <c r="AE618" t="s">
        <v>423</v>
      </c>
      <c r="AF618">
        <v>9</v>
      </c>
      <c r="AG618">
        <v>9</v>
      </c>
      <c r="AH618" s="9">
        <f t="shared" si="15"/>
        <v>0.58499999999999996</v>
      </c>
    </row>
    <row r="619" spans="1:34" x14ac:dyDescent="0.3">
      <c r="A619">
        <v>2020</v>
      </c>
      <c r="B619">
        <v>2304905</v>
      </c>
      <c r="C619" t="s">
        <v>67</v>
      </c>
      <c r="D619" t="s">
        <v>253</v>
      </c>
      <c r="E619" t="s">
        <v>424</v>
      </c>
      <c r="F619">
        <v>10778</v>
      </c>
      <c r="O619">
        <v>584000.17000000004</v>
      </c>
      <c r="P619">
        <v>1.71</v>
      </c>
      <c r="Q619">
        <f t="shared" si="16"/>
        <v>54.18</v>
      </c>
      <c r="R619">
        <f>ROUND(Q619*VLOOKUP(A619,IPCA!$D$2:$F$6,3,0),2)</f>
        <v>67.760000000000005</v>
      </c>
      <c r="Z619">
        <v>2</v>
      </c>
      <c r="AA619">
        <v>29</v>
      </c>
      <c r="AB619">
        <v>33740.42</v>
      </c>
      <c r="AC619">
        <v>42195.32</v>
      </c>
      <c r="AD619">
        <v>1163.46</v>
      </c>
      <c r="AE619">
        <v>1455.01</v>
      </c>
      <c r="AF619">
        <v>27</v>
      </c>
      <c r="AG619">
        <v>56</v>
      </c>
      <c r="AH619" s="9">
        <f t="shared" si="15"/>
        <v>0.63300000000000001</v>
      </c>
    </row>
    <row r="620" spans="1:34" x14ac:dyDescent="0.3">
      <c r="A620">
        <v>2020</v>
      </c>
      <c r="B620">
        <v>2304954</v>
      </c>
      <c r="C620" t="s">
        <v>68</v>
      </c>
      <c r="D620" t="s">
        <v>254</v>
      </c>
      <c r="E620" t="s">
        <v>427</v>
      </c>
      <c r="F620">
        <v>24185</v>
      </c>
      <c r="O620">
        <v>285978.99</v>
      </c>
      <c r="P620">
        <v>0.47</v>
      </c>
      <c r="Q620">
        <f t="shared" si="16"/>
        <v>11.82</v>
      </c>
      <c r="R620">
        <f>ROUND(Q620*VLOOKUP(A620,IPCA!$D$2:$F$6,3,0),2)</f>
        <v>14.78</v>
      </c>
      <c r="Z620">
        <v>4</v>
      </c>
      <c r="AA620">
        <v>2</v>
      </c>
      <c r="AB620">
        <v>2395</v>
      </c>
      <c r="AC620">
        <v>2995.16</v>
      </c>
      <c r="AD620">
        <v>1197.5</v>
      </c>
      <c r="AE620">
        <v>1497.58</v>
      </c>
      <c r="AF620">
        <v>42</v>
      </c>
      <c r="AG620">
        <v>44</v>
      </c>
      <c r="AH620" s="9">
        <f t="shared" si="15"/>
        <v>0.61699999999999999</v>
      </c>
    </row>
    <row r="621" spans="1:34" x14ac:dyDescent="0.3">
      <c r="A621">
        <v>2020</v>
      </c>
      <c r="B621">
        <v>2305001</v>
      </c>
      <c r="C621" t="s">
        <v>69</v>
      </c>
      <c r="D621" t="s">
        <v>255</v>
      </c>
      <c r="E621" t="s">
        <v>432</v>
      </c>
      <c r="F621">
        <v>41446</v>
      </c>
      <c r="O621">
        <v>520880</v>
      </c>
      <c r="P621">
        <v>0.54</v>
      </c>
      <c r="Q621">
        <f t="shared" si="16"/>
        <v>12.57</v>
      </c>
      <c r="R621">
        <f>ROUND(Q621*VLOOKUP(A621,IPCA!$D$2:$F$6,3,0),2)</f>
        <v>15.72</v>
      </c>
      <c r="Z621">
        <v>11</v>
      </c>
      <c r="AA621">
        <v>25</v>
      </c>
      <c r="AB621">
        <v>26906.080000000002</v>
      </c>
      <c r="AC621">
        <v>33648.39</v>
      </c>
      <c r="AD621">
        <v>1076.24</v>
      </c>
      <c r="AE621">
        <v>1345.94</v>
      </c>
      <c r="AF621">
        <v>94</v>
      </c>
      <c r="AG621">
        <v>119</v>
      </c>
      <c r="AH621" s="9">
        <f t="shared" si="15"/>
        <v>0.60899999999999999</v>
      </c>
    </row>
    <row r="622" spans="1:34" x14ac:dyDescent="0.3">
      <c r="A622">
        <v>2020</v>
      </c>
      <c r="B622">
        <v>2305100</v>
      </c>
      <c r="C622" t="s">
        <v>70</v>
      </c>
      <c r="D622" t="s">
        <v>256</v>
      </c>
      <c r="E622" t="s">
        <v>419</v>
      </c>
      <c r="F622">
        <v>5653</v>
      </c>
      <c r="O622">
        <v>324904.84999999998</v>
      </c>
      <c r="P622">
        <v>1.1399999999999999</v>
      </c>
      <c r="Q622">
        <f t="shared" si="16"/>
        <v>57.47</v>
      </c>
      <c r="R622">
        <f>ROUND(Q622*VLOOKUP(A622,IPCA!$D$2:$F$6,3,0),2)</f>
        <v>71.87</v>
      </c>
      <c r="Z622">
        <v>3</v>
      </c>
      <c r="AA622">
        <v>0</v>
      </c>
      <c r="AB622">
        <v>0</v>
      </c>
      <c r="AC622">
        <v>0</v>
      </c>
      <c r="AD622" t="s">
        <v>423</v>
      </c>
      <c r="AE622" t="s">
        <v>423</v>
      </c>
      <c r="AF622">
        <v>23</v>
      </c>
      <c r="AG622">
        <v>23</v>
      </c>
      <c r="AH622" s="9">
        <f t="shared" si="15"/>
        <v>0.63700000000000001</v>
      </c>
    </row>
    <row r="623" spans="1:34" x14ac:dyDescent="0.3">
      <c r="A623">
        <v>2020</v>
      </c>
      <c r="B623">
        <v>2305209</v>
      </c>
      <c r="C623" t="s">
        <v>71</v>
      </c>
      <c r="D623" t="s">
        <v>257</v>
      </c>
      <c r="E623" t="s">
        <v>429</v>
      </c>
      <c r="F623">
        <v>18024</v>
      </c>
      <c r="O623">
        <v>167449.94</v>
      </c>
      <c r="P623">
        <v>0.37</v>
      </c>
      <c r="Q623">
        <f t="shared" si="16"/>
        <v>9.2899999999999991</v>
      </c>
      <c r="R623">
        <f>ROUND(Q623*VLOOKUP(A623,IPCA!$D$2:$F$6,3,0),2)</f>
        <v>11.62</v>
      </c>
      <c r="Z623">
        <v>4</v>
      </c>
      <c r="AA623">
        <v>9</v>
      </c>
      <c r="AB623">
        <v>9907.2800000000007</v>
      </c>
      <c r="AC623">
        <v>12389.91</v>
      </c>
      <c r="AD623">
        <v>1100.81</v>
      </c>
      <c r="AE623">
        <v>1376.66</v>
      </c>
      <c r="AF623">
        <v>34</v>
      </c>
      <c r="AG623">
        <v>43</v>
      </c>
      <c r="AH623" s="9">
        <f t="shared" si="15"/>
        <v>0.59699999999999998</v>
      </c>
    </row>
    <row r="624" spans="1:34" x14ac:dyDescent="0.3">
      <c r="A624">
        <v>2020</v>
      </c>
      <c r="B624">
        <v>2305233</v>
      </c>
      <c r="C624" t="s">
        <v>72</v>
      </c>
      <c r="D624" t="s">
        <v>258</v>
      </c>
      <c r="E624" t="s">
        <v>427</v>
      </c>
      <c r="F624">
        <v>71070</v>
      </c>
      <c r="O624">
        <v>2469084.38</v>
      </c>
      <c r="P624">
        <v>1.1399999999999999</v>
      </c>
      <c r="Q624">
        <f t="shared" si="16"/>
        <v>34.74</v>
      </c>
      <c r="R624">
        <f>ROUND(Q624*VLOOKUP(A624,IPCA!$D$2:$F$6,3,0),2)</f>
        <v>43.45</v>
      </c>
      <c r="Z624">
        <v>10</v>
      </c>
      <c r="AA624">
        <v>107</v>
      </c>
      <c r="AB624">
        <v>132402.85999999999</v>
      </c>
      <c r="AC624">
        <v>165581.26999999999</v>
      </c>
      <c r="AD624">
        <v>1237.4100000000001</v>
      </c>
      <c r="AE624">
        <v>1547.49</v>
      </c>
      <c r="AF624">
        <v>238</v>
      </c>
      <c r="AG624">
        <v>345</v>
      </c>
      <c r="AH624" s="9">
        <f t="shared" si="15"/>
        <v>0.65800000000000003</v>
      </c>
    </row>
    <row r="625" spans="1:34" x14ac:dyDescent="0.3">
      <c r="A625">
        <v>2020</v>
      </c>
      <c r="B625">
        <v>2305266</v>
      </c>
      <c r="C625" t="s">
        <v>73</v>
      </c>
      <c r="D625" t="s">
        <v>259</v>
      </c>
      <c r="E625" t="s">
        <v>430</v>
      </c>
      <c r="F625">
        <v>12115</v>
      </c>
      <c r="O625">
        <v>0</v>
      </c>
      <c r="P625">
        <v>0</v>
      </c>
      <c r="Q625">
        <f t="shared" si="16"/>
        <v>0</v>
      </c>
      <c r="R625">
        <f>ROUND(Q625*VLOOKUP(A625,IPCA!$D$2:$F$6,3,0),2)</f>
        <v>0</v>
      </c>
      <c r="Z625">
        <v>3</v>
      </c>
      <c r="AA625">
        <v>4</v>
      </c>
      <c r="AB625">
        <v>4117.1400000000003</v>
      </c>
      <c r="AC625">
        <v>5148.84</v>
      </c>
      <c r="AD625">
        <v>1029.29</v>
      </c>
      <c r="AE625">
        <v>1287.21</v>
      </c>
      <c r="AF625">
        <v>24</v>
      </c>
      <c r="AG625">
        <v>28</v>
      </c>
      <c r="AH625" s="9">
        <f t="shared" si="15"/>
        <v>0.57699999999999996</v>
      </c>
    </row>
    <row r="626" spans="1:34" x14ac:dyDescent="0.3">
      <c r="A626">
        <v>2020</v>
      </c>
      <c r="B626">
        <v>2305308</v>
      </c>
      <c r="C626" t="s">
        <v>74</v>
      </c>
      <c r="D626" t="s">
        <v>260</v>
      </c>
      <c r="E626" t="s">
        <v>432</v>
      </c>
      <c r="F626">
        <v>23927</v>
      </c>
      <c r="O626">
        <v>581993.73</v>
      </c>
      <c r="P626">
        <v>0.82</v>
      </c>
      <c r="Q626">
        <f t="shared" si="16"/>
        <v>24.32</v>
      </c>
      <c r="R626">
        <f>ROUND(Q626*VLOOKUP(A626,IPCA!$D$2:$F$6,3,0),2)</f>
        <v>30.41</v>
      </c>
      <c r="Z626">
        <v>6</v>
      </c>
      <c r="AA626">
        <v>9</v>
      </c>
      <c r="AB626">
        <v>5932.52</v>
      </c>
      <c r="AC626">
        <v>7419.13</v>
      </c>
      <c r="AD626">
        <v>659.17</v>
      </c>
      <c r="AE626">
        <v>824.35</v>
      </c>
      <c r="AF626">
        <v>76</v>
      </c>
      <c r="AG626">
        <v>85</v>
      </c>
      <c r="AH626" s="9">
        <f t="shared" si="15"/>
        <v>0.60799999999999998</v>
      </c>
    </row>
    <row r="627" spans="1:34" x14ac:dyDescent="0.3">
      <c r="A627">
        <v>2020</v>
      </c>
      <c r="B627">
        <v>2305332</v>
      </c>
      <c r="C627" t="s">
        <v>75</v>
      </c>
      <c r="D627" t="s">
        <v>261</v>
      </c>
      <c r="E627" t="s">
        <v>430</v>
      </c>
      <c r="F627">
        <v>11565</v>
      </c>
      <c r="O627">
        <v>445136.11</v>
      </c>
      <c r="P627">
        <v>0.98</v>
      </c>
      <c r="Q627">
        <f t="shared" si="16"/>
        <v>38.49</v>
      </c>
      <c r="R627">
        <f>ROUND(Q627*VLOOKUP(A627,IPCA!$D$2:$F$6,3,0),2)</f>
        <v>48.14</v>
      </c>
      <c r="Z627">
        <v>1</v>
      </c>
      <c r="AA627">
        <v>1</v>
      </c>
      <c r="AB627">
        <v>1500</v>
      </c>
      <c r="AC627">
        <v>1875.88</v>
      </c>
      <c r="AD627">
        <v>1500</v>
      </c>
      <c r="AE627">
        <v>1875.88</v>
      </c>
      <c r="AF627">
        <v>20</v>
      </c>
      <c r="AG627">
        <v>21</v>
      </c>
      <c r="AH627" s="9">
        <f t="shared" si="15"/>
        <v>0.60599999999999998</v>
      </c>
    </row>
    <row r="628" spans="1:34" x14ac:dyDescent="0.3">
      <c r="A628">
        <v>2020</v>
      </c>
      <c r="B628">
        <v>2305357</v>
      </c>
      <c r="C628" t="s">
        <v>76</v>
      </c>
      <c r="D628" t="s">
        <v>262</v>
      </c>
      <c r="E628" t="s">
        <v>428</v>
      </c>
      <c r="F628">
        <v>20895</v>
      </c>
      <c r="O628">
        <v>1503987.99</v>
      </c>
      <c r="P628">
        <v>1.58</v>
      </c>
      <c r="Q628">
        <f t="shared" si="16"/>
        <v>71.98</v>
      </c>
      <c r="R628">
        <f>ROUND(Q628*VLOOKUP(A628,IPCA!$D$2:$F$6,3,0),2)</f>
        <v>90.02</v>
      </c>
      <c r="Z628">
        <v>8</v>
      </c>
      <c r="AA628">
        <v>8</v>
      </c>
      <c r="AB628">
        <v>7597.15</v>
      </c>
      <c r="AC628">
        <v>9500.9</v>
      </c>
      <c r="AD628">
        <v>949.64</v>
      </c>
      <c r="AE628">
        <v>1187.6099999999999</v>
      </c>
      <c r="AF628">
        <v>37</v>
      </c>
      <c r="AG628">
        <v>45</v>
      </c>
      <c r="AH628" s="9">
        <f t="shared" si="15"/>
        <v>0.61599999999999999</v>
      </c>
    </row>
    <row r="629" spans="1:34" x14ac:dyDescent="0.3">
      <c r="A629">
        <v>2020</v>
      </c>
      <c r="B629">
        <v>2305407</v>
      </c>
      <c r="C629" t="s">
        <v>77</v>
      </c>
      <c r="D629" t="s">
        <v>263</v>
      </c>
      <c r="E629" t="s">
        <v>421</v>
      </c>
      <c r="F629">
        <v>63083</v>
      </c>
      <c r="O629">
        <v>686180.59</v>
      </c>
      <c r="P629">
        <v>0.41</v>
      </c>
      <c r="Q629">
        <f t="shared" si="16"/>
        <v>10.88</v>
      </c>
      <c r="R629">
        <f>ROUND(Q629*VLOOKUP(A629,IPCA!$D$2:$F$6,3,0),2)</f>
        <v>13.61</v>
      </c>
      <c r="Z629">
        <v>14</v>
      </c>
      <c r="AA629">
        <v>21</v>
      </c>
      <c r="AB629">
        <v>14371.42</v>
      </c>
      <c r="AC629">
        <v>17972.71</v>
      </c>
      <c r="AD629">
        <v>684.35</v>
      </c>
      <c r="AE629">
        <v>855.84</v>
      </c>
      <c r="AF629">
        <v>97</v>
      </c>
      <c r="AG629">
        <v>118</v>
      </c>
      <c r="AH629" s="9">
        <f t="shared" si="15"/>
        <v>0.60599999999999998</v>
      </c>
    </row>
    <row r="630" spans="1:34" x14ac:dyDescent="0.3">
      <c r="A630">
        <v>2020</v>
      </c>
      <c r="B630">
        <v>2305506</v>
      </c>
      <c r="C630" t="s">
        <v>78</v>
      </c>
      <c r="D630" t="s">
        <v>264</v>
      </c>
      <c r="E630" t="s">
        <v>421</v>
      </c>
      <c r="F630">
        <v>97595</v>
      </c>
      <c r="O630">
        <v>3944021.14</v>
      </c>
      <c r="P630">
        <v>1.42</v>
      </c>
      <c r="Q630">
        <f t="shared" si="16"/>
        <v>40.409999999999997</v>
      </c>
      <c r="R630">
        <f>ROUND(Q630*VLOOKUP(A630,IPCA!$D$2:$F$6,3,0),2)</f>
        <v>50.54</v>
      </c>
      <c r="Z630">
        <v>42</v>
      </c>
      <c r="AA630">
        <v>121</v>
      </c>
      <c r="AB630">
        <v>131528.01</v>
      </c>
      <c r="AC630">
        <v>164487.19</v>
      </c>
      <c r="AD630">
        <v>1087.01</v>
      </c>
      <c r="AE630">
        <v>1359.4</v>
      </c>
      <c r="AF630">
        <v>279</v>
      </c>
      <c r="AG630">
        <v>400</v>
      </c>
      <c r="AH630" s="9">
        <f t="shared" si="15"/>
        <v>0.67700000000000005</v>
      </c>
    </row>
    <row r="631" spans="1:34" x14ac:dyDescent="0.3">
      <c r="A631">
        <v>2020</v>
      </c>
      <c r="B631">
        <v>2305605</v>
      </c>
      <c r="C631" t="s">
        <v>79</v>
      </c>
      <c r="D631" t="s">
        <v>265</v>
      </c>
      <c r="E631" t="s">
        <v>429</v>
      </c>
      <c r="F631">
        <v>24276</v>
      </c>
      <c r="O631">
        <v>687011.19</v>
      </c>
      <c r="P631">
        <v>1.1599999999999999</v>
      </c>
      <c r="Q631">
        <f t="shared" si="16"/>
        <v>28.3</v>
      </c>
      <c r="R631">
        <f>ROUND(Q631*VLOOKUP(A631,IPCA!$D$2:$F$6,3,0),2)</f>
        <v>35.39</v>
      </c>
      <c r="Z631">
        <v>5</v>
      </c>
      <c r="AA631">
        <v>1</v>
      </c>
      <c r="AB631">
        <v>1073.52</v>
      </c>
      <c r="AC631">
        <v>1342.53</v>
      </c>
      <c r="AD631">
        <v>1073.52</v>
      </c>
      <c r="AE631">
        <v>1342.53</v>
      </c>
      <c r="AF631">
        <v>20</v>
      </c>
      <c r="AG631">
        <v>21</v>
      </c>
      <c r="AH631" s="9">
        <f t="shared" si="15"/>
        <v>0.63200000000000001</v>
      </c>
    </row>
    <row r="632" spans="1:34" x14ac:dyDescent="0.3">
      <c r="A632">
        <v>2020</v>
      </c>
      <c r="B632">
        <v>2305654</v>
      </c>
      <c r="C632" t="s">
        <v>80</v>
      </c>
      <c r="D632" t="s">
        <v>266</v>
      </c>
      <c r="E632" t="s">
        <v>429</v>
      </c>
      <c r="F632">
        <v>11536</v>
      </c>
      <c r="O632">
        <v>616438.15</v>
      </c>
      <c r="P632">
        <v>1.84</v>
      </c>
      <c r="Q632">
        <f t="shared" si="16"/>
        <v>53.44</v>
      </c>
      <c r="R632">
        <f>ROUND(Q632*VLOOKUP(A632,IPCA!$D$2:$F$6,3,0),2)</f>
        <v>66.83</v>
      </c>
      <c r="Z632">
        <v>4</v>
      </c>
      <c r="AA632">
        <v>0</v>
      </c>
      <c r="AB632">
        <v>0</v>
      </c>
      <c r="AC632">
        <v>0</v>
      </c>
      <c r="AD632" t="s">
        <v>423</v>
      </c>
      <c r="AE632" t="s">
        <v>423</v>
      </c>
      <c r="AF632">
        <v>5</v>
      </c>
      <c r="AG632">
        <v>5</v>
      </c>
      <c r="AH632" s="9">
        <f t="shared" si="15"/>
        <v>0.57899999999999996</v>
      </c>
    </row>
    <row r="633" spans="1:34" x14ac:dyDescent="0.3">
      <c r="A633">
        <v>2020</v>
      </c>
      <c r="B633">
        <v>2305704</v>
      </c>
      <c r="C633" t="s">
        <v>81</v>
      </c>
      <c r="D633" t="s">
        <v>267</v>
      </c>
      <c r="E633" t="s">
        <v>421</v>
      </c>
      <c r="F633">
        <v>12071</v>
      </c>
      <c r="O633">
        <v>217423.67</v>
      </c>
      <c r="P633">
        <v>0.74</v>
      </c>
      <c r="Q633">
        <f t="shared" si="16"/>
        <v>18.010000000000002</v>
      </c>
      <c r="R633">
        <f>ROUND(Q633*VLOOKUP(A633,IPCA!$D$2:$F$6,3,0),2)</f>
        <v>22.52</v>
      </c>
      <c r="Z633">
        <v>5</v>
      </c>
      <c r="AA633">
        <v>0</v>
      </c>
      <c r="AB633">
        <v>0</v>
      </c>
      <c r="AC633">
        <v>0</v>
      </c>
      <c r="AD633" t="s">
        <v>423</v>
      </c>
      <c r="AE633" t="s">
        <v>423</v>
      </c>
      <c r="AF633">
        <v>22</v>
      </c>
      <c r="AG633">
        <v>22</v>
      </c>
      <c r="AH633" s="9">
        <f t="shared" si="15"/>
        <v>0.60599999999999998</v>
      </c>
    </row>
    <row r="634" spans="1:34" x14ac:dyDescent="0.3">
      <c r="A634">
        <v>2020</v>
      </c>
      <c r="B634">
        <v>2305803</v>
      </c>
      <c r="C634" t="s">
        <v>82</v>
      </c>
      <c r="D634" t="s">
        <v>268</v>
      </c>
      <c r="E634" t="s">
        <v>432</v>
      </c>
      <c r="F634">
        <v>40950</v>
      </c>
      <c r="O634">
        <v>891733.22</v>
      </c>
      <c r="P634">
        <v>0.78</v>
      </c>
      <c r="Q634">
        <f t="shared" si="16"/>
        <v>21.78</v>
      </c>
      <c r="R634">
        <f>ROUND(Q634*VLOOKUP(A634,IPCA!$D$2:$F$6,3,0),2)</f>
        <v>27.24</v>
      </c>
      <c r="Z634">
        <v>16</v>
      </c>
      <c r="AA634">
        <v>155</v>
      </c>
      <c r="AB634">
        <v>162558.53</v>
      </c>
      <c r="AC634">
        <v>203293.55</v>
      </c>
      <c r="AD634">
        <v>1048.76</v>
      </c>
      <c r="AE634">
        <v>1311.57</v>
      </c>
      <c r="AF634">
        <v>95</v>
      </c>
      <c r="AG634">
        <v>250</v>
      </c>
      <c r="AH634" s="9">
        <f t="shared" si="15"/>
        <v>0.61799999999999999</v>
      </c>
    </row>
    <row r="635" spans="1:34" x14ac:dyDescent="0.3">
      <c r="A635">
        <v>2020</v>
      </c>
      <c r="B635">
        <v>2305902</v>
      </c>
      <c r="C635" t="s">
        <v>83</v>
      </c>
      <c r="D635" t="s">
        <v>269</v>
      </c>
      <c r="E635" t="s">
        <v>429</v>
      </c>
      <c r="F635">
        <v>36975</v>
      </c>
      <c r="O635">
        <v>582146.91</v>
      </c>
      <c r="P635">
        <v>0.61</v>
      </c>
      <c r="Q635">
        <f t="shared" si="16"/>
        <v>15.74</v>
      </c>
      <c r="R635">
        <f>ROUND(Q635*VLOOKUP(A635,IPCA!$D$2:$F$6,3,0),2)</f>
        <v>19.68</v>
      </c>
      <c r="Z635">
        <v>7</v>
      </c>
      <c r="AA635">
        <v>11</v>
      </c>
      <c r="AB635">
        <v>10998.95</v>
      </c>
      <c r="AC635">
        <v>13755.14</v>
      </c>
      <c r="AD635">
        <v>999.9</v>
      </c>
      <c r="AE635">
        <v>1250.47</v>
      </c>
      <c r="AF635">
        <v>44</v>
      </c>
      <c r="AG635">
        <v>55</v>
      </c>
      <c r="AH635" s="9">
        <f t="shared" ref="AH635:AH698" si="17">AH451</f>
        <v>0.57299999999999995</v>
      </c>
    </row>
    <row r="636" spans="1:34" x14ac:dyDescent="0.3">
      <c r="A636">
        <v>2020</v>
      </c>
      <c r="B636">
        <v>2306009</v>
      </c>
      <c r="C636" t="s">
        <v>84</v>
      </c>
      <c r="D636" t="s">
        <v>270</v>
      </c>
      <c r="E636" t="s">
        <v>425</v>
      </c>
      <c r="F636">
        <v>13962</v>
      </c>
      <c r="O636">
        <v>805907.5</v>
      </c>
      <c r="P636">
        <v>1.49</v>
      </c>
      <c r="Q636">
        <f t="shared" si="16"/>
        <v>57.72</v>
      </c>
      <c r="R636">
        <f>ROUND(Q636*VLOOKUP(A636,IPCA!$D$2:$F$6,3,0),2)</f>
        <v>72.180000000000007</v>
      </c>
      <c r="Z636">
        <v>4</v>
      </c>
      <c r="AA636">
        <v>21</v>
      </c>
      <c r="AB636">
        <v>24655.78</v>
      </c>
      <c r="AC636">
        <v>30834.19</v>
      </c>
      <c r="AD636">
        <v>1174.08</v>
      </c>
      <c r="AE636">
        <v>1468.29</v>
      </c>
      <c r="AF636">
        <v>33</v>
      </c>
      <c r="AG636">
        <v>54</v>
      </c>
      <c r="AH636" s="9">
        <f t="shared" si="17"/>
        <v>0.65200000000000002</v>
      </c>
    </row>
    <row r="637" spans="1:34" x14ac:dyDescent="0.3">
      <c r="A637">
        <v>2020</v>
      </c>
      <c r="B637">
        <v>2306108</v>
      </c>
      <c r="C637" t="s">
        <v>85</v>
      </c>
      <c r="D637" t="s">
        <v>271</v>
      </c>
      <c r="E637" t="s">
        <v>426</v>
      </c>
      <c r="F637">
        <v>23640</v>
      </c>
      <c r="O637">
        <v>309012.76</v>
      </c>
      <c r="P637">
        <v>0.48</v>
      </c>
      <c r="Q637">
        <f t="shared" si="16"/>
        <v>13.07</v>
      </c>
      <c r="R637">
        <f>ROUND(Q637*VLOOKUP(A637,IPCA!$D$2:$F$6,3,0),2)</f>
        <v>16.350000000000001</v>
      </c>
      <c r="Z637">
        <v>9</v>
      </c>
      <c r="AA637">
        <v>2</v>
      </c>
      <c r="AB637">
        <v>2117.96</v>
      </c>
      <c r="AC637">
        <v>2648.69</v>
      </c>
      <c r="AD637">
        <v>1058.98</v>
      </c>
      <c r="AE637">
        <v>1324.35</v>
      </c>
      <c r="AF637">
        <v>49</v>
      </c>
      <c r="AG637">
        <v>51</v>
      </c>
      <c r="AH637" s="9">
        <f t="shared" si="17"/>
        <v>0.60499999999999998</v>
      </c>
    </row>
    <row r="638" spans="1:34" x14ac:dyDescent="0.3">
      <c r="A638">
        <v>2020</v>
      </c>
      <c r="B638">
        <v>2306207</v>
      </c>
      <c r="C638" t="s">
        <v>86</v>
      </c>
      <c r="D638" t="s">
        <v>272</v>
      </c>
      <c r="E638" t="s">
        <v>428</v>
      </c>
      <c r="F638">
        <v>7498</v>
      </c>
      <c r="O638">
        <v>411601.53</v>
      </c>
      <c r="P638">
        <v>1.54</v>
      </c>
      <c r="Q638">
        <f t="shared" si="16"/>
        <v>54.89</v>
      </c>
      <c r="R638">
        <f>ROUND(Q638*VLOOKUP(A638,IPCA!$D$2:$F$6,3,0),2)</f>
        <v>68.64</v>
      </c>
      <c r="Z638">
        <v>2</v>
      </c>
      <c r="AA638">
        <v>1</v>
      </c>
      <c r="AB638">
        <v>713.02</v>
      </c>
      <c r="AC638">
        <v>891.69</v>
      </c>
      <c r="AD638">
        <v>713.02</v>
      </c>
      <c r="AE638">
        <v>891.69</v>
      </c>
      <c r="AF638">
        <v>12</v>
      </c>
      <c r="AG638">
        <v>13</v>
      </c>
      <c r="AH638" s="9">
        <f t="shared" si="17"/>
        <v>0.65600000000000003</v>
      </c>
    </row>
    <row r="639" spans="1:34" x14ac:dyDescent="0.3">
      <c r="A639">
        <v>2020</v>
      </c>
      <c r="B639">
        <v>2306256</v>
      </c>
      <c r="C639" t="s">
        <v>87</v>
      </c>
      <c r="D639" t="s">
        <v>273</v>
      </c>
      <c r="E639" t="s">
        <v>427</v>
      </c>
      <c r="F639">
        <v>58118</v>
      </c>
      <c r="O639">
        <v>1178375.75</v>
      </c>
      <c r="P639">
        <v>1.1100000000000001</v>
      </c>
      <c r="Q639">
        <f t="shared" si="16"/>
        <v>20.28</v>
      </c>
      <c r="R639">
        <f>ROUND(Q639*VLOOKUP(A639,IPCA!$D$2:$F$6,3,0),2)</f>
        <v>25.36</v>
      </c>
      <c r="Z639">
        <v>4</v>
      </c>
      <c r="AA639">
        <v>33</v>
      </c>
      <c r="AB639">
        <v>21128.959999999999</v>
      </c>
      <c r="AC639">
        <v>26423.599999999999</v>
      </c>
      <c r="AD639">
        <v>640.27</v>
      </c>
      <c r="AE639">
        <v>800.72</v>
      </c>
      <c r="AF639">
        <v>202</v>
      </c>
      <c r="AG639">
        <v>235</v>
      </c>
      <c r="AH639" s="9">
        <f t="shared" si="17"/>
        <v>0.626</v>
      </c>
    </row>
    <row r="640" spans="1:34" x14ac:dyDescent="0.3">
      <c r="A640">
        <v>2020</v>
      </c>
      <c r="B640">
        <v>2306306</v>
      </c>
      <c r="C640" t="s">
        <v>88</v>
      </c>
      <c r="D640" t="s">
        <v>274</v>
      </c>
      <c r="E640" t="s">
        <v>426</v>
      </c>
      <c r="F640">
        <v>46696</v>
      </c>
      <c r="O640">
        <v>418000</v>
      </c>
      <c r="P640">
        <v>0.31</v>
      </c>
      <c r="Q640">
        <f t="shared" si="16"/>
        <v>8.9499999999999993</v>
      </c>
      <c r="R640">
        <f>ROUND(Q640*VLOOKUP(A640,IPCA!$D$2:$F$6,3,0),2)</f>
        <v>11.19</v>
      </c>
      <c r="Z640">
        <v>12</v>
      </c>
      <c r="AA640">
        <v>33</v>
      </c>
      <c r="AB640">
        <v>39049.58</v>
      </c>
      <c r="AC640">
        <v>48834.89</v>
      </c>
      <c r="AD640">
        <v>1183.32</v>
      </c>
      <c r="AE640">
        <v>1479.85</v>
      </c>
      <c r="AF640">
        <v>145</v>
      </c>
      <c r="AG640">
        <v>178</v>
      </c>
      <c r="AH640" s="9">
        <f t="shared" si="17"/>
        <v>0.623</v>
      </c>
    </row>
    <row r="641" spans="1:34" x14ac:dyDescent="0.3">
      <c r="A641">
        <v>2020</v>
      </c>
      <c r="B641">
        <v>2306405</v>
      </c>
      <c r="C641" t="s">
        <v>89</v>
      </c>
      <c r="D641" t="s">
        <v>275</v>
      </c>
      <c r="E641" t="s">
        <v>426</v>
      </c>
      <c r="F641">
        <v>128488</v>
      </c>
      <c r="O641">
        <v>4856853.9400000004</v>
      </c>
      <c r="P641">
        <v>1.43</v>
      </c>
      <c r="Q641">
        <f t="shared" si="16"/>
        <v>37.799999999999997</v>
      </c>
      <c r="R641">
        <f>ROUND(Q641*VLOOKUP(A641,IPCA!$D$2:$F$6,3,0),2)</f>
        <v>47.27</v>
      </c>
      <c r="Z641">
        <v>38</v>
      </c>
      <c r="AA641">
        <v>118</v>
      </c>
      <c r="AB641">
        <v>126999.54</v>
      </c>
      <c r="AC641">
        <v>158823.95000000001</v>
      </c>
      <c r="AD641">
        <v>1076.27</v>
      </c>
      <c r="AE641">
        <v>1345.97</v>
      </c>
      <c r="AF641">
        <v>379</v>
      </c>
      <c r="AG641">
        <v>497</v>
      </c>
      <c r="AH641" s="9">
        <f t="shared" si="17"/>
        <v>0.64</v>
      </c>
    </row>
    <row r="642" spans="1:34" x14ac:dyDescent="0.3">
      <c r="A642">
        <v>2020</v>
      </c>
      <c r="B642">
        <v>2306504</v>
      </c>
      <c r="C642" t="s">
        <v>90</v>
      </c>
      <c r="D642" t="s">
        <v>276</v>
      </c>
      <c r="E642" t="s">
        <v>419</v>
      </c>
      <c r="F642">
        <v>17988</v>
      </c>
      <c r="O642">
        <v>252030.88</v>
      </c>
      <c r="P642">
        <v>0.48</v>
      </c>
      <c r="Q642">
        <f t="shared" si="16"/>
        <v>14.01</v>
      </c>
      <c r="R642">
        <f>ROUND(Q642*VLOOKUP(A642,IPCA!$D$2:$F$6,3,0),2)</f>
        <v>17.52</v>
      </c>
      <c r="Z642">
        <v>4</v>
      </c>
      <c r="AA642">
        <v>0</v>
      </c>
      <c r="AB642">
        <v>0</v>
      </c>
      <c r="AC642">
        <v>0</v>
      </c>
      <c r="AD642" t="s">
        <v>423</v>
      </c>
      <c r="AE642" t="s">
        <v>423</v>
      </c>
      <c r="AF642">
        <v>35</v>
      </c>
      <c r="AG642">
        <v>35</v>
      </c>
      <c r="AH642" s="9">
        <f t="shared" si="17"/>
        <v>0.60399999999999998</v>
      </c>
    </row>
    <row r="643" spans="1:34" x14ac:dyDescent="0.3">
      <c r="A643">
        <v>2020</v>
      </c>
      <c r="B643">
        <v>2306553</v>
      </c>
      <c r="C643" t="s">
        <v>91</v>
      </c>
      <c r="D643" t="s">
        <v>277</v>
      </c>
      <c r="E643" t="s">
        <v>420</v>
      </c>
      <c r="F643">
        <v>41986</v>
      </c>
      <c r="O643">
        <v>1307772.67</v>
      </c>
      <c r="P643">
        <v>0.97</v>
      </c>
      <c r="Q643">
        <f t="shared" ref="Q643:Q706" si="18">ROUND(O643/F643,2)</f>
        <v>31.15</v>
      </c>
      <c r="R643">
        <f>ROUND(Q643*VLOOKUP(A643,IPCA!$D$2:$F$6,3,0),2)</f>
        <v>38.96</v>
      </c>
      <c r="Z643">
        <v>13</v>
      </c>
      <c r="AA643">
        <v>2</v>
      </c>
      <c r="AB643">
        <v>1529.58</v>
      </c>
      <c r="AC643">
        <v>1912.87</v>
      </c>
      <c r="AD643">
        <v>764.79</v>
      </c>
      <c r="AE643">
        <v>956.44</v>
      </c>
      <c r="AF643">
        <v>58</v>
      </c>
      <c r="AG643">
        <v>60</v>
      </c>
      <c r="AH643" s="9">
        <f t="shared" si="17"/>
        <v>0.60599999999999998</v>
      </c>
    </row>
    <row r="644" spans="1:34" x14ac:dyDescent="0.3">
      <c r="A644">
        <v>2020</v>
      </c>
      <c r="B644">
        <v>2306603</v>
      </c>
      <c r="C644" t="s">
        <v>92</v>
      </c>
      <c r="D644" t="s">
        <v>278</v>
      </c>
      <c r="E644" t="s">
        <v>431</v>
      </c>
      <c r="F644">
        <v>20270</v>
      </c>
      <c r="O644">
        <v>232173.83</v>
      </c>
      <c r="P644">
        <v>0.3</v>
      </c>
      <c r="Q644">
        <f t="shared" si="18"/>
        <v>11.45</v>
      </c>
      <c r="R644">
        <f>ROUND(Q644*VLOOKUP(A644,IPCA!$D$2:$F$6,3,0),2)</f>
        <v>14.32</v>
      </c>
      <c r="Z644">
        <v>5</v>
      </c>
      <c r="AA644">
        <v>6</v>
      </c>
      <c r="AB644">
        <v>6830.55</v>
      </c>
      <c r="AC644">
        <v>8542.2000000000007</v>
      </c>
      <c r="AD644">
        <v>1138.43</v>
      </c>
      <c r="AE644">
        <v>1423.7</v>
      </c>
      <c r="AF644">
        <v>16</v>
      </c>
      <c r="AG644">
        <v>22</v>
      </c>
      <c r="AH644" s="9">
        <f t="shared" si="17"/>
        <v>0.56200000000000006</v>
      </c>
    </row>
    <row r="645" spans="1:34" x14ac:dyDescent="0.3">
      <c r="A645">
        <v>2020</v>
      </c>
      <c r="B645">
        <v>2306702</v>
      </c>
      <c r="C645" t="s">
        <v>93</v>
      </c>
      <c r="D645" t="s">
        <v>279</v>
      </c>
      <c r="E645" t="s">
        <v>425</v>
      </c>
      <c r="F645">
        <v>17346</v>
      </c>
      <c r="O645">
        <v>605483.04</v>
      </c>
      <c r="P645">
        <v>1.02</v>
      </c>
      <c r="Q645">
        <f t="shared" si="18"/>
        <v>34.909999999999997</v>
      </c>
      <c r="R645">
        <f>ROUND(Q645*VLOOKUP(A645,IPCA!$D$2:$F$6,3,0),2)</f>
        <v>43.66</v>
      </c>
      <c r="Z645">
        <v>4</v>
      </c>
      <c r="AA645">
        <v>0</v>
      </c>
      <c r="AB645">
        <v>0</v>
      </c>
      <c r="AC645">
        <v>0</v>
      </c>
      <c r="AD645" t="s">
        <v>423</v>
      </c>
      <c r="AE645" t="s">
        <v>423</v>
      </c>
      <c r="AF645">
        <v>23</v>
      </c>
      <c r="AG645">
        <v>23</v>
      </c>
      <c r="AH645" s="9">
        <f t="shared" si="17"/>
        <v>0.61199999999999999</v>
      </c>
    </row>
    <row r="646" spans="1:34" x14ac:dyDescent="0.3">
      <c r="A646">
        <v>2020</v>
      </c>
      <c r="B646">
        <v>2306801</v>
      </c>
      <c r="C646" t="s">
        <v>94</v>
      </c>
      <c r="D646" t="s">
        <v>280</v>
      </c>
      <c r="E646" t="s">
        <v>425</v>
      </c>
      <c r="F646">
        <v>10356</v>
      </c>
      <c r="O646">
        <v>474367.15</v>
      </c>
      <c r="P646">
        <v>1.1399999999999999</v>
      </c>
      <c r="Q646">
        <f t="shared" si="18"/>
        <v>45.81</v>
      </c>
      <c r="R646">
        <f>ROUND(Q646*VLOOKUP(A646,IPCA!$D$2:$F$6,3,0),2)</f>
        <v>57.29</v>
      </c>
      <c r="Z646">
        <v>0</v>
      </c>
      <c r="AA646">
        <v>0</v>
      </c>
      <c r="AB646">
        <v>0</v>
      </c>
      <c r="AC646">
        <v>0</v>
      </c>
      <c r="AD646" t="s">
        <v>423</v>
      </c>
      <c r="AE646" t="s">
        <v>423</v>
      </c>
      <c r="AF646">
        <v>23</v>
      </c>
      <c r="AG646">
        <v>23</v>
      </c>
      <c r="AH646" s="9">
        <f t="shared" si="17"/>
        <v>0.61799999999999999</v>
      </c>
    </row>
    <row r="647" spans="1:34" x14ac:dyDescent="0.3">
      <c r="A647">
        <v>2020</v>
      </c>
      <c r="B647">
        <v>2306900</v>
      </c>
      <c r="C647" t="s">
        <v>95</v>
      </c>
      <c r="D647" t="s">
        <v>281</v>
      </c>
      <c r="E647" t="s">
        <v>425</v>
      </c>
      <c r="F647">
        <v>33841</v>
      </c>
      <c r="O647">
        <v>321468.76</v>
      </c>
      <c r="P647">
        <v>0.31</v>
      </c>
      <c r="Q647">
        <f t="shared" si="18"/>
        <v>9.5</v>
      </c>
      <c r="R647">
        <f>ROUND(Q647*VLOOKUP(A647,IPCA!$D$2:$F$6,3,0),2)</f>
        <v>11.88</v>
      </c>
      <c r="Z647">
        <v>17</v>
      </c>
      <c r="AA647">
        <v>31</v>
      </c>
      <c r="AB647">
        <v>34207.22</v>
      </c>
      <c r="AC647">
        <v>42779.1</v>
      </c>
      <c r="AD647">
        <v>1103.46</v>
      </c>
      <c r="AE647">
        <v>1379.97</v>
      </c>
      <c r="AF647">
        <v>105</v>
      </c>
      <c r="AG647">
        <v>136</v>
      </c>
      <c r="AH647" s="9">
        <f t="shared" si="17"/>
        <v>0.621</v>
      </c>
    </row>
    <row r="648" spans="1:34" x14ac:dyDescent="0.3">
      <c r="A648">
        <v>2020</v>
      </c>
      <c r="B648">
        <v>2307007</v>
      </c>
      <c r="C648" t="s">
        <v>96</v>
      </c>
      <c r="D648" t="s">
        <v>282</v>
      </c>
      <c r="E648" t="s">
        <v>428</v>
      </c>
      <c r="F648">
        <v>31726</v>
      </c>
      <c r="O648">
        <v>2249365.96</v>
      </c>
      <c r="P648">
        <v>2.48</v>
      </c>
      <c r="Q648">
        <f t="shared" si="18"/>
        <v>70.900000000000006</v>
      </c>
      <c r="R648">
        <f>ROUND(Q648*VLOOKUP(A648,IPCA!$D$2:$F$6,3,0),2)</f>
        <v>88.67</v>
      </c>
      <c r="Z648">
        <v>11</v>
      </c>
      <c r="AA648">
        <v>38</v>
      </c>
      <c r="AB648">
        <v>39275</v>
      </c>
      <c r="AC648">
        <v>49116.800000000003</v>
      </c>
      <c r="AD648">
        <v>1033.55</v>
      </c>
      <c r="AE648">
        <v>1292.55</v>
      </c>
      <c r="AF648">
        <v>52</v>
      </c>
      <c r="AG648">
        <v>90</v>
      </c>
      <c r="AH648" s="9">
        <f t="shared" si="17"/>
        <v>0.624</v>
      </c>
    </row>
    <row r="649" spans="1:34" x14ac:dyDescent="0.3">
      <c r="A649">
        <v>2020</v>
      </c>
      <c r="B649">
        <v>2307106</v>
      </c>
      <c r="C649" t="s">
        <v>97</v>
      </c>
      <c r="D649" t="s">
        <v>283</v>
      </c>
      <c r="E649" t="s">
        <v>418</v>
      </c>
      <c r="F649">
        <v>27269</v>
      </c>
      <c r="O649">
        <v>358518.83</v>
      </c>
      <c r="P649">
        <v>0.54</v>
      </c>
      <c r="Q649">
        <f t="shared" si="18"/>
        <v>13.15</v>
      </c>
      <c r="R649">
        <f>ROUND(Q649*VLOOKUP(A649,IPCA!$D$2:$F$6,3,0),2)</f>
        <v>16.45</v>
      </c>
      <c r="Z649">
        <v>6</v>
      </c>
      <c r="AA649">
        <v>26</v>
      </c>
      <c r="AB649">
        <v>26231.63</v>
      </c>
      <c r="AC649">
        <v>32804.93</v>
      </c>
      <c r="AD649">
        <v>1008.91</v>
      </c>
      <c r="AE649">
        <v>1261.73</v>
      </c>
      <c r="AF649">
        <v>20</v>
      </c>
      <c r="AG649">
        <v>46</v>
      </c>
      <c r="AH649" s="9">
        <f t="shared" si="17"/>
        <v>0.61399999999999999</v>
      </c>
    </row>
    <row r="650" spans="1:34" x14ac:dyDescent="0.3">
      <c r="A650">
        <v>2020</v>
      </c>
      <c r="B650">
        <v>2307205</v>
      </c>
      <c r="C650" t="s">
        <v>98</v>
      </c>
      <c r="D650" t="s">
        <v>284</v>
      </c>
      <c r="E650" t="s">
        <v>418</v>
      </c>
      <c r="F650">
        <v>7845</v>
      </c>
      <c r="O650">
        <v>88930.34</v>
      </c>
      <c r="P650">
        <v>0.3</v>
      </c>
      <c r="Q650">
        <f t="shared" si="18"/>
        <v>11.34</v>
      </c>
      <c r="R650">
        <f>ROUND(Q650*VLOOKUP(A650,IPCA!$D$2:$F$6,3,0),2)</f>
        <v>14.18</v>
      </c>
      <c r="Z650">
        <v>3</v>
      </c>
      <c r="AA650">
        <v>0</v>
      </c>
      <c r="AB650">
        <v>0</v>
      </c>
      <c r="AC650">
        <v>0</v>
      </c>
      <c r="AD650" t="s">
        <v>423</v>
      </c>
      <c r="AE650" t="s">
        <v>423</v>
      </c>
      <c r="AF650">
        <v>8</v>
      </c>
      <c r="AG650">
        <v>8</v>
      </c>
      <c r="AH650" s="9">
        <f t="shared" si="17"/>
        <v>0.65100000000000002</v>
      </c>
    </row>
    <row r="651" spans="1:34" x14ac:dyDescent="0.3">
      <c r="A651">
        <v>2020</v>
      </c>
      <c r="B651">
        <v>2307254</v>
      </c>
      <c r="C651" t="s">
        <v>99</v>
      </c>
      <c r="D651" t="s">
        <v>285</v>
      </c>
      <c r="E651" t="s">
        <v>420</v>
      </c>
      <c r="F651">
        <v>23865</v>
      </c>
      <c r="O651">
        <v>823719.2</v>
      </c>
      <c r="P651">
        <v>0.91</v>
      </c>
      <c r="Q651">
        <f t="shared" si="18"/>
        <v>34.520000000000003</v>
      </c>
      <c r="R651">
        <f>ROUND(Q651*VLOOKUP(A651,IPCA!$D$2:$F$6,3,0),2)</f>
        <v>43.17</v>
      </c>
      <c r="Z651">
        <v>8</v>
      </c>
      <c r="AA651">
        <v>30</v>
      </c>
      <c r="AB651">
        <v>31581.97</v>
      </c>
      <c r="AC651">
        <v>39495.99</v>
      </c>
      <c r="AD651">
        <v>1052.73</v>
      </c>
      <c r="AE651">
        <v>1316.53</v>
      </c>
      <c r="AF651">
        <v>179</v>
      </c>
      <c r="AG651">
        <v>209</v>
      </c>
      <c r="AH651" s="9">
        <f t="shared" si="17"/>
        <v>0.65200000000000002</v>
      </c>
    </row>
    <row r="652" spans="1:34" x14ac:dyDescent="0.3">
      <c r="A652">
        <v>2020</v>
      </c>
      <c r="B652">
        <v>2307304</v>
      </c>
      <c r="C652" t="s">
        <v>100</v>
      </c>
      <c r="D652" t="s">
        <v>286</v>
      </c>
      <c r="E652" t="s">
        <v>418</v>
      </c>
      <c r="F652">
        <v>279762</v>
      </c>
      <c r="O652">
        <v>2871437.58</v>
      </c>
      <c r="P652">
        <v>0.44</v>
      </c>
      <c r="Q652">
        <f t="shared" si="18"/>
        <v>10.26</v>
      </c>
      <c r="R652">
        <f>ROUND(Q652*VLOOKUP(A652,IPCA!$D$2:$F$6,3,0),2)</f>
        <v>12.83</v>
      </c>
      <c r="Z652">
        <v>191</v>
      </c>
      <c r="AA652">
        <v>1016</v>
      </c>
      <c r="AB652">
        <v>1268089.81</v>
      </c>
      <c r="AC652">
        <v>1585856.38</v>
      </c>
      <c r="AD652">
        <v>1248.1199999999999</v>
      </c>
      <c r="AE652">
        <v>1560.88</v>
      </c>
      <c r="AF652">
        <v>1464</v>
      </c>
      <c r="AG652">
        <v>2480</v>
      </c>
      <c r="AH652" s="9">
        <f t="shared" si="17"/>
        <v>0.69399999999999995</v>
      </c>
    </row>
    <row r="653" spans="1:34" x14ac:dyDescent="0.3">
      <c r="A653">
        <v>2020</v>
      </c>
      <c r="B653">
        <v>2307403</v>
      </c>
      <c r="C653" t="s">
        <v>101</v>
      </c>
      <c r="D653" t="s">
        <v>287</v>
      </c>
      <c r="E653" t="s">
        <v>421</v>
      </c>
      <c r="F653">
        <v>23903</v>
      </c>
      <c r="O653">
        <v>342234.5</v>
      </c>
      <c r="P653">
        <v>0.41</v>
      </c>
      <c r="Q653">
        <f t="shared" si="18"/>
        <v>14.32</v>
      </c>
      <c r="R653">
        <f>ROUND(Q653*VLOOKUP(A653,IPCA!$D$2:$F$6,3,0),2)</f>
        <v>17.91</v>
      </c>
      <c r="Z653">
        <v>9</v>
      </c>
      <c r="AA653">
        <v>2</v>
      </c>
      <c r="AB653">
        <v>2206.92</v>
      </c>
      <c r="AC653">
        <v>2759.95</v>
      </c>
      <c r="AD653">
        <v>1103.46</v>
      </c>
      <c r="AE653">
        <v>1379.98</v>
      </c>
      <c r="AF653">
        <v>37</v>
      </c>
      <c r="AG653">
        <v>39</v>
      </c>
      <c r="AH653" s="9">
        <f t="shared" si="17"/>
        <v>0.59799999999999998</v>
      </c>
    </row>
    <row r="654" spans="1:34" x14ac:dyDescent="0.3">
      <c r="A654">
        <v>2020</v>
      </c>
      <c r="B654">
        <v>2307502</v>
      </c>
      <c r="C654" t="s">
        <v>102</v>
      </c>
      <c r="D654" t="s">
        <v>288</v>
      </c>
      <c r="E654" t="s">
        <v>418</v>
      </c>
      <c r="F654">
        <v>30839</v>
      </c>
      <c r="O654">
        <v>1500</v>
      </c>
      <c r="P654">
        <v>0</v>
      </c>
      <c r="Q654">
        <f t="shared" si="18"/>
        <v>0.05</v>
      </c>
      <c r="R654">
        <f>ROUND(Q654*VLOOKUP(A654,IPCA!$D$2:$F$6,3,0),2)</f>
        <v>0.06</v>
      </c>
      <c r="Z654">
        <v>12</v>
      </c>
      <c r="AA654">
        <v>9</v>
      </c>
      <c r="AB654">
        <v>8459.9699999999993</v>
      </c>
      <c r="AC654">
        <v>10579.93</v>
      </c>
      <c r="AD654">
        <v>940</v>
      </c>
      <c r="AE654">
        <v>1175.55</v>
      </c>
      <c r="AF654">
        <v>40</v>
      </c>
      <c r="AG654">
        <v>49</v>
      </c>
      <c r="AH654" s="9">
        <f t="shared" si="17"/>
        <v>0.61299999999999999</v>
      </c>
    </row>
    <row r="655" spans="1:34" x14ac:dyDescent="0.3">
      <c r="A655">
        <v>2020</v>
      </c>
      <c r="B655">
        <v>2307601</v>
      </c>
      <c r="C655" t="s">
        <v>103</v>
      </c>
      <c r="D655" t="s">
        <v>289</v>
      </c>
      <c r="E655" t="s">
        <v>425</v>
      </c>
      <c r="F655">
        <v>58805</v>
      </c>
      <c r="O655">
        <v>2024097.3</v>
      </c>
      <c r="P655">
        <v>1.2</v>
      </c>
      <c r="Q655">
        <f t="shared" si="18"/>
        <v>34.42</v>
      </c>
      <c r="R655">
        <f>ROUND(Q655*VLOOKUP(A655,IPCA!$D$2:$F$6,3,0),2)</f>
        <v>43.05</v>
      </c>
      <c r="Z655">
        <v>46</v>
      </c>
      <c r="AA655">
        <v>117</v>
      </c>
      <c r="AB655">
        <v>113744.31</v>
      </c>
      <c r="AC655">
        <v>142247.13</v>
      </c>
      <c r="AD655">
        <v>972.17</v>
      </c>
      <c r="AE655">
        <v>1215.79</v>
      </c>
      <c r="AF655">
        <v>232</v>
      </c>
      <c r="AG655">
        <v>349</v>
      </c>
      <c r="AH655" s="9">
        <f t="shared" si="17"/>
        <v>0.68200000000000005</v>
      </c>
    </row>
    <row r="656" spans="1:34" x14ac:dyDescent="0.3">
      <c r="A656">
        <v>2020</v>
      </c>
      <c r="B656">
        <v>2307635</v>
      </c>
      <c r="C656" t="s">
        <v>104</v>
      </c>
      <c r="D656" t="s">
        <v>290</v>
      </c>
      <c r="E656" t="s">
        <v>431</v>
      </c>
      <c r="F656">
        <v>17032</v>
      </c>
      <c r="O656">
        <v>689306.86</v>
      </c>
      <c r="P656">
        <v>1.34</v>
      </c>
      <c r="Q656">
        <f t="shared" si="18"/>
        <v>40.47</v>
      </c>
      <c r="R656">
        <f>ROUND(Q656*VLOOKUP(A656,IPCA!$D$2:$F$6,3,0),2)</f>
        <v>50.61</v>
      </c>
      <c r="Z656">
        <v>2</v>
      </c>
      <c r="AA656">
        <v>10</v>
      </c>
      <c r="AB656">
        <v>12684.04</v>
      </c>
      <c r="AC656">
        <v>15862.49</v>
      </c>
      <c r="AD656">
        <v>1268.4000000000001</v>
      </c>
      <c r="AE656">
        <v>1586.25</v>
      </c>
      <c r="AF656">
        <v>22</v>
      </c>
      <c r="AG656">
        <v>32</v>
      </c>
      <c r="AH656" s="9">
        <f t="shared" si="17"/>
        <v>0.61</v>
      </c>
    </row>
    <row r="657" spans="1:34" x14ac:dyDescent="0.3">
      <c r="A657">
        <v>2020</v>
      </c>
      <c r="B657">
        <v>2307650</v>
      </c>
      <c r="C657" t="s">
        <v>105</v>
      </c>
      <c r="D657" t="s">
        <v>291</v>
      </c>
      <c r="E657" t="s">
        <v>427</v>
      </c>
      <c r="F657">
        <v>230070</v>
      </c>
      <c r="O657">
        <v>5163165.1900000004</v>
      </c>
      <c r="P657">
        <v>0.68</v>
      </c>
      <c r="Q657">
        <f t="shared" si="18"/>
        <v>22.44</v>
      </c>
      <c r="R657">
        <f>ROUND(Q657*VLOOKUP(A657,IPCA!$D$2:$F$6,3,0),2)</f>
        <v>28.06</v>
      </c>
      <c r="Z657">
        <v>46</v>
      </c>
      <c r="AA657">
        <v>653</v>
      </c>
      <c r="AB657">
        <v>917967.92</v>
      </c>
      <c r="AC657">
        <v>1147998.57</v>
      </c>
      <c r="AD657">
        <v>1405.77</v>
      </c>
      <c r="AE657">
        <v>1758.04</v>
      </c>
      <c r="AF657">
        <v>1054</v>
      </c>
      <c r="AG657">
        <v>1707</v>
      </c>
      <c r="AH657" s="9">
        <f t="shared" si="17"/>
        <v>0.68600000000000005</v>
      </c>
    </row>
    <row r="658" spans="1:34" x14ac:dyDescent="0.3">
      <c r="A658">
        <v>2020</v>
      </c>
      <c r="B658">
        <v>2307700</v>
      </c>
      <c r="C658" t="s">
        <v>106</v>
      </c>
      <c r="D658" t="s">
        <v>292</v>
      </c>
      <c r="E658" t="s">
        <v>427</v>
      </c>
      <c r="F658">
        <v>106537</v>
      </c>
      <c r="O658">
        <v>4456630.93</v>
      </c>
      <c r="P658">
        <v>1.73</v>
      </c>
      <c r="Q658">
        <f t="shared" si="18"/>
        <v>41.83</v>
      </c>
      <c r="R658">
        <f>ROUND(Q658*VLOOKUP(A658,IPCA!$D$2:$F$6,3,0),2)</f>
        <v>52.31</v>
      </c>
      <c r="Z658">
        <v>29</v>
      </c>
      <c r="AA658">
        <v>119</v>
      </c>
      <c r="AB658">
        <v>155180.29999999999</v>
      </c>
      <c r="AC658">
        <v>194066.44</v>
      </c>
      <c r="AD658">
        <v>1304.04</v>
      </c>
      <c r="AE658">
        <v>1630.81</v>
      </c>
      <c r="AF658">
        <v>315</v>
      </c>
      <c r="AG658">
        <v>434</v>
      </c>
      <c r="AH658" s="9">
        <f t="shared" si="17"/>
        <v>0.65900000000000003</v>
      </c>
    </row>
    <row r="659" spans="1:34" x14ac:dyDescent="0.3">
      <c r="A659">
        <v>2020</v>
      </c>
      <c r="B659">
        <v>2307809</v>
      </c>
      <c r="C659" t="s">
        <v>107</v>
      </c>
      <c r="D659" t="s">
        <v>293</v>
      </c>
      <c r="E659" t="s">
        <v>420</v>
      </c>
      <c r="F659">
        <v>25614</v>
      </c>
      <c r="O659">
        <v>0</v>
      </c>
      <c r="P659">
        <v>0</v>
      </c>
      <c r="Q659">
        <f t="shared" si="18"/>
        <v>0</v>
      </c>
      <c r="R659">
        <f>ROUND(Q659*VLOOKUP(A659,IPCA!$D$2:$F$6,3,0),2)</f>
        <v>0</v>
      </c>
      <c r="Z659">
        <v>5</v>
      </c>
      <c r="AA659">
        <v>14</v>
      </c>
      <c r="AB659">
        <v>13651.73</v>
      </c>
      <c r="AC659">
        <v>17072.669999999998</v>
      </c>
      <c r="AD659">
        <v>975.12</v>
      </c>
      <c r="AE659">
        <v>1219.48</v>
      </c>
      <c r="AF659">
        <v>43</v>
      </c>
      <c r="AG659">
        <v>57</v>
      </c>
      <c r="AH659" s="9">
        <f t="shared" si="17"/>
        <v>0.61199999999999999</v>
      </c>
    </row>
    <row r="660" spans="1:34" x14ac:dyDescent="0.3">
      <c r="A660">
        <v>2020</v>
      </c>
      <c r="B660">
        <v>2307908</v>
      </c>
      <c r="C660" t="s">
        <v>108</v>
      </c>
      <c r="D660" t="s">
        <v>294</v>
      </c>
      <c r="E660" t="s">
        <v>420</v>
      </c>
      <c r="F660">
        <v>10738</v>
      </c>
      <c r="O660">
        <v>147600</v>
      </c>
      <c r="P660">
        <v>0.43</v>
      </c>
      <c r="Q660">
        <f t="shared" si="18"/>
        <v>13.75</v>
      </c>
      <c r="R660">
        <f>ROUND(Q660*VLOOKUP(A660,IPCA!$D$2:$F$6,3,0),2)</f>
        <v>17.2</v>
      </c>
      <c r="Z660">
        <v>7</v>
      </c>
      <c r="AA660">
        <v>0</v>
      </c>
      <c r="AB660">
        <v>0</v>
      </c>
      <c r="AC660">
        <v>0</v>
      </c>
      <c r="AD660" t="s">
        <v>423</v>
      </c>
      <c r="AE660" t="s">
        <v>423</v>
      </c>
      <c r="AF660">
        <v>14</v>
      </c>
      <c r="AG660">
        <v>14</v>
      </c>
      <c r="AH660" s="9">
        <f t="shared" si="17"/>
        <v>0.59899999999999998</v>
      </c>
    </row>
    <row r="661" spans="1:34" x14ac:dyDescent="0.3">
      <c r="A661">
        <v>2020</v>
      </c>
      <c r="B661">
        <v>2308005</v>
      </c>
      <c r="C661" t="s">
        <v>109</v>
      </c>
      <c r="D661" t="s">
        <v>295</v>
      </c>
      <c r="E661" t="s">
        <v>424</v>
      </c>
      <c r="F661">
        <v>37263</v>
      </c>
      <c r="O661">
        <v>1089233.08</v>
      </c>
      <c r="P661">
        <v>1.3</v>
      </c>
      <c r="Q661">
        <f t="shared" si="18"/>
        <v>29.23</v>
      </c>
      <c r="R661">
        <f>ROUND(Q661*VLOOKUP(A661,IPCA!$D$2:$F$6,3,0),2)</f>
        <v>36.549999999999997</v>
      </c>
      <c r="Z661">
        <v>11</v>
      </c>
      <c r="AA661">
        <v>26</v>
      </c>
      <c r="AB661">
        <v>26172.41</v>
      </c>
      <c r="AC661">
        <v>32730.87</v>
      </c>
      <c r="AD661">
        <v>1006.63</v>
      </c>
      <c r="AE661">
        <v>1258.8800000000001</v>
      </c>
      <c r="AF661">
        <v>80</v>
      </c>
      <c r="AG661">
        <v>106</v>
      </c>
      <c r="AH661" s="9">
        <f t="shared" si="17"/>
        <v>0.61599999999999999</v>
      </c>
    </row>
    <row r="662" spans="1:34" x14ac:dyDescent="0.3">
      <c r="A662">
        <v>2020</v>
      </c>
      <c r="B662">
        <v>2308104</v>
      </c>
      <c r="C662" t="s">
        <v>110</v>
      </c>
      <c r="D662" t="s">
        <v>296</v>
      </c>
      <c r="E662" t="s">
        <v>418</v>
      </c>
      <c r="F662">
        <v>45488</v>
      </c>
      <c r="O662">
        <v>1004139.17</v>
      </c>
      <c r="P662">
        <v>1.01</v>
      </c>
      <c r="Q662">
        <f t="shared" si="18"/>
        <v>22.07</v>
      </c>
      <c r="R662">
        <f>ROUND(Q662*VLOOKUP(A662,IPCA!$D$2:$F$6,3,0),2)</f>
        <v>27.6</v>
      </c>
      <c r="Z662">
        <v>11</v>
      </c>
      <c r="AA662">
        <v>2</v>
      </c>
      <c r="AB662">
        <v>1856.27</v>
      </c>
      <c r="AC662">
        <v>2321.4299999999998</v>
      </c>
      <c r="AD662">
        <v>928.14</v>
      </c>
      <c r="AE662">
        <v>1160.72</v>
      </c>
      <c r="AF662">
        <v>58</v>
      </c>
      <c r="AG662">
        <v>60</v>
      </c>
      <c r="AH662" s="9">
        <f t="shared" si="17"/>
        <v>0.60499999999999998</v>
      </c>
    </row>
    <row r="663" spans="1:34" x14ac:dyDescent="0.3">
      <c r="A663">
        <v>2020</v>
      </c>
      <c r="B663">
        <v>2308203</v>
      </c>
      <c r="C663" t="s">
        <v>111</v>
      </c>
      <c r="D663" t="s">
        <v>297</v>
      </c>
      <c r="E663" t="s">
        <v>424</v>
      </c>
      <c r="F663">
        <v>14885</v>
      </c>
      <c r="O663">
        <v>1123027.3799999999</v>
      </c>
      <c r="P663">
        <v>2.34</v>
      </c>
      <c r="Q663">
        <f t="shared" si="18"/>
        <v>75.45</v>
      </c>
      <c r="R663">
        <f>ROUND(Q663*VLOOKUP(A663,IPCA!$D$2:$F$6,3,0),2)</f>
        <v>94.36</v>
      </c>
      <c r="Z663">
        <v>4</v>
      </c>
      <c r="AA663">
        <v>1</v>
      </c>
      <c r="AB663">
        <v>991.16</v>
      </c>
      <c r="AC663">
        <v>1239.53</v>
      </c>
      <c r="AD663">
        <v>991.16</v>
      </c>
      <c r="AE663">
        <v>1239.53</v>
      </c>
      <c r="AF663">
        <v>37</v>
      </c>
      <c r="AG663">
        <v>38</v>
      </c>
      <c r="AH663" s="9">
        <f t="shared" si="17"/>
        <v>0.61799999999999999</v>
      </c>
    </row>
    <row r="664" spans="1:34" x14ac:dyDescent="0.3">
      <c r="A664">
        <v>2020</v>
      </c>
      <c r="B664">
        <v>2308302</v>
      </c>
      <c r="C664" t="s">
        <v>112</v>
      </c>
      <c r="D664" t="s">
        <v>298</v>
      </c>
      <c r="E664" t="s">
        <v>418</v>
      </c>
      <c r="F664">
        <v>26145</v>
      </c>
      <c r="O664">
        <v>330923.93</v>
      </c>
      <c r="P664">
        <v>0.5</v>
      </c>
      <c r="Q664">
        <f t="shared" si="18"/>
        <v>12.66</v>
      </c>
      <c r="R664">
        <f>ROUND(Q664*VLOOKUP(A664,IPCA!$D$2:$F$6,3,0),2)</f>
        <v>15.83</v>
      </c>
      <c r="Z664">
        <v>7</v>
      </c>
      <c r="AA664">
        <v>8</v>
      </c>
      <c r="AB664">
        <v>8528.66</v>
      </c>
      <c r="AC664">
        <v>10665.83</v>
      </c>
      <c r="AD664">
        <v>1066.08</v>
      </c>
      <c r="AE664">
        <v>1333.23</v>
      </c>
      <c r="AF664">
        <v>31</v>
      </c>
      <c r="AG664">
        <v>39</v>
      </c>
      <c r="AH664" s="9">
        <f t="shared" si="17"/>
        <v>0.628</v>
      </c>
    </row>
    <row r="665" spans="1:34" x14ac:dyDescent="0.3">
      <c r="A665">
        <v>2020</v>
      </c>
      <c r="B665">
        <v>2308351</v>
      </c>
      <c r="C665" t="s">
        <v>113</v>
      </c>
      <c r="D665" t="s">
        <v>299</v>
      </c>
      <c r="E665" t="s">
        <v>430</v>
      </c>
      <c r="F665">
        <v>13933</v>
      </c>
      <c r="O665">
        <v>214559.68</v>
      </c>
      <c r="P665">
        <v>0.56999999999999995</v>
      </c>
      <c r="Q665">
        <f t="shared" si="18"/>
        <v>15.4</v>
      </c>
      <c r="R665">
        <f>ROUND(Q665*VLOOKUP(A665,IPCA!$D$2:$F$6,3,0),2)</f>
        <v>19.260000000000002</v>
      </c>
      <c r="Z665">
        <v>1</v>
      </c>
      <c r="AA665">
        <v>0</v>
      </c>
      <c r="AB665">
        <v>0</v>
      </c>
      <c r="AC665">
        <v>0</v>
      </c>
      <c r="AD665" t="s">
        <v>423</v>
      </c>
      <c r="AE665" t="s">
        <v>423</v>
      </c>
      <c r="AF665">
        <v>23</v>
      </c>
      <c r="AG665">
        <v>23</v>
      </c>
      <c r="AH665" s="9">
        <f t="shared" si="17"/>
        <v>0.626</v>
      </c>
    </row>
    <row r="666" spans="1:34" x14ac:dyDescent="0.3">
      <c r="A666">
        <v>2020</v>
      </c>
      <c r="B666">
        <v>2308377</v>
      </c>
      <c r="C666" t="s">
        <v>114</v>
      </c>
      <c r="D666" t="s">
        <v>300</v>
      </c>
      <c r="E666" t="s">
        <v>426</v>
      </c>
      <c r="F666">
        <v>13966</v>
      </c>
      <c r="O666">
        <v>83210</v>
      </c>
      <c r="P666">
        <v>0.22</v>
      </c>
      <c r="Q666">
        <f t="shared" si="18"/>
        <v>5.96</v>
      </c>
      <c r="R666">
        <f>ROUND(Q666*VLOOKUP(A666,IPCA!$D$2:$F$6,3,0),2)</f>
        <v>7.45</v>
      </c>
      <c r="Z666">
        <v>0</v>
      </c>
      <c r="AA666">
        <v>1</v>
      </c>
      <c r="AB666">
        <v>1823.5</v>
      </c>
      <c r="AC666">
        <v>2280.4499999999998</v>
      </c>
      <c r="AD666">
        <v>1823.5</v>
      </c>
      <c r="AE666">
        <v>2280.4499999999998</v>
      </c>
      <c r="AF666">
        <v>19</v>
      </c>
      <c r="AG666">
        <v>20</v>
      </c>
      <c r="AH666" s="9">
        <f t="shared" si="17"/>
        <v>0.59199999999999997</v>
      </c>
    </row>
    <row r="667" spans="1:34" x14ac:dyDescent="0.3">
      <c r="A667">
        <v>2020</v>
      </c>
      <c r="B667">
        <v>2308401</v>
      </c>
      <c r="C667" t="s">
        <v>115</v>
      </c>
      <c r="D667" t="s">
        <v>301</v>
      </c>
      <c r="E667" t="s">
        <v>418</v>
      </c>
      <c r="F667">
        <v>36319</v>
      </c>
      <c r="O667">
        <v>844060.86</v>
      </c>
      <c r="P667">
        <v>0.94</v>
      </c>
      <c r="Q667">
        <f t="shared" si="18"/>
        <v>23.24</v>
      </c>
      <c r="R667">
        <f>ROUND(Q667*VLOOKUP(A667,IPCA!$D$2:$F$6,3,0),2)</f>
        <v>29.06</v>
      </c>
      <c r="Z667">
        <v>3</v>
      </c>
      <c r="AA667">
        <v>2</v>
      </c>
      <c r="AB667">
        <v>2169.77</v>
      </c>
      <c r="AC667">
        <v>2713.49</v>
      </c>
      <c r="AD667">
        <v>1084.8900000000001</v>
      </c>
      <c r="AE667">
        <v>1356.75</v>
      </c>
      <c r="AF667">
        <v>39</v>
      </c>
      <c r="AG667">
        <v>41</v>
      </c>
      <c r="AH667" s="9">
        <f t="shared" si="17"/>
        <v>0.622</v>
      </c>
    </row>
    <row r="668" spans="1:34" x14ac:dyDescent="0.3">
      <c r="A668">
        <v>2020</v>
      </c>
      <c r="B668">
        <v>2308500</v>
      </c>
      <c r="C668" t="s">
        <v>116</v>
      </c>
      <c r="D668" t="s">
        <v>302</v>
      </c>
      <c r="E668" t="s">
        <v>430</v>
      </c>
      <c r="F668">
        <v>38470</v>
      </c>
      <c r="O668">
        <v>23355</v>
      </c>
      <c r="P668">
        <v>0.02</v>
      </c>
      <c r="Q668">
        <f t="shared" si="18"/>
        <v>0.61</v>
      </c>
      <c r="R668">
        <f>ROUND(Q668*VLOOKUP(A668,IPCA!$D$2:$F$6,3,0),2)</f>
        <v>0.76</v>
      </c>
      <c r="Z668">
        <v>11</v>
      </c>
      <c r="AA668">
        <v>14</v>
      </c>
      <c r="AB668">
        <v>12510.14</v>
      </c>
      <c r="AC668">
        <v>15645.02</v>
      </c>
      <c r="AD668">
        <v>893.58</v>
      </c>
      <c r="AE668">
        <v>1117.5</v>
      </c>
      <c r="AF668">
        <v>63</v>
      </c>
      <c r="AG668">
        <v>77</v>
      </c>
      <c r="AH668" s="9">
        <f t="shared" si="17"/>
        <v>0.58199999999999996</v>
      </c>
    </row>
    <row r="669" spans="1:34" x14ac:dyDescent="0.3">
      <c r="A669">
        <v>2020</v>
      </c>
      <c r="B669">
        <v>2308609</v>
      </c>
      <c r="C669" t="s">
        <v>117</v>
      </c>
      <c r="D669" t="s">
        <v>303</v>
      </c>
      <c r="E669" t="s">
        <v>429</v>
      </c>
      <c r="F669">
        <v>17084</v>
      </c>
      <c r="O669">
        <v>166937.07</v>
      </c>
      <c r="P669">
        <v>0.31</v>
      </c>
      <c r="Q669">
        <f t="shared" si="18"/>
        <v>9.77</v>
      </c>
      <c r="R669">
        <f>ROUND(Q669*VLOOKUP(A669,IPCA!$D$2:$F$6,3,0),2)</f>
        <v>12.22</v>
      </c>
      <c r="Z669">
        <v>2</v>
      </c>
      <c r="AA669">
        <v>0</v>
      </c>
      <c r="AB669">
        <v>0</v>
      </c>
      <c r="AC669">
        <v>0</v>
      </c>
      <c r="AD669" t="s">
        <v>423</v>
      </c>
      <c r="AE669" t="s">
        <v>423</v>
      </c>
      <c r="AF669">
        <v>21</v>
      </c>
      <c r="AG669">
        <v>21</v>
      </c>
      <c r="AH669" s="9">
        <f t="shared" si="17"/>
        <v>0.61</v>
      </c>
    </row>
    <row r="670" spans="1:34" x14ac:dyDescent="0.3">
      <c r="A670">
        <v>2020</v>
      </c>
      <c r="B670">
        <v>2308708</v>
      </c>
      <c r="C670" t="s">
        <v>118</v>
      </c>
      <c r="D670" t="s">
        <v>304</v>
      </c>
      <c r="E670" t="s">
        <v>425</v>
      </c>
      <c r="F670">
        <v>61541</v>
      </c>
      <c r="O670">
        <v>1682642.34</v>
      </c>
      <c r="P670">
        <v>0.95</v>
      </c>
      <c r="Q670">
        <f t="shared" si="18"/>
        <v>27.34</v>
      </c>
      <c r="R670">
        <f>ROUND(Q670*VLOOKUP(A670,IPCA!$D$2:$F$6,3,0),2)</f>
        <v>34.19</v>
      </c>
      <c r="Z670">
        <v>11</v>
      </c>
      <c r="AA670">
        <v>16</v>
      </c>
      <c r="AB670">
        <v>14699.58</v>
      </c>
      <c r="AC670">
        <v>18383.099999999999</v>
      </c>
      <c r="AD670">
        <v>918.72</v>
      </c>
      <c r="AE670">
        <v>1148.94</v>
      </c>
      <c r="AF670">
        <v>140</v>
      </c>
      <c r="AG670">
        <v>156</v>
      </c>
      <c r="AH670" s="9">
        <f t="shared" si="17"/>
        <v>0.61</v>
      </c>
    </row>
    <row r="671" spans="1:34" x14ac:dyDescent="0.3">
      <c r="A671">
        <v>2020</v>
      </c>
      <c r="B671">
        <v>2308807</v>
      </c>
      <c r="C671" t="s">
        <v>119</v>
      </c>
      <c r="D671" t="s">
        <v>305</v>
      </c>
      <c r="E671" t="s">
        <v>424</v>
      </c>
      <c r="F671">
        <v>8219</v>
      </c>
      <c r="O671">
        <v>134988.94</v>
      </c>
      <c r="P671">
        <v>0.56999999999999995</v>
      </c>
      <c r="Q671">
        <f t="shared" si="18"/>
        <v>16.420000000000002</v>
      </c>
      <c r="R671">
        <f>ROUND(Q671*VLOOKUP(A671,IPCA!$D$2:$F$6,3,0),2)</f>
        <v>20.53</v>
      </c>
      <c r="Z671">
        <v>0</v>
      </c>
      <c r="AA671">
        <v>0</v>
      </c>
      <c r="AB671">
        <v>0</v>
      </c>
      <c r="AC671">
        <v>0</v>
      </c>
      <c r="AD671" t="s">
        <v>423</v>
      </c>
      <c r="AE671" t="s">
        <v>423</v>
      </c>
      <c r="AF671">
        <v>13</v>
      </c>
      <c r="AG671">
        <v>13</v>
      </c>
      <c r="AH671" s="9">
        <f t="shared" si="17"/>
        <v>0.58099999999999996</v>
      </c>
    </row>
    <row r="672" spans="1:34" x14ac:dyDescent="0.3">
      <c r="A672">
        <v>2020</v>
      </c>
      <c r="B672">
        <v>2308906</v>
      </c>
      <c r="C672" t="s">
        <v>120</v>
      </c>
      <c r="D672" t="s">
        <v>306</v>
      </c>
      <c r="E672" t="s">
        <v>420</v>
      </c>
      <c r="F672">
        <v>22402</v>
      </c>
      <c r="O672">
        <v>304897.38</v>
      </c>
      <c r="P672">
        <v>0.53</v>
      </c>
      <c r="Q672">
        <f t="shared" si="18"/>
        <v>13.61</v>
      </c>
      <c r="R672">
        <f>ROUND(Q672*VLOOKUP(A672,IPCA!$D$2:$F$6,3,0),2)</f>
        <v>17.02</v>
      </c>
      <c r="Z672">
        <v>4</v>
      </c>
      <c r="AA672">
        <v>3</v>
      </c>
      <c r="AB672">
        <v>3135</v>
      </c>
      <c r="AC672">
        <v>3920.59</v>
      </c>
      <c r="AD672">
        <v>1045</v>
      </c>
      <c r="AE672">
        <v>1306.8599999999999</v>
      </c>
      <c r="AF672">
        <v>30</v>
      </c>
      <c r="AG672">
        <v>33</v>
      </c>
      <c r="AH672" s="9">
        <f t="shared" si="17"/>
        <v>0.58799999999999997</v>
      </c>
    </row>
    <row r="673" spans="1:34" x14ac:dyDescent="0.3">
      <c r="A673">
        <v>2020</v>
      </c>
      <c r="B673">
        <v>2309003</v>
      </c>
      <c r="C673" t="s">
        <v>121</v>
      </c>
      <c r="D673" t="s">
        <v>307</v>
      </c>
      <c r="E673" t="s">
        <v>424</v>
      </c>
      <c r="F673">
        <v>13743</v>
      </c>
      <c r="O673">
        <v>394581.71</v>
      </c>
      <c r="P673">
        <v>0.89</v>
      </c>
      <c r="Q673">
        <f t="shared" si="18"/>
        <v>28.71</v>
      </c>
      <c r="R673">
        <f>ROUND(Q673*VLOOKUP(A673,IPCA!$D$2:$F$6,3,0),2)</f>
        <v>35.9</v>
      </c>
      <c r="Z673">
        <v>2</v>
      </c>
      <c r="AA673">
        <v>4</v>
      </c>
      <c r="AB673">
        <v>3451.22</v>
      </c>
      <c r="AC673">
        <v>4316.05</v>
      </c>
      <c r="AD673">
        <v>862.81</v>
      </c>
      <c r="AE673">
        <v>1079.01</v>
      </c>
      <c r="AF673">
        <v>19</v>
      </c>
      <c r="AG673">
        <v>23</v>
      </c>
      <c r="AH673" s="9">
        <f t="shared" si="17"/>
        <v>0.60699999999999998</v>
      </c>
    </row>
    <row r="674" spans="1:34" x14ac:dyDescent="0.3">
      <c r="A674">
        <v>2020</v>
      </c>
      <c r="B674">
        <v>2309102</v>
      </c>
      <c r="C674" t="s">
        <v>122</v>
      </c>
      <c r="D674" t="s">
        <v>308</v>
      </c>
      <c r="E674" t="s">
        <v>419</v>
      </c>
      <c r="F674">
        <v>10390</v>
      </c>
      <c r="O674">
        <v>880242</v>
      </c>
      <c r="P674">
        <v>2.64</v>
      </c>
      <c r="Q674">
        <f t="shared" si="18"/>
        <v>84.72</v>
      </c>
      <c r="R674">
        <f>ROUND(Q674*VLOOKUP(A674,IPCA!$D$2:$F$6,3,0),2)</f>
        <v>105.95</v>
      </c>
      <c r="Z674">
        <v>2</v>
      </c>
      <c r="AA674">
        <v>3</v>
      </c>
      <c r="AB674">
        <v>2714.37</v>
      </c>
      <c r="AC674">
        <v>3394.56</v>
      </c>
      <c r="AD674">
        <v>904.79</v>
      </c>
      <c r="AE674">
        <v>1131.52</v>
      </c>
      <c r="AF674">
        <v>11</v>
      </c>
      <c r="AG674">
        <v>14</v>
      </c>
      <c r="AH674" s="9">
        <f t="shared" si="17"/>
        <v>0.60699999999999998</v>
      </c>
    </row>
    <row r="675" spans="1:34" x14ac:dyDescent="0.3">
      <c r="A675">
        <v>2020</v>
      </c>
      <c r="B675">
        <v>2309201</v>
      </c>
      <c r="C675" t="s">
        <v>123</v>
      </c>
      <c r="D675" t="s">
        <v>309</v>
      </c>
      <c r="E675" t="s">
        <v>418</v>
      </c>
      <c r="F675">
        <v>15189</v>
      </c>
      <c r="O675">
        <v>238650</v>
      </c>
      <c r="P675">
        <v>0.55000000000000004</v>
      </c>
      <c r="Q675">
        <f t="shared" si="18"/>
        <v>15.71</v>
      </c>
      <c r="R675">
        <f>ROUND(Q675*VLOOKUP(A675,IPCA!$D$2:$F$6,3,0),2)</f>
        <v>19.649999999999999</v>
      </c>
      <c r="Z675">
        <v>2</v>
      </c>
      <c r="AA675">
        <v>2</v>
      </c>
      <c r="AB675">
        <v>1889.09</v>
      </c>
      <c r="AC675">
        <v>2362.4699999999998</v>
      </c>
      <c r="AD675">
        <v>944.55</v>
      </c>
      <c r="AE675">
        <v>1181.24</v>
      </c>
      <c r="AF675">
        <v>31</v>
      </c>
      <c r="AG675">
        <v>33</v>
      </c>
      <c r="AH675" s="9">
        <f t="shared" si="17"/>
        <v>0.625</v>
      </c>
    </row>
    <row r="676" spans="1:34" x14ac:dyDescent="0.3">
      <c r="A676">
        <v>2020</v>
      </c>
      <c r="B676">
        <v>2309300</v>
      </c>
      <c r="C676" t="s">
        <v>124</v>
      </c>
      <c r="D676" t="s">
        <v>310</v>
      </c>
      <c r="E676" t="s">
        <v>429</v>
      </c>
      <c r="F676">
        <v>30742</v>
      </c>
      <c r="O676">
        <v>1597718.71</v>
      </c>
      <c r="P676">
        <v>1.81</v>
      </c>
      <c r="Q676">
        <f t="shared" si="18"/>
        <v>51.97</v>
      </c>
      <c r="R676">
        <f>ROUND(Q676*VLOOKUP(A676,IPCA!$D$2:$F$6,3,0),2)</f>
        <v>64.989999999999995</v>
      </c>
      <c r="Z676">
        <v>18</v>
      </c>
      <c r="AA676">
        <v>102</v>
      </c>
      <c r="AB676">
        <v>135036.49</v>
      </c>
      <c r="AC676">
        <v>168874.85</v>
      </c>
      <c r="AD676">
        <v>1323.89</v>
      </c>
      <c r="AE676">
        <v>1655.64</v>
      </c>
      <c r="AF676">
        <v>101</v>
      </c>
      <c r="AG676">
        <v>203</v>
      </c>
      <c r="AH676" s="9">
        <f t="shared" si="17"/>
        <v>0.61399999999999999</v>
      </c>
    </row>
    <row r="677" spans="1:34" x14ac:dyDescent="0.3">
      <c r="A677">
        <v>2020</v>
      </c>
      <c r="B677">
        <v>2309409</v>
      </c>
      <c r="C677" t="s">
        <v>125</v>
      </c>
      <c r="D677" t="s">
        <v>311</v>
      </c>
      <c r="E677" t="s">
        <v>429</v>
      </c>
      <c r="F677">
        <v>27528</v>
      </c>
      <c r="O677">
        <v>728119.6</v>
      </c>
      <c r="P677">
        <v>0.95</v>
      </c>
      <c r="Q677">
        <f t="shared" si="18"/>
        <v>26.45</v>
      </c>
      <c r="R677">
        <f>ROUND(Q677*VLOOKUP(A677,IPCA!$D$2:$F$6,3,0),2)</f>
        <v>33.08</v>
      </c>
      <c r="Z677">
        <v>8</v>
      </c>
      <c r="AA677">
        <v>1</v>
      </c>
      <c r="AB677">
        <v>1045</v>
      </c>
      <c r="AC677">
        <v>1306.8599999999999</v>
      </c>
      <c r="AD677">
        <v>1045</v>
      </c>
      <c r="AE677">
        <v>1306.8599999999999</v>
      </c>
      <c r="AF677">
        <v>27</v>
      </c>
      <c r="AG677">
        <v>28</v>
      </c>
      <c r="AH677" s="9">
        <f t="shared" si="17"/>
        <v>0.60499999999999998</v>
      </c>
    </row>
    <row r="678" spans="1:34" x14ac:dyDescent="0.3">
      <c r="A678">
        <v>2020</v>
      </c>
      <c r="B678">
        <v>2309458</v>
      </c>
      <c r="C678" t="s">
        <v>126</v>
      </c>
      <c r="D678" t="s">
        <v>312</v>
      </c>
      <c r="E678" t="s">
        <v>419</v>
      </c>
      <c r="F678">
        <v>24415</v>
      </c>
      <c r="O678">
        <v>591803.26</v>
      </c>
      <c r="P678">
        <v>0.85</v>
      </c>
      <c r="Q678">
        <f t="shared" si="18"/>
        <v>24.24</v>
      </c>
      <c r="R678">
        <f>ROUND(Q678*VLOOKUP(A678,IPCA!$D$2:$F$6,3,0),2)</f>
        <v>30.31</v>
      </c>
      <c r="Z678">
        <v>1</v>
      </c>
      <c r="AA678">
        <v>8</v>
      </c>
      <c r="AB678">
        <v>11437.29</v>
      </c>
      <c r="AC678">
        <v>14303.32</v>
      </c>
      <c r="AD678">
        <v>1429.66</v>
      </c>
      <c r="AE678">
        <v>1787.92</v>
      </c>
      <c r="AF678">
        <v>34</v>
      </c>
      <c r="AG678">
        <v>42</v>
      </c>
      <c r="AH678" s="9">
        <f t="shared" si="17"/>
        <v>0.59399999999999997</v>
      </c>
    </row>
    <row r="679" spans="1:34" x14ac:dyDescent="0.3">
      <c r="A679">
        <v>2020</v>
      </c>
      <c r="B679">
        <v>2309508</v>
      </c>
      <c r="C679" t="s">
        <v>127</v>
      </c>
      <c r="D679" t="s">
        <v>313</v>
      </c>
      <c r="E679" t="s">
        <v>421</v>
      </c>
      <c r="F679">
        <v>19949</v>
      </c>
      <c r="O679">
        <v>78811.72</v>
      </c>
      <c r="P679">
        <v>0.13</v>
      </c>
      <c r="Q679">
        <f t="shared" si="18"/>
        <v>3.95</v>
      </c>
      <c r="R679">
        <f>ROUND(Q679*VLOOKUP(A679,IPCA!$D$2:$F$6,3,0),2)</f>
        <v>4.9400000000000004</v>
      </c>
      <c r="Z679">
        <v>4</v>
      </c>
      <c r="AA679">
        <v>14</v>
      </c>
      <c r="AB679">
        <v>18536.830000000002</v>
      </c>
      <c r="AC679">
        <v>23181.91</v>
      </c>
      <c r="AD679">
        <v>1324.06</v>
      </c>
      <c r="AE679">
        <v>1655.85</v>
      </c>
      <c r="AF679">
        <v>46</v>
      </c>
      <c r="AG679">
        <v>60</v>
      </c>
      <c r="AH679" s="9">
        <f t="shared" si="17"/>
        <v>0.63600000000000001</v>
      </c>
    </row>
    <row r="680" spans="1:34" x14ac:dyDescent="0.3">
      <c r="A680">
        <v>2020</v>
      </c>
      <c r="B680">
        <v>2309607</v>
      </c>
      <c r="C680" t="s">
        <v>128</v>
      </c>
      <c r="D680" t="s">
        <v>314</v>
      </c>
      <c r="E680" t="s">
        <v>427</v>
      </c>
      <c r="F680">
        <v>69364</v>
      </c>
      <c r="O680">
        <v>2005921.96</v>
      </c>
      <c r="P680">
        <v>1.27</v>
      </c>
      <c r="Q680">
        <f t="shared" si="18"/>
        <v>28.92</v>
      </c>
      <c r="R680">
        <f>ROUND(Q680*VLOOKUP(A680,IPCA!$D$2:$F$6,3,0),2)</f>
        <v>36.17</v>
      </c>
      <c r="Z680">
        <v>15</v>
      </c>
      <c r="AA680">
        <v>45</v>
      </c>
      <c r="AB680">
        <v>50626.15</v>
      </c>
      <c r="AC680">
        <v>63312.4</v>
      </c>
      <c r="AD680">
        <v>1125.03</v>
      </c>
      <c r="AE680">
        <v>1406.94</v>
      </c>
      <c r="AF680">
        <v>264</v>
      </c>
      <c r="AG680">
        <v>309</v>
      </c>
      <c r="AH680" s="9">
        <f t="shared" si="17"/>
        <v>0.65900000000000003</v>
      </c>
    </row>
    <row r="681" spans="1:34" x14ac:dyDescent="0.3">
      <c r="A681">
        <v>2020</v>
      </c>
      <c r="B681">
        <v>2309706</v>
      </c>
      <c r="C681" t="s">
        <v>129</v>
      </c>
      <c r="D681" t="s">
        <v>315</v>
      </c>
      <c r="E681" t="s">
        <v>427</v>
      </c>
      <c r="F681">
        <v>79775</v>
      </c>
      <c r="O681">
        <v>3818677.5</v>
      </c>
      <c r="P681">
        <v>1.93</v>
      </c>
      <c r="Q681">
        <f t="shared" si="18"/>
        <v>47.87</v>
      </c>
      <c r="R681">
        <f>ROUND(Q681*VLOOKUP(A681,IPCA!$D$2:$F$6,3,0),2)</f>
        <v>59.87</v>
      </c>
      <c r="Z681">
        <v>7</v>
      </c>
      <c r="AA681">
        <v>17</v>
      </c>
      <c r="AB681">
        <v>19762.740000000002</v>
      </c>
      <c r="AC681">
        <v>24715.02</v>
      </c>
      <c r="AD681">
        <v>1162.51</v>
      </c>
      <c r="AE681">
        <v>1453.82</v>
      </c>
      <c r="AF681">
        <v>295</v>
      </c>
      <c r="AG681">
        <v>312</v>
      </c>
      <c r="AH681" s="9">
        <f t="shared" si="17"/>
        <v>0.67500000000000004</v>
      </c>
    </row>
    <row r="682" spans="1:34" x14ac:dyDescent="0.3">
      <c r="A682">
        <v>2020</v>
      </c>
      <c r="B682">
        <v>2309805</v>
      </c>
      <c r="C682" t="s">
        <v>130</v>
      </c>
      <c r="D682" t="s">
        <v>316</v>
      </c>
      <c r="E682" t="s">
        <v>419</v>
      </c>
      <c r="F682">
        <v>11283</v>
      </c>
      <c r="O682">
        <v>826100.86</v>
      </c>
      <c r="P682">
        <v>2.19</v>
      </c>
      <c r="Q682">
        <f t="shared" si="18"/>
        <v>73.22</v>
      </c>
      <c r="R682">
        <f>ROUND(Q682*VLOOKUP(A682,IPCA!$D$2:$F$6,3,0),2)</f>
        <v>91.57</v>
      </c>
      <c r="Z682">
        <v>3</v>
      </c>
      <c r="AA682">
        <v>0</v>
      </c>
      <c r="AB682">
        <v>0</v>
      </c>
      <c r="AC682">
        <v>0</v>
      </c>
      <c r="AD682" t="s">
        <v>423</v>
      </c>
      <c r="AE682" t="s">
        <v>423</v>
      </c>
      <c r="AF682">
        <v>25</v>
      </c>
      <c r="AG682">
        <v>25</v>
      </c>
      <c r="AH682" s="9">
        <f t="shared" si="17"/>
        <v>0.63500000000000001</v>
      </c>
    </row>
    <row r="683" spans="1:34" x14ac:dyDescent="0.3">
      <c r="A683">
        <v>2020</v>
      </c>
      <c r="B683">
        <v>2309904</v>
      </c>
      <c r="C683" t="s">
        <v>131</v>
      </c>
      <c r="D683" t="s">
        <v>317</v>
      </c>
      <c r="E683" t="s">
        <v>424</v>
      </c>
      <c r="F683">
        <v>6187</v>
      </c>
      <c r="O683">
        <v>306556.61</v>
      </c>
      <c r="P683">
        <v>1.1100000000000001</v>
      </c>
      <c r="Q683">
        <f t="shared" si="18"/>
        <v>49.55</v>
      </c>
      <c r="R683">
        <f>ROUND(Q683*VLOOKUP(A683,IPCA!$D$2:$F$6,3,0),2)</f>
        <v>61.97</v>
      </c>
      <c r="Z683">
        <v>0</v>
      </c>
      <c r="AA683">
        <v>0</v>
      </c>
      <c r="AB683">
        <v>0</v>
      </c>
      <c r="AC683">
        <v>0</v>
      </c>
      <c r="AD683" t="s">
        <v>423</v>
      </c>
      <c r="AE683" t="s">
        <v>423</v>
      </c>
      <c r="AF683">
        <v>12</v>
      </c>
      <c r="AG683">
        <v>12</v>
      </c>
      <c r="AH683" s="9">
        <f t="shared" si="17"/>
        <v>0.621</v>
      </c>
    </row>
    <row r="684" spans="1:34" x14ac:dyDescent="0.3">
      <c r="A684">
        <v>2020</v>
      </c>
      <c r="B684">
        <v>2310001</v>
      </c>
      <c r="C684" t="s">
        <v>132</v>
      </c>
      <c r="D684" t="s">
        <v>318</v>
      </c>
      <c r="E684" t="s">
        <v>425</v>
      </c>
      <c r="F684">
        <v>9264</v>
      </c>
      <c r="O684">
        <v>0</v>
      </c>
      <c r="P684">
        <v>0</v>
      </c>
      <c r="Q684">
        <f t="shared" si="18"/>
        <v>0</v>
      </c>
      <c r="R684">
        <f>ROUND(Q684*VLOOKUP(A684,IPCA!$D$2:$F$6,3,0),2)</f>
        <v>0</v>
      </c>
      <c r="Z684">
        <v>3</v>
      </c>
      <c r="AA684">
        <v>2</v>
      </c>
      <c r="AB684">
        <v>1477.76</v>
      </c>
      <c r="AC684">
        <v>1848.07</v>
      </c>
      <c r="AD684">
        <v>738.88</v>
      </c>
      <c r="AE684">
        <v>924.04</v>
      </c>
      <c r="AF684">
        <v>17</v>
      </c>
      <c r="AG684">
        <v>19</v>
      </c>
      <c r="AH684" s="9">
        <f t="shared" si="17"/>
        <v>0.63800000000000001</v>
      </c>
    </row>
    <row r="685" spans="1:34" x14ac:dyDescent="0.3">
      <c r="A685">
        <v>2020</v>
      </c>
      <c r="B685">
        <v>2310100</v>
      </c>
      <c r="C685" t="s">
        <v>133</v>
      </c>
      <c r="D685" t="s">
        <v>319</v>
      </c>
      <c r="E685" t="s">
        <v>419</v>
      </c>
      <c r="F685">
        <v>10516</v>
      </c>
      <c r="O685">
        <v>674727.53</v>
      </c>
      <c r="P685">
        <v>1.89</v>
      </c>
      <c r="Q685">
        <f t="shared" si="18"/>
        <v>64.16</v>
      </c>
      <c r="R685">
        <f>ROUND(Q685*VLOOKUP(A685,IPCA!$D$2:$F$6,3,0),2)</f>
        <v>80.239999999999995</v>
      </c>
      <c r="Z685">
        <v>1</v>
      </c>
      <c r="AA685">
        <v>25</v>
      </c>
      <c r="AB685">
        <v>33312.730000000003</v>
      </c>
      <c r="AC685">
        <v>41660.46</v>
      </c>
      <c r="AD685">
        <v>1332.51</v>
      </c>
      <c r="AE685">
        <v>1666.42</v>
      </c>
      <c r="AF685">
        <v>9</v>
      </c>
      <c r="AG685">
        <v>34</v>
      </c>
      <c r="AH685" s="9">
        <f t="shared" si="17"/>
        <v>0.622</v>
      </c>
    </row>
    <row r="686" spans="1:34" x14ac:dyDescent="0.3">
      <c r="A686">
        <v>2020</v>
      </c>
      <c r="B686">
        <v>2310209</v>
      </c>
      <c r="C686" t="s">
        <v>134</v>
      </c>
      <c r="D686" t="s">
        <v>320</v>
      </c>
      <c r="E686" t="s">
        <v>427</v>
      </c>
      <c r="F686">
        <v>37777</v>
      </c>
      <c r="O686">
        <v>1398776.51</v>
      </c>
      <c r="P686">
        <v>1.48</v>
      </c>
      <c r="Q686">
        <f t="shared" si="18"/>
        <v>37.03</v>
      </c>
      <c r="R686">
        <f>ROUND(Q686*VLOOKUP(A686,IPCA!$D$2:$F$6,3,0),2)</f>
        <v>46.31</v>
      </c>
      <c r="Z686">
        <v>17</v>
      </c>
      <c r="AA686">
        <v>34</v>
      </c>
      <c r="AB686">
        <v>41131.769999999997</v>
      </c>
      <c r="AC686">
        <v>51438.85</v>
      </c>
      <c r="AD686">
        <v>1209.76</v>
      </c>
      <c r="AE686">
        <v>1512.91</v>
      </c>
      <c r="AF686">
        <v>142</v>
      </c>
      <c r="AG686">
        <v>176</v>
      </c>
      <c r="AH686" s="9">
        <f t="shared" si="17"/>
        <v>0.63700000000000001</v>
      </c>
    </row>
    <row r="687" spans="1:34" x14ac:dyDescent="0.3">
      <c r="A687">
        <v>2020</v>
      </c>
      <c r="B687">
        <v>2310258</v>
      </c>
      <c r="C687" t="s">
        <v>135</v>
      </c>
      <c r="D687" t="s">
        <v>321</v>
      </c>
      <c r="E687" t="s">
        <v>427</v>
      </c>
      <c r="F687">
        <v>31808</v>
      </c>
      <c r="O687">
        <v>1665443.15</v>
      </c>
      <c r="P687">
        <v>1.99</v>
      </c>
      <c r="Q687">
        <f t="shared" si="18"/>
        <v>52.36</v>
      </c>
      <c r="R687">
        <f>ROUND(Q687*VLOOKUP(A687,IPCA!$D$2:$F$6,3,0),2)</f>
        <v>65.48</v>
      </c>
      <c r="Z687">
        <v>6</v>
      </c>
      <c r="AA687">
        <v>28</v>
      </c>
      <c r="AB687">
        <v>33731.39</v>
      </c>
      <c r="AC687">
        <v>42184.03</v>
      </c>
      <c r="AD687">
        <v>1204.69</v>
      </c>
      <c r="AE687">
        <v>1506.57</v>
      </c>
      <c r="AF687">
        <v>122</v>
      </c>
      <c r="AG687">
        <v>150</v>
      </c>
      <c r="AH687" s="9">
        <f t="shared" si="17"/>
        <v>0.63400000000000001</v>
      </c>
    </row>
    <row r="688" spans="1:34" x14ac:dyDescent="0.3">
      <c r="A688">
        <v>2020</v>
      </c>
      <c r="B688">
        <v>2310308</v>
      </c>
      <c r="C688" t="s">
        <v>136</v>
      </c>
      <c r="D688" t="s">
        <v>322</v>
      </c>
      <c r="E688" t="s">
        <v>422</v>
      </c>
      <c r="F688">
        <v>31451</v>
      </c>
      <c r="O688">
        <v>0</v>
      </c>
      <c r="P688">
        <v>0</v>
      </c>
      <c r="Q688">
        <f t="shared" si="18"/>
        <v>0</v>
      </c>
      <c r="R688">
        <f>ROUND(Q688*VLOOKUP(A688,IPCA!$D$2:$F$6,3,0),2)</f>
        <v>0</v>
      </c>
      <c r="Z688">
        <v>5</v>
      </c>
      <c r="AA688">
        <v>0</v>
      </c>
      <c r="AB688">
        <v>0</v>
      </c>
      <c r="AC688">
        <v>0</v>
      </c>
      <c r="AD688" t="s">
        <v>423</v>
      </c>
      <c r="AE688" t="s">
        <v>423</v>
      </c>
      <c r="AF688">
        <v>26</v>
      </c>
      <c r="AG688">
        <v>26</v>
      </c>
      <c r="AH688" s="9">
        <f t="shared" si="17"/>
        <v>0.56999999999999995</v>
      </c>
    </row>
    <row r="689" spans="1:34" x14ac:dyDescent="0.3">
      <c r="A689">
        <v>2020</v>
      </c>
      <c r="B689">
        <v>2310407</v>
      </c>
      <c r="C689" t="s">
        <v>137</v>
      </c>
      <c r="D689" t="s">
        <v>323</v>
      </c>
      <c r="E689" t="s">
        <v>431</v>
      </c>
      <c r="F689">
        <v>10601</v>
      </c>
      <c r="O689">
        <v>205022.48</v>
      </c>
      <c r="P689">
        <v>0.64</v>
      </c>
      <c r="Q689">
        <f t="shared" si="18"/>
        <v>19.34</v>
      </c>
      <c r="R689">
        <f>ROUND(Q689*VLOOKUP(A689,IPCA!$D$2:$F$6,3,0),2)</f>
        <v>24.19</v>
      </c>
      <c r="Z689">
        <v>0</v>
      </c>
      <c r="AA689">
        <v>0</v>
      </c>
      <c r="AB689">
        <v>0</v>
      </c>
      <c r="AC689">
        <v>0</v>
      </c>
      <c r="AD689" t="s">
        <v>423</v>
      </c>
      <c r="AE689" t="s">
        <v>423</v>
      </c>
      <c r="AF689">
        <v>11</v>
      </c>
      <c r="AG689">
        <v>11</v>
      </c>
      <c r="AH689" s="9">
        <f t="shared" si="17"/>
        <v>0.58299999999999996</v>
      </c>
    </row>
    <row r="690" spans="1:34" x14ac:dyDescent="0.3">
      <c r="A690">
        <v>2020</v>
      </c>
      <c r="B690">
        <v>2310506</v>
      </c>
      <c r="C690" t="s">
        <v>138</v>
      </c>
      <c r="D690" t="s">
        <v>324</v>
      </c>
      <c r="E690" t="s">
        <v>430</v>
      </c>
      <c r="F690">
        <v>40470</v>
      </c>
      <c r="O690">
        <v>884251.81</v>
      </c>
      <c r="P690">
        <v>0.91</v>
      </c>
      <c r="Q690">
        <f t="shared" si="18"/>
        <v>21.85</v>
      </c>
      <c r="R690">
        <f>ROUND(Q690*VLOOKUP(A690,IPCA!$D$2:$F$6,3,0),2)</f>
        <v>27.33</v>
      </c>
      <c r="Z690">
        <v>7</v>
      </c>
      <c r="AA690">
        <v>3</v>
      </c>
      <c r="AB690">
        <v>3217.57</v>
      </c>
      <c r="AC690">
        <v>4023.85</v>
      </c>
      <c r="AD690">
        <v>1072.52</v>
      </c>
      <c r="AE690">
        <v>1341.28</v>
      </c>
      <c r="AF690">
        <v>52</v>
      </c>
      <c r="AG690">
        <v>55</v>
      </c>
      <c r="AH690" s="9">
        <f t="shared" si="17"/>
        <v>0.60299999999999998</v>
      </c>
    </row>
    <row r="691" spans="1:34" x14ac:dyDescent="0.3">
      <c r="A691">
        <v>2020</v>
      </c>
      <c r="B691">
        <v>2310605</v>
      </c>
      <c r="C691" t="s">
        <v>139</v>
      </c>
      <c r="D691" t="s">
        <v>325</v>
      </c>
      <c r="E691" t="s">
        <v>418</v>
      </c>
      <c r="F691">
        <v>8856</v>
      </c>
      <c r="O691">
        <v>0</v>
      </c>
      <c r="P691">
        <v>0</v>
      </c>
      <c r="Q691">
        <f t="shared" si="18"/>
        <v>0</v>
      </c>
      <c r="R691">
        <f>ROUND(Q691*VLOOKUP(A691,IPCA!$D$2:$F$6,3,0),2)</f>
        <v>0</v>
      </c>
      <c r="Z691">
        <v>3</v>
      </c>
      <c r="AA691">
        <v>0</v>
      </c>
      <c r="AB691">
        <v>0</v>
      </c>
      <c r="AC691">
        <v>0</v>
      </c>
      <c r="AD691" t="s">
        <v>423</v>
      </c>
      <c r="AE691" t="s">
        <v>423</v>
      </c>
      <c r="AF691">
        <v>17</v>
      </c>
      <c r="AG691">
        <v>17</v>
      </c>
      <c r="AH691" s="9">
        <f t="shared" si="17"/>
        <v>0.64600000000000002</v>
      </c>
    </row>
    <row r="692" spans="1:34" x14ac:dyDescent="0.3">
      <c r="A692">
        <v>2020</v>
      </c>
      <c r="B692">
        <v>2310704</v>
      </c>
      <c r="C692" t="s">
        <v>140</v>
      </c>
      <c r="D692" t="s">
        <v>326</v>
      </c>
      <c r="E692" t="s">
        <v>426</v>
      </c>
      <c r="F692">
        <v>37445</v>
      </c>
      <c r="O692">
        <v>1269177.43</v>
      </c>
      <c r="P692">
        <v>1.41</v>
      </c>
      <c r="Q692">
        <f t="shared" si="18"/>
        <v>33.89</v>
      </c>
      <c r="R692">
        <f>ROUND(Q692*VLOOKUP(A692,IPCA!$D$2:$F$6,3,0),2)</f>
        <v>42.38</v>
      </c>
      <c r="Z692">
        <v>11</v>
      </c>
      <c r="AA692">
        <v>11</v>
      </c>
      <c r="AB692">
        <v>9722.34</v>
      </c>
      <c r="AC692">
        <v>12158.63</v>
      </c>
      <c r="AD692">
        <v>883.85</v>
      </c>
      <c r="AE692">
        <v>1105.33</v>
      </c>
      <c r="AF692">
        <v>74</v>
      </c>
      <c r="AG692">
        <v>85</v>
      </c>
      <c r="AH692" s="9">
        <f t="shared" si="17"/>
        <v>0.629</v>
      </c>
    </row>
    <row r="693" spans="1:34" x14ac:dyDescent="0.3">
      <c r="A693">
        <v>2020</v>
      </c>
      <c r="B693">
        <v>2310803</v>
      </c>
      <c r="C693" t="s">
        <v>141</v>
      </c>
      <c r="D693" t="s">
        <v>327</v>
      </c>
      <c r="E693" t="s">
        <v>425</v>
      </c>
      <c r="F693">
        <v>15354</v>
      </c>
      <c r="O693">
        <v>290361.34999999998</v>
      </c>
      <c r="P693">
        <v>0.55000000000000004</v>
      </c>
      <c r="Q693">
        <f t="shared" si="18"/>
        <v>18.91</v>
      </c>
      <c r="R693">
        <f>ROUND(Q693*VLOOKUP(A693,IPCA!$D$2:$F$6,3,0),2)</f>
        <v>23.65</v>
      </c>
      <c r="Z693">
        <v>2</v>
      </c>
      <c r="AA693">
        <v>0</v>
      </c>
      <c r="AB693">
        <v>0</v>
      </c>
      <c r="AC693">
        <v>0</v>
      </c>
      <c r="AD693" t="s">
        <v>423</v>
      </c>
      <c r="AE693" t="s">
        <v>423</v>
      </c>
      <c r="AF693">
        <v>14</v>
      </c>
      <c r="AG693">
        <v>14</v>
      </c>
      <c r="AH693" s="9">
        <f t="shared" si="17"/>
        <v>0.60099999999999998</v>
      </c>
    </row>
    <row r="694" spans="1:34" x14ac:dyDescent="0.3">
      <c r="A694">
        <v>2020</v>
      </c>
      <c r="B694">
        <v>2310852</v>
      </c>
      <c r="C694" t="s">
        <v>142</v>
      </c>
      <c r="D694" t="s">
        <v>328</v>
      </c>
      <c r="E694" t="s">
        <v>427</v>
      </c>
      <c r="F694">
        <v>22461</v>
      </c>
      <c r="O694">
        <v>159800</v>
      </c>
      <c r="P694">
        <v>0.27</v>
      </c>
      <c r="Q694">
        <f t="shared" si="18"/>
        <v>7.11</v>
      </c>
      <c r="R694">
        <f>ROUND(Q694*VLOOKUP(A694,IPCA!$D$2:$F$6,3,0),2)</f>
        <v>8.89</v>
      </c>
      <c r="Z694">
        <v>4</v>
      </c>
      <c r="AA694">
        <v>8</v>
      </c>
      <c r="AB694">
        <v>9883.7900000000009</v>
      </c>
      <c r="AC694">
        <v>12360.54</v>
      </c>
      <c r="AD694">
        <v>1235.47</v>
      </c>
      <c r="AE694">
        <v>1545.07</v>
      </c>
      <c r="AF694">
        <v>71</v>
      </c>
      <c r="AG694">
        <v>79</v>
      </c>
      <c r="AH694" s="9">
        <f t="shared" si="17"/>
        <v>0.63600000000000001</v>
      </c>
    </row>
    <row r="695" spans="1:34" x14ac:dyDescent="0.3">
      <c r="A695">
        <v>2020</v>
      </c>
      <c r="B695">
        <v>2310902</v>
      </c>
      <c r="C695" t="s">
        <v>143</v>
      </c>
      <c r="D695" t="s">
        <v>329</v>
      </c>
      <c r="E695" t="s">
        <v>430</v>
      </c>
      <c r="F695">
        <v>16418</v>
      </c>
      <c r="O695">
        <v>264843.99</v>
      </c>
      <c r="P695">
        <v>0.57999999999999996</v>
      </c>
      <c r="Q695">
        <f t="shared" si="18"/>
        <v>16.13</v>
      </c>
      <c r="R695">
        <f>ROUND(Q695*VLOOKUP(A695,IPCA!$D$2:$F$6,3,0),2)</f>
        <v>20.170000000000002</v>
      </c>
      <c r="Z695">
        <v>1</v>
      </c>
      <c r="AA695">
        <v>6</v>
      </c>
      <c r="AB695">
        <v>4510.1000000000004</v>
      </c>
      <c r="AC695">
        <v>5640.27</v>
      </c>
      <c r="AD695">
        <v>751.68</v>
      </c>
      <c r="AE695">
        <v>940.05</v>
      </c>
      <c r="AF695">
        <v>17</v>
      </c>
      <c r="AG695">
        <v>23</v>
      </c>
      <c r="AH695" s="9">
        <f t="shared" si="17"/>
        <v>0.6</v>
      </c>
    </row>
    <row r="696" spans="1:34" x14ac:dyDescent="0.3">
      <c r="A696">
        <v>2020</v>
      </c>
      <c r="B696">
        <v>2310951</v>
      </c>
      <c r="C696" t="s">
        <v>144</v>
      </c>
      <c r="D696" t="s">
        <v>330</v>
      </c>
      <c r="E696" t="s">
        <v>424</v>
      </c>
      <c r="F696">
        <v>10549</v>
      </c>
      <c r="O696">
        <v>150326.15</v>
      </c>
      <c r="P696">
        <v>0.44</v>
      </c>
      <c r="Q696">
        <f t="shared" si="18"/>
        <v>14.25</v>
      </c>
      <c r="R696">
        <f>ROUND(Q696*VLOOKUP(A696,IPCA!$D$2:$F$6,3,0),2)</f>
        <v>17.82</v>
      </c>
      <c r="Z696">
        <v>0</v>
      </c>
      <c r="AA696">
        <v>0</v>
      </c>
      <c r="AB696">
        <v>0</v>
      </c>
      <c r="AC696">
        <v>0</v>
      </c>
      <c r="AD696" t="s">
        <v>423</v>
      </c>
      <c r="AE696" t="s">
        <v>423</v>
      </c>
      <c r="AF696">
        <v>7</v>
      </c>
      <c r="AG696">
        <v>7</v>
      </c>
      <c r="AH696" s="9">
        <f t="shared" si="17"/>
        <v>0.59099999999999997</v>
      </c>
    </row>
    <row r="697" spans="1:34" x14ac:dyDescent="0.3">
      <c r="A697">
        <v>2020</v>
      </c>
      <c r="B697">
        <v>2311009</v>
      </c>
      <c r="C697" t="s">
        <v>145</v>
      </c>
      <c r="D697" t="s">
        <v>331</v>
      </c>
      <c r="E697" t="s">
        <v>429</v>
      </c>
      <c r="F697">
        <v>12053</v>
      </c>
      <c r="O697">
        <v>125067.33</v>
      </c>
      <c r="P697">
        <v>0.37</v>
      </c>
      <c r="Q697">
        <f t="shared" si="18"/>
        <v>10.38</v>
      </c>
      <c r="R697">
        <f>ROUND(Q697*VLOOKUP(A697,IPCA!$D$2:$F$6,3,0),2)</f>
        <v>12.98</v>
      </c>
      <c r="Z697">
        <v>2</v>
      </c>
      <c r="AA697">
        <v>0</v>
      </c>
      <c r="AB697">
        <v>0</v>
      </c>
      <c r="AC697">
        <v>0</v>
      </c>
      <c r="AD697" t="s">
        <v>423</v>
      </c>
      <c r="AE697" t="s">
        <v>423</v>
      </c>
      <c r="AF697">
        <v>14</v>
      </c>
      <c r="AG697">
        <v>14</v>
      </c>
      <c r="AH697" s="9">
        <f t="shared" si="17"/>
        <v>0.58099999999999996</v>
      </c>
    </row>
    <row r="698" spans="1:34" x14ac:dyDescent="0.3">
      <c r="A698">
        <v>2020</v>
      </c>
      <c r="B698">
        <v>2311108</v>
      </c>
      <c r="C698" t="s">
        <v>146</v>
      </c>
      <c r="D698" t="s">
        <v>332</v>
      </c>
      <c r="E698" t="s">
        <v>418</v>
      </c>
      <c r="F698">
        <v>16698</v>
      </c>
      <c r="O698">
        <v>636617.51</v>
      </c>
      <c r="P698">
        <v>1.29</v>
      </c>
      <c r="Q698">
        <f t="shared" si="18"/>
        <v>38.130000000000003</v>
      </c>
      <c r="R698">
        <f>ROUND(Q698*VLOOKUP(A698,IPCA!$D$2:$F$6,3,0),2)</f>
        <v>47.68</v>
      </c>
      <c r="Z698">
        <v>4</v>
      </c>
      <c r="AA698">
        <v>7</v>
      </c>
      <c r="AB698">
        <v>9097.7999999999993</v>
      </c>
      <c r="AC698">
        <v>11377.59</v>
      </c>
      <c r="AD698">
        <v>1299.69</v>
      </c>
      <c r="AE698">
        <v>1625.37</v>
      </c>
      <c r="AF698">
        <v>12</v>
      </c>
      <c r="AG698">
        <v>19</v>
      </c>
      <c r="AH698" s="9">
        <f t="shared" si="17"/>
        <v>0.622</v>
      </c>
    </row>
    <row r="699" spans="1:34" x14ac:dyDescent="0.3">
      <c r="A699">
        <v>2020</v>
      </c>
      <c r="B699">
        <v>2311207</v>
      </c>
      <c r="C699" t="s">
        <v>147</v>
      </c>
      <c r="D699" t="s">
        <v>333</v>
      </c>
      <c r="E699" t="s">
        <v>418</v>
      </c>
      <c r="F699">
        <v>9058</v>
      </c>
      <c r="O699">
        <v>98652.2</v>
      </c>
      <c r="P699">
        <v>0.32</v>
      </c>
      <c r="Q699">
        <f t="shared" si="18"/>
        <v>10.89</v>
      </c>
      <c r="R699">
        <f>ROUND(Q699*VLOOKUP(A699,IPCA!$D$2:$F$6,3,0),2)</f>
        <v>13.62</v>
      </c>
      <c r="Z699">
        <v>1</v>
      </c>
      <c r="AA699">
        <v>15</v>
      </c>
      <c r="AB699">
        <v>16915.22</v>
      </c>
      <c r="AC699">
        <v>21153.95</v>
      </c>
      <c r="AD699">
        <v>1127.68</v>
      </c>
      <c r="AE699">
        <v>1410.26</v>
      </c>
      <c r="AF699">
        <v>11</v>
      </c>
      <c r="AG699">
        <v>26</v>
      </c>
      <c r="AH699" s="9">
        <f t="shared" ref="AH699:AH762" si="19">AH515</f>
        <v>0.56200000000000006</v>
      </c>
    </row>
    <row r="700" spans="1:34" x14ac:dyDescent="0.3">
      <c r="A700">
        <v>2020</v>
      </c>
      <c r="B700">
        <v>2311231</v>
      </c>
      <c r="C700" t="s">
        <v>148</v>
      </c>
      <c r="D700" t="s">
        <v>334</v>
      </c>
      <c r="E700" t="s">
        <v>425</v>
      </c>
      <c r="F700">
        <v>5999</v>
      </c>
      <c r="O700">
        <v>140</v>
      </c>
      <c r="P700">
        <v>0</v>
      </c>
      <c r="Q700">
        <f t="shared" si="18"/>
        <v>0.02</v>
      </c>
      <c r="R700">
        <f>ROUND(Q700*VLOOKUP(A700,IPCA!$D$2:$F$6,3,0),2)</f>
        <v>0.03</v>
      </c>
      <c r="Z700">
        <v>0</v>
      </c>
      <c r="AA700">
        <v>0</v>
      </c>
      <c r="AB700">
        <v>0</v>
      </c>
      <c r="AC700">
        <v>0</v>
      </c>
      <c r="AD700" t="s">
        <v>423</v>
      </c>
      <c r="AE700" t="s">
        <v>423</v>
      </c>
      <c r="AF700">
        <v>4</v>
      </c>
      <c r="AG700">
        <v>4</v>
      </c>
      <c r="AH700" s="9">
        <f t="shared" si="19"/>
        <v>0.60399999999999998</v>
      </c>
    </row>
    <row r="701" spans="1:34" x14ac:dyDescent="0.3">
      <c r="A701">
        <v>2020</v>
      </c>
      <c r="B701">
        <v>2311264</v>
      </c>
      <c r="C701" t="s">
        <v>149</v>
      </c>
      <c r="D701" t="s">
        <v>335</v>
      </c>
      <c r="E701" t="s">
        <v>422</v>
      </c>
      <c r="F701">
        <v>20165</v>
      </c>
      <c r="O701">
        <v>152528.35</v>
      </c>
      <c r="P701">
        <v>0.22</v>
      </c>
      <c r="Q701">
        <f t="shared" si="18"/>
        <v>7.56</v>
      </c>
      <c r="R701">
        <f>ROUND(Q701*VLOOKUP(A701,IPCA!$D$2:$F$6,3,0),2)</f>
        <v>9.4499999999999993</v>
      </c>
      <c r="Z701">
        <v>2</v>
      </c>
      <c r="AA701">
        <v>0</v>
      </c>
      <c r="AB701">
        <v>0</v>
      </c>
      <c r="AC701">
        <v>0</v>
      </c>
      <c r="AD701" t="s">
        <v>423</v>
      </c>
      <c r="AE701" t="s">
        <v>423</v>
      </c>
      <c r="AF701">
        <v>14</v>
      </c>
      <c r="AG701">
        <v>14</v>
      </c>
      <c r="AH701" s="9">
        <f t="shared" si="19"/>
        <v>0.59399999999999997</v>
      </c>
    </row>
    <row r="702" spans="1:34" x14ac:dyDescent="0.3">
      <c r="A702">
        <v>2020</v>
      </c>
      <c r="B702">
        <v>2311306</v>
      </c>
      <c r="C702" t="s">
        <v>150</v>
      </c>
      <c r="D702" t="s">
        <v>336</v>
      </c>
      <c r="E702" t="s">
        <v>430</v>
      </c>
      <c r="F702">
        <v>83565</v>
      </c>
      <c r="O702">
        <v>1397459.02</v>
      </c>
      <c r="P702">
        <v>0.66</v>
      </c>
      <c r="Q702">
        <f t="shared" si="18"/>
        <v>16.72</v>
      </c>
      <c r="R702">
        <f>ROUND(Q702*VLOOKUP(A702,IPCA!$D$2:$F$6,3,0),2)</f>
        <v>20.91</v>
      </c>
      <c r="Z702">
        <v>27</v>
      </c>
      <c r="AA702">
        <v>91</v>
      </c>
      <c r="AB702">
        <v>98473.96</v>
      </c>
      <c r="AC702">
        <v>123150.23</v>
      </c>
      <c r="AD702">
        <v>1082.1300000000001</v>
      </c>
      <c r="AE702">
        <v>1353.3</v>
      </c>
      <c r="AF702">
        <v>318</v>
      </c>
      <c r="AG702">
        <v>409</v>
      </c>
      <c r="AH702" s="9">
        <f t="shared" si="19"/>
        <v>0.65900000000000003</v>
      </c>
    </row>
    <row r="703" spans="1:34" x14ac:dyDescent="0.3">
      <c r="A703">
        <v>2020</v>
      </c>
      <c r="B703">
        <v>2311355</v>
      </c>
      <c r="C703" t="s">
        <v>151</v>
      </c>
      <c r="D703" t="s">
        <v>337</v>
      </c>
      <c r="E703" t="s">
        <v>421</v>
      </c>
      <c r="F703">
        <v>15948</v>
      </c>
      <c r="O703">
        <v>970363.22</v>
      </c>
      <c r="P703">
        <v>2.08</v>
      </c>
      <c r="Q703">
        <f t="shared" si="18"/>
        <v>60.85</v>
      </c>
      <c r="R703">
        <f>ROUND(Q703*VLOOKUP(A703,IPCA!$D$2:$F$6,3,0),2)</f>
        <v>76.099999999999994</v>
      </c>
      <c r="Z703">
        <v>5</v>
      </c>
      <c r="AA703">
        <v>1</v>
      </c>
      <c r="AB703">
        <v>732.25</v>
      </c>
      <c r="AC703">
        <v>915.74</v>
      </c>
      <c r="AD703">
        <v>732.25</v>
      </c>
      <c r="AE703">
        <v>915.74</v>
      </c>
      <c r="AF703">
        <v>10</v>
      </c>
      <c r="AG703">
        <v>11</v>
      </c>
      <c r="AH703" s="9">
        <f t="shared" si="19"/>
        <v>0.59099999999999997</v>
      </c>
    </row>
    <row r="704" spans="1:34" x14ac:dyDescent="0.3">
      <c r="A704">
        <v>2020</v>
      </c>
      <c r="B704">
        <v>2311405</v>
      </c>
      <c r="C704" t="s">
        <v>152</v>
      </c>
      <c r="D704" t="s">
        <v>338</v>
      </c>
      <c r="E704" t="s">
        <v>430</v>
      </c>
      <c r="F704">
        <v>80606</v>
      </c>
      <c r="O704">
        <v>1442341.47</v>
      </c>
      <c r="P704">
        <v>0.71</v>
      </c>
      <c r="Q704">
        <f t="shared" si="18"/>
        <v>17.89</v>
      </c>
      <c r="R704">
        <f>ROUND(Q704*VLOOKUP(A704,IPCA!$D$2:$F$6,3,0),2)</f>
        <v>22.37</v>
      </c>
      <c r="Z704">
        <v>16</v>
      </c>
      <c r="AA704">
        <v>60</v>
      </c>
      <c r="AB704">
        <v>59770.02</v>
      </c>
      <c r="AC704">
        <v>74747.600000000006</v>
      </c>
      <c r="AD704">
        <v>996.17</v>
      </c>
      <c r="AE704">
        <v>1245.79</v>
      </c>
      <c r="AF704">
        <v>231</v>
      </c>
      <c r="AG704">
        <v>291</v>
      </c>
      <c r="AH704" s="9">
        <f t="shared" si="19"/>
        <v>0.64200000000000002</v>
      </c>
    </row>
    <row r="705" spans="1:34" x14ac:dyDescent="0.3">
      <c r="A705">
        <v>2020</v>
      </c>
      <c r="B705">
        <v>2311504</v>
      </c>
      <c r="C705" t="s">
        <v>153</v>
      </c>
      <c r="D705" t="s">
        <v>339</v>
      </c>
      <c r="E705" t="s">
        <v>425</v>
      </c>
      <c r="F705">
        <v>20795</v>
      </c>
      <c r="O705">
        <v>895533.02</v>
      </c>
      <c r="P705">
        <v>1.35</v>
      </c>
      <c r="Q705">
        <f t="shared" si="18"/>
        <v>43.06</v>
      </c>
      <c r="R705">
        <f>ROUND(Q705*VLOOKUP(A705,IPCA!$D$2:$F$6,3,0),2)</f>
        <v>53.85</v>
      </c>
      <c r="Z705">
        <v>6</v>
      </c>
      <c r="AA705">
        <v>7</v>
      </c>
      <c r="AB705">
        <v>6434.24</v>
      </c>
      <c r="AC705">
        <v>8046.58</v>
      </c>
      <c r="AD705">
        <v>919.18</v>
      </c>
      <c r="AE705">
        <v>1149.51</v>
      </c>
      <c r="AF705">
        <v>33</v>
      </c>
      <c r="AG705">
        <v>40</v>
      </c>
      <c r="AH705" s="9">
        <f t="shared" si="19"/>
        <v>0.622</v>
      </c>
    </row>
    <row r="706" spans="1:34" x14ac:dyDescent="0.3">
      <c r="A706">
        <v>2020</v>
      </c>
      <c r="B706">
        <v>2311603</v>
      </c>
      <c r="C706" t="s">
        <v>154</v>
      </c>
      <c r="D706" t="s">
        <v>340</v>
      </c>
      <c r="E706" t="s">
        <v>419</v>
      </c>
      <c r="F706">
        <v>27279</v>
      </c>
      <c r="O706">
        <v>1913637.37</v>
      </c>
      <c r="P706">
        <v>2.19</v>
      </c>
      <c r="Q706">
        <f t="shared" si="18"/>
        <v>70.150000000000006</v>
      </c>
      <c r="R706">
        <f>ROUND(Q706*VLOOKUP(A706,IPCA!$D$2:$F$6,3,0),2)</f>
        <v>87.73</v>
      </c>
      <c r="Z706">
        <v>4</v>
      </c>
      <c r="AA706">
        <v>62</v>
      </c>
      <c r="AB706">
        <v>77795.13</v>
      </c>
      <c r="AC706">
        <v>97289.56</v>
      </c>
      <c r="AD706">
        <v>1254.76</v>
      </c>
      <c r="AE706">
        <v>1569.19</v>
      </c>
      <c r="AF706">
        <v>67</v>
      </c>
      <c r="AG706">
        <v>129</v>
      </c>
      <c r="AH706" s="9">
        <f t="shared" si="19"/>
        <v>0.626</v>
      </c>
    </row>
    <row r="707" spans="1:34" x14ac:dyDescent="0.3">
      <c r="A707">
        <v>2020</v>
      </c>
      <c r="B707">
        <v>2311702</v>
      </c>
      <c r="C707" t="s">
        <v>155</v>
      </c>
      <c r="D707" t="s">
        <v>341</v>
      </c>
      <c r="E707" t="s">
        <v>424</v>
      </c>
      <c r="F707">
        <v>18688</v>
      </c>
      <c r="O707">
        <v>310551.34999999998</v>
      </c>
      <c r="P707">
        <v>0.53</v>
      </c>
      <c r="Q707">
        <f t="shared" ref="Q707:Q770" si="20">ROUND(O707/F707,2)</f>
        <v>16.62</v>
      </c>
      <c r="R707">
        <f>ROUND(Q707*VLOOKUP(A707,IPCA!$D$2:$F$6,3,0),2)</f>
        <v>20.78</v>
      </c>
      <c r="Z707">
        <v>8</v>
      </c>
      <c r="AA707">
        <v>57</v>
      </c>
      <c r="AB707">
        <v>80397.55</v>
      </c>
      <c r="AC707">
        <v>100544.12</v>
      </c>
      <c r="AD707">
        <v>1410.48</v>
      </c>
      <c r="AE707">
        <v>1763.93</v>
      </c>
      <c r="AF707">
        <v>35</v>
      </c>
      <c r="AG707">
        <v>92</v>
      </c>
      <c r="AH707" s="9">
        <f t="shared" si="19"/>
        <v>0.60099999999999998</v>
      </c>
    </row>
    <row r="708" spans="1:34" x14ac:dyDescent="0.3">
      <c r="A708">
        <v>2020</v>
      </c>
      <c r="B708">
        <v>2311801</v>
      </c>
      <c r="C708" t="s">
        <v>156</v>
      </c>
      <c r="D708" t="s">
        <v>342</v>
      </c>
      <c r="E708" t="s">
        <v>425</v>
      </c>
      <c r="F708">
        <v>72507</v>
      </c>
      <c r="O708">
        <v>1513365.81</v>
      </c>
      <c r="P708">
        <v>0.76</v>
      </c>
      <c r="Q708">
        <f t="shared" si="20"/>
        <v>20.87</v>
      </c>
      <c r="R708">
        <f>ROUND(Q708*VLOOKUP(A708,IPCA!$D$2:$F$6,3,0),2)</f>
        <v>26.1</v>
      </c>
      <c r="Z708">
        <v>32</v>
      </c>
      <c r="AA708">
        <v>71</v>
      </c>
      <c r="AB708">
        <v>67415.460000000006</v>
      </c>
      <c r="AC708">
        <v>84308.88</v>
      </c>
      <c r="AD708">
        <v>949.51</v>
      </c>
      <c r="AE708">
        <v>1187.45</v>
      </c>
      <c r="AF708">
        <v>278</v>
      </c>
      <c r="AG708">
        <v>349</v>
      </c>
      <c r="AH708" s="9">
        <f t="shared" si="19"/>
        <v>0.67400000000000004</v>
      </c>
    </row>
    <row r="709" spans="1:34" x14ac:dyDescent="0.3">
      <c r="A709">
        <v>2020</v>
      </c>
      <c r="B709">
        <v>2311900</v>
      </c>
      <c r="C709" t="s">
        <v>157</v>
      </c>
      <c r="D709" t="s">
        <v>343</v>
      </c>
      <c r="E709" t="s">
        <v>421</v>
      </c>
      <c r="F709">
        <v>14161</v>
      </c>
      <c r="O709">
        <v>0</v>
      </c>
      <c r="P709">
        <v>0</v>
      </c>
      <c r="Q709">
        <f t="shared" si="20"/>
        <v>0</v>
      </c>
      <c r="R709">
        <f>ROUND(Q709*VLOOKUP(A709,IPCA!$D$2:$F$6,3,0),2)</f>
        <v>0</v>
      </c>
      <c r="Z709">
        <v>3</v>
      </c>
      <c r="AA709">
        <v>0</v>
      </c>
      <c r="AB709">
        <v>0</v>
      </c>
      <c r="AC709">
        <v>0</v>
      </c>
      <c r="AD709" t="s">
        <v>423</v>
      </c>
      <c r="AE709" t="s">
        <v>423</v>
      </c>
      <c r="AF709">
        <v>8</v>
      </c>
      <c r="AG709">
        <v>8</v>
      </c>
      <c r="AH709" s="9">
        <f t="shared" si="19"/>
        <v>0.57499999999999996</v>
      </c>
    </row>
    <row r="710" spans="1:34" x14ac:dyDescent="0.3">
      <c r="A710">
        <v>2020</v>
      </c>
      <c r="B710">
        <v>2311959</v>
      </c>
      <c r="C710" t="s">
        <v>158</v>
      </c>
      <c r="D710" t="s">
        <v>344</v>
      </c>
      <c r="E710" t="s">
        <v>418</v>
      </c>
      <c r="F710">
        <v>16435</v>
      </c>
      <c r="O710">
        <v>53000</v>
      </c>
      <c r="P710">
        <v>0.1</v>
      </c>
      <c r="Q710">
        <f t="shared" si="20"/>
        <v>3.22</v>
      </c>
      <c r="R710">
        <f>ROUND(Q710*VLOOKUP(A710,IPCA!$D$2:$F$6,3,0),2)</f>
        <v>4.03</v>
      </c>
      <c r="Z710">
        <v>1</v>
      </c>
      <c r="AA710">
        <v>2</v>
      </c>
      <c r="AB710">
        <v>0</v>
      </c>
      <c r="AC710">
        <v>0</v>
      </c>
      <c r="AD710">
        <v>0</v>
      </c>
      <c r="AE710">
        <v>0</v>
      </c>
      <c r="AF710">
        <v>8</v>
      </c>
      <c r="AG710">
        <v>10</v>
      </c>
      <c r="AH710" s="9">
        <f t="shared" si="19"/>
        <v>0.54</v>
      </c>
    </row>
    <row r="711" spans="1:34" x14ac:dyDescent="0.3">
      <c r="A711">
        <v>2020</v>
      </c>
      <c r="B711">
        <v>2312007</v>
      </c>
      <c r="C711" t="s">
        <v>159</v>
      </c>
      <c r="D711" t="s">
        <v>345</v>
      </c>
      <c r="E711" t="s">
        <v>424</v>
      </c>
      <c r="F711">
        <v>30518</v>
      </c>
      <c r="O711">
        <v>15455.38</v>
      </c>
      <c r="P711">
        <v>0.02</v>
      </c>
      <c r="Q711">
        <f t="shared" si="20"/>
        <v>0.51</v>
      </c>
      <c r="R711">
        <f>ROUND(Q711*VLOOKUP(A711,IPCA!$D$2:$F$6,3,0),2)</f>
        <v>0.64</v>
      </c>
      <c r="Z711">
        <v>10</v>
      </c>
      <c r="AA711">
        <v>0</v>
      </c>
      <c r="AB711">
        <v>0</v>
      </c>
      <c r="AC711">
        <v>0</v>
      </c>
      <c r="AD711" t="s">
        <v>423</v>
      </c>
      <c r="AE711" t="s">
        <v>423</v>
      </c>
      <c r="AF711">
        <v>40</v>
      </c>
      <c r="AG711">
        <v>40</v>
      </c>
      <c r="AH711" s="9">
        <f t="shared" si="19"/>
        <v>0.58699999999999997</v>
      </c>
    </row>
    <row r="712" spans="1:34" x14ac:dyDescent="0.3">
      <c r="A712">
        <v>2020</v>
      </c>
      <c r="B712">
        <v>2312106</v>
      </c>
      <c r="C712" t="s">
        <v>160</v>
      </c>
      <c r="D712" t="s">
        <v>346</v>
      </c>
      <c r="E712" t="s">
        <v>418</v>
      </c>
      <c r="F712">
        <v>16998</v>
      </c>
      <c r="O712">
        <v>0</v>
      </c>
      <c r="P712">
        <v>0</v>
      </c>
      <c r="Q712">
        <f t="shared" si="20"/>
        <v>0</v>
      </c>
      <c r="R712">
        <f>ROUND(Q712*VLOOKUP(A712,IPCA!$D$2:$F$6,3,0),2)</f>
        <v>0</v>
      </c>
      <c r="Z712">
        <v>2</v>
      </c>
      <c r="AA712">
        <v>15</v>
      </c>
      <c r="AB712">
        <v>7789.57</v>
      </c>
      <c r="AC712">
        <v>9741.5300000000007</v>
      </c>
      <c r="AD712">
        <v>519.29999999999995</v>
      </c>
      <c r="AE712">
        <v>649.44000000000005</v>
      </c>
      <c r="AF712">
        <v>15</v>
      </c>
      <c r="AG712">
        <v>30</v>
      </c>
      <c r="AH712" s="9">
        <f t="shared" si="19"/>
        <v>0.61199999999999999</v>
      </c>
    </row>
    <row r="713" spans="1:34" x14ac:dyDescent="0.3">
      <c r="A713">
        <v>2020</v>
      </c>
      <c r="B713">
        <v>2312205</v>
      </c>
      <c r="C713" t="s">
        <v>161</v>
      </c>
      <c r="D713" t="s">
        <v>347</v>
      </c>
      <c r="E713" t="s">
        <v>429</v>
      </c>
      <c r="F713">
        <v>40604</v>
      </c>
      <c r="O713">
        <v>971930.08</v>
      </c>
      <c r="P713">
        <v>0.92</v>
      </c>
      <c r="Q713">
        <f t="shared" si="20"/>
        <v>23.94</v>
      </c>
      <c r="R713">
        <f>ROUND(Q713*VLOOKUP(A713,IPCA!$D$2:$F$6,3,0),2)</f>
        <v>29.94</v>
      </c>
      <c r="Z713">
        <v>12</v>
      </c>
      <c r="AA713">
        <v>95</v>
      </c>
      <c r="AB713">
        <v>117752.15</v>
      </c>
      <c r="AC713">
        <v>147259.28</v>
      </c>
      <c r="AD713">
        <v>1239.5</v>
      </c>
      <c r="AE713">
        <v>1550.1</v>
      </c>
      <c r="AF713">
        <v>75</v>
      </c>
      <c r="AG713">
        <v>170</v>
      </c>
      <c r="AH713" s="9">
        <f t="shared" si="19"/>
        <v>0.61599999999999999</v>
      </c>
    </row>
    <row r="714" spans="1:34" x14ac:dyDescent="0.3">
      <c r="A714">
        <v>2020</v>
      </c>
      <c r="B714">
        <v>2312304</v>
      </c>
      <c r="C714" t="s">
        <v>162</v>
      </c>
      <c r="D714" t="s">
        <v>348</v>
      </c>
      <c r="E714" t="s">
        <v>432</v>
      </c>
      <c r="F714">
        <v>47167</v>
      </c>
      <c r="O714">
        <v>500158</v>
      </c>
      <c r="P714">
        <v>0.44</v>
      </c>
      <c r="Q714">
        <f t="shared" si="20"/>
        <v>10.6</v>
      </c>
      <c r="R714">
        <f>ROUND(Q714*VLOOKUP(A714,IPCA!$D$2:$F$6,3,0),2)</f>
        <v>13.26</v>
      </c>
      <c r="Z714">
        <v>15</v>
      </c>
      <c r="AA714">
        <v>92</v>
      </c>
      <c r="AB714">
        <v>88111.48</v>
      </c>
      <c r="AC714">
        <v>110191.05</v>
      </c>
      <c r="AD714">
        <v>957.73</v>
      </c>
      <c r="AE714">
        <v>1197.73</v>
      </c>
      <c r="AF714">
        <v>111</v>
      </c>
      <c r="AG714">
        <v>203</v>
      </c>
      <c r="AH714" s="9">
        <f t="shared" si="19"/>
        <v>0.61099999999999999</v>
      </c>
    </row>
    <row r="715" spans="1:34" x14ac:dyDescent="0.3">
      <c r="A715">
        <v>2020</v>
      </c>
      <c r="B715">
        <v>2312403</v>
      </c>
      <c r="C715" t="s">
        <v>163</v>
      </c>
      <c r="D715" t="s">
        <v>349</v>
      </c>
      <c r="E715" t="s">
        <v>427</v>
      </c>
      <c r="F715">
        <v>52184</v>
      </c>
      <c r="O715">
        <v>1413813.37</v>
      </c>
      <c r="P715">
        <v>0.44</v>
      </c>
      <c r="Q715">
        <f t="shared" si="20"/>
        <v>27.09</v>
      </c>
      <c r="R715">
        <f>ROUND(Q715*VLOOKUP(A715,IPCA!$D$2:$F$6,3,0),2)</f>
        <v>33.880000000000003</v>
      </c>
      <c r="Z715">
        <v>11</v>
      </c>
      <c r="AA715">
        <v>49</v>
      </c>
      <c r="AB715">
        <v>70162.44</v>
      </c>
      <c r="AC715">
        <v>87744.22</v>
      </c>
      <c r="AD715">
        <v>1431.89</v>
      </c>
      <c r="AE715">
        <v>1790.7</v>
      </c>
      <c r="AF715">
        <v>134</v>
      </c>
      <c r="AG715">
        <v>183</v>
      </c>
      <c r="AH715" s="9">
        <f t="shared" si="19"/>
        <v>0.66500000000000004</v>
      </c>
    </row>
    <row r="716" spans="1:34" x14ac:dyDescent="0.3">
      <c r="A716">
        <v>2020</v>
      </c>
      <c r="B716">
        <v>2312502</v>
      </c>
      <c r="C716" t="s">
        <v>164</v>
      </c>
      <c r="D716" t="s">
        <v>350</v>
      </c>
      <c r="E716" t="s">
        <v>425</v>
      </c>
      <c r="F716">
        <v>6155</v>
      </c>
      <c r="O716">
        <v>70342.31</v>
      </c>
      <c r="P716">
        <v>0.28999999999999998</v>
      </c>
      <c r="Q716">
        <f t="shared" si="20"/>
        <v>11.43</v>
      </c>
      <c r="R716">
        <f>ROUND(Q716*VLOOKUP(A716,IPCA!$D$2:$F$6,3,0),2)</f>
        <v>14.29</v>
      </c>
      <c r="Z716">
        <v>1</v>
      </c>
      <c r="AA716">
        <v>23</v>
      </c>
      <c r="AB716">
        <v>30847.75</v>
      </c>
      <c r="AC716">
        <v>38577.79</v>
      </c>
      <c r="AD716">
        <v>1341.21</v>
      </c>
      <c r="AE716">
        <v>1677.3</v>
      </c>
      <c r="AF716">
        <v>2</v>
      </c>
      <c r="AG716">
        <v>25</v>
      </c>
      <c r="AH716" s="9">
        <f t="shared" si="19"/>
        <v>0.65400000000000003</v>
      </c>
    </row>
    <row r="717" spans="1:34" x14ac:dyDescent="0.3">
      <c r="A717">
        <v>2020</v>
      </c>
      <c r="B717">
        <v>2312601</v>
      </c>
      <c r="C717" t="s">
        <v>165</v>
      </c>
      <c r="D717" t="s">
        <v>351</v>
      </c>
      <c r="E717" t="s">
        <v>427</v>
      </c>
      <c r="F717">
        <v>11062</v>
      </c>
      <c r="O717">
        <v>90500</v>
      </c>
      <c r="P717">
        <v>0.27</v>
      </c>
      <c r="Q717">
        <f t="shared" si="20"/>
        <v>8.18</v>
      </c>
      <c r="R717">
        <f>ROUND(Q717*VLOOKUP(A717,IPCA!$D$2:$F$6,3,0),2)</f>
        <v>10.23</v>
      </c>
      <c r="Z717">
        <v>1</v>
      </c>
      <c r="AA717">
        <v>4</v>
      </c>
      <c r="AB717">
        <v>3220.56</v>
      </c>
      <c r="AC717">
        <v>4027.59</v>
      </c>
      <c r="AD717">
        <v>805.14</v>
      </c>
      <c r="AE717">
        <v>1006.9</v>
      </c>
      <c r="AF717">
        <v>12</v>
      </c>
      <c r="AG717">
        <v>16</v>
      </c>
      <c r="AH717" s="9">
        <f t="shared" si="19"/>
        <v>0.62</v>
      </c>
    </row>
    <row r="718" spans="1:34" x14ac:dyDescent="0.3">
      <c r="A718">
        <v>2020</v>
      </c>
      <c r="B718">
        <v>2312700</v>
      </c>
      <c r="C718" t="s">
        <v>166</v>
      </c>
      <c r="D718" t="s">
        <v>352</v>
      </c>
      <c r="E718" t="s">
        <v>430</v>
      </c>
      <c r="F718">
        <v>24442</v>
      </c>
      <c r="O718">
        <v>408542.73</v>
      </c>
      <c r="P718">
        <v>0.63</v>
      </c>
      <c r="Q718">
        <f t="shared" si="20"/>
        <v>16.71</v>
      </c>
      <c r="R718">
        <f>ROUND(Q718*VLOOKUP(A718,IPCA!$D$2:$F$6,3,0),2)</f>
        <v>20.9</v>
      </c>
      <c r="Z718">
        <v>4</v>
      </c>
      <c r="AA718">
        <v>18</v>
      </c>
      <c r="AB718">
        <v>20465.37</v>
      </c>
      <c r="AC718">
        <v>25593.72</v>
      </c>
      <c r="AD718">
        <v>1136.97</v>
      </c>
      <c r="AE718">
        <v>1421.87</v>
      </c>
      <c r="AF718">
        <v>59</v>
      </c>
      <c r="AG718">
        <v>77</v>
      </c>
      <c r="AH718" s="9">
        <f t="shared" si="19"/>
        <v>0.61899999999999999</v>
      </c>
    </row>
    <row r="719" spans="1:34" x14ac:dyDescent="0.3">
      <c r="A719">
        <v>2020</v>
      </c>
      <c r="B719">
        <v>2312809</v>
      </c>
      <c r="C719" t="s">
        <v>167</v>
      </c>
      <c r="D719" t="s">
        <v>353</v>
      </c>
      <c r="E719" t="s">
        <v>424</v>
      </c>
      <c r="F719">
        <v>7191</v>
      </c>
      <c r="O719">
        <v>41223.11</v>
      </c>
      <c r="P719">
        <v>0.2</v>
      </c>
      <c r="Q719">
        <f t="shared" si="20"/>
        <v>5.73</v>
      </c>
      <c r="R719">
        <f>ROUND(Q719*VLOOKUP(A719,IPCA!$D$2:$F$6,3,0),2)</f>
        <v>7.17</v>
      </c>
      <c r="Z719">
        <v>1</v>
      </c>
      <c r="AA719">
        <v>0</v>
      </c>
      <c r="AB719">
        <v>0</v>
      </c>
      <c r="AC719">
        <v>0</v>
      </c>
      <c r="AD719" t="s">
        <v>423</v>
      </c>
      <c r="AE719" t="s">
        <v>423</v>
      </c>
      <c r="AF719">
        <v>7</v>
      </c>
      <c r="AG719">
        <v>7</v>
      </c>
      <c r="AH719" s="9">
        <f t="shared" si="19"/>
        <v>0.60299999999999998</v>
      </c>
    </row>
    <row r="720" spans="1:34" x14ac:dyDescent="0.3">
      <c r="A720">
        <v>2020</v>
      </c>
      <c r="B720">
        <v>2312908</v>
      </c>
      <c r="C720" t="s">
        <v>168</v>
      </c>
      <c r="D720" t="s">
        <v>354</v>
      </c>
      <c r="E720" t="s">
        <v>424</v>
      </c>
      <c r="F720">
        <v>200569</v>
      </c>
      <c r="O720">
        <v>5992252.2699999996</v>
      </c>
      <c r="P720">
        <v>0.75</v>
      </c>
      <c r="Q720">
        <f t="shared" si="20"/>
        <v>29.88</v>
      </c>
      <c r="R720">
        <f>ROUND(Q720*VLOOKUP(A720,IPCA!$D$2:$F$6,3,0),2)</f>
        <v>37.369999999999997</v>
      </c>
      <c r="Z720">
        <v>98</v>
      </c>
      <c r="AA720">
        <v>316</v>
      </c>
      <c r="AB720">
        <v>348302.79</v>
      </c>
      <c r="AC720">
        <v>435582.87</v>
      </c>
      <c r="AD720">
        <v>1102.22</v>
      </c>
      <c r="AE720">
        <v>1378.43</v>
      </c>
      <c r="AF720">
        <v>974</v>
      </c>
      <c r="AG720">
        <v>1290</v>
      </c>
      <c r="AH720" s="9">
        <f t="shared" si="19"/>
        <v>0.71399999999999997</v>
      </c>
    </row>
    <row r="721" spans="1:34" x14ac:dyDescent="0.3">
      <c r="A721">
        <v>2020</v>
      </c>
      <c r="B721">
        <v>2313005</v>
      </c>
      <c r="C721" t="s">
        <v>169</v>
      </c>
      <c r="D721" t="s">
        <v>355</v>
      </c>
      <c r="E721" t="s">
        <v>430</v>
      </c>
      <c r="F721">
        <v>18092</v>
      </c>
      <c r="O721">
        <v>58850</v>
      </c>
      <c r="P721">
        <v>0.09</v>
      </c>
      <c r="Q721">
        <f t="shared" si="20"/>
        <v>3.25</v>
      </c>
      <c r="R721">
        <f>ROUND(Q721*VLOOKUP(A721,IPCA!$D$2:$F$6,3,0),2)</f>
        <v>4.0599999999999996</v>
      </c>
      <c r="Z721">
        <v>5</v>
      </c>
      <c r="AA721">
        <v>0</v>
      </c>
      <c r="AB721">
        <v>0</v>
      </c>
      <c r="AC721">
        <v>0</v>
      </c>
      <c r="AD721" t="s">
        <v>423</v>
      </c>
      <c r="AE721" t="s">
        <v>423</v>
      </c>
      <c r="AF721">
        <v>33</v>
      </c>
      <c r="AG721">
        <v>33</v>
      </c>
      <c r="AH721" s="9">
        <f t="shared" si="19"/>
        <v>0.625</v>
      </c>
    </row>
    <row r="722" spans="1:34" x14ac:dyDescent="0.3">
      <c r="A722">
        <v>2020</v>
      </c>
      <c r="B722">
        <v>2313104</v>
      </c>
      <c r="C722" t="s">
        <v>170</v>
      </c>
      <c r="D722" t="s">
        <v>356</v>
      </c>
      <c r="E722" t="s">
        <v>425</v>
      </c>
      <c r="F722">
        <v>30579</v>
      </c>
      <c r="O722">
        <v>699208.52</v>
      </c>
      <c r="P722">
        <v>0.95</v>
      </c>
      <c r="Q722">
        <f t="shared" si="20"/>
        <v>22.87</v>
      </c>
      <c r="R722">
        <f>ROUND(Q722*VLOOKUP(A722,IPCA!$D$2:$F$6,3,0),2)</f>
        <v>28.6</v>
      </c>
      <c r="Z722">
        <v>8</v>
      </c>
      <c r="AA722">
        <v>9</v>
      </c>
      <c r="AB722">
        <v>10522.53</v>
      </c>
      <c r="AC722">
        <v>13159.34</v>
      </c>
      <c r="AD722">
        <v>1169.17</v>
      </c>
      <c r="AE722">
        <v>1462.15</v>
      </c>
      <c r="AF722">
        <v>86</v>
      </c>
      <c r="AG722">
        <v>95</v>
      </c>
      <c r="AH722" s="9">
        <f t="shared" si="19"/>
        <v>0.64500000000000002</v>
      </c>
    </row>
    <row r="723" spans="1:34" x14ac:dyDescent="0.3">
      <c r="A723">
        <v>2020</v>
      </c>
      <c r="B723">
        <v>2313203</v>
      </c>
      <c r="C723" t="s">
        <v>171</v>
      </c>
      <c r="D723" t="s">
        <v>357</v>
      </c>
      <c r="E723" t="s">
        <v>429</v>
      </c>
      <c r="F723">
        <v>25005</v>
      </c>
      <c r="O723">
        <v>594714.18000000005</v>
      </c>
      <c r="P723">
        <v>0.8</v>
      </c>
      <c r="Q723">
        <f t="shared" si="20"/>
        <v>23.78</v>
      </c>
      <c r="R723">
        <f>ROUND(Q723*VLOOKUP(A723,IPCA!$D$2:$F$6,3,0),2)</f>
        <v>29.74</v>
      </c>
      <c r="Z723">
        <v>6</v>
      </c>
      <c r="AA723">
        <v>0</v>
      </c>
      <c r="AB723">
        <v>0</v>
      </c>
      <c r="AC723">
        <v>0</v>
      </c>
      <c r="AD723" t="s">
        <v>423</v>
      </c>
      <c r="AE723" t="s">
        <v>423</v>
      </c>
      <c r="AF723">
        <v>26</v>
      </c>
      <c r="AG723">
        <v>26</v>
      </c>
      <c r="AH723" s="9">
        <f t="shared" si="19"/>
        <v>0.57999999999999996</v>
      </c>
    </row>
    <row r="724" spans="1:34" x14ac:dyDescent="0.3">
      <c r="A724">
        <v>2020</v>
      </c>
      <c r="B724">
        <v>2313252</v>
      </c>
      <c r="C724" t="s">
        <v>172</v>
      </c>
      <c r="D724" t="s">
        <v>358</v>
      </c>
      <c r="E724" t="s">
        <v>418</v>
      </c>
      <c r="F724">
        <v>7697</v>
      </c>
      <c r="O724">
        <v>249681.24</v>
      </c>
      <c r="P724">
        <v>1.05</v>
      </c>
      <c r="Q724">
        <f t="shared" si="20"/>
        <v>32.44</v>
      </c>
      <c r="R724">
        <f>ROUND(Q724*VLOOKUP(A724,IPCA!$D$2:$F$6,3,0),2)</f>
        <v>40.57</v>
      </c>
      <c r="Z724">
        <v>1</v>
      </c>
      <c r="AA724">
        <v>0</v>
      </c>
      <c r="AB724">
        <v>0</v>
      </c>
      <c r="AC724">
        <v>0</v>
      </c>
      <c r="AD724" t="s">
        <v>423</v>
      </c>
      <c r="AE724" t="s">
        <v>423</v>
      </c>
      <c r="AF724">
        <v>8</v>
      </c>
      <c r="AG724">
        <v>8</v>
      </c>
      <c r="AH724" s="9">
        <f t="shared" si="19"/>
        <v>0.57599999999999996</v>
      </c>
    </row>
    <row r="725" spans="1:34" x14ac:dyDescent="0.3">
      <c r="A725">
        <v>2020</v>
      </c>
      <c r="B725">
        <v>2313302</v>
      </c>
      <c r="C725" t="s">
        <v>173</v>
      </c>
      <c r="D725" t="s">
        <v>359</v>
      </c>
      <c r="E725" t="s">
        <v>422</v>
      </c>
      <c r="F725">
        <v>60295</v>
      </c>
      <c r="O725">
        <v>1520894.72</v>
      </c>
      <c r="P725">
        <v>1.05</v>
      </c>
      <c r="Q725">
        <f t="shared" si="20"/>
        <v>25.22</v>
      </c>
      <c r="R725">
        <f>ROUND(Q725*VLOOKUP(A725,IPCA!$D$2:$F$6,3,0),2)</f>
        <v>31.54</v>
      </c>
      <c r="Z725">
        <v>26</v>
      </c>
      <c r="AA725">
        <v>30</v>
      </c>
      <c r="AB725">
        <v>31981.91</v>
      </c>
      <c r="AC725">
        <v>39996.15</v>
      </c>
      <c r="AD725">
        <v>1066.06</v>
      </c>
      <c r="AE725">
        <v>1333.21</v>
      </c>
      <c r="AF725">
        <v>178</v>
      </c>
      <c r="AG725">
        <v>208</v>
      </c>
      <c r="AH725" s="9">
        <f t="shared" si="19"/>
        <v>0.63300000000000001</v>
      </c>
    </row>
    <row r="726" spans="1:34" x14ac:dyDescent="0.3">
      <c r="A726">
        <v>2020</v>
      </c>
      <c r="B726">
        <v>2313351</v>
      </c>
      <c r="C726" t="s">
        <v>174</v>
      </c>
      <c r="D726" t="s">
        <v>360</v>
      </c>
      <c r="E726" t="s">
        <v>426</v>
      </c>
      <c r="F726">
        <v>17151</v>
      </c>
      <c r="O726">
        <v>162928</v>
      </c>
      <c r="P726">
        <v>0.27</v>
      </c>
      <c r="Q726">
        <f t="shared" si="20"/>
        <v>9.5</v>
      </c>
      <c r="R726">
        <f>ROUND(Q726*VLOOKUP(A726,IPCA!$D$2:$F$6,3,0),2)</f>
        <v>11.88</v>
      </c>
      <c r="Z726">
        <v>3</v>
      </c>
      <c r="AA726">
        <v>0</v>
      </c>
      <c r="AB726">
        <v>0</v>
      </c>
      <c r="AC726">
        <v>0</v>
      </c>
      <c r="AD726" t="s">
        <v>423</v>
      </c>
      <c r="AE726" t="s">
        <v>423</v>
      </c>
      <c r="AF726">
        <v>14</v>
      </c>
      <c r="AG726">
        <v>14</v>
      </c>
      <c r="AH726" s="9">
        <f t="shared" si="19"/>
        <v>0.58399999999999996</v>
      </c>
    </row>
    <row r="727" spans="1:34" x14ac:dyDescent="0.3">
      <c r="A727">
        <v>2020</v>
      </c>
      <c r="B727">
        <v>2313401</v>
      </c>
      <c r="C727" t="s">
        <v>175</v>
      </c>
      <c r="D727" t="s">
        <v>361</v>
      </c>
      <c r="E727" t="s">
        <v>432</v>
      </c>
      <c r="F727">
        <v>79287</v>
      </c>
      <c r="O727">
        <v>1023908.12</v>
      </c>
      <c r="P727">
        <v>0.46</v>
      </c>
      <c r="Q727">
        <f t="shared" si="20"/>
        <v>12.91</v>
      </c>
      <c r="R727">
        <f>ROUND(Q727*VLOOKUP(A727,IPCA!$D$2:$F$6,3,0),2)</f>
        <v>16.149999999999999</v>
      </c>
      <c r="Z727">
        <v>34</v>
      </c>
      <c r="AA727">
        <v>132</v>
      </c>
      <c r="AB727">
        <v>132156.6</v>
      </c>
      <c r="AC727">
        <v>165273.29999999999</v>
      </c>
      <c r="AD727">
        <v>1001.19</v>
      </c>
      <c r="AE727">
        <v>1252.07</v>
      </c>
      <c r="AF727">
        <v>282</v>
      </c>
      <c r="AG727">
        <v>414</v>
      </c>
      <c r="AH727" s="9">
        <f t="shared" si="19"/>
        <v>0.65700000000000003</v>
      </c>
    </row>
    <row r="728" spans="1:34" x14ac:dyDescent="0.3">
      <c r="A728">
        <v>2020</v>
      </c>
      <c r="B728">
        <v>2313500</v>
      </c>
      <c r="C728" t="s">
        <v>176</v>
      </c>
      <c r="D728" t="s">
        <v>362</v>
      </c>
      <c r="E728" t="s">
        <v>427</v>
      </c>
      <c r="F728">
        <v>57185</v>
      </c>
      <c r="O728">
        <v>704183.97</v>
      </c>
      <c r="P728">
        <v>0.48</v>
      </c>
      <c r="Q728">
        <f t="shared" si="20"/>
        <v>12.31</v>
      </c>
      <c r="R728">
        <f>ROUND(Q728*VLOOKUP(A728,IPCA!$D$2:$F$6,3,0),2)</f>
        <v>15.39</v>
      </c>
      <c r="Z728">
        <v>17</v>
      </c>
      <c r="AA728">
        <v>32</v>
      </c>
      <c r="AB728">
        <v>17798.46</v>
      </c>
      <c r="AC728">
        <v>22258.52</v>
      </c>
      <c r="AD728">
        <v>556.20000000000005</v>
      </c>
      <c r="AE728">
        <v>695.58</v>
      </c>
      <c r="AF728">
        <v>78</v>
      </c>
      <c r="AG728">
        <v>110</v>
      </c>
      <c r="AH728" s="9">
        <f t="shared" si="19"/>
        <v>0.60599999999999998</v>
      </c>
    </row>
    <row r="729" spans="1:34" x14ac:dyDescent="0.3">
      <c r="A729">
        <v>2020</v>
      </c>
      <c r="B729">
        <v>2313559</v>
      </c>
      <c r="C729" t="s">
        <v>177</v>
      </c>
      <c r="D729" t="s">
        <v>363</v>
      </c>
      <c r="E729" t="s">
        <v>426</v>
      </c>
      <c r="F729">
        <v>15256</v>
      </c>
      <c r="O729">
        <v>151311.47</v>
      </c>
      <c r="P729">
        <v>0.35</v>
      </c>
      <c r="Q729">
        <f t="shared" si="20"/>
        <v>9.92</v>
      </c>
      <c r="R729">
        <f>ROUND(Q729*VLOOKUP(A729,IPCA!$D$2:$F$6,3,0),2)</f>
        <v>12.41</v>
      </c>
      <c r="Z729">
        <v>2</v>
      </c>
      <c r="AA729">
        <v>0</v>
      </c>
      <c r="AB729">
        <v>0</v>
      </c>
      <c r="AC729">
        <v>0</v>
      </c>
      <c r="AD729" t="s">
        <v>423</v>
      </c>
      <c r="AE729" t="s">
        <v>423</v>
      </c>
      <c r="AF729">
        <v>19</v>
      </c>
      <c r="AG729">
        <v>19</v>
      </c>
      <c r="AH729" s="9">
        <f t="shared" si="19"/>
        <v>0.60599999999999998</v>
      </c>
    </row>
    <row r="730" spans="1:34" x14ac:dyDescent="0.3">
      <c r="A730">
        <v>2020</v>
      </c>
      <c r="B730">
        <v>2313609</v>
      </c>
      <c r="C730" t="s">
        <v>178</v>
      </c>
      <c r="D730" t="s">
        <v>364</v>
      </c>
      <c r="E730" t="s">
        <v>432</v>
      </c>
      <c r="F730">
        <v>32604</v>
      </c>
      <c r="O730">
        <v>964049.13</v>
      </c>
      <c r="P730">
        <v>1.07</v>
      </c>
      <c r="Q730">
        <f t="shared" si="20"/>
        <v>29.57</v>
      </c>
      <c r="R730">
        <f>ROUND(Q730*VLOOKUP(A730,IPCA!$D$2:$F$6,3,0),2)</f>
        <v>36.979999999999997</v>
      </c>
      <c r="Z730">
        <v>12</v>
      </c>
      <c r="AA730">
        <v>9</v>
      </c>
      <c r="AB730">
        <v>7925.49</v>
      </c>
      <c r="AC730">
        <v>9911.51</v>
      </c>
      <c r="AD730">
        <v>880.61</v>
      </c>
      <c r="AE730">
        <v>1101.28</v>
      </c>
      <c r="AF730">
        <v>88</v>
      </c>
      <c r="AG730">
        <v>97</v>
      </c>
      <c r="AH730" s="9">
        <f t="shared" si="19"/>
        <v>0.64800000000000002</v>
      </c>
    </row>
    <row r="731" spans="1:34" x14ac:dyDescent="0.3">
      <c r="A731">
        <v>2020</v>
      </c>
      <c r="B731">
        <v>2313708</v>
      </c>
      <c r="C731" t="s">
        <v>179</v>
      </c>
      <c r="D731" t="s">
        <v>365</v>
      </c>
      <c r="E731" t="s">
        <v>421</v>
      </c>
      <c r="F731">
        <v>6979</v>
      </c>
      <c r="O731">
        <v>134855.5</v>
      </c>
      <c r="P731">
        <v>0.61</v>
      </c>
      <c r="Q731">
        <f t="shared" si="20"/>
        <v>19.32</v>
      </c>
      <c r="R731">
        <f>ROUND(Q731*VLOOKUP(A731,IPCA!$D$2:$F$6,3,0),2)</f>
        <v>24.16</v>
      </c>
      <c r="Z731">
        <v>0</v>
      </c>
      <c r="AA731">
        <v>1</v>
      </c>
      <c r="AB731">
        <v>522.5</v>
      </c>
      <c r="AC731">
        <v>653.42999999999995</v>
      </c>
      <c r="AD731">
        <v>522.5</v>
      </c>
      <c r="AE731">
        <v>653.42999999999995</v>
      </c>
      <c r="AF731">
        <v>7</v>
      </c>
      <c r="AG731">
        <v>8</v>
      </c>
      <c r="AH731" s="9">
        <f t="shared" si="19"/>
        <v>0.59099999999999997</v>
      </c>
    </row>
    <row r="732" spans="1:34" x14ac:dyDescent="0.3">
      <c r="A732">
        <v>2020</v>
      </c>
      <c r="B732">
        <v>2313757</v>
      </c>
      <c r="C732" t="s">
        <v>180</v>
      </c>
      <c r="D732" t="s">
        <v>366</v>
      </c>
      <c r="E732" t="s">
        <v>426</v>
      </c>
      <c r="F732">
        <v>17674</v>
      </c>
      <c r="O732">
        <v>39200</v>
      </c>
      <c r="P732">
        <v>7.0000000000000007E-2</v>
      </c>
      <c r="Q732">
        <f t="shared" si="20"/>
        <v>2.2200000000000002</v>
      </c>
      <c r="R732">
        <f>ROUND(Q732*VLOOKUP(A732,IPCA!$D$2:$F$6,3,0),2)</f>
        <v>2.78</v>
      </c>
      <c r="Z732">
        <v>1</v>
      </c>
      <c r="AA732">
        <v>0</v>
      </c>
      <c r="AB732">
        <v>0</v>
      </c>
      <c r="AC732">
        <v>0</v>
      </c>
      <c r="AD732" t="s">
        <v>423</v>
      </c>
      <c r="AE732" t="s">
        <v>423</v>
      </c>
      <c r="AF732">
        <v>15</v>
      </c>
      <c r="AG732">
        <v>15</v>
      </c>
      <c r="AH732" s="9">
        <f t="shared" si="19"/>
        <v>0.58699999999999997</v>
      </c>
    </row>
    <row r="733" spans="1:34" x14ac:dyDescent="0.3">
      <c r="A733">
        <v>2020</v>
      </c>
      <c r="B733">
        <v>2313807</v>
      </c>
      <c r="C733" t="s">
        <v>181</v>
      </c>
      <c r="D733" t="s">
        <v>367</v>
      </c>
      <c r="E733" t="s">
        <v>426</v>
      </c>
      <c r="F733">
        <v>20108</v>
      </c>
      <c r="O733">
        <v>622648.18999999994</v>
      </c>
      <c r="P733">
        <v>1.1200000000000001</v>
      </c>
      <c r="Q733">
        <f t="shared" si="20"/>
        <v>30.97</v>
      </c>
      <c r="R733">
        <f>ROUND(Q733*VLOOKUP(A733,IPCA!$D$2:$F$6,3,0),2)</f>
        <v>38.729999999999997</v>
      </c>
      <c r="Z733">
        <v>6</v>
      </c>
      <c r="AA733">
        <v>1</v>
      </c>
      <c r="AB733">
        <v>706.13</v>
      </c>
      <c r="AC733">
        <v>883.08</v>
      </c>
      <c r="AD733">
        <v>706.13</v>
      </c>
      <c r="AE733">
        <v>883.08</v>
      </c>
      <c r="AF733">
        <v>39</v>
      </c>
      <c r="AG733">
        <v>40</v>
      </c>
      <c r="AH733" s="9">
        <f t="shared" si="19"/>
        <v>0.63900000000000001</v>
      </c>
    </row>
    <row r="734" spans="1:34" x14ac:dyDescent="0.3">
      <c r="A734">
        <v>2020</v>
      </c>
      <c r="B734">
        <v>2313906</v>
      </c>
      <c r="C734" t="s">
        <v>182</v>
      </c>
      <c r="D734" t="s">
        <v>368</v>
      </c>
      <c r="E734" t="s">
        <v>420</v>
      </c>
      <c r="F734">
        <v>13599</v>
      </c>
      <c r="O734">
        <v>818656.18</v>
      </c>
      <c r="P734">
        <v>1.7</v>
      </c>
      <c r="Q734">
        <f t="shared" si="20"/>
        <v>60.2</v>
      </c>
      <c r="R734">
        <f>ROUND(Q734*VLOOKUP(A734,IPCA!$D$2:$F$6,3,0),2)</f>
        <v>75.290000000000006</v>
      </c>
      <c r="Z734">
        <v>0</v>
      </c>
      <c r="AA734">
        <v>4</v>
      </c>
      <c r="AB734">
        <v>4408.8599999999997</v>
      </c>
      <c r="AC734">
        <v>5513.66</v>
      </c>
      <c r="AD734">
        <v>1102.22</v>
      </c>
      <c r="AE734">
        <v>1378.42</v>
      </c>
      <c r="AF734">
        <v>19</v>
      </c>
      <c r="AG734">
        <v>23</v>
      </c>
      <c r="AH734" s="9">
        <f t="shared" si="19"/>
        <v>0.56599999999999995</v>
      </c>
    </row>
    <row r="735" spans="1:34" x14ac:dyDescent="0.3">
      <c r="A735">
        <v>2020</v>
      </c>
      <c r="B735">
        <v>2313955</v>
      </c>
      <c r="C735" t="s">
        <v>183</v>
      </c>
      <c r="D735" t="s">
        <v>369</v>
      </c>
      <c r="E735" t="s">
        <v>424</v>
      </c>
      <c r="F735">
        <v>18018</v>
      </c>
      <c r="O735">
        <v>947598.03</v>
      </c>
      <c r="P735">
        <v>1.57</v>
      </c>
      <c r="Q735">
        <f t="shared" si="20"/>
        <v>52.59</v>
      </c>
      <c r="R735">
        <f>ROUND(Q735*VLOOKUP(A735,IPCA!$D$2:$F$6,3,0),2)</f>
        <v>65.77</v>
      </c>
      <c r="Z735">
        <v>13</v>
      </c>
      <c r="AA735">
        <v>5</v>
      </c>
      <c r="AB735">
        <v>3302.62</v>
      </c>
      <c r="AC735">
        <v>4130.21</v>
      </c>
      <c r="AD735">
        <v>660.52</v>
      </c>
      <c r="AE735">
        <v>826.04</v>
      </c>
      <c r="AF735">
        <v>76</v>
      </c>
      <c r="AG735">
        <v>81</v>
      </c>
      <c r="AH735" s="9">
        <f t="shared" si="19"/>
        <v>0.61099999999999999</v>
      </c>
    </row>
    <row r="736" spans="1:34" x14ac:dyDescent="0.3">
      <c r="A736">
        <v>2020</v>
      </c>
      <c r="B736">
        <v>2314003</v>
      </c>
      <c r="C736" t="s">
        <v>184</v>
      </c>
      <c r="D736" t="s">
        <v>370</v>
      </c>
      <c r="E736" t="s">
        <v>418</v>
      </c>
      <c r="F736">
        <v>38867</v>
      </c>
      <c r="O736">
        <v>781069.45</v>
      </c>
      <c r="P736">
        <v>0.81</v>
      </c>
      <c r="Q736">
        <f t="shared" si="20"/>
        <v>20.100000000000001</v>
      </c>
      <c r="R736">
        <f>ROUND(Q736*VLOOKUP(A736,IPCA!$D$2:$F$6,3,0),2)</f>
        <v>25.14</v>
      </c>
      <c r="Z736">
        <v>3</v>
      </c>
      <c r="AA736">
        <v>38</v>
      </c>
      <c r="AB736">
        <v>40870.94</v>
      </c>
      <c r="AC736">
        <v>51112.66</v>
      </c>
      <c r="AD736">
        <v>1075.55</v>
      </c>
      <c r="AE736">
        <v>1345.07</v>
      </c>
      <c r="AF736">
        <v>103</v>
      </c>
      <c r="AG736">
        <v>141</v>
      </c>
      <c r="AH736" s="9">
        <f t="shared" si="19"/>
        <v>0.629</v>
      </c>
    </row>
    <row r="737" spans="1:34" x14ac:dyDescent="0.3">
      <c r="A737">
        <v>2020</v>
      </c>
      <c r="B737">
        <v>2314102</v>
      </c>
      <c r="C737" t="s">
        <v>185</v>
      </c>
      <c r="D737" t="s">
        <v>371</v>
      </c>
      <c r="E737" t="s">
        <v>432</v>
      </c>
      <c r="F737">
        <v>58896</v>
      </c>
      <c r="O737">
        <v>382097.8</v>
      </c>
      <c r="P737">
        <v>0.32</v>
      </c>
      <c r="Q737">
        <f t="shared" si="20"/>
        <v>6.49</v>
      </c>
      <c r="R737">
        <f>ROUND(Q737*VLOOKUP(A737,IPCA!$D$2:$F$6,3,0),2)</f>
        <v>8.1199999999999992</v>
      </c>
      <c r="Z737">
        <v>14</v>
      </c>
      <c r="AA737">
        <v>16</v>
      </c>
      <c r="AB737">
        <v>28714.55</v>
      </c>
      <c r="AC737">
        <v>35910.04</v>
      </c>
      <c r="AD737">
        <v>1794.66</v>
      </c>
      <c r="AE737">
        <v>2244.38</v>
      </c>
      <c r="AF737">
        <v>88</v>
      </c>
      <c r="AG737">
        <v>104</v>
      </c>
      <c r="AH737" s="9">
        <f t="shared" si="19"/>
        <v>0.57099999999999995</v>
      </c>
    </row>
    <row r="738" spans="1:34" x14ac:dyDescent="0.3">
      <c r="A738">
        <v>2019</v>
      </c>
      <c r="B738">
        <v>2300101</v>
      </c>
      <c r="C738" t="s">
        <v>2</v>
      </c>
      <c r="D738" t="s">
        <v>188</v>
      </c>
      <c r="E738" t="s">
        <v>418</v>
      </c>
      <c r="F738">
        <v>10141</v>
      </c>
      <c r="O738">
        <v>192757.62</v>
      </c>
      <c r="P738">
        <v>0.64</v>
      </c>
      <c r="Q738">
        <f t="shared" si="20"/>
        <v>19.010000000000002</v>
      </c>
      <c r="R738">
        <f>ROUND(Q738*VLOOKUP(A738,IPCA!$D$2:$F$6,3,0),2)</f>
        <v>24.28</v>
      </c>
      <c r="Z738">
        <v>0</v>
      </c>
      <c r="AA738">
        <v>1</v>
      </c>
      <c r="AB738">
        <v>998</v>
      </c>
      <c r="AC738">
        <v>1274.7</v>
      </c>
      <c r="AD738">
        <v>998</v>
      </c>
      <c r="AE738">
        <v>1274.7</v>
      </c>
      <c r="AF738">
        <v>10</v>
      </c>
      <c r="AG738">
        <v>11</v>
      </c>
      <c r="AH738" s="9">
        <f t="shared" si="19"/>
        <v>0.628</v>
      </c>
    </row>
    <row r="739" spans="1:34" x14ac:dyDescent="0.3">
      <c r="A739">
        <v>2019</v>
      </c>
      <c r="B739">
        <v>2300150</v>
      </c>
      <c r="C739" t="s">
        <v>3</v>
      </c>
      <c r="D739" t="s">
        <v>189</v>
      </c>
      <c r="E739" t="s">
        <v>419</v>
      </c>
      <c r="F739">
        <v>13935</v>
      </c>
      <c r="O739">
        <v>156800.5</v>
      </c>
      <c r="P739">
        <v>0.37</v>
      </c>
      <c r="Q739">
        <f t="shared" si="20"/>
        <v>11.25</v>
      </c>
      <c r="R739">
        <f>ROUND(Q739*VLOOKUP(A739,IPCA!$D$2:$F$6,3,0),2)</f>
        <v>14.37</v>
      </c>
      <c r="Z739">
        <v>0</v>
      </c>
      <c r="AA739">
        <v>4</v>
      </c>
      <c r="AB739">
        <v>4677.95</v>
      </c>
      <c r="AC739">
        <v>5974.93</v>
      </c>
      <c r="AD739">
        <v>1169.49</v>
      </c>
      <c r="AE739">
        <v>1493.73</v>
      </c>
      <c r="AF739">
        <v>36</v>
      </c>
      <c r="AG739">
        <v>40</v>
      </c>
      <c r="AH739" s="9">
        <f t="shared" si="19"/>
        <v>0.60599999999999998</v>
      </c>
    </row>
    <row r="740" spans="1:34" x14ac:dyDescent="0.3">
      <c r="A740">
        <v>2019</v>
      </c>
      <c r="B740">
        <v>2300200</v>
      </c>
      <c r="C740" t="s">
        <v>4</v>
      </c>
      <c r="D740" t="s">
        <v>190</v>
      </c>
      <c r="E740" t="s">
        <v>420</v>
      </c>
      <c r="F740">
        <v>63138</v>
      </c>
      <c r="O740">
        <v>2435915.67</v>
      </c>
      <c r="P740">
        <v>1.77</v>
      </c>
      <c r="Q740">
        <f t="shared" si="20"/>
        <v>38.58</v>
      </c>
      <c r="R740">
        <f>ROUND(Q740*VLOOKUP(A740,IPCA!$D$2:$F$6,3,0),2)</f>
        <v>49.28</v>
      </c>
      <c r="Z740">
        <v>14</v>
      </c>
      <c r="AA740">
        <v>14</v>
      </c>
      <c r="AB740">
        <v>18634.02</v>
      </c>
      <c r="AC740">
        <v>23800.39</v>
      </c>
      <c r="AD740">
        <v>1331</v>
      </c>
      <c r="AE740">
        <v>1700.03</v>
      </c>
      <c r="AF740">
        <v>111</v>
      </c>
      <c r="AG740">
        <v>125</v>
      </c>
      <c r="AH740" s="9">
        <f t="shared" si="19"/>
        <v>0.60099999999999998</v>
      </c>
    </row>
    <row r="741" spans="1:34" x14ac:dyDescent="0.3">
      <c r="A741">
        <v>2019</v>
      </c>
      <c r="B741">
        <v>2300309</v>
      </c>
      <c r="C741" t="s">
        <v>5</v>
      </c>
      <c r="D741" t="s">
        <v>191</v>
      </c>
      <c r="E741" t="s">
        <v>421</v>
      </c>
      <c r="F741">
        <v>46465</v>
      </c>
      <c r="O741">
        <v>1051596.69</v>
      </c>
      <c r="P741">
        <v>0.89</v>
      </c>
      <c r="Q741">
        <f t="shared" si="20"/>
        <v>22.63</v>
      </c>
      <c r="R741">
        <f>ROUND(Q741*VLOOKUP(A741,IPCA!$D$2:$F$6,3,0),2)</f>
        <v>28.9</v>
      </c>
      <c r="Z741">
        <v>5</v>
      </c>
      <c r="AA741">
        <v>33</v>
      </c>
      <c r="AB741">
        <v>40157.949999999997</v>
      </c>
      <c r="AC741">
        <v>51291.92</v>
      </c>
      <c r="AD741">
        <v>1216.9100000000001</v>
      </c>
      <c r="AE741">
        <v>1554.3</v>
      </c>
      <c r="AF741">
        <v>89</v>
      </c>
      <c r="AG741">
        <v>122</v>
      </c>
      <c r="AH741" s="9">
        <f t="shared" si="19"/>
        <v>0.59499999999999997</v>
      </c>
    </row>
    <row r="742" spans="1:34" x14ac:dyDescent="0.3">
      <c r="A742">
        <v>2019</v>
      </c>
      <c r="B742">
        <v>2300408</v>
      </c>
      <c r="C742" t="s">
        <v>6</v>
      </c>
      <c r="D742" t="s">
        <v>192</v>
      </c>
      <c r="E742" t="s">
        <v>422</v>
      </c>
      <c r="F742">
        <v>14582</v>
      </c>
      <c r="O742">
        <v>433190.89</v>
      </c>
      <c r="P742">
        <v>0.96</v>
      </c>
      <c r="Q742">
        <f t="shared" si="20"/>
        <v>29.71</v>
      </c>
      <c r="R742">
        <f>ROUND(Q742*VLOOKUP(A742,IPCA!$D$2:$F$6,3,0),2)</f>
        <v>37.950000000000003</v>
      </c>
      <c r="Z742">
        <v>1</v>
      </c>
      <c r="AA742">
        <v>0</v>
      </c>
      <c r="AB742">
        <v>0</v>
      </c>
      <c r="AC742">
        <v>0</v>
      </c>
      <c r="AD742" t="s">
        <v>423</v>
      </c>
      <c r="AE742" t="s">
        <v>423</v>
      </c>
      <c r="AF742">
        <v>9</v>
      </c>
      <c r="AG742">
        <v>9</v>
      </c>
      <c r="AH742" s="9">
        <f t="shared" si="19"/>
        <v>0.56899999999999995</v>
      </c>
    </row>
    <row r="743" spans="1:34" x14ac:dyDescent="0.3">
      <c r="A743">
        <v>2019</v>
      </c>
      <c r="B743">
        <v>2300507</v>
      </c>
      <c r="C743" t="s">
        <v>7</v>
      </c>
      <c r="D743" t="s">
        <v>193</v>
      </c>
      <c r="E743" t="s">
        <v>424</v>
      </c>
      <c r="F743">
        <v>11244</v>
      </c>
      <c r="O743">
        <v>458385.08</v>
      </c>
      <c r="P743">
        <v>1.53</v>
      </c>
      <c r="Q743">
        <f t="shared" si="20"/>
        <v>40.770000000000003</v>
      </c>
      <c r="R743">
        <f>ROUND(Q743*VLOOKUP(A743,IPCA!$D$2:$F$6,3,0),2)</f>
        <v>52.07</v>
      </c>
      <c r="Z743">
        <v>0</v>
      </c>
      <c r="AA743">
        <v>0</v>
      </c>
      <c r="AB743">
        <v>0</v>
      </c>
      <c r="AC743">
        <v>0</v>
      </c>
      <c r="AD743" t="s">
        <v>423</v>
      </c>
      <c r="AE743" t="s">
        <v>423</v>
      </c>
      <c r="AF743">
        <v>25</v>
      </c>
      <c r="AG743">
        <v>25</v>
      </c>
      <c r="AH743" s="9">
        <f t="shared" si="19"/>
        <v>0.6</v>
      </c>
    </row>
    <row r="744" spans="1:34" x14ac:dyDescent="0.3">
      <c r="A744">
        <v>2019</v>
      </c>
      <c r="B744">
        <v>2300606</v>
      </c>
      <c r="C744" t="s">
        <v>8</v>
      </c>
      <c r="D744" t="s">
        <v>194</v>
      </c>
      <c r="E744" t="s">
        <v>418</v>
      </c>
      <c r="F744">
        <v>6800</v>
      </c>
      <c r="O744">
        <v>340688</v>
      </c>
      <c r="P744">
        <v>1.24</v>
      </c>
      <c r="Q744">
        <f t="shared" si="20"/>
        <v>50.1</v>
      </c>
      <c r="R744">
        <f>ROUND(Q744*VLOOKUP(A744,IPCA!$D$2:$F$6,3,0),2)</f>
        <v>63.99</v>
      </c>
      <c r="Z744">
        <v>0</v>
      </c>
      <c r="AA744">
        <v>4</v>
      </c>
      <c r="AB744">
        <v>3992</v>
      </c>
      <c r="AC744">
        <v>5098.8</v>
      </c>
      <c r="AD744">
        <v>998</v>
      </c>
      <c r="AE744">
        <v>1274.7</v>
      </c>
      <c r="AF744">
        <v>15</v>
      </c>
      <c r="AG744">
        <v>19</v>
      </c>
      <c r="AH744" s="9">
        <f t="shared" si="19"/>
        <v>0.60199999999999998</v>
      </c>
    </row>
    <row r="745" spans="1:34" x14ac:dyDescent="0.3">
      <c r="A745">
        <v>2019</v>
      </c>
      <c r="B745">
        <v>2300705</v>
      </c>
      <c r="C745" t="s">
        <v>9</v>
      </c>
      <c r="D745" t="s">
        <v>195</v>
      </c>
      <c r="E745" t="s">
        <v>425</v>
      </c>
      <c r="F745">
        <v>14422</v>
      </c>
      <c r="O745">
        <v>797618.57</v>
      </c>
      <c r="P745">
        <v>1.69</v>
      </c>
      <c r="Q745">
        <f t="shared" si="20"/>
        <v>55.31</v>
      </c>
      <c r="R745">
        <f>ROUND(Q745*VLOOKUP(A745,IPCA!$D$2:$F$6,3,0),2)</f>
        <v>70.64</v>
      </c>
      <c r="Z745">
        <v>1</v>
      </c>
      <c r="AA745">
        <v>0</v>
      </c>
      <c r="AB745">
        <v>0</v>
      </c>
      <c r="AC745">
        <v>0</v>
      </c>
      <c r="AD745" t="s">
        <v>423</v>
      </c>
      <c r="AE745" t="s">
        <v>423</v>
      </c>
      <c r="AF745">
        <v>15</v>
      </c>
      <c r="AG745">
        <v>15</v>
      </c>
      <c r="AH745" s="9">
        <f t="shared" si="19"/>
        <v>0.60099999999999998</v>
      </c>
    </row>
    <row r="746" spans="1:34" x14ac:dyDescent="0.3">
      <c r="A746">
        <v>2019</v>
      </c>
      <c r="B746">
        <v>2300754</v>
      </c>
      <c r="C746" t="s">
        <v>10</v>
      </c>
      <c r="D746" t="s">
        <v>196</v>
      </c>
      <c r="E746" t="s">
        <v>426</v>
      </c>
      <c r="F746">
        <v>41394</v>
      </c>
      <c r="O746">
        <v>1591731.8</v>
      </c>
      <c r="P746">
        <v>1.44</v>
      </c>
      <c r="Q746">
        <f t="shared" si="20"/>
        <v>38.450000000000003</v>
      </c>
      <c r="R746">
        <f>ROUND(Q746*VLOOKUP(A746,IPCA!$D$2:$F$6,3,0),2)</f>
        <v>49.11</v>
      </c>
      <c r="Z746">
        <v>12</v>
      </c>
      <c r="AA746">
        <v>0</v>
      </c>
      <c r="AB746">
        <v>0</v>
      </c>
      <c r="AC746">
        <v>0</v>
      </c>
      <c r="AD746" t="s">
        <v>423</v>
      </c>
      <c r="AE746" t="s">
        <v>423</v>
      </c>
      <c r="AF746">
        <v>87</v>
      </c>
      <c r="AG746">
        <v>87</v>
      </c>
      <c r="AH746" s="9">
        <f t="shared" si="19"/>
        <v>0.60599999999999998</v>
      </c>
    </row>
    <row r="747" spans="1:34" x14ac:dyDescent="0.3">
      <c r="A747">
        <v>2019</v>
      </c>
      <c r="B747">
        <v>2300804</v>
      </c>
      <c r="C747" t="s">
        <v>11</v>
      </c>
      <c r="D747" t="s">
        <v>197</v>
      </c>
      <c r="E747" t="s">
        <v>418</v>
      </c>
      <c r="F747">
        <v>7178</v>
      </c>
      <c r="O747">
        <v>0</v>
      </c>
      <c r="P747">
        <v>0</v>
      </c>
      <c r="Q747">
        <f t="shared" si="20"/>
        <v>0</v>
      </c>
      <c r="R747">
        <f>ROUND(Q747*VLOOKUP(A747,IPCA!$D$2:$F$6,3,0),2)</f>
        <v>0</v>
      </c>
      <c r="Z747">
        <v>2</v>
      </c>
      <c r="AA747">
        <v>9</v>
      </c>
      <c r="AB747">
        <v>9678.2800000000007</v>
      </c>
      <c r="AC747">
        <v>12361.63</v>
      </c>
      <c r="AD747">
        <v>1075.3599999999999</v>
      </c>
      <c r="AE747">
        <v>1373.51</v>
      </c>
      <c r="AF747">
        <v>11</v>
      </c>
      <c r="AG747">
        <v>20</v>
      </c>
      <c r="AH747" s="9">
        <f t="shared" si="19"/>
        <v>0.59899999999999998</v>
      </c>
    </row>
    <row r="748" spans="1:34" x14ac:dyDescent="0.3">
      <c r="A748">
        <v>2019</v>
      </c>
      <c r="B748">
        <v>2300903</v>
      </c>
      <c r="C748" t="s">
        <v>12</v>
      </c>
      <c r="D748" t="s">
        <v>198</v>
      </c>
      <c r="E748" t="s">
        <v>426</v>
      </c>
      <c r="F748">
        <v>13108</v>
      </c>
      <c r="O748">
        <v>480326.34</v>
      </c>
      <c r="P748">
        <v>1.41</v>
      </c>
      <c r="Q748">
        <f t="shared" si="20"/>
        <v>36.64</v>
      </c>
      <c r="R748">
        <f>ROUND(Q748*VLOOKUP(A748,IPCA!$D$2:$F$6,3,0),2)</f>
        <v>46.8</v>
      </c>
      <c r="Z748">
        <v>1</v>
      </c>
      <c r="AA748">
        <v>5</v>
      </c>
      <c r="AB748">
        <v>5991</v>
      </c>
      <c r="AC748">
        <v>7652.03</v>
      </c>
      <c r="AD748">
        <v>1198.2</v>
      </c>
      <c r="AE748">
        <v>1530.41</v>
      </c>
      <c r="AF748">
        <v>25</v>
      </c>
      <c r="AG748">
        <v>30</v>
      </c>
      <c r="AH748" s="9">
        <f t="shared" si="19"/>
        <v>0.61799999999999999</v>
      </c>
    </row>
    <row r="749" spans="1:34" x14ac:dyDescent="0.3">
      <c r="A749">
        <v>2019</v>
      </c>
      <c r="B749">
        <v>2301000</v>
      </c>
      <c r="C749" t="s">
        <v>13</v>
      </c>
      <c r="D749" t="s">
        <v>199</v>
      </c>
      <c r="E749" t="s">
        <v>427</v>
      </c>
      <c r="F749">
        <v>78576</v>
      </c>
      <c r="O749">
        <v>2004198.93</v>
      </c>
      <c r="P749">
        <v>0.73</v>
      </c>
      <c r="Q749">
        <f t="shared" si="20"/>
        <v>25.51</v>
      </c>
      <c r="R749">
        <f>ROUND(Q749*VLOOKUP(A749,IPCA!$D$2:$F$6,3,0),2)</f>
        <v>32.58</v>
      </c>
      <c r="Z749">
        <v>34</v>
      </c>
      <c r="AA749">
        <v>1399</v>
      </c>
      <c r="AB749">
        <v>3130954.9</v>
      </c>
      <c r="AC749">
        <v>3999026.34</v>
      </c>
      <c r="AD749">
        <v>2237.9899999999998</v>
      </c>
      <c r="AE749">
        <v>2858.49</v>
      </c>
      <c r="AF749">
        <v>279</v>
      </c>
      <c r="AG749">
        <v>1678</v>
      </c>
      <c r="AH749" s="9">
        <f t="shared" si="19"/>
        <v>0.64100000000000001</v>
      </c>
    </row>
    <row r="750" spans="1:34" x14ac:dyDescent="0.3">
      <c r="A750">
        <v>2019</v>
      </c>
      <c r="B750">
        <v>2301109</v>
      </c>
      <c r="C750" t="s">
        <v>14</v>
      </c>
      <c r="D750" t="s">
        <v>200</v>
      </c>
      <c r="E750" t="s">
        <v>428</v>
      </c>
      <c r="F750">
        <v>73579</v>
      </c>
      <c r="O750">
        <v>181530</v>
      </c>
      <c r="P750">
        <v>0.08</v>
      </c>
      <c r="Q750">
        <f t="shared" si="20"/>
        <v>2.4700000000000002</v>
      </c>
      <c r="R750">
        <f>ROUND(Q750*VLOOKUP(A750,IPCA!$D$2:$F$6,3,0),2)</f>
        <v>3.15</v>
      </c>
      <c r="Z750">
        <v>23</v>
      </c>
      <c r="AA750">
        <v>85</v>
      </c>
      <c r="AB750">
        <v>96175.16</v>
      </c>
      <c r="AC750">
        <v>122840.16</v>
      </c>
      <c r="AD750">
        <v>1131.47</v>
      </c>
      <c r="AE750">
        <v>1445.18</v>
      </c>
      <c r="AF750">
        <v>251</v>
      </c>
      <c r="AG750">
        <v>336</v>
      </c>
      <c r="AH750" s="9">
        <f t="shared" si="19"/>
        <v>0.65500000000000003</v>
      </c>
    </row>
    <row r="751" spans="1:34" x14ac:dyDescent="0.3">
      <c r="A751">
        <v>2019</v>
      </c>
      <c r="B751">
        <v>2301208</v>
      </c>
      <c r="C751" t="s">
        <v>15</v>
      </c>
      <c r="D751" t="s">
        <v>201</v>
      </c>
      <c r="E751" t="s">
        <v>419</v>
      </c>
      <c r="F751">
        <v>25499</v>
      </c>
      <c r="O751">
        <v>144680.51</v>
      </c>
      <c r="P751">
        <v>0.2</v>
      </c>
      <c r="Q751">
        <f t="shared" si="20"/>
        <v>5.67</v>
      </c>
      <c r="R751">
        <f>ROUND(Q751*VLOOKUP(A751,IPCA!$D$2:$F$6,3,0),2)</f>
        <v>7.24</v>
      </c>
      <c r="Z751">
        <v>2</v>
      </c>
      <c r="AA751">
        <v>12</v>
      </c>
      <c r="AB751">
        <v>12696.97</v>
      </c>
      <c r="AC751">
        <v>16217.26</v>
      </c>
      <c r="AD751">
        <v>1058.08</v>
      </c>
      <c r="AE751">
        <v>1351.44</v>
      </c>
      <c r="AF751">
        <v>44</v>
      </c>
      <c r="AG751">
        <v>56</v>
      </c>
      <c r="AH751" s="9">
        <f t="shared" si="19"/>
        <v>0.61499999999999999</v>
      </c>
    </row>
    <row r="752" spans="1:34" x14ac:dyDescent="0.3">
      <c r="A752">
        <v>2019</v>
      </c>
      <c r="B752">
        <v>2301257</v>
      </c>
      <c r="C752" t="s">
        <v>16</v>
      </c>
      <c r="D752" t="s">
        <v>202</v>
      </c>
      <c r="E752" t="s">
        <v>429</v>
      </c>
      <c r="F752">
        <v>10944</v>
      </c>
      <c r="O752">
        <v>48756.09</v>
      </c>
      <c r="P752">
        <v>0.15</v>
      </c>
      <c r="Q752">
        <f t="shared" si="20"/>
        <v>4.46</v>
      </c>
      <c r="R752">
        <f>ROUND(Q752*VLOOKUP(A752,IPCA!$D$2:$F$6,3,0),2)</f>
        <v>5.7</v>
      </c>
      <c r="Z752">
        <v>1</v>
      </c>
      <c r="AA752">
        <v>0</v>
      </c>
      <c r="AB752">
        <v>0</v>
      </c>
      <c r="AC752">
        <v>0</v>
      </c>
      <c r="AD752" t="s">
        <v>423</v>
      </c>
      <c r="AE752" t="s">
        <v>423</v>
      </c>
      <c r="AF752">
        <v>8</v>
      </c>
      <c r="AG752">
        <v>8</v>
      </c>
      <c r="AH752" s="9">
        <f t="shared" si="19"/>
        <v>0.59</v>
      </c>
    </row>
    <row r="753" spans="1:34" x14ac:dyDescent="0.3">
      <c r="A753">
        <v>2019</v>
      </c>
      <c r="B753">
        <v>2301307</v>
      </c>
      <c r="C753" t="s">
        <v>17</v>
      </c>
      <c r="D753" t="s">
        <v>203</v>
      </c>
      <c r="E753" t="s">
        <v>418</v>
      </c>
      <c r="F753">
        <v>20004</v>
      </c>
      <c r="O753">
        <v>541815.84</v>
      </c>
      <c r="P753">
        <v>0.81</v>
      </c>
      <c r="Q753">
        <f t="shared" si="20"/>
        <v>27.09</v>
      </c>
      <c r="R753">
        <f>ROUND(Q753*VLOOKUP(A753,IPCA!$D$2:$F$6,3,0),2)</f>
        <v>34.6</v>
      </c>
      <c r="Z753">
        <v>0</v>
      </c>
      <c r="AA753">
        <v>1</v>
      </c>
      <c r="AB753">
        <v>3000</v>
      </c>
      <c r="AC753">
        <v>3831.76</v>
      </c>
      <c r="AD753">
        <v>3000</v>
      </c>
      <c r="AE753">
        <v>3831.76</v>
      </c>
      <c r="AF753">
        <v>11</v>
      </c>
      <c r="AG753">
        <v>12</v>
      </c>
      <c r="AH753" s="9">
        <f t="shared" si="19"/>
        <v>0.56399999999999995</v>
      </c>
    </row>
    <row r="754" spans="1:34" x14ac:dyDescent="0.3">
      <c r="A754">
        <v>2019</v>
      </c>
      <c r="B754">
        <v>2301406</v>
      </c>
      <c r="C754" t="s">
        <v>18</v>
      </c>
      <c r="D754" t="s">
        <v>204</v>
      </c>
      <c r="E754" t="s">
        <v>419</v>
      </c>
      <c r="F754">
        <v>11418</v>
      </c>
      <c r="O754">
        <v>273466.49</v>
      </c>
      <c r="P754">
        <v>0.81</v>
      </c>
      <c r="Q754">
        <f t="shared" si="20"/>
        <v>23.95</v>
      </c>
      <c r="R754">
        <f>ROUND(Q754*VLOOKUP(A754,IPCA!$D$2:$F$6,3,0),2)</f>
        <v>30.59</v>
      </c>
      <c r="Z754">
        <v>2</v>
      </c>
      <c r="AA754">
        <v>8</v>
      </c>
      <c r="AB754">
        <v>9793.8799999999992</v>
      </c>
      <c r="AC754">
        <v>12509.28</v>
      </c>
      <c r="AD754">
        <v>1224.24</v>
      </c>
      <c r="AE754">
        <v>1563.66</v>
      </c>
      <c r="AF754">
        <v>28</v>
      </c>
      <c r="AG754">
        <v>36</v>
      </c>
      <c r="AH754" s="9">
        <f t="shared" si="19"/>
        <v>0.622</v>
      </c>
    </row>
    <row r="755" spans="1:34" x14ac:dyDescent="0.3">
      <c r="A755">
        <v>2019</v>
      </c>
      <c r="B755">
        <v>2301505</v>
      </c>
      <c r="C755" t="s">
        <v>19</v>
      </c>
      <c r="D755" t="s">
        <v>205</v>
      </c>
      <c r="E755" t="s">
        <v>422</v>
      </c>
      <c r="F755">
        <v>7483</v>
      </c>
      <c r="O755">
        <v>140901.70000000001</v>
      </c>
      <c r="P755">
        <v>0.6</v>
      </c>
      <c r="Q755">
        <f t="shared" si="20"/>
        <v>18.829999999999998</v>
      </c>
      <c r="R755">
        <f>ROUND(Q755*VLOOKUP(A755,IPCA!$D$2:$F$6,3,0),2)</f>
        <v>24.05</v>
      </c>
      <c r="Z755">
        <v>3</v>
      </c>
      <c r="AA755">
        <v>0</v>
      </c>
      <c r="AB755">
        <v>0</v>
      </c>
      <c r="AC755">
        <v>0</v>
      </c>
      <c r="AD755" t="s">
        <v>423</v>
      </c>
      <c r="AE755" t="s">
        <v>423</v>
      </c>
      <c r="AF755">
        <v>6</v>
      </c>
      <c r="AG755">
        <v>6</v>
      </c>
      <c r="AH755" s="9">
        <f t="shared" si="19"/>
        <v>0.61799999999999999</v>
      </c>
    </row>
    <row r="756" spans="1:34" x14ac:dyDescent="0.3">
      <c r="A756">
        <v>2019</v>
      </c>
      <c r="B756">
        <v>2301604</v>
      </c>
      <c r="C756" t="s">
        <v>20</v>
      </c>
      <c r="D756" t="s">
        <v>206</v>
      </c>
      <c r="E756" t="s">
        <v>418</v>
      </c>
      <c r="F756">
        <v>21867</v>
      </c>
      <c r="O756">
        <v>1324837.04</v>
      </c>
      <c r="P756">
        <v>2.61</v>
      </c>
      <c r="Q756">
        <f t="shared" si="20"/>
        <v>60.59</v>
      </c>
      <c r="R756">
        <f>ROUND(Q756*VLOOKUP(A756,IPCA!$D$2:$F$6,3,0),2)</f>
        <v>77.39</v>
      </c>
      <c r="Z756">
        <v>5</v>
      </c>
      <c r="AA756">
        <v>2</v>
      </c>
      <c r="AB756">
        <v>1083.93</v>
      </c>
      <c r="AC756">
        <v>1384.45</v>
      </c>
      <c r="AD756">
        <v>541.97</v>
      </c>
      <c r="AE756">
        <v>692.23</v>
      </c>
      <c r="AF756">
        <v>38</v>
      </c>
      <c r="AG756">
        <v>40</v>
      </c>
      <c r="AH756" s="9">
        <f t="shared" si="19"/>
        <v>0.6</v>
      </c>
    </row>
    <row r="757" spans="1:34" x14ac:dyDescent="0.3">
      <c r="A757">
        <v>2019</v>
      </c>
      <c r="B757">
        <v>2301703</v>
      </c>
      <c r="C757" t="s">
        <v>21</v>
      </c>
      <c r="D757" t="s">
        <v>207</v>
      </c>
      <c r="E757" t="s">
        <v>418</v>
      </c>
      <c r="F757">
        <v>23922</v>
      </c>
      <c r="O757">
        <v>143750</v>
      </c>
      <c r="P757">
        <v>0.25</v>
      </c>
      <c r="Q757">
        <f t="shared" si="20"/>
        <v>6.01</v>
      </c>
      <c r="R757">
        <f>ROUND(Q757*VLOOKUP(A757,IPCA!$D$2:$F$6,3,0),2)</f>
        <v>7.68</v>
      </c>
      <c r="Z757">
        <v>2</v>
      </c>
      <c r="AA757">
        <v>23</v>
      </c>
      <c r="AB757">
        <v>22987.66</v>
      </c>
      <c r="AC757">
        <v>29361.09</v>
      </c>
      <c r="AD757">
        <v>999.46</v>
      </c>
      <c r="AE757">
        <v>1276.57</v>
      </c>
      <c r="AF757">
        <v>38</v>
      </c>
      <c r="AG757">
        <v>61</v>
      </c>
      <c r="AH757" s="9">
        <f t="shared" si="19"/>
        <v>0.60499999999999998</v>
      </c>
    </row>
    <row r="758" spans="1:34" x14ac:dyDescent="0.3">
      <c r="A758">
        <v>2019</v>
      </c>
      <c r="B758">
        <v>2301802</v>
      </c>
      <c r="C758" t="s">
        <v>22</v>
      </c>
      <c r="D758" t="s">
        <v>208</v>
      </c>
      <c r="E758" t="s">
        <v>421</v>
      </c>
      <c r="F758">
        <v>5783</v>
      </c>
      <c r="O758">
        <v>420466.68</v>
      </c>
      <c r="P758">
        <v>1.61</v>
      </c>
      <c r="Q758">
        <f t="shared" si="20"/>
        <v>72.709999999999994</v>
      </c>
      <c r="R758">
        <f>ROUND(Q758*VLOOKUP(A758,IPCA!$D$2:$F$6,3,0),2)</f>
        <v>92.87</v>
      </c>
      <c r="Z758">
        <v>0</v>
      </c>
      <c r="AA758">
        <v>0</v>
      </c>
      <c r="AB758">
        <v>0</v>
      </c>
      <c r="AC758">
        <v>0</v>
      </c>
      <c r="AD758" t="s">
        <v>423</v>
      </c>
      <c r="AE758" t="s">
        <v>423</v>
      </c>
      <c r="AF758">
        <v>5</v>
      </c>
      <c r="AG758">
        <v>5</v>
      </c>
      <c r="AH758" s="9">
        <f t="shared" si="19"/>
        <v>0.627</v>
      </c>
    </row>
    <row r="759" spans="1:34" x14ac:dyDescent="0.3">
      <c r="A759">
        <v>2019</v>
      </c>
      <c r="B759">
        <v>2301851</v>
      </c>
      <c r="C759" t="s">
        <v>23</v>
      </c>
      <c r="D759" t="s">
        <v>209</v>
      </c>
      <c r="E759" t="s">
        <v>430</v>
      </c>
      <c r="F759">
        <v>17221</v>
      </c>
      <c r="O759">
        <v>609788.92000000004</v>
      </c>
      <c r="P759">
        <v>1.25</v>
      </c>
      <c r="Q759">
        <f t="shared" si="20"/>
        <v>35.409999999999997</v>
      </c>
      <c r="R759">
        <f>ROUND(Q759*VLOOKUP(A759,IPCA!$D$2:$F$6,3,0),2)</f>
        <v>45.23</v>
      </c>
      <c r="Z759">
        <v>0</v>
      </c>
      <c r="AA759">
        <v>3</v>
      </c>
      <c r="AB759">
        <v>3054.98</v>
      </c>
      <c r="AC759">
        <v>3901.99</v>
      </c>
      <c r="AD759">
        <v>1018.33</v>
      </c>
      <c r="AE759">
        <v>1300.6600000000001</v>
      </c>
      <c r="AF759">
        <v>27</v>
      </c>
      <c r="AG759">
        <v>30</v>
      </c>
      <c r="AH759" s="9">
        <f t="shared" si="19"/>
        <v>0.60599999999999998</v>
      </c>
    </row>
    <row r="760" spans="1:34" x14ac:dyDescent="0.3">
      <c r="A760">
        <v>2019</v>
      </c>
      <c r="B760">
        <v>2301901</v>
      </c>
      <c r="C760" t="s">
        <v>24</v>
      </c>
      <c r="D760" t="s">
        <v>210</v>
      </c>
      <c r="E760" t="s">
        <v>418</v>
      </c>
      <c r="F760">
        <v>69594</v>
      </c>
      <c r="O760">
        <v>2397753.5699999998</v>
      </c>
      <c r="P760">
        <v>1.03</v>
      </c>
      <c r="Q760">
        <f t="shared" si="20"/>
        <v>34.450000000000003</v>
      </c>
      <c r="R760">
        <f>ROUND(Q760*VLOOKUP(A760,IPCA!$D$2:$F$6,3,0),2)</f>
        <v>44</v>
      </c>
      <c r="Z760">
        <v>15</v>
      </c>
      <c r="AA760">
        <v>42</v>
      </c>
      <c r="AB760">
        <v>45498.93</v>
      </c>
      <c r="AC760">
        <v>58113.71</v>
      </c>
      <c r="AD760">
        <v>1083.31</v>
      </c>
      <c r="AE760">
        <v>1383.66</v>
      </c>
      <c r="AF760">
        <v>230</v>
      </c>
      <c r="AG760">
        <v>272</v>
      </c>
      <c r="AH760" s="9">
        <f t="shared" si="19"/>
        <v>0.68300000000000005</v>
      </c>
    </row>
    <row r="761" spans="1:34" x14ac:dyDescent="0.3">
      <c r="A761">
        <v>2019</v>
      </c>
      <c r="B761">
        <v>2301950</v>
      </c>
      <c r="C761" t="s">
        <v>25</v>
      </c>
      <c r="D761" t="s">
        <v>211</v>
      </c>
      <c r="E761" t="s">
        <v>419</v>
      </c>
      <c r="F761">
        <v>21941</v>
      </c>
      <c r="O761">
        <v>419995.5</v>
      </c>
      <c r="P761">
        <v>0.81</v>
      </c>
      <c r="Q761">
        <f t="shared" si="20"/>
        <v>19.14</v>
      </c>
      <c r="R761">
        <f>ROUND(Q761*VLOOKUP(A761,IPCA!$D$2:$F$6,3,0),2)</f>
        <v>24.45</v>
      </c>
      <c r="Z761">
        <v>1</v>
      </c>
      <c r="AA761">
        <v>13</v>
      </c>
      <c r="AB761">
        <v>14586.79</v>
      </c>
      <c r="AC761">
        <v>18631.04</v>
      </c>
      <c r="AD761">
        <v>1122.06</v>
      </c>
      <c r="AE761">
        <v>1433.16</v>
      </c>
      <c r="AF761">
        <v>58</v>
      </c>
      <c r="AG761">
        <v>71</v>
      </c>
      <c r="AH761" s="9">
        <f t="shared" si="19"/>
        <v>0.61599999999999999</v>
      </c>
    </row>
    <row r="762" spans="1:34" x14ac:dyDescent="0.3">
      <c r="A762">
        <v>2019</v>
      </c>
      <c r="B762">
        <v>2302008</v>
      </c>
      <c r="C762" t="s">
        <v>26</v>
      </c>
      <c r="D762" t="s">
        <v>212</v>
      </c>
      <c r="E762" t="s">
        <v>418</v>
      </c>
      <c r="F762">
        <v>19896</v>
      </c>
      <c r="O762">
        <v>602115.96</v>
      </c>
      <c r="P762">
        <v>1.32</v>
      </c>
      <c r="Q762">
        <f t="shared" si="20"/>
        <v>30.26</v>
      </c>
      <c r="R762">
        <f>ROUND(Q762*VLOOKUP(A762,IPCA!$D$2:$F$6,3,0),2)</f>
        <v>38.65</v>
      </c>
      <c r="Z762">
        <v>5</v>
      </c>
      <c r="AA762">
        <v>1</v>
      </c>
      <c r="AB762">
        <v>1028.49</v>
      </c>
      <c r="AC762">
        <v>1313.64</v>
      </c>
      <c r="AD762">
        <v>1028.49</v>
      </c>
      <c r="AE762">
        <v>1313.64</v>
      </c>
      <c r="AF762">
        <v>24</v>
      </c>
      <c r="AG762">
        <v>25</v>
      </c>
      <c r="AH762" s="9">
        <f t="shared" si="19"/>
        <v>0.59899999999999998</v>
      </c>
    </row>
    <row r="763" spans="1:34" x14ac:dyDescent="0.3">
      <c r="A763">
        <v>2019</v>
      </c>
      <c r="B763">
        <v>2302057</v>
      </c>
      <c r="C763" t="s">
        <v>27</v>
      </c>
      <c r="D763" t="s">
        <v>213</v>
      </c>
      <c r="E763" t="s">
        <v>420</v>
      </c>
      <c r="F763">
        <v>14545</v>
      </c>
      <c r="O763">
        <v>819877.36</v>
      </c>
      <c r="P763">
        <v>2.0299999999999998</v>
      </c>
      <c r="Q763">
        <f t="shared" si="20"/>
        <v>56.37</v>
      </c>
      <c r="R763">
        <f>ROUND(Q763*VLOOKUP(A763,IPCA!$D$2:$F$6,3,0),2)</f>
        <v>72</v>
      </c>
      <c r="Z763">
        <v>4</v>
      </c>
      <c r="AA763">
        <v>0</v>
      </c>
      <c r="AB763">
        <v>0</v>
      </c>
      <c r="AC763">
        <v>0</v>
      </c>
      <c r="AD763" t="s">
        <v>423</v>
      </c>
      <c r="AE763" t="s">
        <v>423</v>
      </c>
      <c r="AF763">
        <v>19</v>
      </c>
      <c r="AG763">
        <v>19</v>
      </c>
      <c r="AH763" s="9">
        <f t="shared" ref="AH763:AH826" si="21">AH579</f>
        <v>0.57099999999999995</v>
      </c>
    </row>
    <row r="764" spans="1:34" x14ac:dyDescent="0.3">
      <c r="A764">
        <v>2019</v>
      </c>
      <c r="B764">
        <v>2302107</v>
      </c>
      <c r="C764" t="s">
        <v>28</v>
      </c>
      <c r="D764" t="s">
        <v>214</v>
      </c>
      <c r="E764" t="s">
        <v>419</v>
      </c>
      <c r="F764">
        <v>34726</v>
      </c>
      <c r="O764">
        <v>769157.27</v>
      </c>
      <c r="P764">
        <v>1.04</v>
      </c>
      <c r="Q764">
        <f t="shared" si="20"/>
        <v>22.15</v>
      </c>
      <c r="R764">
        <f>ROUND(Q764*VLOOKUP(A764,IPCA!$D$2:$F$6,3,0),2)</f>
        <v>28.29</v>
      </c>
      <c r="Z764">
        <v>7</v>
      </c>
      <c r="AA764">
        <v>60</v>
      </c>
      <c r="AB764">
        <v>76457.38</v>
      </c>
      <c r="AC764">
        <v>97655.54</v>
      </c>
      <c r="AD764">
        <v>1274.29</v>
      </c>
      <c r="AE764">
        <v>1627.59</v>
      </c>
      <c r="AF764">
        <v>120</v>
      </c>
      <c r="AG764">
        <v>180</v>
      </c>
      <c r="AH764" s="9">
        <f t="shared" si="21"/>
        <v>0.61899999999999999</v>
      </c>
    </row>
    <row r="765" spans="1:34" x14ac:dyDescent="0.3">
      <c r="A765">
        <v>2019</v>
      </c>
      <c r="B765">
        <v>2302206</v>
      </c>
      <c r="C765" t="s">
        <v>29</v>
      </c>
      <c r="D765" t="s">
        <v>215</v>
      </c>
      <c r="E765" t="s">
        <v>428</v>
      </c>
      <c r="F765">
        <v>52076</v>
      </c>
      <c r="O765">
        <v>60316.41</v>
      </c>
      <c r="P765">
        <v>0.05</v>
      </c>
      <c r="Q765">
        <f t="shared" si="20"/>
        <v>1.1599999999999999</v>
      </c>
      <c r="R765">
        <f>ROUND(Q765*VLOOKUP(A765,IPCA!$D$2:$F$6,3,0),2)</f>
        <v>1.48</v>
      </c>
      <c r="Z765">
        <v>1</v>
      </c>
      <c r="AA765">
        <v>61</v>
      </c>
      <c r="AB765">
        <v>66894.78</v>
      </c>
      <c r="AC765">
        <v>85441.66</v>
      </c>
      <c r="AD765">
        <v>1096.6400000000001</v>
      </c>
      <c r="AE765">
        <v>1400.68</v>
      </c>
      <c r="AF765">
        <v>83</v>
      </c>
      <c r="AG765">
        <v>144</v>
      </c>
      <c r="AH765" s="9">
        <f t="shared" si="21"/>
        <v>0.63800000000000001</v>
      </c>
    </row>
    <row r="766" spans="1:34" x14ac:dyDescent="0.3">
      <c r="A766">
        <v>2019</v>
      </c>
      <c r="B766">
        <v>2302305</v>
      </c>
      <c r="C766" t="s">
        <v>30</v>
      </c>
      <c r="D766" t="s">
        <v>216</v>
      </c>
      <c r="E766" t="s">
        <v>420</v>
      </c>
      <c r="F766">
        <v>32259</v>
      </c>
      <c r="O766">
        <v>190981.35</v>
      </c>
      <c r="P766">
        <v>0.3</v>
      </c>
      <c r="Q766">
        <f t="shared" si="20"/>
        <v>5.92</v>
      </c>
      <c r="R766">
        <f>ROUND(Q766*VLOOKUP(A766,IPCA!$D$2:$F$6,3,0),2)</f>
        <v>7.56</v>
      </c>
      <c r="Z766">
        <v>10</v>
      </c>
      <c r="AA766">
        <v>9</v>
      </c>
      <c r="AB766">
        <v>7320.09</v>
      </c>
      <c r="AC766">
        <v>9349.6200000000008</v>
      </c>
      <c r="AD766">
        <v>813.34</v>
      </c>
      <c r="AE766">
        <v>1038.8499999999999</v>
      </c>
      <c r="AF766">
        <v>54</v>
      </c>
      <c r="AG766">
        <v>63</v>
      </c>
      <c r="AH766" s="9">
        <f t="shared" si="21"/>
        <v>0.623</v>
      </c>
    </row>
    <row r="767" spans="1:34" x14ac:dyDescent="0.3">
      <c r="A767">
        <v>2019</v>
      </c>
      <c r="B767">
        <v>2302404</v>
      </c>
      <c r="C767" t="s">
        <v>31</v>
      </c>
      <c r="D767" t="s">
        <v>217</v>
      </c>
      <c r="E767" t="s">
        <v>431</v>
      </c>
      <c r="F767">
        <v>50913</v>
      </c>
      <c r="O767">
        <v>983040.42</v>
      </c>
      <c r="P767">
        <v>0.93</v>
      </c>
      <c r="Q767">
        <f t="shared" si="20"/>
        <v>19.309999999999999</v>
      </c>
      <c r="R767">
        <f>ROUND(Q767*VLOOKUP(A767,IPCA!$D$2:$F$6,3,0),2)</f>
        <v>24.66</v>
      </c>
      <c r="Z767">
        <v>11</v>
      </c>
      <c r="AA767">
        <v>19</v>
      </c>
      <c r="AB767">
        <v>18286.46</v>
      </c>
      <c r="AC767">
        <v>23356.46</v>
      </c>
      <c r="AD767">
        <v>962.45</v>
      </c>
      <c r="AE767">
        <v>1229.29</v>
      </c>
      <c r="AF767">
        <v>91</v>
      </c>
      <c r="AG767">
        <v>110</v>
      </c>
      <c r="AH767" s="9">
        <f t="shared" si="21"/>
        <v>0.59799999999999998</v>
      </c>
    </row>
    <row r="768" spans="1:34" x14ac:dyDescent="0.3">
      <c r="A768">
        <v>2019</v>
      </c>
      <c r="B768">
        <v>2302503</v>
      </c>
      <c r="C768" t="s">
        <v>32</v>
      </c>
      <c r="D768" t="s">
        <v>218</v>
      </c>
      <c r="E768" t="s">
        <v>418</v>
      </c>
      <c r="F768">
        <v>49543</v>
      </c>
      <c r="O768">
        <v>1230830.57</v>
      </c>
      <c r="P768">
        <v>0.87</v>
      </c>
      <c r="Q768">
        <f t="shared" si="20"/>
        <v>24.84</v>
      </c>
      <c r="R768">
        <f>ROUND(Q768*VLOOKUP(A768,IPCA!$D$2:$F$6,3,0),2)</f>
        <v>31.73</v>
      </c>
      <c r="Z768">
        <v>24</v>
      </c>
      <c r="AA768">
        <v>23</v>
      </c>
      <c r="AB768">
        <v>25616.66</v>
      </c>
      <c r="AC768">
        <v>32719</v>
      </c>
      <c r="AD768">
        <v>1113.77</v>
      </c>
      <c r="AE768">
        <v>1422.57</v>
      </c>
      <c r="AF768">
        <v>98</v>
      </c>
      <c r="AG768">
        <v>121</v>
      </c>
      <c r="AH768" s="9">
        <f t="shared" si="21"/>
        <v>0.64700000000000002</v>
      </c>
    </row>
    <row r="769" spans="1:34" x14ac:dyDescent="0.3">
      <c r="A769">
        <v>2019</v>
      </c>
      <c r="B769">
        <v>2302602</v>
      </c>
      <c r="C769" t="s">
        <v>33</v>
      </c>
      <c r="D769" t="s">
        <v>219</v>
      </c>
      <c r="E769" t="s">
        <v>420</v>
      </c>
      <c r="F769">
        <v>61768</v>
      </c>
      <c r="O769">
        <v>1906269.5</v>
      </c>
      <c r="P769">
        <v>1.2</v>
      </c>
      <c r="Q769">
        <f t="shared" si="20"/>
        <v>30.86</v>
      </c>
      <c r="R769">
        <f>ROUND(Q769*VLOOKUP(A769,IPCA!$D$2:$F$6,3,0),2)</f>
        <v>39.42</v>
      </c>
      <c r="Z769">
        <v>16</v>
      </c>
      <c r="AA769">
        <v>38</v>
      </c>
      <c r="AB769">
        <v>39668.14</v>
      </c>
      <c r="AC769">
        <v>50666.31</v>
      </c>
      <c r="AD769">
        <v>1043.9000000000001</v>
      </c>
      <c r="AE769">
        <v>1333.32</v>
      </c>
      <c r="AF769">
        <v>215</v>
      </c>
      <c r="AG769">
        <v>253</v>
      </c>
      <c r="AH769" s="9">
        <f t="shared" si="21"/>
        <v>0.62</v>
      </c>
    </row>
    <row r="770" spans="1:34" x14ac:dyDescent="0.3">
      <c r="A770">
        <v>2019</v>
      </c>
      <c r="B770">
        <v>2302701</v>
      </c>
      <c r="C770" t="s">
        <v>34</v>
      </c>
      <c r="D770" t="s">
        <v>220</v>
      </c>
      <c r="E770" t="s">
        <v>418</v>
      </c>
      <c r="F770">
        <v>25462</v>
      </c>
      <c r="O770">
        <v>906502.78</v>
      </c>
      <c r="P770">
        <v>1.4</v>
      </c>
      <c r="Q770">
        <f t="shared" si="20"/>
        <v>35.6</v>
      </c>
      <c r="R770">
        <f>ROUND(Q770*VLOOKUP(A770,IPCA!$D$2:$F$6,3,0),2)</f>
        <v>45.47</v>
      </c>
      <c r="Z770">
        <v>5</v>
      </c>
      <c r="AA770">
        <v>12</v>
      </c>
      <c r="AB770">
        <v>14988.84</v>
      </c>
      <c r="AC770">
        <v>19144.560000000001</v>
      </c>
      <c r="AD770">
        <v>1249.07</v>
      </c>
      <c r="AE770">
        <v>1595.38</v>
      </c>
      <c r="AF770">
        <v>72</v>
      </c>
      <c r="AG770">
        <v>84</v>
      </c>
      <c r="AH770" s="9">
        <f t="shared" si="21"/>
        <v>0.63</v>
      </c>
    </row>
    <row r="771" spans="1:34" x14ac:dyDescent="0.3">
      <c r="A771">
        <v>2019</v>
      </c>
      <c r="B771">
        <v>2302800</v>
      </c>
      <c r="C771" t="s">
        <v>35</v>
      </c>
      <c r="D771" t="s">
        <v>221</v>
      </c>
      <c r="E771" t="s">
        <v>431</v>
      </c>
      <c r="F771">
        <v>73930</v>
      </c>
      <c r="O771">
        <v>15680.54</v>
      </c>
      <c r="P771">
        <v>0.01</v>
      </c>
      <c r="Q771">
        <f t="shared" ref="Q771:Q834" si="22">ROUND(O771/F771,2)</f>
        <v>0.21</v>
      </c>
      <c r="R771">
        <f>ROUND(Q771*VLOOKUP(A771,IPCA!$D$2:$F$6,3,0),2)</f>
        <v>0.27</v>
      </c>
      <c r="Z771">
        <v>30</v>
      </c>
      <c r="AA771">
        <v>87</v>
      </c>
      <c r="AB771">
        <v>93104.16</v>
      </c>
      <c r="AC771">
        <v>118917.71</v>
      </c>
      <c r="AD771">
        <v>1070.1600000000001</v>
      </c>
      <c r="AE771">
        <v>1366.87</v>
      </c>
      <c r="AF771">
        <v>205</v>
      </c>
      <c r="AG771">
        <v>292</v>
      </c>
      <c r="AH771" s="9">
        <f t="shared" si="21"/>
        <v>0.61199999999999999</v>
      </c>
    </row>
    <row r="772" spans="1:34" x14ac:dyDescent="0.3">
      <c r="A772">
        <v>2019</v>
      </c>
      <c r="B772">
        <v>2302909</v>
      </c>
      <c r="C772" t="s">
        <v>36</v>
      </c>
      <c r="D772" t="s">
        <v>222</v>
      </c>
      <c r="E772" t="s">
        <v>419</v>
      </c>
      <c r="F772">
        <v>17182</v>
      </c>
      <c r="O772">
        <v>0</v>
      </c>
      <c r="P772">
        <v>0</v>
      </c>
      <c r="Q772">
        <f t="shared" si="22"/>
        <v>0</v>
      </c>
      <c r="R772">
        <f>ROUND(Q772*VLOOKUP(A772,IPCA!$D$2:$F$6,3,0),2)</f>
        <v>0</v>
      </c>
      <c r="Z772">
        <v>2</v>
      </c>
      <c r="AA772">
        <v>52</v>
      </c>
      <c r="AB772">
        <v>55755.11</v>
      </c>
      <c r="AC772">
        <v>71213.47</v>
      </c>
      <c r="AD772">
        <v>1072.21</v>
      </c>
      <c r="AE772">
        <v>1369.49</v>
      </c>
      <c r="AF772">
        <v>29</v>
      </c>
      <c r="AG772">
        <v>81</v>
      </c>
      <c r="AH772" s="9">
        <f t="shared" si="21"/>
        <v>0.61099999999999999</v>
      </c>
    </row>
    <row r="773" spans="1:34" x14ac:dyDescent="0.3">
      <c r="A773">
        <v>2019</v>
      </c>
      <c r="B773">
        <v>2303006</v>
      </c>
      <c r="C773" t="s">
        <v>37</v>
      </c>
      <c r="D773" t="s">
        <v>223</v>
      </c>
      <c r="E773" t="s">
        <v>431</v>
      </c>
      <c r="F773">
        <v>17205</v>
      </c>
      <c r="O773">
        <v>1150132.1399999999</v>
      </c>
      <c r="P773">
        <v>2.04</v>
      </c>
      <c r="Q773">
        <f t="shared" si="22"/>
        <v>66.849999999999994</v>
      </c>
      <c r="R773">
        <f>ROUND(Q773*VLOOKUP(A773,IPCA!$D$2:$F$6,3,0),2)</f>
        <v>85.38</v>
      </c>
      <c r="Z773">
        <v>1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11</v>
      </c>
      <c r="AG773">
        <v>12</v>
      </c>
      <c r="AH773" s="9">
        <f t="shared" si="21"/>
        <v>0.59199999999999997</v>
      </c>
    </row>
    <row r="774" spans="1:34" x14ac:dyDescent="0.3">
      <c r="A774">
        <v>2019</v>
      </c>
      <c r="B774">
        <v>2303105</v>
      </c>
      <c r="C774" t="s">
        <v>38</v>
      </c>
      <c r="D774" t="s">
        <v>224</v>
      </c>
      <c r="E774" t="s">
        <v>424</v>
      </c>
      <c r="F774">
        <v>17722</v>
      </c>
      <c r="O774">
        <v>930525.95</v>
      </c>
      <c r="P774">
        <v>1.6</v>
      </c>
      <c r="Q774">
        <f t="shared" si="22"/>
        <v>52.51</v>
      </c>
      <c r="R774">
        <f>ROUND(Q774*VLOOKUP(A774,IPCA!$D$2:$F$6,3,0),2)</f>
        <v>67.069999999999993</v>
      </c>
      <c r="Z774">
        <v>4</v>
      </c>
      <c r="AA774">
        <v>1</v>
      </c>
      <c r="AB774">
        <v>499</v>
      </c>
      <c r="AC774">
        <v>637.35</v>
      </c>
      <c r="AD774">
        <v>499</v>
      </c>
      <c r="AE774">
        <v>637.35</v>
      </c>
      <c r="AF774">
        <v>28</v>
      </c>
      <c r="AG774">
        <v>29</v>
      </c>
      <c r="AH774" s="9">
        <f t="shared" si="21"/>
        <v>0.59599999999999997</v>
      </c>
    </row>
    <row r="775" spans="1:34" x14ac:dyDescent="0.3">
      <c r="A775">
        <v>2019</v>
      </c>
      <c r="B775">
        <v>2303204</v>
      </c>
      <c r="C775" t="s">
        <v>39</v>
      </c>
      <c r="D775" t="s">
        <v>225</v>
      </c>
      <c r="E775" t="s">
        <v>418</v>
      </c>
      <c r="F775">
        <v>26296</v>
      </c>
      <c r="O775">
        <v>530409.5</v>
      </c>
      <c r="P775">
        <v>0.8</v>
      </c>
      <c r="Q775">
        <f t="shared" si="22"/>
        <v>20.170000000000002</v>
      </c>
      <c r="R775">
        <f>ROUND(Q775*VLOOKUP(A775,IPCA!$D$2:$F$6,3,0),2)</f>
        <v>25.76</v>
      </c>
      <c r="Z775">
        <v>4</v>
      </c>
      <c r="AA775">
        <v>8</v>
      </c>
      <c r="AB775">
        <v>8814.83</v>
      </c>
      <c r="AC775">
        <v>11258.78</v>
      </c>
      <c r="AD775">
        <v>1101.8499999999999</v>
      </c>
      <c r="AE775">
        <v>1407.35</v>
      </c>
      <c r="AF775">
        <v>51</v>
      </c>
      <c r="AG775">
        <v>59</v>
      </c>
      <c r="AH775" s="9">
        <f t="shared" si="21"/>
        <v>0.57799999999999996</v>
      </c>
    </row>
    <row r="776" spans="1:34" x14ac:dyDescent="0.3">
      <c r="A776">
        <v>2019</v>
      </c>
      <c r="B776">
        <v>2303303</v>
      </c>
      <c r="C776" t="s">
        <v>40</v>
      </c>
      <c r="D776" t="s">
        <v>226</v>
      </c>
      <c r="E776" t="s">
        <v>421</v>
      </c>
      <c r="F776">
        <v>17330</v>
      </c>
      <c r="O776">
        <v>256270</v>
      </c>
      <c r="P776">
        <v>0.53</v>
      </c>
      <c r="Q776">
        <f t="shared" si="22"/>
        <v>14.79</v>
      </c>
      <c r="R776">
        <f>ROUND(Q776*VLOOKUP(A776,IPCA!$D$2:$F$6,3,0),2)</f>
        <v>18.89</v>
      </c>
      <c r="Z776">
        <v>2</v>
      </c>
      <c r="AA776">
        <v>2</v>
      </c>
      <c r="AB776">
        <v>2104.63</v>
      </c>
      <c r="AC776">
        <v>2688.15</v>
      </c>
      <c r="AD776">
        <v>1052.32</v>
      </c>
      <c r="AE776">
        <v>1344.08</v>
      </c>
      <c r="AF776">
        <v>21</v>
      </c>
      <c r="AG776">
        <v>23</v>
      </c>
      <c r="AH776" s="9">
        <f t="shared" si="21"/>
        <v>0.59699999999999998</v>
      </c>
    </row>
    <row r="777" spans="1:34" x14ac:dyDescent="0.3">
      <c r="A777">
        <v>2019</v>
      </c>
      <c r="B777">
        <v>2303402</v>
      </c>
      <c r="C777" t="s">
        <v>41</v>
      </c>
      <c r="D777" t="s">
        <v>227</v>
      </c>
      <c r="E777" t="s">
        <v>432</v>
      </c>
      <c r="F777">
        <v>17041</v>
      </c>
      <c r="O777">
        <v>530397</v>
      </c>
      <c r="P777">
        <v>1.22</v>
      </c>
      <c r="Q777">
        <f t="shared" si="22"/>
        <v>31.12</v>
      </c>
      <c r="R777">
        <f>ROUND(Q777*VLOOKUP(A777,IPCA!$D$2:$F$6,3,0),2)</f>
        <v>39.75</v>
      </c>
      <c r="Z777">
        <v>2</v>
      </c>
      <c r="AA777">
        <v>6</v>
      </c>
      <c r="AB777">
        <v>6581.63</v>
      </c>
      <c r="AC777">
        <v>8406.42</v>
      </c>
      <c r="AD777">
        <v>1096.94</v>
      </c>
      <c r="AE777">
        <v>1401.07</v>
      </c>
      <c r="AF777">
        <v>29</v>
      </c>
      <c r="AG777">
        <v>35</v>
      </c>
      <c r="AH777" s="9">
        <f t="shared" si="21"/>
        <v>0.59299999999999997</v>
      </c>
    </row>
    <row r="778" spans="1:34" x14ac:dyDescent="0.3">
      <c r="A778">
        <v>2019</v>
      </c>
      <c r="B778">
        <v>2303501</v>
      </c>
      <c r="C778" t="s">
        <v>42</v>
      </c>
      <c r="D778" t="s">
        <v>228</v>
      </c>
      <c r="E778" t="s">
        <v>427</v>
      </c>
      <c r="F778">
        <v>70960</v>
      </c>
      <c r="O778">
        <v>184768.47</v>
      </c>
      <c r="P778">
        <v>0.11</v>
      </c>
      <c r="Q778">
        <f t="shared" si="22"/>
        <v>2.6</v>
      </c>
      <c r="R778">
        <f>ROUND(Q778*VLOOKUP(A778,IPCA!$D$2:$F$6,3,0),2)</f>
        <v>3.32</v>
      </c>
      <c r="Z778">
        <v>18</v>
      </c>
      <c r="AA778">
        <v>21</v>
      </c>
      <c r="AB778">
        <v>22024.53</v>
      </c>
      <c r="AC778">
        <v>28130.93</v>
      </c>
      <c r="AD778">
        <v>1048.79</v>
      </c>
      <c r="AE778">
        <v>1339.57</v>
      </c>
      <c r="AF778">
        <v>175</v>
      </c>
      <c r="AG778">
        <v>196</v>
      </c>
      <c r="AH778" s="9">
        <f t="shared" si="21"/>
        <v>0.64600000000000002</v>
      </c>
    </row>
    <row r="779" spans="1:34" x14ac:dyDescent="0.3">
      <c r="A779">
        <v>2019</v>
      </c>
      <c r="B779">
        <v>2303600</v>
      </c>
      <c r="C779" t="s">
        <v>43</v>
      </c>
      <c r="D779" t="s">
        <v>229</v>
      </c>
      <c r="E779" t="s">
        <v>421</v>
      </c>
      <c r="F779">
        <v>11906</v>
      </c>
      <c r="O779">
        <v>113562</v>
      </c>
      <c r="P779">
        <v>0.28999999999999998</v>
      </c>
      <c r="Q779">
        <f t="shared" si="22"/>
        <v>9.5399999999999991</v>
      </c>
      <c r="R779">
        <f>ROUND(Q779*VLOOKUP(A779,IPCA!$D$2:$F$6,3,0),2)</f>
        <v>12.19</v>
      </c>
      <c r="Z779">
        <v>5</v>
      </c>
      <c r="AA779">
        <v>0</v>
      </c>
      <c r="AB779">
        <v>0</v>
      </c>
      <c r="AC779">
        <v>0</v>
      </c>
      <c r="AD779" t="s">
        <v>423</v>
      </c>
      <c r="AE779" t="s">
        <v>423</v>
      </c>
      <c r="AF779">
        <v>5</v>
      </c>
      <c r="AG779">
        <v>5</v>
      </c>
      <c r="AH779" s="9">
        <f t="shared" si="21"/>
        <v>0.61799999999999999</v>
      </c>
    </row>
    <row r="780" spans="1:34" x14ac:dyDescent="0.3">
      <c r="A780">
        <v>2019</v>
      </c>
      <c r="B780">
        <v>2303659</v>
      </c>
      <c r="C780" t="s">
        <v>44</v>
      </c>
      <c r="D780" t="s">
        <v>230</v>
      </c>
      <c r="E780" t="s">
        <v>429</v>
      </c>
      <c r="F780">
        <v>10286</v>
      </c>
      <c r="O780">
        <v>799593.4</v>
      </c>
      <c r="P780">
        <v>2.2000000000000002</v>
      </c>
      <c r="Q780">
        <f t="shared" si="22"/>
        <v>77.739999999999995</v>
      </c>
      <c r="R780">
        <f>ROUND(Q780*VLOOKUP(A780,IPCA!$D$2:$F$6,3,0),2)</f>
        <v>99.29</v>
      </c>
      <c r="Z780">
        <v>0</v>
      </c>
      <c r="AA780">
        <v>0</v>
      </c>
      <c r="AB780">
        <v>0</v>
      </c>
      <c r="AC780">
        <v>0</v>
      </c>
      <c r="AD780" t="s">
        <v>423</v>
      </c>
      <c r="AE780" t="s">
        <v>423</v>
      </c>
      <c r="AF780">
        <v>6</v>
      </c>
      <c r="AG780">
        <v>6</v>
      </c>
      <c r="AH780" s="9">
        <f t="shared" si="21"/>
        <v>0.60899999999999999</v>
      </c>
    </row>
    <row r="781" spans="1:34" x14ac:dyDescent="0.3">
      <c r="A781">
        <v>2019</v>
      </c>
      <c r="B781">
        <v>2303709</v>
      </c>
      <c r="C781" t="s">
        <v>45</v>
      </c>
      <c r="D781" t="s">
        <v>231</v>
      </c>
      <c r="E781" t="s">
        <v>427</v>
      </c>
      <c r="F781">
        <v>346349</v>
      </c>
      <c r="O781">
        <v>1328217.74</v>
      </c>
      <c r="P781">
        <v>0.18</v>
      </c>
      <c r="Q781">
        <f t="shared" si="22"/>
        <v>3.83</v>
      </c>
      <c r="R781">
        <f>ROUND(Q781*VLOOKUP(A781,IPCA!$D$2:$F$6,3,0),2)</f>
        <v>4.8899999999999997</v>
      </c>
      <c r="Z781">
        <v>68</v>
      </c>
      <c r="AA781">
        <v>257</v>
      </c>
      <c r="AB781">
        <v>322256.15000000002</v>
      </c>
      <c r="AC781">
        <v>411603.13</v>
      </c>
      <c r="AD781">
        <v>1253.9100000000001</v>
      </c>
      <c r="AE781">
        <v>1601.57</v>
      </c>
      <c r="AF781">
        <v>1452</v>
      </c>
      <c r="AG781">
        <v>1709</v>
      </c>
      <c r="AH781" s="9">
        <f t="shared" si="21"/>
        <v>0.68200000000000005</v>
      </c>
    </row>
    <row r="782" spans="1:34" x14ac:dyDescent="0.3">
      <c r="A782">
        <v>2019</v>
      </c>
      <c r="B782">
        <v>2303808</v>
      </c>
      <c r="C782" t="s">
        <v>46</v>
      </c>
      <c r="D782" t="s">
        <v>232</v>
      </c>
      <c r="E782" t="s">
        <v>421</v>
      </c>
      <c r="F782">
        <v>22931</v>
      </c>
      <c r="O782">
        <v>294372.63</v>
      </c>
      <c r="P782">
        <v>0.52</v>
      </c>
      <c r="Q782">
        <f t="shared" si="22"/>
        <v>12.84</v>
      </c>
      <c r="R782">
        <f>ROUND(Q782*VLOOKUP(A782,IPCA!$D$2:$F$6,3,0),2)</f>
        <v>16.399999999999999</v>
      </c>
      <c r="Z782">
        <v>3</v>
      </c>
      <c r="AA782">
        <v>9</v>
      </c>
      <c r="AB782">
        <v>8743.14</v>
      </c>
      <c r="AC782">
        <v>11167.22</v>
      </c>
      <c r="AD782">
        <v>971.46</v>
      </c>
      <c r="AE782">
        <v>1240.8</v>
      </c>
      <c r="AF782">
        <v>26</v>
      </c>
      <c r="AG782">
        <v>35</v>
      </c>
      <c r="AH782" s="9">
        <f t="shared" si="21"/>
        <v>0.627</v>
      </c>
    </row>
    <row r="783" spans="1:34" x14ac:dyDescent="0.3">
      <c r="A783">
        <v>2019</v>
      </c>
      <c r="B783">
        <v>2303907</v>
      </c>
      <c r="C783" t="s">
        <v>47</v>
      </c>
      <c r="D783" t="s">
        <v>233</v>
      </c>
      <c r="E783" t="s">
        <v>420</v>
      </c>
      <c r="F783">
        <v>12499</v>
      </c>
      <c r="O783">
        <v>50292</v>
      </c>
      <c r="P783">
        <v>0.16</v>
      </c>
      <c r="Q783">
        <f t="shared" si="22"/>
        <v>4.0199999999999996</v>
      </c>
      <c r="R783">
        <f>ROUND(Q783*VLOOKUP(A783,IPCA!$D$2:$F$6,3,0),2)</f>
        <v>5.13</v>
      </c>
      <c r="Z783">
        <v>2</v>
      </c>
      <c r="AA783">
        <v>1</v>
      </c>
      <c r="AB783">
        <v>1079.78</v>
      </c>
      <c r="AC783">
        <v>1379.15</v>
      </c>
      <c r="AD783">
        <v>1079.78</v>
      </c>
      <c r="AE783">
        <v>1379.15</v>
      </c>
      <c r="AF783">
        <v>9</v>
      </c>
      <c r="AG783">
        <v>10</v>
      </c>
      <c r="AH783" s="9">
        <f t="shared" si="21"/>
        <v>0.58599999999999997</v>
      </c>
    </row>
    <row r="784" spans="1:34" x14ac:dyDescent="0.3">
      <c r="A784">
        <v>2019</v>
      </c>
      <c r="B784">
        <v>2303931</v>
      </c>
      <c r="C784" t="s">
        <v>48</v>
      </c>
      <c r="D784" t="s">
        <v>234</v>
      </c>
      <c r="E784" t="s">
        <v>430</v>
      </c>
      <c r="F784">
        <v>12293</v>
      </c>
      <c r="O784">
        <v>442324.92</v>
      </c>
      <c r="P784">
        <v>1.24</v>
      </c>
      <c r="Q784">
        <f t="shared" si="22"/>
        <v>35.979999999999997</v>
      </c>
      <c r="R784">
        <f>ROUND(Q784*VLOOKUP(A784,IPCA!$D$2:$F$6,3,0),2)</f>
        <v>45.96</v>
      </c>
      <c r="Z784">
        <v>1</v>
      </c>
      <c r="AA784">
        <v>0</v>
      </c>
      <c r="AB784">
        <v>0</v>
      </c>
      <c r="AC784">
        <v>0</v>
      </c>
      <c r="AD784" t="s">
        <v>423</v>
      </c>
      <c r="AE784" t="s">
        <v>423</v>
      </c>
      <c r="AF784">
        <v>8</v>
      </c>
      <c r="AG784">
        <v>8</v>
      </c>
      <c r="AH784" s="9">
        <f t="shared" si="21"/>
        <v>0.58499999999999996</v>
      </c>
    </row>
    <row r="785" spans="1:34" x14ac:dyDescent="0.3">
      <c r="A785">
        <v>2019</v>
      </c>
      <c r="B785">
        <v>2303956</v>
      </c>
      <c r="C785" t="s">
        <v>49</v>
      </c>
      <c r="D785" t="s">
        <v>235</v>
      </c>
      <c r="E785" t="s">
        <v>427</v>
      </c>
      <c r="F785">
        <v>20061</v>
      </c>
      <c r="O785">
        <v>528177.53</v>
      </c>
      <c r="P785">
        <v>0.93</v>
      </c>
      <c r="Q785">
        <f t="shared" si="22"/>
        <v>26.33</v>
      </c>
      <c r="R785">
        <f>ROUND(Q785*VLOOKUP(A785,IPCA!$D$2:$F$6,3,0),2)</f>
        <v>33.630000000000003</v>
      </c>
      <c r="Z785">
        <v>6</v>
      </c>
      <c r="AA785">
        <v>20</v>
      </c>
      <c r="AB785">
        <v>22059.46</v>
      </c>
      <c r="AC785">
        <v>28175.55</v>
      </c>
      <c r="AD785">
        <v>1102.97</v>
      </c>
      <c r="AE785">
        <v>1408.78</v>
      </c>
      <c r="AF785">
        <v>36</v>
      </c>
      <c r="AG785">
        <v>56</v>
      </c>
      <c r="AH785" s="9">
        <f t="shared" si="21"/>
        <v>0.60399999999999998</v>
      </c>
    </row>
    <row r="786" spans="1:34" x14ac:dyDescent="0.3">
      <c r="A786">
        <v>2019</v>
      </c>
      <c r="B786">
        <v>2304004</v>
      </c>
      <c r="C786" t="s">
        <v>50</v>
      </c>
      <c r="D786" t="s">
        <v>236</v>
      </c>
      <c r="E786" t="s">
        <v>424</v>
      </c>
      <c r="F786">
        <v>21149</v>
      </c>
      <c r="O786">
        <v>0</v>
      </c>
      <c r="P786">
        <v>0</v>
      </c>
      <c r="Q786">
        <f t="shared" si="22"/>
        <v>0</v>
      </c>
      <c r="R786">
        <f>ROUND(Q786*VLOOKUP(A786,IPCA!$D$2:$F$6,3,0),2)</f>
        <v>0</v>
      </c>
      <c r="Z786">
        <v>3</v>
      </c>
      <c r="AA786">
        <v>0</v>
      </c>
      <c r="AB786">
        <v>0</v>
      </c>
      <c r="AC786">
        <v>0</v>
      </c>
      <c r="AD786" t="s">
        <v>423</v>
      </c>
      <c r="AE786" t="s">
        <v>423</v>
      </c>
      <c r="AF786">
        <v>26</v>
      </c>
      <c r="AG786">
        <v>26</v>
      </c>
      <c r="AH786" s="9">
        <f t="shared" si="21"/>
        <v>0.61</v>
      </c>
    </row>
    <row r="787" spans="1:34" x14ac:dyDescent="0.3">
      <c r="A787">
        <v>2019</v>
      </c>
      <c r="B787">
        <v>2304103</v>
      </c>
      <c r="C787" t="s">
        <v>51</v>
      </c>
      <c r="D787" t="s">
        <v>237</v>
      </c>
      <c r="E787" t="s">
        <v>429</v>
      </c>
      <c r="F787">
        <v>75481</v>
      </c>
      <c r="O787">
        <v>328525</v>
      </c>
      <c r="P787">
        <v>0.19</v>
      </c>
      <c r="Q787">
        <f t="shared" si="22"/>
        <v>4.3499999999999996</v>
      </c>
      <c r="R787">
        <f>ROUND(Q787*VLOOKUP(A787,IPCA!$D$2:$F$6,3,0),2)</f>
        <v>5.56</v>
      </c>
      <c r="Z787">
        <v>25</v>
      </c>
      <c r="AA787">
        <v>74</v>
      </c>
      <c r="AB787">
        <v>86839.08</v>
      </c>
      <c r="AC787">
        <v>110915.61</v>
      </c>
      <c r="AD787">
        <v>1173.5</v>
      </c>
      <c r="AE787">
        <v>1498.86</v>
      </c>
      <c r="AF787">
        <v>209</v>
      </c>
      <c r="AG787">
        <v>283</v>
      </c>
      <c r="AH787" s="9">
        <f t="shared" si="21"/>
        <v>0.64400000000000002</v>
      </c>
    </row>
    <row r="788" spans="1:34" x14ac:dyDescent="0.3">
      <c r="A788">
        <v>2019</v>
      </c>
      <c r="B788">
        <v>2304202</v>
      </c>
      <c r="C788" t="s">
        <v>52</v>
      </c>
      <c r="D788" t="s">
        <v>238</v>
      </c>
      <c r="E788" t="s">
        <v>418</v>
      </c>
      <c r="F788">
        <v>128527</v>
      </c>
      <c r="O788">
        <v>3071418.76</v>
      </c>
      <c r="P788">
        <v>1</v>
      </c>
      <c r="Q788">
        <f t="shared" si="22"/>
        <v>23.9</v>
      </c>
      <c r="R788">
        <f>ROUND(Q788*VLOOKUP(A788,IPCA!$D$2:$F$6,3,0),2)</f>
        <v>30.53</v>
      </c>
      <c r="Z788">
        <v>61</v>
      </c>
      <c r="AA788">
        <v>189</v>
      </c>
      <c r="AB788">
        <v>209402.98</v>
      </c>
      <c r="AC788">
        <v>267460.90999999997</v>
      </c>
      <c r="AD788">
        <v>1107.95</v>
      </c>
      <c r="AE788">
        <v>1415.14</v>
      </c>
      <c r="AF788">
        <v>529</v>
      </c>
      <c r="AG788">
        <v>718</v>
      </c>
      <c r="AH788" s="9">
        <f t="shared" si="21"/>
        <v>0.71299999999999997</v>
      </c>
    </row>
    <row r="789" spans="1:34" x14ac:dyDescent="0.3">
      <c r="A789">
        <v>2019</v>
      </c>
      <c r="B789">
        <v>2304236</v>
      </c>
      <c r="C789" t="s">
        <v>53</v>
      </c>
      <c r="D789" t="s">
        <v>239</v>
      </c>
      <c r="E789" t="s">
        <v>432</v>
      </c>
      <c r="F789">
        <v>17377</v>
      </c>
      <c r="O789">
        <v>1044846.31</v>
      </c>
      <c r="P789">
        <v>2.21</v>
      </c>
      <c r="Q789">
        <f t="shared" si="22"/>
        <v>60.13</v>
      </c>
      <c r="R789">
        <f>ROUND(Q789*VLOOKUP(A789,IPCA!$D$2:$F$6,3,0),2)</f>
        <v>76.8</v>
      </c>
      <c r="Z789">
        <v>4</v>
      </c>
      <c r="AA789">
        <v>4</v>
      </c>
      <c r="AB789">
        <v>3132.6</v>
      </c>
      <c r="AC789">
        <v>4001.13</v>
      </c>
      <c r="AD789">
        <v>783.15</v>
      </c>
      <c r="AE789">
        <v>1000.28</v>
      </c>
      <c r="AF789">
        <v>36</v>
      </c>
      <c r="AG789">
        <v>40</v>
      </c>
      <c r="AH789" s="9">
        <f t="shared" si="21"/>
        <v>0.59</v>
      </c>
    </row>
    <row r="790" spans="1:34" x14ac:dyDescent="0.3">
      <c r="A790">
        <v>2019</v>
      </c>
      <c r="B790">
        <v>2304251</v>
      </c>
      <c r="C790" t="s">
        <v>54</v>
      </c>
      <c r="D790" t="s">
        <v>240</v>
      </c>
      <c r="E790" t="s">
        <v>420</v>
      </c>
      <c r="F790">
        <v>27897</v>
      </c>
      <c r="O790">
        <v>548435.93000000005</v>
      </c>
      <c r="P790">
        <v>0.83</v>
      </c>
      <c r="Q790">
        <f t="shared" si="22"/>
        <v>19.66</v>
      </c>
      <c r="R790">
        <f>ROUND(Q790*VLOOKUP(A790,IPCA!$D$2:$F$6,3,0),2)</f>
        <v>25.11</v>
      </c>
      <c r="Z790">
        <v>9</v>
      </c>
      <c r="AA790">
        <v>24</v>
      </c>
      <c r="AB790">
        <v>27415.73</v>
      </c>
      <c r="AC790">
        <v>35016.870000000003</v>
      </c>
      <c r="AD790">
        <v>1142.32</v>
      </c>
      <c r="AE790">
        <v>1459.04</v>
      </c>
      <c r="AF790">
        <v>111</v>
      </c>
      <c r="AG790">
        <v>135</v>
      </c>
      <c r="AH790" s="9">
        <f t="shared" si="21"/>
        <v>0.63200000000000001</v>
      </c>
    </row>
    <row r="791" spans="1:34" x14ac:dyDescent="0.3">
      <c r="A791">
        <v>2019</v>
      </c>
      <c r="B791">
        <v>2304269</v>
      </c>
      <c r="C791" t="s">
        <v>55</v>
      </c>
      <c r="D791" t="s">
        <v>241</v>
      </c>
      <c r="E791" t="s">
        <v>430</v>
      </c>
      <c r="F791">
        <v>8972</v>
      </c>
      <c r="O791">
        <v>432982.15</v>
      </c>
      <c r="P791">
        <v>1.4</v>
      </c>
      <c r="Q791">
        <f t="shared" si="22"/>
        <v>48.26</v>
      </c>
      <c r="R791">
        <f>ROUND(Q791*VLOOKUP(A791,IPCA!$D$2:$F$6,3,0),2)</f>
        <v>61.64</v>
      </c>
      <c r="Z791">
        <v>1</v>
      </c>
      <c r="AA791">
        <v>11</v>
      </c>
      <c r="AB791">
        <v>10968.65</v>
      </c>
      <c r="AC791">
        <v>14009.76</v>
      </c>
      <c r="AD791">
        <v>997.15</v>
      </c>
      <c r="AE791">
        <v>1273.6099999999999</v>
      </c>
      <c r="AF791">
        <v>14</v>
      </c>
      <c r="AG791">
        <v>25</v>
      </c>
      <c r="AH791" s="9">
        <f t="shared" si="21"/>
        <v>0.60899999999999999</v>
      </c>
    </row>
    <row r="792" spans="1:34" x14ac:dyDescent="0.3">
      <c r="A792">
        <v>2019</v>
      </c>
      <c r="B792">
        <v>2304277</v>
      </c>
      <c r="C792" t="s">
        <v>56</v>
      </c>
      <c r="D792" t="s">
        <v>242</v>
      </c>
      <c r="E792" t="s">
        <v>425</v>
      </c>
      <c r="F792">
        <v>6554</v>
      </c>
      <c r="O792">
        <v>385395.32</v>
      </c>
      <c r="P792">
        <v>1.81</v>
      </c>
      <c r="Q792">
        <f t="shared" si="22"/>
        <v>58.8</v>
      </c>
      <c r="R792">
        <f>ROUND(Q792*VLOOKUP(A792,IPCA!$D$2:$F$6,3,0),2)</f>
        <v>75.099999999999994</v>
      </c>
      <c r="Z792">
        <v>1</v>
      </c>
      <c r="AA792">
        <v>0</v>
      </c>
      <c r="AB792">
        <v>0</v>
      </c>
      <c r="AC792">
        <v>0</v>
      </c>
      <c r="AD792" t="s">
        <v>423</v>
      </c>
      <c r="AE792" t="s">
        <v>423</v>
      </c>
      <c r="AF792">
        <v>6</v>
      </c>
      <c r="AG792">
        <v>6</v>
      </c>
      <c r="AH792" s="9">
        <f t="shared" si="21"/>
        <v>0.61</v>
      </c>
    </row>
    <row r="793" spans="1:34" x14ac:dyDescent="0.3">
      <c r="A793">
        <v>2019</v>
      </c>
      <c r="B793">
        <v>2304285</v>
      </c>
      <c r="C793" t="s">
        <v>57</v>
      </c>
      <c r="D793" t="s">
        <v>243</v>
      </c>
      <c r="E793" t="s">
        <v>427</v>
      </c>
      <c r="F793">
        <v>65823</v>
      </c>
      <c r="O793">
        <v>1854847.75</v>
      </c>
      <c r="P793">
        <v>0.57999999999999996</v>
      </c>
      <c r="Q793">
        <f t="shared" si="22"/>
        <v>28.18</v>
      </c>
      <c r="R793">
        <f>ROUND(Q793*VLOOKUP(A793,IPCA!$D$2:$F$6,3,0),2)</f>
        <v>35.99</v>
      </c>
      <c r="Z793">
        <v>99</v>
      </c>
      <c r="AA793">
        <v>472</v>
      </c>
      <c r="AB793">
        <v>686980.48</v>
      </c>
      <c r="AC793">
        <v>877448.93</v>
      </c>
      <c r="AD793">
        <v>1455.47</v>
      </c>
      <c r="AE793">
        <v>1859</v>
      </c>
      <c r="AF793">
        <v>507</v>
      </c>
      <c r="AG793">
        <v>979</v>
      </c>
      <c r="AH793" s="9">
        <f t="shared" si="21"/>
        <v>0.70099999999999996</v>
      </c>
    </row>
    <row r="794" spans="1:34" x14ac:dyDescent="0.3">
      <c r="A794">
        <v>2019</v>
      </c>
      <c r="B794">
        <v>2304301</v>
      </c>
      <c r="C794" t="s">
        <v>58</v>
      </c>
      <c r="D794" t="s">
        <v>244</v>
      </c>
      <c r="E794" t="s">
        <v>418</v>
      </c>
      <c r="F794">
        <v>18560</v>
      </c>
      <c r="O794">
        <v>142881.15</v>
      </c>
      <c r="P794">
        <v>0.27</v>
      </c>
      <c r="Q794">
        <f t="shared" si="22"/>
        <v>7.7</v>
      </c>
      <c r="R794">
        <f>ROUND(Q794*VLOOKUP(A794,IPCA!$D$2:$F$6,3,0),2)</f>
        <v>9.83</v>
      </c>
      <c r="Z794">
        <v>5</v>
      </c>
      <c r="AA794">
        <v>0</v>
      </c>
      <c r="AB794">
        <v>0</v>
      </c>
      <c r="AC794">
        <v>0</v>
      </c>
      <c r="AD794" t="s">
        <v>423</v>
      </c>
      <c r="AE794" t="s">
        <v>423</v>
      </c>
      <c r="AF794">
        <v>17</v>
      </c>
      <c r="AG794">
        <v>17</v>
      </c>
      <c r="AH794" s="9">
        <f t="shared" si="21"/>
        <v>0.63300000000000001</v>
      </c>
    </row>
    <row r="795" spans="1:34" x14ac:dyDescent="0.3">
      <c r="A795">
        <v>2019</v>
      </c>
      <c r="B795">
        <v>2304350</v>
      </c>
      <c r="C795" t="s">
        <v>59</v>
      </c>
      <c r="D795" t="s">
        <v>245</v>
      </c>
      <c r="E795" t="s">
        <v>424</v>
      </c>
      <c r="F795">
        <v>23504</v>
      </c>
      <c r="O795">
        <v>920350.64</v>
      </c>
      <c r="P795">
        <v>1.7</v>
      </c>
      <c r="Q795">
        <f t="shared" si="22"/>
        <v>39.159999999999997</v>
      </c>
      <c r="R795">
        <f>ROUND(Q795*VLOOKUP(A795,IPCA!$D$2:$F$6,3,0),2)</f>
        <v>50.02</v>
      </c>
      <c r="Z795">
        <v>4</v>
      </c>
      <c r="AA795">
        <v>0</v>
      </c>
      <c r="AB795">
        <v>0</v>
      </c>
      <c r="AC795">
        <v>0</v>
      </c>
      <c r="AD795" t="s">
        <v>423</v>
      </c>
      <c r="AE795" t="s">
        <v>423</v>
      </c>
      <c r="AF795">
        <v>48</v>
      </c>
      <c r="AG795">
        <v>48</v>
      </c>
      <c r="AH795" s="9">
        <f t="shared" si="21"/>
        <v>0.64400000000000002</v>
      </c>
    </row>
    <row r="796" spans="1:34" x14ac:dyDescent="0.3">
      <c r="A796">
        <v>2019</v>
      </c>
      <c r="B796">
        <v>2304400</v>
      </c>
      <c r="C796" t="s">
        <v>60</v>
      </c>
      <c r="D796" t="s">
        <v>246</v>
      </c>
      <c r="E796" t="s">
        <v>427</v>
      </c>
      <c r="F796">
        <v>2436740</v>
      </c>
      <c r="O796">
        <v>71621861.959999993</v>
      </c>
      <c r="P796">
        <v>0.93</v>
      </c>
      <c r="Q796">
        <f t="shared" si="22"/>
        <v>29.39</v>
      </c>
      <c r="R796">
        <f>ROUND(Q796*VLOOKUP(A796,IPCA!$D$2:$F$6,3,0),2)</f>
        <v>37.54</v>
      </c>
      <c r="Z796">
        <v>2115</v>
      </c>
      <c r="AA796">
        <v>14783</v>
      </c>
      <c r="AB796">
        <v>28452092.100000001</v>
      </c>
      <c r="AC796">
        <v>36340563.640000001</v>
      </c>
      <c r="AD796">
        <v>1924.65</v>
      </c>
      <c r="AE796">
        <v>2458.27</v>
      </c>
      <c r="AF796">
        <v>20888</v>
      </c>
      <c r="AG796">
        <v>35671</v>
      </c>
      <c r="AH796" s="9">
        <f t="shared" si="21"/>
        <v>0.754</v>
      </c>
    </row>
    <row r="797" spans="1:34" x14ac:dyDescent="0.3">
      <c r="A797">
        <v>2019</v>
      </c>
      <c r="B797">
        <v>2304459</v>
      </c>
      <c r="C797" t="s">
        <v>61</v>
      </c>
      <c r="D797" t="s">
        <v>247</v>
      </c>
      <c r="E797" t="s">
        <v>428</v>
      </c>
      <c r="F797">
        <v>16632</v>
      </c>
      <c r="O797">
        <v>75416</v>
      </c>
      <c r="P797">
        <v>0.15</v>
      </c>
      <c r="Q797">
        <f t="shared" si="22"/>
        <v>4.53</v>
      </c>
      <c r="R797">
        <f>ROUND(Q797*VLOOKUP(A797,IPCA!$D$2:$F$6,3,0),2)</f>
        <v>5.79</v>
      </c>
      <c r="Z797">
        <v>1</v>
      </c>
      <c r="AA797">
        <v>21</v>
      </c>
      <c r="AB797">
        <v>22684.86</v>
      </c>
      <c r="AC797">
        <v>28974.34</v>
      </c>
      <c r="AD797">
        <v>1080.23</v>
      </c>
      <c r="AE797">
        <v>1379.73</v>
      </c>
      <c r="AF797">
        <v>29</v>
      </c>
      <c r="AG797">
        <v>50</v>
      </c>
      <c r="AH797" s="9">
        <f t="shared" si="21"/>
        <v>0.624</v>
      </c>
    </row>
    <row r="798" spans="1:34" x14ac:dyDescent="0.3">
      <c r="A798">
        <v>2019</v>
      </c>
      <c r="B798">
        <v>2304509</v>
      </c>
      <c r="C798" t="s">
        <v>62</v>
      </c>
      <c r="D798" t="s">
        <v>248</v>
      </c>
      <c r="E798" t="s">
        <v>424</v>
      </c>
      <c r="F798">
        <v>15009</v>
      </c>
      <c r="O798">
        <v>636820.16</v>
      </c>
      <c r="P798">
        <v>1.46</v>
      </c>
      <c r="Q798">
        <f t="shared" si="22"/>
        <v>42.43</v>
      </c>
      <c r="R798">
        <f>ROUND(Q798*VLOOKUP(A798,IPCA!$D$2:$F$6,3,0),2)</f>
        <v>54.19</v>
      </c>
      <c r="Z798">
        <v>3</v>
      </c>
      <c r="AA798">
        <v>0</v>
      </c>
      <c r="AB798">
        <v>0</v>
      </c>
      <c r="AC798">
        <v>0</v>
      </c>
      <c r="AD798" t="s">
        <v>423</v>
      </c>
      <c r="AE798" t="s">
        <v>423</v>
      </c>
      <c r="AF798">
        <v>27</v>
      </c>
      <c r="AG798">
        <v>27</v>
      </c>
      <c r="AH798" s="9">
        <f t="shared" si="21"/>
        <v>0.60399999999999998</v>
      </c>
    </row>
    <row r="799" spans="1:34" x14ac:dyDescent="0.3">
      <c r="A799">
        <v>2019</v>
      </c>
      <c r="B799">
        <v>2304608</v>
      </c>
      <c r="C799" t="s">
        <v>63</v>
      </c>
      <c r="D799" t="s">
        <v>249</v>
      </c>
      <c r="E799" t="s">
        <v>426</v>
      </c>
      <c r="F799">
        <v>6746</v>
      </c>
      <c r="O799">
        <v>660095.72</v>
      </c>
      <c r="P799">
        <v>2.36</v>
      </c>
      <c r="Q799">
        <f t="shared" si="22"/>
        <v>97.85</v>
      </c>
      <c r="R799">
        <f>ROUND(Q799*VLOOKUP(A799,IPCA!$D$2:$F$6,3,0),2)</f>
        <v>124.98</v>
      </c>
      <c r="Z799">
        <v>1</v>
      </c>
      <c r="AA799">
        <v>0</v>
      </c>
      <c r="AB799">
        <v>0</v>
      </c>
      <c r="AC799">
        <v>0</v>
      </c>
      <c r="AD799" t="s">
        <v>423</v>
      </c>
      <c r="AE799" t="s">
        <v>423</v>
      </c>
      <c r="AF799">
        <v>5</v>
      </c>
      <c r="AG799">
        <v>5</v>
      </c>
      <c r="AH799" s="9">
        <f t="shared" si="21"/>
        <v>0.56799999999999995</v>
      </c>
    </row>
    <row r="800" spans="1:34" x14ac:dyDescent="0.3">
      <c r="A800">
        <v>2019</v>
      </c>
      <c r="B800">
        <v>2304657</v>
      </c>
      <c r="C800" t="s">
        <v>64</v>
      </c>
      <c r="D800" t="s">
        <v>250</v>
      </c>
      <c r="E800" t="s">
        <v>424</v>
      </c>
      <c r="F800">
        <v>13859</v>
      </c>
      <c r="O800">
        <v>913103.08</v>
      </c>
      <c r="P800">
        <v>2.08</v>
      </c>
      <c r="Q800">
        <f t="shared" si="22"/>
        <v>65.89</v>
      </c>
      <c r="R800">
        <f>ROUND(Q800*VLOOKUP(A800,IPCA!$D$2:$F$6,3,0),2)</f>
        <v>84.16</v>
      </c>
      <c r="Z800">
        <v>3</v>
      </c>
      <c r="AA800">
        <v>0</v>
      </c>
      <c r="AB800">
        <v>0</v>
      </c>
      <c r="AC800">
        <v>0</v>
      </c>
      <c r="AD800" t="s">
        <v>423</v>
      </c>
      <c r="AE800" t="s">
        <v>423</v>
      </c>
      <c r="AF800">
        <v>18</v>
      </c>
      <c r="AG800">
        <v>18</v>
      </c>
      <c r="AH800" s="9">
        <f t="shared" si="21"/>
        <v>0.56999999999999995</v>
      </c>
    </row>
    <row r="801" spans="1:34" x14ac:dyDescent="0.3">
      <c r="A801">
        <v>2019</v>
      </c>
      <c r="B801">
        <v>2304707</v>
      </c>
      <c r="C801" t="s">
        <v>65</v>
      </c>
      <c r="D801" t="s">
        <v>251</v>
      </c>
      <c r="E801" t="s">
        <v>420</v>
      </c>
      <c r="F801">
        <v>52930</v>
      </c>
      <c r="O801">
        <v>2349347.37</v>
      </c>
      <c r="P801">
        <v>1.94</v>
      </c>
      <c r="Q801">
        <f t="shared" si="22"/>
        <v>44.39</v>
      </c>
      <c r="R801">
        <f>ROUND(Q801*VLOOKUP(A801,IPCA!$D$2:$F$6,3,0),2)</f>
        <v>56.7</v>
      </c>
      <c r="Z801">
        <v>14</v>
      </c>
      <c r="AA801">
        <v>15</v>
      </c>
      <c r="AB801">
        <v>16256.36</v>
      </c>
      <c r="AC801">
        <v>20763.509999999998</v>
      </c>
      <c r="AD801">
        <v>1083.76</v>
      </c>
      <c r="AE801">
        <v>1384.23</v>
      </c>
      <c r="AF801">
        <v>73</v>
      </c>
      <c r="AG801">
        <v>88</v>
      </c>
      <c r="AH801" s="9">
        <f t="shared" si="21"/>
        <v>0.55900000000000005</v>
      </c>
    </row>
    <row r="802" spans="1:34" x14ac:dyDescent="0.3">
      <c r="A802">
        <v>2019</v>
      </c>
      <c r="B802">
        <v>2304806</v>
      </c>
      <c r="C802" t="s">
        <v>66</v>
      </c>
      <c r="D802" t="s">
        <v>252</v>
      </c>
      <c r="E802" t="s">
        <v>418</v>
      </c>
      <c r="F802">
        <v>4886</v>
      </c>
      <c r="O802">
        <v>360010.72</v>
      </c>
      <c r="P802">
        <v>1.7</v>
      </c>
      <c r="Q802">
        <f t="shared" si="22"/>
        <v>73.680000000000007</v>
      </c>
      <c r="R802">
        <f>ROUND(Q802*VLOOKUP(A802,IPCA!$D$2:$F$6,3,0),2)</f>
        <v>94.11</v>
      </c>
      <c r="Z802">
        <v>1</v>
      </c>
      <c r="AA802">
        <v>0</v>
      </c>
      <c r="AB802">
        <v>0</v>
      </c>
      <c r="AC802">
        <v>0</v>
      </c>
      <c r="AD802" t="s">
        <v>423</v>
      </c>
      <c r="AE802" t="s">
        <v>423</v>
      </c>
      <c r="AF802">
        <v>9</v>
      </c>
      <c r="AG802">
        <v>9</v>
      </c>
      <c r="AH802" s="9">
        <f t="shared" si="21"/>
        <v>0.58499999999999996</v>
      </c>
    </row>
    <row r="803" spans="1:34" x14ac:dyDescent="0.3">
      <c r="A803">
        <v>2019</v>
      </c>
      <c r="B803">
        <v>2304905</v>
      </c>
      <c r="C803" t="s">
        <v>67</v>
      </c>
      <c r="D803" t="s">
        <v>253</v>
      </c>
      <c r="E803" t="s">
        <v>424</v>
      </c>
      <c r="F803">
        <v>10713</v>
      </c>
      <c r="O803">
        <v>1043239.51</v>
      </c>
      <c r="P803">
        <v>3.33</v>
      </c>
      <c r="Q803">
        <f t="shared" si="22"/>
        <v>97.38</v>
      </c>
      <c r="R803">
        <f>ROUND(Q803*VLOOKUP(A803,IPCA!$D$2:$F$6,3,0),2)</f>
        <v>124.38</v>
      </c>
      <c r="Z803">
        <v>1</v>
      </c>
      <c r="AA803">
        <v>0</v>
      </c>
      <c r="AB803">
        <v>0</v>
      </c>
      <c r="AC803">
        <v>0</v>
      </c>
      <c r="AD803" t="s">
        <v>423</v>
      </c>
      <c r="AE803" t="s">
        <v>423</v>
      </c>
      <c r="AF803">
        <v>27</v>
      </c>
      <c r="AG803">
        <v>27</v>
      </c>
      <c r="AH803" s="9">
        <f t="shared" si="21"/>
        <v>0.63300000000000001</v>
      </c>
    </row>
    <row r="804" spans="1:34" x14ac:dyDescent="0.3">
      <c r="A804">
        <v>2019</v>
      </c>
      <c r="B804">
        <v>2304954</v>
      </c>
      <c r="C804" t="s">
        <v>68</v>
      </c>
      <c r="D804" t="s">
        <v>254</v>
      </c>
      <c r="E804" t="s">
        <v>427</v>
      </c>
      <c r="F804">
        <v>24115</v>
      </c>
      <c r="O804">
        <v>208222.29</v>
      </c>
      <c r="P804">
        <v>0.35</v>
      </c>
      <c r="Q804">
        <f t="shared" si="22"/>
        <v>8.6300000000000008</v>
      </c>
      <c r="R804">
        <f>ROUND(Q804*VLOOKUP(A804,IPCA!$D$2:$F$6,3,0),2)</f>
        <v>11.02</v>
      </c>
      <c r="Z804">
        <v>2</v>
      </c>
      <c r="AA804">
        <v>2</v>
      </c>
      <c r="AB804">
        <v>2600</v>
      </c>
      <c r="AC804">
        <v>3320.86</v>
      </c>
      <c r="AD804">
        <v>1300</v>
      </c>
      <c r="AE804">
        <v>1660.43</v>
      </c>
      <c r="AF804">
        <v>42</v>
      </c>
      <c r="AG804">
        <v>44</v>
      </c>
      <c r="AH804" s="9">
        <f t="shared" si="21"/>
        <v>0.61699999999999999</v>
      </c>
    </row>
    <row r="805" spans="1:34" x14ac:dyDescent="0.3">
      <c r="A805">
        <v>2019</v>
      </c>
      <c r="B805">
        <v>2305001</v>
      </c>
      <c r="C805" t="s">
        <v>69</v>
      </c>
      <c r="D805" t="s">
        <v>255</v>
      </c>
      <c r="E805" t="s">
        <v>432</v>
      </c>
      <c r="F805">
        <v>41145</v>
      </c>
      <c r="O805">
        <v>428702</v>
      </c>
      <c r="P805">
        <v>0.48</v>
      </c>
      <c r="Q805">
        <f t="shared" si="22"/>
        <v>10.42</v>
      </c>
      <c r="R805">
        <f>ROUND(Q805*VLOOKUP(A805,IPCA!$D$2:$F$6,3,0),2)</f>
        <v>13.31</v>
      </c>
      <c r="Z805">
        <v>12</v>
      </c>
      <c r="AA805">
        <v>25</v>
      </c>
      <c r="AB805">
        <v>32124.89</v>
      </c>
      <c r="AC805">
        <v>41031.660000000003</v>
      </c>
      <c r="AD805">
        <v>1285</v>
      </c>
      <c r="AE805">
        <v>1641.27</v>
      </c>
      <c r="AF805">
        <v>94</v>
      </c>
      <c r="AG805">
        <v>119</v>
      </c>
      <c r="AH805" s="9">
        <f t="shared" si="21"/>
        <v>0.60899999999999999</v>
      </c>
    </row>
    <row r="806" spans="1:34" x14ac:dyDescent="0.3">
      <c r="A806">
        <v>2019</v>
      </c>
      <c r="B806">
        <v>2305100</v>
      </c>
      <c r="C806" t="s">
        <v>70</v>
      </c>
      <c r="D806" t="s">
        <v>256</v>
      </c>
      <c r="E806" t="s">
        <v>419</v>
      </c>
      <c r="F806">
        <v>5652</v>
      </c>
      <c r="O806">
        <v>344183.35</v>
      </c>
      <c r="P806">
        <v>1.45</v>
      </c>
      <c r="Q806">
        <f t="shared" si="22"/>
        <v>60.9</v>
      </c>
      <c r="R806">
        <f>ROUND(Q806*VLOOKUP(A806,IPCA!$D$2:$F$6,3,0),2)</f>
        <v>77.78</v>
      </c>
      <c r="Z806">
        <v>3</v>
      </c>
      <c r="AA806">
        <v>0</v>
      </c>
      <c r="AB806">
        <v>0</v>
      </c>
      <c r="AC806">
        <v>0</v>
      </c>
      <c r="AD806" t="s">
        <v>423</v>
      </c>
      <c r="AE806" t="s">
        <v>423</v>
      </c>
      <c r="AF806">
        <v>23</v>
      </c>
      <c r="AG806">
        <v>23</v>
      </c>
      <c r="AH806" s="9">
        <f t="shared" si="21"/>
        <v>0.63700000000000001</v>
      </c>
    </row>
    <row r="807" spans="1:34" x14ac:dyDescent="0.3">
      <c r="A807">
        <v>2019</v>
      </c>
      <c r="B807">
        <v>2305209</v>
      </c>
      <c r="C807" t="s">
        <v>71</v>
      </c>
      <c r="D807" t="s">
        <v>257</v>
      </c>
      <c r="E807" t="s">
        <v>429</v>
      </c>
      <c r="F807">
        <v>18109</v>
      </c>
      <c r="O807">
        <v>0</v>
      </c>
      <c r="P807">
        <v>0</v>
      </c>
      <c r="Q807">
        <f t="shared" si="22"/>
        <v>0</v>
      </c>
      <c r="R807">
        <f>ROUND(Q807*VLOOKUP(A807,IPCA!$D$2:$F$6,3,0),2)</f>
        <v>0</v>
      </c>
      <c r="Z807">
        <v>7</v>
      </c>
      <c r="AA807">
        <v>8</v>
      </c>
      <c r="AB807">
        <v>8627.08</v>
      </c>
      <c r="AC807">
        <v>11018.98</v>
      </c>
      <c r="AD807">
        <v>1078.3900000000001</v>
      </c>
      <c r="AE807">
        <v>1377.37</v>
      </c>
      <c r="AF807">
        <v>35</v>
      </c>
      <c r="AG807">
        <v>43</v>
      </c>
      <c r="AH807" s="9">
        <f t="shared" si="21"/>
        <v>0.59699999999999998</v>
      </c>
    </row>
    <row r="808" spans="1:34" x14ac:dyDescent="0.3">
      <c r="A808">
        <v>2019</v>
      </c>
      <c r="B808">
        <v>2305233</v>
      </c>
      <c r="C808" t="s">
        <v>72</v>
      </c>
      <c r="D808" t="s">
        <v>258</v>
      </c>
      <c r="E808" t="s">
        <v>427</v>
      </c>
      <c r="F808">
        <v>69296</v>
      </c>
      <c r="O808">
        <v>2451093.12</v>
      </c>
      <c r="P808">
        <v>1.24</v>
      </c>
      <c r="Q808">
        <f t="shared" si="22"/>
        <v>35.369999999999997</v>
      </c>
      <c r="R808">
        <f>ROUND(Q808*VLOOKUP(A808,IPCA!$D$2:$F$6,3,0),2)</f>
        <v>45.18</v>
      </c>
      <c r="Z808">
        <v>13</v>
      </c>
      <c r="AA808">
        <v>95</v>
      </c>
      <c r="AB808">
        <v>138865.63</v>
      </c>
      <c r="AC808">
        <v>177366.76</v>
      </c>
      <c r="AD808">
        <v>1461.74</v>
      </c>
      <c r="AE808">
        <v>1867.02</v>
      </c>
      <c r="AF808">
        <v>238</v>
      </c>
      <c r="AG808">
        <v>333</v>
      </c>
      <c r="AH808" s="9">
        <f t="shared" si="21"/>
        <v>0.65800000000000003</v>
      </c>
    </row>
    <row r="809" spans="1:34" x14ac:dyDescent="0.3">
      <c r="A809">
        <v>2019</v>
      </c>
      <c r="B809">
        <v>2305266</v>
      </c>
      <c r="C809" t="s">
        <v>73</v>
      </c>
      <c r="D809" t="s">
        <v>259</v>
      </c>
      <c r="E809" t="s">
        <v>430</v>
      </c>
      <c r="F809">
        <v>12196</v>
      </c>
      <c r="O809">
        <v>16900</v>
      </c>
      <c r="P809">
        <v>0.05</v>
      </c>
      <c r="Q809">
        <f t="shared" si="22"/>
        <v>1.39</v>
      </c>
      <c r="R809">
        <f>ROUND(Q809*VLOOKUP(A809,IPCA!$D$2:$F$6,3,0),2)</f>
        <v>1.78</v>
      </c>
      <c r="Z809">
        <v>2</v>
      </c>
      <c r="AA809">
        <v>0</v>
      </c>
      <c r="AB809">
        <v>0</v>
      </c>
      <c r="AC809">
        <v>0</v>
      </c>
      <c r="AD809" t="s">
        <v>423</v>
      </c>
      <c r="AE809" t="s">
        <v>423</v>
      </c>
      <c r="AF809">
        <v>24</v>
      </c>
      <c r="AG809">
        <v>24</v>
      </c>
      <c r="AH809" s="9">
        <f t="shared" si="21"/>
        <v>0.57699999999999996</v>
      </c>
    </row>
    <row r="810" spans="1:34" x14ac:dyDescent="0.3">
      <c r="A810">
        <v>2019</v>
      </c>
      <c r="B810">
        <v>2305308</v>
      </c>
      <c r="C810" t="s">
        <v>74</v>
      </c>
      <c r="D810" t="s">
        <v>260</v>
      </c>
      <c r="E810" t="s">
        <v>432</v>
      </c>
      <c r="F810">
        <v>23908</v>
      </c>
      <c r="O810">
        <v>698806.41</v>
      </c>
      <c r="P810">
        <v>1.2</v>
      </c>
      <c r="Q810">
        <f t="shared" si="22"/>
        <v>29.23</v>
      </c>
      <c r="R810">
        <f>ROUND(Q810*VLOOKUP(A810,IPCA!$D$2:$F$6,3,0),2)</f>
        <v>37.33</v>
      </c>
      <c r="Z810">
        <v>4</v>
      </c>
      <c r="AA810">
        <v>9</v>
      </c>
      <c r="AB810">
        <v>8289.31</v>
      </c>
      <c r="AC810">
        <v>10587.56</v>
      </c>
      <c r="AD810">
        <v>921.03</v>
      </c>
      <c r="AE810">
        <v>1176.4000000000001</v>
      </c>
      <c r="AF810">
        <v>76</v>
      </c>
      <c r="AG810">
        <v>85</v>
      </c>
      <c r="AH810" s="9">
        <f t="shared" si="21"/>
        <v>0.60799999999999998</v>
      </c>
    </row>
    <row r="811" spans="1:34" x14ac:dyDescent="0.3">
      <c r="A811">
        <v>2019</v>
      </c>
      <c r="B811">
        <v>2305332</v>
      </c>
      <c r="C811" t="s">
        <v>75</v>
      </c>
      <c r="D811" t="s">
        <v>261</v>
      </c>
      <c r="E811" t="s">
        <v>430</v>
      </c>
      <c r="F811">
        <v>11542</v>
      </c>
      <c r="O811">
        <v>600319.59</v>
      </c>
      <c r="P811">
        <v>1.63</v>
      </c>
      <c r="Q811">
        <f t="shared" si="22"/>
        <v>52.01</v>
      </c>
      <c r="R811">
        <f>ROUND(Q811*VLOOKUP(A811,IPCA!$D$2:$F$6,3,0),2)</f>
        <v>66.430000000000007</v>
      </c>
      <c r="Z811">
        <v>1</v>
      </c>
      <c r="AA811">
        <v>1</v>
      </c>
      <c r="AB811">
        <v>1030.55</v>
      </c>
      <c r="AC811">
        <v>1316.27</v>
      </c>
      <c r="AD811">
        <v>1030.55</v>
      </c>
      <c r="AE811">
        <v>1316.27</v>
      </c>
      <c r="AF811">
        <v>20</v>
      </c>
      <c r="AG811">
        <v>21</v>
      </c>
      <c r="AH811" s="9">
        <f t="shared" si="21"/>
        <v>0.60599999999999998</v>
      </c>
    </row>
    <row r="812" spans="1:34" x14ac:dyDescent="0.3">
      <c r="A812">
        <v>2019</v>
      </c>
      <c r="B812">
        <v>2305357</v>
      </c>
      <c r="C812" t="s">
        <v>76</v>
      </c>
      <c r="D812" t="s">
        <v>262</v>
      </c>
      <c r="E812" t="s">
        <v>428</v>
      </c>
      <c r="F812">
        <v>20631</v>
      </c>
      <c r="O812">
        <v>1394451.59</v>
      </c>
      <c r="P812">
        <v>1.66</v>
      </c>
      <c r="Q812">
        <f t="shared" si="22"/>
        <v>67.59</v>
      </c>
      <c r="R812">
        <f>ROUND(Q812*VLOOKUP(A812,IPCA!$D$2:$F$6,3,0),2)</f>
        <v>86.33</v>
      </c>
      <c r="Z812">
        <v>11</v>
      </c>
      <c r="AA812">
        <v>8</v>
      </c>
      <c r="AB812">
        <v>10579.13</v>
      </c>
      <c r="AC812">
        <v>13512.24</v>
      </c>
      <c r="AD812">
        <v>1322.39</v>
      </c>
      <c r="AE812">
        <v>1689.03</v>
      </c>
      <c r="AF812">
        <v>37</v>
      </c>
      <c r="AG812">
        <v>45</v>
      </c>
      <c r="AH812" s="9">
        <f t="shared" si="21"/>
        <v>0.61599999999999999</v>
      </c>
    </row>
    <row r="813" spans="1:34" x14ac:dyDescent="0.3">
      <c r="A813">
        <v>2019</v>
      </c>
      <c r="B813">
        <v>2305407</v>
      </c>
      <c r="C813" t="s">
        <v>77</v>
      </c>
      <c r="D813" t="s">
        <v>263</v>
      </c>
      <c r="E813" t="s">
        <v>421</v>
      </c>
      <c r="F813">
        <v>63304</v>
      </c>
      <c r="O813">
        <v>1234981.78</v>
      </c>
      <c r="P813">
        <v>0.81</v>
      </c>
      <c r="Q813">
        <f t="shared" si="22"/>
        <v>19.510000000000002</v>
      </c>
      <c r="R813">
        <f>ROUND(Q813*VLOOKUP(A813,IPCA!$D$2:$F$6,3,0),2)</f>
        <v>24.92</v>
      </c>
      <c r="Z813">
        <v>13</v>
      </c>
      <c r="AA813">
        <v>23</v>
      </c>
      <c r="AB813">
        <v>20449.72</v>
      </c>
      <c r="AC813">
        <v>26119.5</v>
      </c>
      <c r="AD813">
        <v>889.12</v>
      </c>
      <c r="AE813">
        <v>1135.6300000000001</v>
      </c>
      <c r="AF813">
        <v>97</v>
      </c>
      <c r="AG813">
        <v>120</v>
      </c>
      <c r="AH813" s="9">
        <f t="shared" si="21"/>
        <v>0.60599999999999998</v>
      </c>
    </row>
    <row r="814" spans="1:34" x14ac:dyDescent="0.3">
      <c r="A814">
        <v>2019</v>
      </c>
      <c r="B814">
        <v>2305506</v>
      </c>
      <c r="C814" t="s">
        <v>78</v>
      </c>
      <c r="D814" t="s">
        <v>264</v>
      </c>
      <c r="E814" t="s">
        <v>421</v>
      </c>
      <c r="F814">
        <v>97361</v>
      </c>
      <c r="O814">
        <v>4276363.0999999996</v>
      </c>
      <c r="P814">
        <v>1.8</v>
      </c>
      <c r="Q814">
        <f t="shared" si="22"/>
        <v>43.92</v>
      </c>
      <c r="R814">
        <f>ROUND(Q814*VLOOKUP(A814,IPCA!$D$2:$F$6,3,0),2)</f>
        <v>56.1</v>
      </c>
      <c r="Z814">
        <v>43</v>
      </c>
      <c r="AA814">
        <v>130</v>
      </c>
      <c r="AB814">
        <v>151141.84</v>
      </c>
      <c r="AC814">
        <v>193046.6</v>
      </c>
      <c r="AD814">
        <v>1162.6300000000001</v>
      </c>
      <c r="AE814">
        <v>1484.97</v>
      </c>
      <c r="AF814">
        <v>279</v>
      </c>
      <c r="AG814">
        <v>409</v>
      </c>
      <c r="AH814" s="9">
        <f t="shared" si="21"/>
        <v>0.67700000000000005</v>
      </c>
    </row>
    <row r="815" spans="1:34" x14ac:dyDescent="0.3">
      <c r="A815">
        <v>2019</v>
      </c>
      <c r="B815">
        <v>2305605</v>
      </c>
      <c r="C815" t="s">
        <v>79</v>
      </c>
      <c r="D815" t="s">
        <v>265</v>
      </c>
      <c r="E815" t="s">
        <v>429</v>
      </c>
      <c r="F815">
        <v>24403</v>
      </c>
      <c r="O815">
        <v>636452.18000000005</v>
      </c>
      <c r="P815">
        <v>1.22</v>
      </c>
      <c r="Q815">
        <f t="shared" si="22"/>
        <v>26.08</v>
      </c>
      <c r="R815">
        <f>ROUND(Q815*VLOOKUP(A815,IPCA!$D$2:$F$6,3,0),2)</f>
        <v>33.31</v>
      </c>
      <c r="Z815">
        <v>4</v>
      </c>
      <c r="AA815">
        <v>2</v>
      </c>
      <c r="AB815">
        <v>2046.66</v>
      </c>
      <c r="AC815">
        <v>2614.11</v>
      </c>
      <c r="AD815">
        <v>1023.33</v>
      </c>
      <c r="AE815">
        <v>1307.06</v>
      </c>
      <c r="AF815">
        <v>20</v>
      </c>
      <c r="AG815">
        <v>22</v>
      </c>
      <c r="AH815" s="9">
        <f t="shared" si="21"/>
        <v>0.63200000000000001</v>
      </c>
    </row>
    <row r="816" spans="1:34" x14ac:dyDescent="0.3">
      <c r="A816">
        <v>2019</v>
      </c>
      <c r="B816">
        <v>2305654</v>
      </c>
      <c r="C816" t="s">
        <v>80</v>
      </c>
      <c r="D816" t="s">
        <v>266</v>
      </c>
      <c r="E816" t="s">
        <v>429</v>
      </c>
      <c r="F816">
        <v>11516</v>
      </c>
      <c r="O816">
        <v>470971.15</v>
      </c>
      <c r="P816">
        <v>1.46</v>
      </c>
      <c r="Q816">
        <f t="shared" si="22"/>
        <v>40.9</v>
      </c>
      <c r="R816">
        <f>ROUND(Q816*VLOOKUP(A816,IPCA!$D$2:$F$6,3,0),2)</f>
        <v>52.24</v>
      </c>
      <c r="Z816">
        <v>3</v>
      </c>
      <c r="AA816">
        <v>0</v>
      </c>
      <c r="AB816">
        <v>0</v>
      </c>
      <c r="AC816">
        <v>0</v>
      </c>
      <c r="AD816" t="s">
        <v>423</v>
      </c>
      <c r="AE816" t="s">
        <v>423</v>
      </c>
      <c r="AF816">
        <v>5</v>
      </c>
      <c r="AG816">
        <v>5</v>
      </c>
      <c r="AH816" s="9">
        <f t="shared" si="21"/>
        <v>0.57899999999999996</v>
      </c>
    </row>
    <row r="817" spans="1:34" x14ac:dyDescent="0.3">
      <c r="A817">
        <v>2019</v>
      </c>
      <c r="B817">
        <v>2305704</v>
      </c>
      <c r="C817" t="s">
        <v>81</v>
      </c>
      <c r="D817" t="s">
        <v>267</v>
      </c>
      <c r="E817" t="s">
        <v>421</v>
      </c>
      <c r="F817">
        <v>12065</v>
      </c>
      <c r="O817">
        <v>89453.89</v>
      </c>
      <c r="P817">
        <v>0.3</v>
      </c>
      <c r="Q817">
        <f t="shared" si="22"/>
        <v>7.41</v>
      </c>
      <c r="R817">
        <f>ROUND(Q817*VLOOKUP(A817,IPCA!$D$2:$F$6,3,0),2)</f>
        <v>9.4600000000000009</v>
      </c>
      <c r="Z817">
        <v>5</v>
      </c>
      <c r="AA817">
        <v>0</v>
      </c>
      <c r="AB817">
        <v>0</v>
      </c>
      <c r="AC817">
        <v>0</v>
      </c>
      <c r="AD817" t="s">
        <v>423</v>
      </c>
      <c r="AE817" t="s">
        <v>423</v>
      </c>
      <c r="AF817">
        <v>22</v>
      </c>
      <c r="AG817">
        <v>22</v>
      </c>
      <c r="AH817" s="9">
        <f t="shared" si="21"/>
        <v>0.60599999999999998</v>
      </c>
    </row>
    <row r="818" spans="1:34" x14ac:dyDescent="0.3">
      <c r="A818">
        <v>2019</v>
      </c>
      <c r="B818">
        <v>2305803</v>
      </c>
      <c r="C818" t="s">
        <v>82</v>
      </c>
      <c r="D818" t="s">
        <v>268</v>
      </c>
      <c r="E818" t="s">
        <v>432</v>
      </c>
      <c r="F818">
        <v>40884</v>
      </c>
      <c r="O818">
        <v>762219.19</v>
      </c>
      <c r="P818">
        <v>0.71</v>
      </c>
      <c r="Q818">
        <f t="shared" si="22"/>
        <v>18.64</v>
      </c>
      <c r="R818">
        <f>ROUND(Q818*VLOOKUP(A818,IPCA!$D$2:$F$6,3,0),2)</f>
        <v>23.81</v>
      </c>
      <c r="Z818">
        <v>15</v>
      </c>
      <c r="AA818">
        <v>116</v>
      </c>
      <c r="AB818">
        <v>85576.48</v>
      </c>
      <c r="AC818">
        <v>109302.95</v>
      </c>
      <c r="AD818">
        <v>737.73</v>
      </c>
      <c r="AE818">
        <v>942.27</v>
      </c>
      <c r="AF818">
        <v>95</v>
      </c>
      <c r="AG818">
        <v>211</v>
      </c>
      <c r="AH818" s="9">
        <f t="shared" si="21"/>
        <v>0.61799999999999999</v>
      </c>
    </row>
    <row r="819" spans="1:34" x14ac:dyDescent="0.3">
      <c r="A819">
        <v>2019</v>
      </c>
      <c r="B819">
        <v>2305902</v>
      </c>
      <c r="C819" t="s">
        <v>83</v>
      </c>
      <c r="D819" t="s">
        <v>269</v>
      </c>
      <c r="E819" t="s">
        <v>429</v>
      </c>
      <c r="F819">
        <v>37064</v>
      </c>
      <c r="O819">
        <v>435922.77</v>
      </c>
      <c r="P819">
        <v>0.52</v>
      </c>
      <c r="Q819">
        <f t="shared" si="22"/>
        <v>11.76</v>
      </c>
      <c r="R819">
        <f>ROUND(Q819*VLOOKUP(A819,IPCA!$D$2:$F$6,3,0),2)</f>
        <v>15.02</v>
      </c>
      <c r="Z819">
        <v>10</v>
      </c>
      <c r="AA819">
        <v>12</v>
      </c>
      <c r="AB819">
        <v>12331.52</v>
      </c>
      <c r="AC819">
        <v>15750.49</v>
      </c>
      <c r="AD819">
        <v>1027.6300000000001</v>
      </c>
      <c r="AE819">
        <v>1312.54</v>
      </c>
      <c r="AF819">
        <v>44</v>
      </c>
      <c r="AG819">
        <v>56</v>
      </c>
      <c r="AH819" s="9">
        <f t="shared" si="21"/>
        <v>0.57299999999999995</v>
      </c>
    </row>
    <row r="820" spans="1:34" x14ac:dyDescent="0.3">
      <c r="A820">
        <v>2019</v>
      </c>
      <c r="B820">
        <v>2306009</v>
      </c>
      <c r="C820" t="s">
        <v>84</v>
      </c>
      <c r="D820" t="s">
        <v>270</v>
      </c>
      <c r="E820" t="s">
        <v>425</v>
      </c>
      <c r="F820">
        <v>13942</v>
      </c>
      <c r="O820">
        <v>720246.96</v>
      </c>
      <c r="P820">
        <v>1.51</v>
      </c>
      <c r="Q820">
        <f t="shared" si="22"/>
        <v>51.66</v>
      </c>
      <c r="R820">
        <f>ROUND(Q820*VLOOKUP(A820,IPCA!$D$2:$F$6,3,0),2)</f>
        <v>65.98</v>
      </c>
      <c r="Z820">
        <v>1</v>
      </c>
      <c r="AA820">
        <v>23</v>
      </c>
      <c r="AB820">
        <v>33047.279999999999</v>
      </c>
      <c r="AC820">
        <v>42209.79</v>
      </c>
      <c r="AD820">
        <v>1436.84</v>
      </c>
      <c r="AE820">
        <v>1835.21</v>
      </c>
      <c r="AF820">
        <v>33</v>
      </c>
      <c r="AG820">
        <v>56</v>
      </c>
      <c r="AH820" s="9">
        <f t="shared" si="21"/>
        <v>0.65200000000000002</v>
      </c>
    </row>
    <row r="821" spans="1:34" x14ac:dyDescent="0.3">
      <c r="A821">
        <v>2019</v>
      </c>
      <c r="B821">
        <v>2306108</v>
      </c>
      <c r="C821" t="s">
        <v>85</v>
      </c>
      <c r="D821" t="s">
        <v>271</v>
      </c>
      <c r="E821" t="s">
        <v>426</v>
      </c>
      <c r="F821">
        <v>23504</v>
      </c>
      <c r="O821">
        <v>526243.79</v>
      </c>
      <c r="P821">
        <v>0.67</v>
      </c>
      <c r="Q821">
        <f t="shared" si="22"/>
        <v>22.39</v>
      </c>
      <c r="R821">
        <f>ROUND(Q821*VLOOKUP(A821,IPCA!$D$2:$F$6,3,0),2)</f>
        <v>28.6</v>
      </c>
      <c r="Z821">
        <v>4</v>
      </c>
      <c r="AA821">
        <v>4</v>
      </c>
      <c r="AB821">
        <v>4046.4</v>
      </c>
      <c r="AC821">
        <v>5168.28</v>
      </c>
      <c r="AD821">
        <v>1011.6</v>
      </c>
      <c r="AE821">
        <v>1292.07</v>
      </c>
      <c r="AF821">
        <v>49</v>
      </c>
      <c r="AG821">
        <v>53</v>
      </c>
      <c r="AH821" s="9">
        <f t="shared" si="21"/>
        <v>0.60499999999999998</v>
      </c>
    </row>
    <row r="822" spans="1:34" x14ac:dyDescent="0.3">
      <c r="A822">
        <v>2019</v>
      </c>
      <c r="B822">
        <v>2306207</v>
      </c>
      <c r="C822" t="s">
        <v>86</v>
      </c>
      <c r="D822" t="s">
        <v>272</v>
      </c>
      <c r="E822" t="s">
        <v>428</v>
      </c>
      <c r="F822">
        <v>7480</v>
      </c>
      <c r="O822">
        <v>383053.79</v>
      </c>
      <c r="P822">
        <v>1.62</v>
      </c>
      <c r="Q822">
        <f t="shared" si="22"/>
        <v>51.21</v>
      </c>
      <c r="R822">
        <f>ROUND(Q822*VLOOKUP(A822,IPCA!$D$2:$F$6,3,0),2)</f>
        <v>65.41</v>
      </c>
      <c r="Z822">
        <v>0</v>
      </c>
      <c r="AA822">
        <v>1</v>
      </c>
      <c r="AB822">
        <v>998</v>
      </c>
      <c r="AC822">
        <v>1274.7</v>
      </c>
      <c r="AD822">
        <v>998</v>
      </c>
      <c r="AE822">
        <v>1274.7</v>
      </c>
      <c r="AF822">
        <v>12</v>
      </c>
      <c r="AG822">
        <v>13</v>
      </c>
      <c r="AH822" s="9">
        <f t="shared" si="21"/>
        <v>0.65600000000000003</v>
      </c>
    </row>
    <row r="823" spans="1:34" x14ac:dyDescent="0.3">
      <c r="A823">
        <v>2019</v>
      </c>
      <c r="B823">
        <v>2306256</v>
      </c>
      <c r="C823" t="s">
        <v>87</v>
      </c>
      <c r="D823" t="s">
        <v>273</v>
      </c>
      <c r="E823" t="s">
        <v>427</v>
      </c>
      <c r="F823">
        <v>55104</v>
      </c>
      <c r="O823">
        <v>812402.51</v>
      </c>
      <c r="P823">
        <v>0.84</v>
      </c>
      <c r="Q823">
        <f t="shared" si="22"/>
        <v>14.74</v>
      </c>
      <c r="R823">
        <f>ROUND(Q823*VLOOKUP(A823,IPCA!$D$2:$F$6,3,0),2)</f>
        <v>18.829999999999998</v>
      </c>
      <c r="Z823">
        <v>3</v>
      </c>
      <c r="AA823">
        <v>33</v>
      </c>
      <c r="AB823">
        <v>22767.279999999999</v>
      </c>
      <c r="AC823">
        <v>29079.61</v>
      </c>
      <c r="AD823">
        <v>689.92</v>
      </c>
      <c r="AE823">
        <v>881.2</v>
      </c>
      <c r="AF823">
        <v>202</v>
      </c>
      <c r="AG823">
        <v>235</v>
      </c>
      <c r="AH823" s="9">
        <f t="shared" si="21"/>
        <v>0.626</v>
      </c>
    </row>
    <row r="824" spans="1:34" x14ac:dyDescent="0.3">
      <c r="A824">
        <v>2019</v>
      </c>
      <c r="B824">
        <v>2306306</v>
      </c>
      <c r="C824" t="s">
        <v>88</v>
      </c>
      <c r="D824" t="s">
        <v>274</v>
      </c>
      <c r="E824" t="s">
        <v>426</v>
      </c>
      <c r="F824">
        <v>46832</v>
      </c>
      <c r="O824">
        <v>259228.51</v>
      </c>
      <c r="P824">
        <v>0.23</v>
      </c>
      <c r="Q824">
        <f t="shared" si="22"/>
        <v>5.54</v>
      </c>
      <c r="R824">
        <f>ROUND(Q824*VLOOKUP(A824,IPCA!$D$2:$F$6,3,0),2)</f>
        <v>7.08</v>
      </c>
      <c r="Z824">
        <v>12</v>
      </c>
      <c r="AA824">
        <v>28</v>
      </c>
      <c r="AB824">
        <v>32507.65</v>
      </c>
      <c r="AC824">
        <v>41520.54</v>
      </c>
      <c r="AD824">
        <v>1160.99</v>
      </c>
      <c r="AE824">
        <v>1482.88</v>
      </c>
      <c r="AF824">
        <v>145</v>
      </c>
      <c r="AG824">
        <v>173</v>
      </c>
      <c r="AH824" s="9">
        <f t="shared" si="21"/>
        <v>0.623</v>
      </c>
    </row>
    <row r="825" spans="1:34" x14ac:dyDescent="0.3">
      <c r="A825">
        <v>2019</v>
      </c>
      <c r="B825">
        <v>2306405</v>
      </c>
      <c r="C825" t="s">
        <v>89</v>
      </c>
      <c r="D825" t="s">
        <v>275</v>
      </c>
      <c r="E825" t="s">
        <v>426</v>
      </c>
      <c r="F825">
        <v>127191</v>
      </c>
      <c r="O825">
        <v>5441243.3300000001</v>
      </c>
      <c r="P825">
        <v>1.9</v>
      </c>
      <c r="Q825">
        <f t="shared" si="22"/>
        <v>42.78</v>
      </c>
      <c r="R825">
        <f>ROUND(Q825*VLOOKUP(A825,IPCA!$D$2:$F$6,3,0),2)</f>
        <v>54.64</v>
      </c>
      <c r="Z825">
        <v>39</v>
      </c>
      <c r="AA825">
        <v>128</v>
      </c>
      <c r="AB825">
        <v>140335.51999999999</v>
      </c>
      <c r="AC825">
        <v>179244.18</v>
      </c>
      <c r="AD825">
        <v>1096.3699999999999</v>
      </c>
      <c r="AE825">
        <v>1400.35</v>
      </c>
      <c r="AF825">
        <v>379</v>
      </c>
      <c r="AG825">
        <v>507</v>
      </c>
      <c r="AH825" s="9">
        <f t="shared" si="21"/>
        <v>0.64</v>
      </c>
    </row>
    <row r="826" spans="1:34" x14ac:dyDescent="0.3">
      <c r="A826">
        <v>2019</v>
      </c>
      <c r="B826">
        <v>2306504</v>
      </c>
      <c r="C826" t="s">
        <v>90</v>
      </c>
      <c r="D826" t="s">
        <v>276</v>
      </c>
      <c r="E826" t="s">
        <v>419</v>
      </c>
      <c r="F826">
        <v>18062</v>
      </c>
      <c r="O826">
        <v>319631.92</v>
      </c>
      <c r="P826">
        <v>0.67</v>
      </c>
      <c r="Q826">
        <f t="shared" si="22"/>
        <v>17.7</v>
      </c>
      <c r="R826">
        <f>ROUND(Q826*VLOOKUP(A826,IPCA!$D$2:$F$6,3,0),2)</f>
        <v>22.61</v>
      </c>
      <c r="Z826">
        <v>4</v>
      </c>
      <c r="AA826">
        <v>0</v>
      </c>
      <c r="AB826">
        <v>0</v>
      </c>
      <c r="AC826">
        <v>0</v>
      </c>
      <c r="AD826" t="s">
        <v>423</v>
      </c>
      <c r="AE826" t="s">
        <v>423</v>
      </c>
      <c r="AF826">
        <v>35</v>
      </c>
      <c r="AG826">
        <v>35</v>
      </c>
      <c r="AH826" s="9">
        <f t="shared" si="21"/>
        <v>0.60399999999999998</v>
      </c>
    </row>
    <row r="827" spans="1:34" x14ac:dyDescent="0.3">
      <c r="A827">
        <v>2019</v>
      </c>
      <c r="B827">
        <v>2306553</v>
      </c>
      <c r="C827" t="s">
        <v>91</v>
      </c>
      <c r="D827" t="s">
        <v>277</v>
      </c>
      <c r="E827" t="s">
        <v>420</v>
      </c>
      <c r="F827">
        <v>41508</v>
      </c>
      <c r="O827">
        <v>2270075.1</v>
      </c>
      <c r="P827">
        <v>1.92</v>
      </c>
      <c r="Q827">
        <f t="shared" si="22"/>
        <v>54.69</v>
      </c>
      <c r="R827">
        <f>ROUND(Q827*VLOOKUP(A827,IPCA!$D$2:$F$6,3,0),2)</f>
        <v>69.849999999999994</v>
      </c>
      <c r="Z827">
        <v>12</v>
      </c>
      <c r="AA827">
        <v>3</v>
      </c>
      <c r="AB827">
        <v>3211.86</v>
      </c>
      <c r="AC827">
        <v>4102.3599999999997</v>
      </c>
      <c r="AD827">
        <v>1070.6199999999999</v>
      </c>
      <c r="AE827">
        <v>1367.45</v>
      </c>
      <c r="AF827">
        <v>58</v>
      </c>
      <c r="AG827">
        <v>61</v>
      </c>
      <c r="AH827" s="9">
        <f t="shared" ref="AH827:AH890" si="23">AH643</f>
        <v>0.60599999999999998</v>
      </c>
    </row>
    <row r="828" spans="1:34" x14ac:dyDescent="0.3">
      <c r="A828">
        <v>2019</v>
      </c>
      <c r="B828">
        <v>2306603</v>
      </c>
      <c r="C828" t="s">
        <v>92</v>
      </c>
      <c r="D828" t="s">
        <v>278</v>
      </c>
      <c r="E828" t="s">
        <v>431</v>
      </c>
      <c r="F828">
        <v>20193</v>
      </c>
      <c r="O828">
        <v>781412.2</v>
      </c>
      <c r="P828">
        <v>1.21</v>
      </c>
      <c r="Q828">
        <f t="shared" si="22"/>
        <v>38.700000000000003</v>
      </c>
      <c r="R828">
        <f>ROUND(Q828*VLOOKUP(A828,IPCA!$D$2:$F$6,3,0),2)</f>
        <v>49.43</v>
      </c>
      <c r="Z828">
        <v>0</v>
      </c>
      <c r="AA828">
        <v>6</v>
      </c>
      <c r="AB828">
        <v>8137.58</v>
      </c>
      <c r="AC828">
        <v>10393.76</v>
      </c>
      <c r="AD828">
        <v>1356.26</v>
      </c>
      <c r="AE828">
        <v>1732.29</v>
      </c>
      <c r="AF828">
        <v>16</v>
      </c>
      <c r="AG828">
        <v>22</v>
      </c>
      <c r="AH828" s="9">
        <f t="shared" si="23"/>
        <v>0.56200000000000006</v>
      </c>
    </row>
    <row r="829" spans="1:34" x14ac:dyDescent="0.3">
      <c r="A829">
        <v>2019</v>
      </c>
      <c r="B829">
        <v>2306702</v>
      </c>
      <c r="C829" t="s">
        <v>93</v>
      </c>
      <c r="D829" t="s">
        <v>279</v>
      </c>
      <c r="E829" t="s">
        <v>425</v>
      </c>
      <c r="F829">
        <v>17404</v>
      </c>
      <c r="O829">
        <v>420972.44</v>
      </c>
      <c r="P829">
        <v>0.85</v>
      </c>
      <c r="Q829">
        <f t="shared" si="22"/>
        <v>24.19</v>
      </c>
      <c r="R829">
        <f>ROUND(Q829*VLOOKUP(A829,IPCA!$D$2:$F$6,3,0),2)</f>
        <v>30.9</v>
      </c>
      <c r="Z829">
        <v>3</v>
      </c>
      <c r="AA829">
        <v>0</v>
      </c>
      <c r="AB829">
        <v>0</v>
      </c>
      <c r="AC829">
        <v>0</v>
      </c>
      <c r="AD829" t="s">
        <v>423</v>
      </c>
      <c r="AE829" t="s">
        <v>423</v>
      </c>
      <c r="AF829">
        <v>23</v>
      </c>
      <c r="AG829">
        <v>23</v>
      </c>
      <c r="AH829" s="9">
        <f t="shared" si="23"/>
        <v>0.61199999999999999</v>
      </c>
    </row>
    <row r="830" spans="1:34" x14ac:dyDescent="0.3">
      <c r="A830">
        <v>2019</v>
      </c>
      <c r="B830">
        <v>2306801</v>
      </c>
      <c r="C830" t="s">
        <v>94</v>
      </c>
      <c r="D830" t="s">
        <v>280</v>
      </c>
      <c r="E830" t="s">
        <v>425</v>
      </c>
      <c r="F830">
        <v>10356</v>
      </c>
      <c r="O830">
        <v>183685.7</v>
      </c>
      <c r="P830">
        <v>0.54</v>
      </c>
      <c r="Q830">
        <f t="shared" si="22"/>
        <v>17.739999999999998</v>
      </c>
      <c r="R830">
        <f>ROUND(Q830*VLOOKUP(A830,IPCA!$D$2:$F$6,3,0),2)</f>
        <v>22.66</v>
      </c>
      <c r="Z830">
        <v>1</v>
      </c>
      <c r="AA830">
        <v>0</v>
      </c>
      <c r="AB830">
        <v>0</v>
      </c>
      <c r="AC830">
        <v>0</v>
      </c>
      <c r="AD830" t="s">
        <v>423</v>
      </c>
      <c r="AE830" t="s">
        <v>423</v>
      </c>
      <c r="AF830">
        <v>23</v>
      </c>
      <c r="AG830">
        <v>23</v>
      </c>
      <c r="AH830" s="9">
        <f t="shared" si="23"/>
        <v>0.61799999999999999</v>
      </c>
    </row>
    <row r="831" spans="1:34" x14ac:dyDescent="0.3">
      <c r="A831">
        <v>2019</v>
      </c>
      <c r="B831">
        <v>2306900</v>
      </c>
      <c r="C831" t="s">
        <v>95</v>
      </c>
      <c r="D831" t="s">
        <v>281</v>
      </c>
      <c r="E831" t="s">
        <v>425</v>
      </c>
      <c r="F831">
        <v>33899</v>
      </c>
      <c r="O831">
        <v>141800</v>
      </c>
      <c r="P831">
        <v>0.15</v>
      </c>
      <c r="Q831">
        <f t="shared" si="22"/>
        <v>4.18</v>
      </c>
      <c r="R831">
        <f>ROUND(Q831*VLOOKUP(A831,IPCA!$D$2:$F$6,3,0),2)</f>
        <v>5.34</v>
      </c>
      <c r="Z831">
        <v>16</v>
      </c>
      <c r="AA831">
        <v>25</v>
      </c>
      <c r="AB831">
        <v>27421.73</v>
      </c>
      <c r="AC831">
        <v>35024.53</v>
      </c>
      <c r="AD831">
        <v>1096.8699999999999</v>
      </c>
      <c r="AE831">
        <v>1400.98</v>
      </c>
      <c r="AF831">
        <v>105</v>
      </c>
      <c r="AG831">
        <v>130</v>
      </c>
      <c r="AH831" s="9">
        <f t="shared" si="23"/>
        <v>0.621</v>
      </c>
    </row>
    <row r="832" spans="1:34" x14ac:dyDescent="0.3">
      <c r="A832">
        <v>2019</v>
      </c>
      <c r="B832">
        <v>2307007</v>
      </c>
      <c r="C832" t="s">
        <v>96</v>
      </c>
      <c r="D832" t="s">
        <v>282</v>
      </c>
      <c r="E832" t="s">
        <v>428</v>
      </c>
      <c r="F832">
        <v>31739</v>
      </c>
      <c r="O832">
        <v>1645137.22</v>
      </c>
      <c r="P832">
        <v>2.02</v>
      </c>
      <c r="Q832">
        <f t="shared" si="22"/>
        <v>51.83</v>
      </c>
      <c r="R832">
        <f>ROUND(Q832*VLOOKUP(A832,IPCA!$D$2:$F$6,3,0),2)</f>
        <v>66.2</v>
      </c>
      <c r="Z832">
        <v>11</v>
      </c>
      <c r="AA832">
        <v>32</v>
      </c>
      <c r="AB832">
        <v>35307.18</v>
      </c>
      <c r="AC832">
        <v>45096.26</v>
      </c>
      <c r="AD832">
        <v>1103.3499999999999</v>
      </c>
      <c r="AE832">
        <v>1409.26</v>
      </c>
      <c r="AF832">
        <v>52</v>
      </c>
      <c r="AG832">
        <v>84</v>
      </c>
      <c r="AH832" s="9">
        <f t="shared" si="23"/>
        <v>0.624</v>
      </c>
    </row>
    <row r="833" spans="1:34" x14ac:dyDescent="0.3">
      <c r="A833">
        <v>2019</v>
      </c>
      <c r="B833">
        <v>2307106</v>
      </c>
      <c r="C833" t="s">
        <v>97</v>
      </c>
      <c r="D833" t="s">
        <v>283</v>
      </c>
      <c r="E833" t="s">
        <v>418</v>
      </c>
      <c r="F833">
        <v>27198</v>
      </c>
      <c r="O833">
        <v>607608.71</v>
      </c>
      <c r="P833">
        <v>0.95</v>
      </c>
      <c r="Q833">
        <f t="shared" si="22"/>
        <v>22.34</v>
      </c>
      <c r="R833">
        <f>ROUND(Q833*VLOOKUP(A833,IPCA!$D$2:$F$6,3,0),2)</f>
        <v>28.53</v>
      </c>
      <c r="Z833">
        <v>5</v>
      </c>
      <c r="AA833">
        <v>24</v>
      </c>
      <c r="AB833">
        <v>23421.32</v>
      </c>
      <c r="AC833">
        <v>29914.99</v>
      </c>
      <c r="AD833">
        <v>975.89</v>
      </c>
      <c r="AE833">
        <v>1246.46</v>
      </c>
      <c r="AF833">
        <v>20</v>
      </c>
      <c r="AG833">
        <v>44</v>
      </c>
      <c r="AH833" s="9">
        <f t="shared" si="23"/>
        <v>0.61399999999999999</v>
      </c>
    </row>
    <row r="834" spans="1:34" x14ac:dyDescent="0.3">
      <c r="A834">
        <v>2019</v>
      </c>
      <c r="B834">
        <v>2307205</v>
      </c>
      <c r="C834" t="s">
        <v>98</v>
      </c>
      <c r="D834" t="s">
        <v>284</v>
      </c>
      <c r="E834" t="s">
        <v>418</v>
      </c>
      <c r="F834">
        <v>7837</v>
      </c>
      <c r="O834">
        <v>343738.08</v>
      </c>
      <c r="P834">
        <v>1.23</v>
      </c>
      <c r="Q834">
        <f t="shared" si="22"/>
        <v>43.86</v>
      </c>
      <c r="R834">
        <f>ROUND(Q834*VLOOKUP(A834,IPCA!$D$2:$F$6,3,0),2)</f>
        <v>56.02</v>
      </c>
      <c r="Z834">
        <v>3</v>
      </c>
      <c r="AA834">
        <v>0</v>
      </c>
      <c r="AB834">
        <v>0</v>
      </c>
      <c r="AC834">
        <v>0</v>
      </c>
      <c r="AD834" t="s">
        <v>423</v>
      </c>
      <c r="AE834" t="s">
        <v>423</v>
      </c>
      <c r="AF834">
        <v>8</v>
      </c>
      <c r="AG834">
        <v>8</v>
      </c>
      <c r="AH834" s="9">
        <f t="shared" si="23"/>
        <v>0.65100000000000002</v>
      </c>
    </row>
    <row r="835" spans="1:34" x14ac:dyDescent="0.3">
      <c r="A835">
        <v>2019</v>
      </c>
      <c r="B835">
        <v>2307254</v>
      </c>
      <c r="C835" t="s">
        <v>99</v>
      </c>
      <c r="D835" t="s">
        <v>285</v>
      </c>
      <c r="E835" t="s">
        <v>420</v>
      </c>
      <c r="F835">
        <v>23063</v>
      </c>
      <c r="O835">
        <v>2069735.23</v>
      </c>
      <c r="P835">
        <v>2.4500000000000002</v>
      </c>
      <c r="Q835">
        <f t="shared" ref="Q835:Q898" si="24">ROUND(O835/F835,2)</f>
        <v>89.74</v>
      </c>
      <c r="R835">
        <f>ROUND(Q835*VLOOKUP(A835,IPCA!$D$2:$F$6,3,0),2)</f>
        <v>114.62</v>
      </c>
      <c r="Z835">
        <v>5</v>
      </c>
      <c r="AA835">
        <v>27</v>
      </c>
      <c r="AB835">
        <v>29116.95</v>
      </c>
      <c r="AC835">
        <v>37189.760000000002</v>
      </c>
      <c r="AD835">
        <v>1078.4100000000001</v>
      </c>
      <c r="AE835">
        <v>1377.4</v>
      </c>
      <c r="AF835">
        <v>179</v>
      </c>
      <c r="AG835">
        <v>206</v>
      </c>
      <c r="AH835" s="9">
        <f t="shared" si="23"/>
        <v>0.65200000000000002</v>
      </c>
    </row>
    <row r="836" spans="1:34" x14ac:dyDescent="0.3">
      <c r="A836">
        <v>2019</v>
      </c>
      <c r="B836">
        <v>2307304</v>
      </c>
      <c r="C836" t="s">
        <v>100</v>
      </c>
      <c r="D836" t="s">
        <v>286</v>
      </c>
      <c r="E836" t="s">
        <v>418</v>
      </c>
      <c r="F836">
        <v>276636</v>
      </c>
      <c r="O836">
        <v>4296853.29</v>
      </c>
      <c r="P836">
        <v>0.76</v>
      </c>
      <c r="Q836">
        <f t="shared" si="24"/>
        <v>15.53</v>
      </c>
      <c r="R836">
        <f>ROUND(Q836*VLOOKUP(A836,IPCA!$D$2:$F$6,3,0),2)</f>
        <v>19.84</v>
      </c>
      <c r="Z836">
        <v>154</v>
      </c>
      <c r="AA836">
        <v>1212</v>
      </c>
      <c r="AB836">
        <v>1718325.62</v>
      </c>
      <c r="AC836">
        <v>2194739.19</v>
      </c>
      <c r="AD836">
        <v>1417.76</v>
      </c>
      <c r="AE836">
        <v>1810.84</v>
      </c>
      <c r="AF836">
        <v>1464</v>
      </c>
      <c r="AG836">
        <v>2676</v>
      </c>
      <c r="AH836" s="9">
        <f t="shared" si="23"/>
        <v>0.69399999999999995</v>
      </c>
    </row>
    <row r="837" spans="1:34" x14ac:dyDescent="0.3">
      <c r="A837">
        <v>2019</v>
      </c>
      <c r="B837">
        <v>2307403</v>
      </c>
      <c r="C837" t="s">
        <v>101</v>
      </c>
      <c r="D837" t="s">
        <v>287</v>
      </c>
      <c r="E837" t="s">
        <v>421</v>
      </c>
      <c r="F837">
        <v>23893</v>
      </c>
      <c r="O837">
        <v>473631</v>
      </c>
      <c r="P837">
        <v>0.7</v>
      </c>
      <c r="Q837">
        <f t="shared" si="24"/>
        <v>19.82</v>
      </c>
      <c r="R837">
        <f>ROUND(Q837*VLOOKUP(A837,IPCA!$D$2:$F$6,3,0),2)</f>
        <v>25.32</v>
      </c>
      <c r="Z837">
        <v>6</v>
      </c>
      <c r="AA837">
        <v>7</v>
      </c>
      <c r="AB837">
        <v>7003.2</v>
      </c>
      <c r="AC837">
        <v>8944.8700000000008</v>
      </c>
      <c r="AD837">
        <v>1000.46</v>
      </c>
      <c r="AE837">
        <v>1277.8399999999999</v>
      </c>
      <c r="AF837">
        <v>37</v>
      </c>
      <c r="AG837">
        <v>44</v>
      </c>
      <c r="AH837" s="9">
        <f t="shared" si="23"/>
        <v>0.59799999999999998</v>
      </c>
    </row>
    <row r="838" spans="1:34" x14ac:dyDescent="0.3">
      <c r="A838">
        <v>2019</v>
      </c>
      <c r="B838">
        <v>2307502</v>
      </c>
      <c r="C838" t="s">
        <v>102</v>
      </c>
      <c r="D838" t="s">
        <v>288</v>
      </c>
      <c r="E838" t="s">
        <v>418</v>
      </c>
      <c r="F838">
        <v>30858</v>
      </c>
      <c r="O838">
        <v>2000</v>
      </c>
      <c r="P838">
        <v>0</v>
      </c>
      <c r="Q838">
        <f t="shared" si="24"/>
        <v>0.06</v>
      </c>
      <c r="R838">
        <f>ROUND(Q838*VLOOKUP(A838,IPCA!$D$2:$F$6,3,0),2)</f>
        <v>0.08</v>
      </c>
      <c r="Z838">
        <v>12</v>
      </c>
      <c r="AA838">
        <v>11</v>
      </c>
      <c r="AB838">
        <v>11180</v>
      </c>
      <c r="AC838">
        <v>14279.71</v>
      </c>
      <c r="AD838">
        <v>1016.36</v>
      </c>
      <c r="AE838">
        <v>1298.1600000000001</v>
      </c>
      <c r="AF838">
        <v>40</v>
      </c>
      <c r="AG838">
        <v>51</v>
      </c>
      <c r="AH838" s="9">
        <f t="shared" si="23"/>
        <v>0.61299999999999999</v>
      </c>
    </row>
    <row r="839" spans="1:34" x14ac:dyDescent="0.3">
      <c r="A839">
        <v>2019</v>
      </c>
      <c r="B839">
        <v>2307601</v>
      </c>
      <c r="C839" t="s">
        <v>103</v>
      </c>
      <c r="D839" t="s">
        <v>289</v>
      </c>
      <c r="E839" t="s">
        <v>425</v>
      </c>
      <c r="F839">
        <v>58431</v>
      </c>
      <c r="O839">
        <v>1865917.4399999999</v>
      </c>
      <c r="P839">
        <v>1.35</v>
      </c>
      <c r="Q839">
        <f t="shared" si="24"/>
        <v>31.93</v>
      </c>
      <c r="R839">
        <f>ROUND(Q839*VLOOKUP(A839,IPCA!$D$2:$F$6,3,0),2)</f>
        <v>40.78</v>
      </c>
      <c r="Z839">
        <v>43</v>
      </c>
      <c r="AA839">
        <v>119</v>
      </c>
      <c r="AB839">
        <v>128663.14</v>
      </c>
      <c r="AC839">
        <v>164335.57999999999</v>
      </c>
      <c r="AD839">
        <v>1081.2</v>
      </c>
      <c r="AE839">
        <v>1380.97</v>
      </c>
      <c r="AF839">
        <v>232</v>
      </c>
      <c r="AG839">
        <v>351</v>
      </c>
      <c r="AH839" s="9">
        <f t="shared" si="23"/>
        <v>0.68200000000000005</v>
      </c>
    </row>
    <row r="840" spans="1:34" x14ac:dyDescent="0.3">
      <c r="A840">
        <v>2019</v>
      </c>
      <c r="B840">
        <v>2307635</v>
      </c>
      <c r="C840" t="s">
        <v>104</v>
      </c>
      <c r="D840" t="s">
        <v>290</v>
      </c>
      <c r="E840" t="s">
        <v>431</v>
      </c>
      <c r="F840">
        <v>17100</v>
      </c>
      <c r="O840">
        <v>532033.80000000005</v>
      </c>
      <c r="P840">
        <v>1.2</v>
      </c>
      <c r="Q840">
        <f t="shared" si="24"/>
        <v>31.11</v>
      </c>
      <c r="R840">
        <f>ROUND(Q840*VLOOKUP(A840,IPCA!$D$2:$F$6,3,0),2)</f>
        <v>39.74</v>
      </c>
      <c r="Z840">
        <v>2</v>
      </c>
      <c r="AA840">
        <v>13</v>
      </c>
      <c r="AB840">
        <v>14531.01</v>
      </c>
      <c r="AC840">
        <v>18559.8</v>
      </c>
      <c r="AD840">
        <v>1117.77</v>
      </c>
      <c r="AE840">
        <v>1427.68</v>
      </c>
      <c r="AF840">
        <v>22</v>
      </c>
      <c r="AG840">
        <v>35</v>
      </c>
      <c r="AH840" s="9">
        <f t="shared" si="23"/>
        <v>0.61</v>
      </c>
    </row>
    <row r="841" spans="1:34" x14ac:dyDescent="0.3">
      <c r="A841">
        <v>2019</v>
      </c>
      <c r="B841">
        <v>2307650</v>
      </c>
      <c r="C841" t="s">
        <v>105</v>
      </c>
      <c r="D841" t="s">
        <v>291</v>
      </c>
      <c r="E841" t="s">
        <v>427</v>
      </c>
      <c r="F841">
        <v>227883</v>
      </c>
      <c r="O841">
        <v>5302158.49</v>
      </c>
      <c r="P841">
        <v>0.72</v>
      </c>
      <c r="Q841">
        <f t="shared" si="24"/>
        <v>23.27</v>
      </c>
      <c r="R841">
        <f>ROUND(Q841*VLOOKUP(A841,IPCA!$D$2:$F$6,3,0),2)</f>
        <v>29.72</v>
      </c>
      <c r="Z841">
        <v>35</v>
      </c>
      <c r="AA841">
        <v>633</v>
      </c>
      <c r="AB841">
        <v>864201.7</v>
      </c>
      <c r="AC841">
        <v>1103805.54</v>
      </c>
      <c r="AD841">
        <v>1365.25</v>
      </c>
      <c r="AE841">
        <v>1743.77</v>
      </c>
      <c r="AF841">
        <v>1054</v>
      </c>
      <c r="AG841">
        <v>1687</v>
      </c>
      <c r="AH841" s="9">
        <f t="shared" si="23"/>
        <v>0.68600000000000005</v>
      </c>
    </row>
    <row r="842" spans="1:34" x14ac:dyDescent="0.3">
      <c r="A842">
        <v>2019</v>
      </c>
      <c r="B842">
        <v>2307700</v>
      </c>
      <c r="C842" t="s">
        <v>106</v>
      </c>
      <c r="D842" t="s">
        <v>292</v>
      </c>
      <c r="E842" t="s">
        <v>427</v>
      </c>
      <c r="F842">
        <v>107266</v>
      </c>
      <c r="O842">
        <v>3270113.94</v>
      </c>
      <c r="P842">
        <v>1.44</v>
      </c>
      <c r="Q842">
        <f t="shared" si="24"/>
        <v>30.49</v>
      </c>
      <c r="R842">
        <f>ROUND(Q842*VLOOKUP(A842,IPCA!$D$2:$F$6,3,0),2)</f>
        <v>38.94</v>
      </c>
      <c r="Z842">
        <v>30</v>
      </c>
      <c r="AA842">
        <v>112</v>
      </c>
      <c r="AB842">
        <v>149585.72</v>
      </c>
      <c r="AC842">
        <v>191059.04</v>
      </c>
      <c r="AD842">
        <v>1335.59</v>
      </c>
      <c r="AE842">
        <v>1705.88</v>
      </c>
      <c r="AF842">
        <v>315</v>
      </c>
      <c r="AG842">
        <v>427</v>
      </c>
      <c r="AH842" s="9">
        <f t="shared" si="23"/>
        <v>0.65900000000000003</v>
      </c>
    </row>
    <row r="843" spans="1:34" x14ac:dyDescent="0.3">
      <c r="A843">
        <v>2019</v>
      </c>
      <c r="B843">
        <v>2307809</v>
      </c>
      <c r="C843" t="s">
        <v>107</v>
      </c>
      <c r="D843" t="s">
        <v>293</v>
      </c>
      <c r="E843" t="s">
        <v>420</v>
      </c>
      <c r="F843">
        <v>25522</v>
      </c>
      <c r="O843">
        <v>36895</v>
      </c>
      <c r="P843">
        <v>0.06</v>
      </c>
      <c r="Q843">
        <f t="shared" si="24"/>
        <v>1.45</v>
      </c>
      <c r="R843">
        <f>ROUND(Q843*VLOOKUP(A843,IPCA!$D$2:$F$6,3,0),2)</f>
        <v>1.85</v>
      </c>
      <c r="Z843">
        <v>4</v>
      </c>
      <c r="AA843">
        <v>11</v>
      </c>
      <c r="AB843">
        <v>10036.790000000001</v>
      </c>
      <c r="AC843">
        <v>12819.54</v>
      </c>
      <c r="AD843">
        <v>912.44</v>
      </c>
      <c r="AE843">
        <v>1165.4100000000001</v>
      </c>
      <c r="AF843">
        <v>43</v>
      </c>
      <c r="AG843">
        <v>54</v>
      </c>
      <c r="AH843" s="9">
        <f t="shared" si="23"/>
        <v>0.61199999999999999</v>
      </c>
    </row>
    <row r="844" spans="1:34" x14ac:dyDescent="0.3">
      <c r="A844">
        <v>2019</v>
      </c>
      <c r="B844">
        <v>2307908</v>
      </c>
      <c r="C844" t="s">
        <v>108</v>
      </c>
      <c r="D844" t="s">
        <v>294</v>
      </c>
      <c r="E844" t="s">
        <v>420</v>
      </c>
      <c r="F844">
        <v>10685</v>
      </c>
      <c r="O844">
        <v>487969</v>
      </c>
      <c r="P844">
        <v>1.58</v>
      </c>
      <c r="Q844">
        <f t="shared" si="24"/>
        <v>45.67</v>
      </c>
      <c r="R844">
        <f>ROUND(Q844*VLOOKUP(A844,IPCA!$D$2:$F$6,3,0),2)</f>
        <v>58.33</v>
      </c>
      <c r="Z844">
        <v>6</v>
      </c>
      <c r="AA844">
        <v>0</v>
      </c>
      <c r="AB844">
        <v>0</v>
      </c>
      <c r="AC844">
        <v>0</v>
      </c>
      <c r="AD844" t="s">
        <v>423</v>
      </c>
      <c r="AE844" t="s">
        <v>423</v>
      </c>
      <c r="AF844">
        <v>14</v>
      </c>
      <c r="AG844">
        <v>14</v>
      </c>
      <c r="AH844" s="9">
        <f t="shared" si="23"/>
        <v>0.59899999999999998</v>
      </c>
    </row>
    <row r="845" spans="1:34" x14ac:dyDescent="0.3">
      <c r="A845">
        <v>2019</v>
      </c>
      <c r="B845">
        <v>2308005</v>
      </c>
      <c r="C845" t="s">
        <v>109</v>
      </c>
      <c r="D845" t="s">
        <v>295</v>
      </c>
      <c r="E845" t="s">
        <v>424</v>
      </c>
      <c r="F845">
        <v>37049</v>
      </c>
      <c r="O845">
        <v>2073581.57</v>
      </c>
      <c r="P845">
        <v>2.78</v>
      </c>
      <c r="Q845">
        <f t="shared" si="24"/>
        <v>55.97</v>
      </c>
      <c r="R845">
        <f>ROUND(Q845*VLOOKUP(A845,IPCA!$D$2:$F$6,3,0),2)</f>
        <v>71.489999999999995</v>
      </c>
      <c r="Z845">
        <v>10</v>
      </c>
      <c r="AA845">
        <v>16</v>
      </c>
      <c r="AB845">
        <v>16875.55</v>
      </c>
      <c r="AC845">
        <v>21554.37</v>
      </c>
      <c r="AD845">
        <v>1054.72</v>
      </c>
      <c r="AE845">
        <v>1347.15</v>
      </c>
      <c r="AF845">
        <v>80</v>
      </c>
      <c r="AG845">
        <v>96</v>
      </c>
      <c r="AH845" s="9">
        <f t="shared" si="23"/>
        <v>0.61599999999999999</v>
      </c>
    </row>
    <row r="846" spans="1:34" x14ac:dyDescent="0.3">
      <c r="A846">
        <v>2019</v>
      </c>
      <c r="B846">
        <v>2308104</v>
      </c>
      <c r="C846" t="s">
        <v>110</v>
      </c>
      <c r="D846" t="s">
        <v>296</v>
      </c>
      <c r="E846" t="s">
        <v>418</v>
      </c>
      <c r="F846">
        <v>45452</v>
      </c>
      <c r="O846">
        <v>655865.47</v>
      </c>
      <c r="P846">
        <v>0.77</v>
      </c>
      <c r="Q846">
        <f t="shared" si="24"/>
        <v>14.43</v>
      </c>
      <c r="R846">
        <f>ROUND(Q846*VLOOKUP(A846,IPCA!$D$2:$F$6,3,0),2)</f>
        <v>18.43</v>
      </c>
      <c r="Z846">
        <v>6</v>
      </c>
      <c r="AA846">
        <v>2</v>
      </c>
      <c r="AB846">
        <v>2033.88</v>
      </c>
      <c r="AC846">
        <v>2597.7800000000002</v>
      </c>
      <c r="AD846">
        <v>1016.94</v>
      </c>
      <c r="AE846">
        <v>1298.8900000000001</v>
      </c>
      <c r="AF846">
        <v>58</v>
      </c>
      <c r="AG846">
        <v>60</v>
      </c>
      <c r="AH846" s="9">
        <f t="shared" si="23"/>
        <v>0.60499999999999998</v>
      </c>
    </row>
    <row r="847" spans="1:34" x14ac:dyDescent="0.3">
      <c r="A847">
        <v>2019</v>
      </c>
      <c r="B847">
        <v>2308203</v>
      </c>
      <c r="C847" t="s">
        <v>111</v>
      </c>
      <c r="D847" t="s">
        <v>297</v>
      </c>
      <c r="E847" t="s">
        <v>424</v>
      </c>
      <c r="F847">
        <v>14751</v>
      </c>
      <c r="O847">
        <v>1331615.02</v>
      </c>
      <c r="P847">
        <v>3.05</v>
      </c>
      <c r="Q847">
        <f t="shared" si="24"/>
        <v>90.27</v>
      </c>
      <c r="R847">
        <f>ROUND(Q847*VLOOKUP(A847,IPCA!$D$2:$F$6,3,0),2)</f>
        <v>115.3</v>
      </c>
      <c r="Z847">
        <v>4</v>
      </c>
      <c r="AA847">
        <v>0</v>
      </c>
      <c r="AB847">
        <v>0</v>
      </c>
      <c r="AC847">
        <v>0</v>
      </c>
      <c r="AD847" t="s">
        <v>423</v>
      </c>
      <c r="AE847" t="s">
        <v>423</v>
      </c>
      <c r="AF847">
        <v>37</v>
      </c>
      <c r="AG847">
        <v>37</v>
      </c>
      <c r="AH847" s="9">
        <f t="shared" si="23"/>
        <v>0.61799999999999999</v>
      </c>
    </row>
    <row r="848" spans="1:34" x14ac:dyDescent="0.3">
      <c r="A848">
        <v>2019</v>
      </c>
      <c r="B848">
        <v>2308302</v>
      </c>
      <c r="C848" t="s">
        <v>112</v>
      </c>
      <c r="D848" t="s">
        <v>298</v>
      </c>
      <c r="E848" t="s">
        <v>418</v>
      </c>
      <c r="F848">
        <v>26269</v>
      </c>
      <c r="O848">
        <v>526905.02</v>
      </c>
      <c r="P848">
        <v>0.86</v>
      </c>
      <c r="Q848">
        <f t="shared" si="24"/>
        <v>20.059999999999999</v>
      </c>
      <c r="R848">
        <f>ROUND(Q848*VLOOKUP(A848,IPCA!$D$2:$F$6,3,0),2)</f>
        <v>25.62</v>
      </c>
      <c r="Z848">
        <v>4</v>
      </c>
      <c r="AA848">
        <v>7</v>
      </c>
      <c r="AB848">
        <v>7151.39</v>
      </c>
      <c r="AC848">
        <v>9134.15</v>
      </c>
      <c r="AD848">
        <v>1021.63</v>
      </c>
      <c r="AE848">
        <v>1304.8800000000001</v>
      </c>
      <c r="AF848">
        <v>31</v>
      </c>
      <c r="AG848">
        <v>38</v>
      </c>
      <c r="AH848" s="9">
        <f t="shared" si="23"/>
        <v>0.628</v>
      </c>
    </row>
    <row r="849" spans="1:34" x14ac:dyDescent="0.3">
      <c r="A849">
        <v>2019</v>
      </c>
      <c r="B849">
        <v>2308351</v>
      </c>
      <c r="C849" t="s">
        <v>113</v>
      </c>
      <c r="D849" t="s">
        <v>299</v>
      </c>
      <c r="E849" t="s">
        <v>430</v>
      </c>
      <c r="F849">
        <v>13839</v>
      </c>
      <c r="O849">
        <v>184217.55</v>
      </c>
      <c r="P849">
        <v>0.52</v>
      </c>
      <c r="Q849">
        <f t="shared" si="24"/>
        <v>13.31</v>
      </c>
      <c r="R849">
        <f>ROUND(Q849*VLOOKUP(A849,IPCA!$D$2:$F$6,3,0),2)</f>
        <v>17</v>
      </c>
      <c r="Z849">
        <v>2</v>
      </c>
      <c r="AA849">
        <v>1</v>
      </c>
      <c r="AB849">
        <v>1025.72</v>
      </c>
      <c r="AC849">
        <v>1310.1099999999999</v>
      </c>
      <c r="AD849">
        <v>1025.72</v>
      </c>
      <c r="AE849">
        <v>1310.1099999999999</v>
      </c>
      <c r="AF849">
        <v>23</v>
      </c>
      <c r="AG849">
        <v>24</v>
      </c>
      <c r="AH849" s="9">
        <f t="shared" si="23"/>
        <v>0.626</v>
      </c>
    </row>
    <row r="850" spans="1:34" x14ac:dyDescent="0.3">
      <c r="A850">
        <v>2019</v>
      </c>
      <c r="B850">
        <v>2308377</v>
      </c>
      <c r="C850" t="s">
        <v>114</v>
      </c>
      <c r="D850" t="s">
        <v>300</v>
      </c>
      <c r="E850" t="s">
        <v>426</v>
      </c>
      <c r="F850">
        <v>13852</v>
      </c>
      <c r="O850">
        <v>24040</v>
      </c>
      <c r="P850">
        <v>7.0000000000000007E-2</v>
      </c>
      <c r="Q850">
        <f t="shared" si="24"/>
        <v>1.74</v>
      </c>
      <c r="R850">
        <f>ROUND(Q850*VLOOKUP(A850,IPCA!$D$2:$F$6,3,0),2)</f>
        <v>2.2200000000000002</v>
      </c>
      <c r="Z850">
        <v>1</v>
      </c>
      <c r="AA850">
        <v>0</v>
      </c>
      <c r="AB850">
        <v>0</v>
      </c>
      <c r="AC850">
        <v>0</v>
      </c>
      <c r="AD850" t="s">
        <v>423</v>
      </c>
      <c r="AE850" t="s">
        <v>423</v>
      </c>
      <c r="AF850">
        <v>19</v>
      </c>
      <c r="AG850">
        <v>19</v>
      </c>
      <c r="AH850" s="9">
        <f t="shared" si="23"/>
        <v>0.59199999999999997</v>
      </c>
    </row>
    <row r="851" spans="1:34" x14ac:dyDescent="0.3">
      <c r="A851">
        <v>2019</v>
      </c>
      <c r="B851">
        <v>2308401</v>
      </c>
      <c r="C851" t="s">
        <v>115</v>
      </c>
      <c r="D851" t="s">
        <v>301</v>
      </c>
      <c r="E851" t="s">
        <v>418</v>
      </c>
      <c r="F851">
        <v>36070</v>
      </c>
      <c r="O851">
        <v>829707.92</v>
      </c>
      <c r="P851">
        <v>0.73</v>
      </c>
      <c r="Q851">
        <f t="shared" si="24"/>
        <v>23</v>
      </c>
      <c r="R851">
        <f>ROUND(Q851*VLOOKUP(A851,IPCA!$D$2:$F$6,3,0),2)</f>
        <v>29.38</v>
      </c>
      <c r="Z851">
        <v>4</v>
      </c>
      <c r="AA851">
        <v>4</v>
      </c>
      <c r="AB851">
        <v>4069.82</v>
      </c>
      <c r="AC851">
        <v>5198.2</v>
      </c>
      <c r="AD851">
        <v>1017.46</v>
      </c>
      <c r="AE851">
        <v>1299.55</v>
      </c>
      <c r="AF851">
        <v>39</v>
      </c>
      <c r="AG851">
        <v>43</v>
      </c>
      <c r="AH851" s="9">
        <f t="shared" si="23"/>
        <v>0.622</v>
      </c>
    </row>
    <row r="852" spans="1:34" x14ac:dyDescent="0.3">
      <c r="A852">
        <v>2019</v>
      </c>
      <c r="B852">
        <v>2308500</v>
      </c>
      <c r="C852" t="s">
        <v>116</v>
      </c>
      <c r="D852" t="s">
        <v>302</v>
      </c>
      <c r="E852" t="s">
        <v>430</v>
      </c>
      <c r="F852">
        <v>38843</v>
      </c>
      <c r="O852">
        <v>190525</v>
      </c>
      <c r="P852">
        <v>0.21</v>
      </c>
      <c r="Q852">
        <f t="shared" si="24"/>
        <v>4.91</v>
      </c>
      <c r="R852">
        <f>ROUND(Q852*VLOOKUP(A852,IPCA!$D$2:$F$6,3,0),2)</f>
        <v>6.27</v>
      </c>
      <c r="Z852">
        <v>10</v>
      </c>
      <c r="AA852">
        <v>18</v>
      </c>
      <c r="AB852">
        <v>14965.51</v>
      </c>
      <c r="AC852">
        <v>19114.77</v>
      </c>
      <c r="AD852">
        <v>831.42</v>
      </c>
      <c r="AE852">
        <v>1061.93</v>
      </c>
      <c r="AF852">
        <v>63</v>
      </c>
      <c r="AG852">
        <v>81</v>
      </c>
      <c r="AH852" s="9">
        <f t="shared" si="23"/>
        <v>0.58199999999999996</v>
      </c>
    </row>
    <row r="853" spans="1:34" x14ac:dyDescent="0.3">
      <c r="A853">
        <v>2019</v>
      </c>
      <c r="B853">
        <v>2308609</v>
      </c>
      <c r="C853" t="s">
        <v>117</v>
      </c>
      <c r="D853" t="s">
        <v>303</v>
      </c>
      <c r="E853" t="s">
        <v>429</v>
      </c>
      <c r="F853">
        <v>17052</v>
      </c>
      <c r="O853">
        <v>19685</v>
      </c>
      <c r="P853">
        <v>0.04</v>
      </c>
      <c r="Q853">
        <f t="shared" si="24"/>
        <v>1.1499999999999999</v>
      </c>
      <c r="R853">
        <f>ROUND(Q853*VLOOKUP(A853,IPCA!$D$2:$F$6,3,0),2)</f>
        <v>1.47</v>
      </c>
      <c r="Z853">
        <v>1</v>
      </c>
      <c r="AA853">
        <v>0</v>
      </c>
      <c r="AB853">
        <v>0</v>
      </c>
      <c r="AC853">
        <v>0</v>
      </c>
      <c r="AD853" t="s">
        <v>423</v>
      </c>
      <c r="AE853" t="s">
        <v>423</v>
      </c>
      <c r="AF853">
        <v>21</v>
      </c>
      <c r="AG853">
        <v>21</v>
      </c>
      <c r="AH853" s="9">
        <f t="shared" si="23"/>
        <v>0.61</v>
      </c>
    </row>
    <row r="854" spans="1:34" x14ac:dyDescent="0.3">
      <c r="A854">
        <v>2019</v>
      </c>
      <c r="B854">
        <v>2308708</v>
      </c>
      <c r="C854" t="s">
        <v>118</v>
      </c>
      <c r="D854" t="s">
        <v>304</v>
      </c>
      <c r="E854" t="s">
        <v>425</v>
      </c>
      <c r="F854">
        <v>61591</v>
      </c>
      <c r="O854">
        <v>1597165.96</v>
      </c>
      <c r="P854">
        <v>0.96</v>
      </c>
      <c r="Q854">
        <f t="shared" si="24"/>
        <v>25.93</v>
      </c>
      <c r="R854">
        <f>ROUND(Q854*VLOOKUP(A854,IPCA!$D$2:$F$6,3,0),2)</f>
        <v>33.119999999999997</v>
      </c>
      <c r="Z854">
        <v>10</v>
      </c>
      <c r="AA854">
        <v>21</v>
      </c>
      <c r="AB854">
        <v>18274.13</v>
      </c>
      <c r="AC854">
        <v>23340.720000000001</v>
      </c>
      <c r="AD854">
        <v>870.2</v>
      </c>
      <c r="AE854">
        <v>1111.46</v>
      </c>
      <c r="AF854">
        <v>140</v>
      </c>
      <c r="AG854">
        <v>161</v>
      </c>
      <c r="AH854" s="9">
        <f t="shared" si="23"/>
        <v>0.61</v>
      </c>
    </row>
    <row r="855" spans="1:34" x14ac:dyDescent="0.3">
      <c r="A855">
        <v>2019</v>
      </c>
      <c r="B855">
        <v>2308807</v>
      </c>
      <c r="C855" t="s">
        <v>119</v>
      </c>
      <c r="D855" t="s">
        <v>305</v>
      </c>
      <c r="E855" t="s">
        <v>424</v>
      </c>
      <c r="F855">
        <v>8202</v>
      </c>
      <c r="O855">
        <v>698745.65</v>
      </c>
      <c r="P855">
        <v>2.71</v>
      </c>
      <c r="Q855">
        <f t="shared" si="24"/>
        <v>85.19</v>
      </c>
      <c r="R855">
        <f>ROUND(Q855*VLOOKUP(A855,IPCA!$D$2:$F$6,3,0),2)</f>
        <v>108.81</v>
      </c>
      <c r="Z855">
        <v>0</v>
      </c>
      <c r="AA855">
        <v>0</v>
      </c>
      <c r="AB855">
        <v>0</v>
      </c>
      <c r="AC855">
        <v>0</v>
      </c>
      <c r="AD855" t="s">
        <v>423</v>
      </c>
      <c r="AE855" t="s">
        <v>423</v>
      </c>
      <c r="AF855">
        <v>13</v>
      </c>
      <c r="AG855">
        <v>13</v>
      </c>
      <c r="AH855" s="9">
        <f t="shared" si="23"/>
        <v>0.58099999999999996</v>
      </c>
    </row>
    <row r="856" spans="1:34" x14ac:dyDescent="0.3">
      <c r="A856">
        <v>2019</v>
      </c>
      <c r="B856">
        <v>2308906</v>
      </c>
      <c r="C856" t="s">
        <v>120</v>
      </c>
      <c r="D856" t="s">
        <v>306</v>
      </c>
      <c r="E856" t="s">
        <v>420</v>
      </c>
      <c r="F856">
        <v>22229</v>
      </c>
      <c r="O856">
        <v>86237.61</v>
      </c>
      <c r="P856">
        <v>0.16</v>
      </c>
      <c r="Q856">
        <f t="shared" si="24"/>
        <v>3.88</v>
      </c>
      <c r="R856">
        <f>ROUND(Q856*VLOOKUP(A856,IPCA!$D$2:$F$6,3,0),2)</f>
        <v>4.96</v>
      </c>
      <c r="Z856">
        <v>5</v>
      </c>
      <c r="AA856">
        <v>0</v>
      </c>
      <c r="AB856">
        <v>0</v>
      </c>
      <c r="AC856">
        <v>0</v>
      </c>
      <c r="AD856" t="s">
        <v>423</v>
      </c>
      <c r="AE856" t="s">
        <v>423</v>
      </c>
      <c r="AF856">
        <v>30</v>
      </c>
      <c r="AG856">
        <v>30</v>
      </c>
      <c r="AH856" s="9">
        <f t="shared" si="23"/>
        <v>0.58799999999999997</v>
      </c>
    </row>
    <row r="857" spans="1:34" x14ac:dyDescent="0.3">
      <c r="A857">
        <v>2019</v>
      </c>
      <c r="B857">
        <v>2309003</v>
      </c>
      <c r="C857" t="s">
        <v>121</v>
      </c>
      <c r="D857" t="s">
        <v>307</v>
      </c>
      <c r="E857" t="s">
        <v>424</v>
      </c>
      <c r="F857">
        <v>13781</v>
      </c>
      <c r="O857">
        <v>787625.89</v>
      </c>
      <c r="P857">
        <v>2.1800000000000002</v>
      </c>
      <c r="Q857">
        <f t="shared" si="24"/>
        <v>57.15</v>
      </c>
      <c r="R857">
        <f>ROUND(Q857*VLOOKUP(A857,IPCA!$D$2:$F$6,3,0),2)</f>
        <v>73</v>
      </c>
      <c r="Z857">
        <v>2</v>
      </c>
      <c r="AA857">
        <v>4</v>
      </c>
      <c r="AB857">
        <v>3992</v>
      </c>
      <c r="AC857">
        <v>5098.8</v>
      </c>
      <c r="AD857">
        <v>998</v>
      </c>
      <c r="AE857">
        <v>1274.7</v>
      </c>
      <c r="AF857">
        <v>19</v>
      </c>
      <c r="AG857">
        <v>23</v>
      </c>
      <c r="AH857" s="9">
        <f t="shared" si="23"/>
        <v>0.60699999999999998</v>
      </c>
    </row>
    <row r="858" spans="1:34" x14ac:dyDescent="0.3">
      <c r="A858">
        <v>2019</v>
      </c>
      <c r="B858">
        <v>2309102</v>
      </c>
      <c r="C858" t="s">
        <v>122</v>
      </c>
      <c r="D858" t="s">
        <v>308</v>
      </c>
      <c r="E858" t="s">
        <v>419</v>
      </c>
      <c r="F858">
        <v>10301</v>
      </c>
      <c r="O858">
        <v>476236.31</v>
      </c>
      <c r="P858">
        <v>1.63</v>
      </c>
      <c r="Q858">
        <f t="shared" si="24"/>
        <v>46.23</v>
      </c>
      <c r="R858">
        <f>ROUND(Q858*VLOOKUP(A858,IPCA!$D$2:$F$6,3,0),2)</f>
        <v>59.05</v>
      </c>
      <c r="Z858">
        <v>1</v>
      </c>
      <c r="AA858">
        <v>4</v>
      </c>
      <c r="AB858">
        <v>3085.46</v>
      </c>
      <c r="AC858">
        <v>3940.92</v>
      </c>
      <c r="AD858">
        <v>771.37</v>
      </c>
      <c r="AE858">
        <v>985.23</v>
      </c>
      <c r="AF858">
        <v>11</v>
      </c>
      <c r="AG858">
        <v>15</v>
      </c>
      <c r="AH858" s="9">
        <f t="shared" si="23"/>
        <v>0.60699999999999998</v>
      </c>
    </row>
    <row r="859" spans="1:34" x14ac:dyDescent="0.3">
      <c r="A859">
        <v>2019</v>
      </c>
      <c r="B859">
        <v>2309201</v>
      </c>
      <c r="C859" t="s">
        <v>123</v>
      </c>
      <c r="D859" t="s">
        <v>309</v>
      </c>
      <c r="E859" t="s">
        <v>418</v>
      </c>
      <c r="F859">
        <v>15085</v>
      </c>
      <c r="O859">
        <v>287580</v>
      </c>
      <c r="P859">
        <v>0.73</v>
      </c>
      <c r="Q859">
        <f t="shared" si="24"/>
        <v>19.059999999999999</v>
      </c>
      <c r="R859">
        <f>ROUND(Q859*VLOOKUP(A859,IPCA!$D$2:$F$6,3,0),2)</f>
        <v>24.34</v>
      </c>
      <c r="Z859">
        <v>2</v>
      </c>
      <c r="AA859">
        <v>2</v>
      </c>
      <c r="AB859">
        <v>1996</v>
      </c>
      <c r="AC859">
        <v>2549.4</v>
      </c>
      <c r="AD859">
        <v>998</v>
      </c>
      <c r="AE859">
        <v>1274.7</v>
      </c>
      <c r="AF859">
        <v>31</v>
      </c>
      <c r="AG859">
        <v>33</v>
      </c>
      <c r="AH859" s="9">
        <f t="shared" si="23"/>
        <v>0.625</v>
      </c>
    </row>
    <row r="860" spans="1:34" x14ac:dyDescent="0.3">
      <c r="A860">
        <v>2019</v>
      </c>
      <c r="B860">
        <v>2309300</v>
      </c>
      <c r="C860" t="s">
        <v>124</v>
      </c>
      <c r="D860" t="s">
        <v>310</v>
      </c>
      <c r="E860" t="s">
        <v>429</v>
      </c>
      <c r="F860">
        <v>30764</v>
      </c>
      <c r="O860">
        <v>1862644.63</v>
      </c>
      <c r="P860">
        <v>2.57</v>
      </c>
      <c r="Q860">
        <f t="shared" si="24"/>
        <v>60.55</v>
      </c>
      <c r="R860">
        <f>ROUND(Q860*VLOOKUP(A860,IPCA!$D$2:$F$6,3,0),2)</f>
        <v>77.34</v>
      </c>
      <c r="Z860">
        <v>14</v>
      </c>
      <c r="AA860">
        <v>101</v>
      </c>
      <c r="AB860">
        <v>130295.02</v>
      </c>
      <c r="AC860">
        <v>166419.91</v>
      </c>
      <c r="AD860">
        <v>1290.05</v>
      </c>
      <c r="AE860">
        <v>1647.72</v>
      </c>
      <c r="AF860">
        <v>101</v>
      </c>
      <c r="AG860">
        <v>202</v>
      </c>
      <c r="AH860" s="9">
        <f t="shared" si="23"/>
        <v>0.61399999999999999</v>
      </c>
    </row>
    <row r="861" spans="1:34" x14ac:dyDescent="0.3">
      <c r="A861">
        <v>2019</v>
      </c>
      <c r="B861">
        <v>2309409</v>
      </c>
      <c r="C861" t="s">
        <v>125</v>
      </c>
      <c r="D861" t="s">
        <v>311</v>
      </c>
      <c r="E861" t="s">
        <v>429</v>
      </c>
      <c r="F861">
        <v>27520</v>
      </c>
      <c r="O861">
        <v>823415.43</v>
      </c>
      <c r="P861">
        <v>1.21</v>
      </c>
      <c r="Q861">
        <f t="shared" si="24"/>
        <v>29.92</v>
      </c>
      <c r="R861">
        <f>ROUND(Q861*VLOOKUP(A861,IPCA!$D$2:$F$6,3,0),2)</f>
        <v>38.22</v>
      </c>
      <c r="Z861">
        <v>7</v>
      </c>
      <c r="AA861">
        <v>0</v>
      </c>
      <c r="AB861">
        <v>0</v>
      </c>
      <c r="AC861">
        <v>0</v>
      </c>
      <c r="AD861" t="s">
        <v>423</v>
      </c>
      <c r="AE861" t="s">
        <v>423</v>
      </c>
      <c r="AF861">
        <v>27</v>
      </c>
      <c r="AG861">
        <v>27</v>
      </c>
      <c r="AH861" s="9">
        <f t="shared" si="23"/>
        <v>0.60499999999999998</v>
      </c>
    </row>
    <row r="862" spans="1:34" x14ac:dyDescent="0.3">
      <c r="A862">
        <v>2019</v>
      </c>
      <c r="B862">
        <v>2309458</v>
      </c>
      <c r="C862" t="s">
        <v>126</v>
      </c>
      <c r="D862" t="s">
        <v>312</v>
      </c>
      <c r="E862" t="s">
        <v>419</v>
      </c>
      <c r="F862">
        <v>24376</v>
      </c>
      <c r="O862">
        <v>632239.07999999996</v>
      </c>
      <c r="P862">
        <v>1.04</v>
      </c>
      <c r="Q862">
        <f t="shared" si="24"/>
        <v>25.94</v>
      </c>
      <c r="R862">
        <f>ROUND(Q862*VLOOKUP(A862,IPCA!$D$2:$F$6,3,0),2)</f>
        <v>33.130000000000003</v>
      </c>
      <c r="Z862">
        <v>1</v>
      </c>
      <c r="AA862">
        <v>3</v>
      </c>
      <c r="AB862">
        <v>4855.05</v>
      </c>
      <c r="AC862">
        <v>6201.13</v>
      </c>
      <c r="AD862">
        <v>1618.35</v>
      </c>
      <c r="AE862">
        <v>2067.04</v>
      </c>
      <c r="AF862">
        <v>34</v>
      </c>
      <c r="AG862">
        <v>37</v>
      </c>
      <c r="AH862" s="9">
        <f t="shared" si="23"/>
        <v>0.59399999999999997</v>
      </c>
    </row>
    <row r="863" spans="1:34" x14ac:dyDescent="0.3">
      <c r="A863">
        <v>2019</v>
      </c>
      <c r="B863">
        <v>2309508</v>
      </c>
      <c r="C863" t="s">
        <v>127</v>
      </c>
      <c r="D863" t="s">
        <v>313</v>
      </c>
      <c r="E863" t="s">
        <v>421</v>
      </c>
      <c r="F863">
        <v>20088</v>
      </c>
      <c r="O863">
        <v>302978.06</v>
      </c>
      <c r="P863">
        <v>0.55000000000000004</v>
      </c>
      <c r="Q863">
        <f t="shared" si="24"/>
        <v>15.08</v>
      </c>
      <c r="R863">
        <f>ROUND(Q863*VLOOKUP(A863,IPCA!$D$2:$F$6,3,0),2)</f>
        <v>19.260000000000002</v>
      </c>
      <c r="Z863">
        <v>2</v>
      </c>
      <c r="AA863">
        <v>15</v>
      </c>
      <c r="AB863">
        <v>20659.669999999998</v>
      </c>
      <c r="AC863">
        <v>26387.66</v>
      </c>
      <c r="AD863">
        <v>1377.31</v>
      </c>
      <c r="AE863">
        <v>1759.18</v>
      </c>
      <c r="AF863">
        <v>46</v>
      </c>
      <c r="AG863">
        <v>61</v>
      </c>
      <c r="AH863" s="9">
        <f t="shared" si="23"/>
        <v>0.63600000000000001</v>
      </c>
    </row>
    <row r="864" spans="1:34" x14ac:dyDescent="0.3">
      <c r="A864">
        <v>2019</v>
      </c>
      <c r="B864">
        <v>2309607</v>
      </c>
      <c r="C864" t="s">
        <v>128</v>
      </c>
      <c r="D864" t="s">
        <v>314</v>
      </c>
      <c r="E864" t="s">
        <v>427</v>
      </c>
      <c r="F864">
        <v>68569</v>
      </c>
      <c r="O864">
        <v>1364502.05</v>
      </c>
      <c r="P864">
        <v>0.98</v>
      </c>
      <c r="Q864">
        <f t="shared" si="24"/>
        <v>19.899999999999999</v>
      </c>
      <c r="R864">
        <f>ROUND(Q864*VLOOKUP(A864,IPCA!$D$2:$F$6,3,0),2)</f>
        <v>25.42</v>
      </c>
      <c r="Z864">
        <v>20</v>
      </c>
      <c r="AA864">
        <v>34</v>
      </c>
      <c r="AB864">
        <v>38314.86</v>
      </c>
      <c r="AC864">
        <v>48937.83</v>
      </c>
      <c r="AD864">
        <v>1126.9100000000001</v>
      </c>
      <c r="AE864">
        <v>1439.35</v>
      </c>
      <c r="AF864">
        <v>264</v>
      </c>
      <c r="AG864">
        <v>298</v>
      </c>
      <c r="AH864" s="9">
        <f t="shared" si="23"/>
        <v>0.65900000000000003</v>
      </c>
    </row>
    <row r="865" spans="1:34" x14ac:dyDescent="0.3">
      <c r="A865">
        <v>2019</v>
      </c>
      <c r="B865">
        <v>2309706</v>
      </c>
      <c r="C865" t="s">
        <v>129</v>
      </c>
      <c r="D865" t="s">
        <v>315</v>
      </c>
      <c r="E865" t="s">
        <v>427</v>
      </c>
      <c r="F865">
        <v>78915</v>
      </c>
      <c r="O865">
        <v>3633829.21</v>
      </c>
      <c r="P865">
        <v>2.35</v>
      </c>
      <c r="Q865">
        <f t="shared" si="24"/>
        <v>46.05</v>
      </c>
      <c r="R865">
        <f>ROUND(Q865*VLOOKUP(A865,IPCA!$D$2:$F$6,3,0),2)</f>
        <v>58.82</v>
      </c>
      <c r="Z865">
        <v>2</v>
      </c>
      <c r="AA865">
        <v>18</v>
      </c>
      <c r="AB865">
        <v>24760.12</v>
      </c>
      <c r="AC865">
        <v>31624.98</v>
      </c>
      <c r="AD865">
        <v>1375.56</v>
      </c>
      <c r="AE865">
        <v>1756.94</v>
      </c>
      <c r="AF865">
        <v>295</v>
      </c>
      <c r="AG865">
        <v>313</v>
      </c>
      <c r="AH865" s="9">
        <f t="shared" si="23"/>
        <v>0.67500000000000004</v>
      </c>
    </row>
    <row r="866" spans="1:34" x14ac:dyDescent="0.3">
      <c r="A866">
        <v>2019</v>
      </c>
      <c r="B866">
        <v>2309805</v>
      </c>
      <c r="C866" t="s">
        <v>130</v>
      </c>
      <c r="D866" t="s">
        <v>316</v>
      </c>
      <c r="E866" t="s">
        <v>419</v>
      </c>
      <c r="F866">
        <v>11332</v>
      </c>
      <c r="O866">
        <v>728767.94</v>
      </c>
      <c r="P866">
        <v>2.25</v>
      </c>
      <c r="Q866">
        <f t="shared" si="24"/>
        <v>64.31</v>
      </c>
      <c r="R866">
        <f>ROUND(Q866*VLOOKUP(A866,IPCA!$D$2:$F$6,3,0),2)</f>
        <v>82.14</v>
      </c>
      <c r="Z866">
        <v>2</v>
      </c>
      <c r="AA866">
        <v>0</v>
      </c>
      <c r="AB866">
        <v>0</v>
      </c>
      <c r="AC866">
        <v>0</v>
      </c>
      <c r="AD866" t="s">
        <v>423</v>
      </c>
      <c r="AE866" t="s">
        <v>423</v>
      </c>
      <c r="AF866">
        <v>25</v>
      </c>
      <c r="AG866">
        <v>25</v>
      </c>
      <c r="AH866" s="9">
        <f t="shared" si="23"/>
        <v>0.63500000000000001</v>
      </c>
    </row>
    <row r="867" spans="1:34" x14ac:dyDescent="0.3">
      <c r="A867">
        <v>2019</v>
      </c>
      <c r="B867">
        <v>2309904</v>
      </c>
      <c r="C867" t="s">
        <v>131</v>
      </c>
      <c r="D867" t="s">
        <v>317</v>
      </c>
      <c r="E867" t="s">
        <v>424</v>
      </c>
      <c r="F867">
        <v>6194</v>
      </c>
      <c r="O867">
        <v>702634.93</v>
      </c>
      <c r="P867">
        <v>2.71</v>
      </c>
      <c r="Q867">
        <f t="shared" si="24"/>
        <v>113.44</v>
      </c>
      <c r="R867">
        <f>ROUND(Q867*VLOOKUP(A867,IPCA!$D$2:$F$6,3,0),2)</f>
        <v>144.88999999999999</v>
      </c>
      <c r="Z867">
        <v>1</v>
      </c>
      <c r="AA867">
        <v>0</v>
      </c>
      <c r="AB867">
        <v>0</v>
      </c>
      <c r="AC867">
        <v>0</v>
      </c>
      <c r="AD867" t="s">
        <v>423</v>
      </c>
      <c r="AE867" t="s">
        <v>423</v>
      </c>
      <c r="AF867">
        <v>12</v>
      </c>
      <c r="AG867">
        <v>12</v>
      </c>
      <c r="AH867" s="9">
        <f t="shared" si="23"/>
        <v>0.621</v>
      </c>
    </row>
    <row r="868" spans="1:34" x14ac:dyDescent="0.3">
      <c r="A868">
        <v>2019</v>
      </c>
      <c r="B868">
        <v>2310001</v>
      </c>
      <c r="C868" t="s">
        <v>132</v>
      </c>
      <c r="D868" t="s">
        <v>318</v>
      </c>
      <c r="E868" t="s">
        <v>425</v>
      </c>
      <c r="F868">
        <v>9224</v>
      </c>
      <c r="O868">
        <v>0</v>
      </c>
      <c r="P868">
        <v>0</v>
      </c>
      <c r="Q868">
        <f t="shared" si="24"/>
        <v>0</v>
      </c>
      <c r="R868">
        <f>ROUND(Q868*VLOOKUP(A868,IPCA!$D$2:$F$6,3,0),2)</f>
        <v>0</v>
      </c>
      <c r="Z868">
        <v>3</v>
      </c>
      <c r="AA868">
        <v>3</v>
      </c>
      <c r="AB868">
        <v>3504.91</v>
      </c>
      <c r="AC868">
        <v>4476.66</v>
      </c>
      <c r="AD868">
        <v>1168.3</v>
      </c>
      <c r="AE868">
        <v>1492.22</v>
      </c>
      <c r="AF868">
        <v>17</v>
      </c>
      <c r="AG868">
        <v>20</v>
      </c>
      <c r="AH868" s="9">
        <f t="shared" si="23"/>
        <v>0.63800000000000001</v>
      </c>
    </row>
    <row r="869" spans="1:34" x14ac:dyDescent="0.3">
      <c r="A869">
        <v>2019</v>
      </c>
      <c r="B869">
        <v>2310100</v>
      </c>
      <c r="C869" t="s">
        <v>133</v>
      </c>
      <c r="D869" t="s">
        <v>319</v>
      </c>
      <c r="E869" t="s">
        <v>419</v>
      </c>
      <c r="F869">
        <v>10655</v>
      </c>
      <c r="O869">
        <v>700430.04</v>
      </c>
      <c r="P869">
        <v>2.2799999999999998</v>
      </c>
      <c r="Q869">
        <f t="shared" si="24"/>
        <v>65.739999999999995</v>
      </c>
      <c r="R869">
        <f>ROUND(Q869*VLOOKUP(A869,IPCA!$D$2:$F$6,3,0),2)</f>
        <v>83.97</v>
      </c>
      <c r="Z869">
        <v>2</v>
      </c>
      <c r="AA869">
        <v>21</v>
      </c>
      <c r="AB869">
        <v>28231.8</v>
      </c>
      <c r="AC869">
        <v>36059.19</v>
      </c>
      <c r="AD869">
        <v>1344.37</v>
      </c>
      <c r="AE869">
        <v>1717.1</v>
      </c>
      <c r="AF869">
        <v>9</v>
      </c>
      <c r="AG869">
        <v>30</v>
      </c>
      <c r="AH869" s="9">
        <f t="shared" si="23"/>
        <v>0.622</v>
      </c>
    </row>
    <row r="870" spans="1:34" x14ac:dyDescent="0.3">
      <c r="A870">
        <v>2019</v>
      </c>
      <c r="B870">
        <v>2310209</v>
      </c>
      <c r="C870" t="s">
        <v>134</v>
      </c>
      <c r="D870" t="s">
        <v>320</v>
      </c>
      <c r="E870" t="s">
        <v>427</v>
      </c>
      <c r="F870">
        <v>37189</v>
      </c>
      <c r="O870">
        <v>2418392.17</v>
      </c>
      <c r="P870">
        <v>2.5299999999999998</v>
      </c>
      <c r="Q870">
        <f t="shared" si="24"/>
        <v>65.03</v>
      </c>
      <c r="R870">
        <f>ROUND(Q870*VLOOKUP(A870,IPCA!$D$2:$F$6,3,0),2)</f>
        <v>83.06</v>
      </c>
      <c r="Z870">
        <v>18</v>
      </c>
      <c r="AA870">
        <v>13</v>
      </c>
      <c r="AB870">
        <v>19411.18</v>
      </c>
      <c r="AC870">
        <v>24793.02</v>
      </c>
      <c r="AD870">
        <v>1493.17</v>
      </c>
      <c r="AE870">
        <v>1907.16</v>
      </c>
      <c r="AF870">
        <v>142</v>
      </c>
      <c r="AG870">
        <v>155</v>
      </c>
      <c r="AH870" s="9">
        <f t="shared" si="23"/>
        <v>0.63700000000000001</v>
      </c>
    </row>
    <row r="871" spans="1:34" x14ac:dyDescent="0.3">
      <c r="A871">
        <v>2019</v>
      </c>
      <c r="B871">
        <v>2310258</v>
      </c>
      <c r="C871" t="s">
        <v>135</v>
      </c>
      <c r="D871" t="s">
        <v>321</v>
      </c>
      <c r="E871" t="s">
        <v>427</v>
      </c>
      <c r="F871">
        <v>31605</v>
      </c>
      <c r="O871">
        <v>1882754.66</v>
      </c>
      <c r="P871">
        <v>2.46</v>
      </c>
      <c r="Q871">
        <f t="shared" si="24"/>
        <v>59.57</v>
      </c>
      <c r="R871">
        <f>ROUND(Q871*VLOOKUP(A871,IPCA!$D$2:$F$6,3,0),2)</f>
        <v>76.09</v>
      </c>
      <c r="Z871">
        <v>7</v>
      </c>
      <c r="AA871">
        <v>38</v>
      </c>
      <c r="AB871">
        <v>44504.04</v>
      </c>
      <c r="AC871">
        <v>56842.99</v>
      </c>
      <c r="AD871">
        <v>1171.1600000000001</v>
      </c>
      <c r="AE871">
        <v>1495.87</v>
      </c>
      <c r="AF871">
        <v>122</v>
      </c>
      <c r="AG871">
        <v>160</v>
      </c>
      <c r="AH871" s="9">
        <f t="shared" si="23"/>
        <v>0.63400000000000001</v>
      </c>
    </row>
    <row r="872" spans="1:34" x14ac:dyDescent="0.3">
      <c r="A872">
        <v>2019</v>
      </c>
      <c r="B872">
        <v>2310308</v>
      </c>
      <c r="C872" t="s">
        <v>136</v>
      </c>
      <c r="D872" t="s">
        <v>322</v>
      </c>
      <c r="E872" t="s">
        <v>422</v>
      </c>
      <c r="F872">
        <v>31454</v>
      </c>
      <c r="O872">
        <v>1599551.54</v>
      </c>
      <c r="P872">
        <v>2.04</v>
      </c>
      <c r="Q872">
        <f t="shared" si="24"/>
        <v>50.85</v>
      </c>
      <c r="R872">
        <f>ROUND(Q872*VLOOKUP(A872,IPCA!$D$2:$F$6,3,0),2)</f>
        <v>64.95</v>
      </c>
      <c r="Z872">
        <v>4</v>
      </c>
      <c r="AA872">
        <v>0</v>
      </c>
      <c r="AB872">
        <v>0</v>
      </c>
      <c r="AC872">
        <v>0</v>
      </c>
      <c r="AD872" t="s">
        <v>423</v>
      </c>
      <c r="AE872" t="s">
        <v>423</v>
      </c>
      <c r="AF872">
        <v>26</v>
      </c>
      <c r="AG872">
        <v>26</v>
      </c>
      <c r="AH872" s="9">
        <f t="shared" si="23"/>
        <v>0.56999999999999995</v>
      </c>
    </row>
    <row r="873" spans="1:34" x14ac:dyDescent="0.3">
      <c r="A873">
        <v>2019</v>
      </c>
      <c r="B873">
        <v>2310407</v>
      </c>
      <c r="C873" t="s">
        <v>137</v>
      </c>
      <c r="D873" t="s">
        <v>323</v>
      </c>
      <c r="E873" t="s">
        <v>431</v>
      </c>
      <c r="F873">
        <v>10712</v>
      </c>
      <c r="O873">
        <v>131048</v>
      </c>
      <c r="P873">
        <v>0.43</v>
      </c>
      <c r="Q873">
        <f t="shared" si="24"/>
        <v>12.23</v>
      </c>
      <c r="R873">
        <f>ROUND(Q873*VLOOKUP(A873,IPCA!$D$2:$F$6,3,0),2)</f>
        <v>15.62</v>
      </c>
      <c r="Z873">
        <v>0</v>
      </c>
      <c r="AA873">
        <v>0</v>
      </c>
      <c r="AB873">
        <v>0</v>
      </c>
      <c r="AC873">
        <v>0</v>
      </c>
      <c r="AD873" t="s">
        <v>423</v>
      </c>
      <c r="AE873" t="s">
        <v>423</v>
      </c>
      <c r="AF873">
        <v>11</v>
      </c>
      <c r="AG873">
        <v>11</v>
      </c>
      <c r="AH873" s="9">
        <f t="shared" si="23"/>
        <v>0.58299999999999996</v>
      </c>
    </row>
    <row r="874" spans="1:34" x14ac:dyDescent="0.3">
      <c r="A874">
        <v>2019</v>
      </c>
      <c r="B874">
        <v>2310506</v>
      </c>
      <c r="C874" t="s">
        <v>138</v>
      </c>
      <c r="D874" t="s">
        <v>324</v>
      </c>
      <c r="E874" t="s">
        <v>430</v>
      </c>
      <c r="F874">
        <v>40612</v>
      </c>
      <c r="O874">
        <v>869215.65</v>
      </c>
      <c r="P874">
        <v>0.92</v>
      </c>
      <c r="Q874">
        <f t="shared" si="24"/>
        <v>21.4</v>
      </c>
      <c r="R874">
        <f>ROUND(Q874*VLOOKUP(A874,IPCA!$D$2:$F$6,3,0),2)</f>
        <v>27.33</v>
      </c>
      <c r="Z874">
        <v>3</v>
      </c>
      <c r="AA874">
        <v>3</v>
      </c>
      <c r="AB874">
        <v>3021.72</v>
      </c>
      <c r="AC874">
        <v>3859.51</v>
      </c>
      <c r="AD874">
        <v>1007.24</v>
      </c>
      <c r="AE874">
        <v>1286.5</v>
      </c>
      <c r="AF874">
        <v>52</v>
      </c>
      <c r="AG874">
        <v>55</v>
      </c>
      <c r="AH874" s="9">
        <f t="shared" si="23"/>
        <v>0.60299999999999998</v>
      </c>
    </row>
    <row r="875" spans="1:34" x14ac:dyDescent="0.3">
      <c r="A875">
        <v>2019</v>
      </c>
      <c r="B875">
        <v>2310605</v>
      </c>
      <c r="C875" t="s">
        <v>139</v>
      </c>
      <c r="D875" t="s">
        <v>325</v>
      </c>
      <c r="E875" t="s">
        <v>418</v>
      </c>
      <c r="F875">
        <v>8799</v>
      </c>
      <c r="O875">
        <v>0</v>
      </c>
      <c r="P875">
        <v>0</v>
      </c>
      <c r="Q875">
        <f t="shared" si="24"/>
        <v>0</v>
      </c>
      <c r="R875">
        <f>ROUND(Q875*VLOOKUP(A875,IPCA!$D$2:$F$6,3,0),2)</f>
        <v>0</v>
      </c>
      <c r="Z875">
        <v>2</v>
      </c>
      <c r="AA875">
        <v>1</v>
      </c>
      <c r="AB875">
        <v>998</v>
      </c>
      <c r="AC875">
        <v>1274.7</v>
      </c>
      <c r="AD875">
        <v>998</v>
      </c>
      <c r="AE875">
        <v>1274.7</v>
      </c>
      <c r="AF875">
        <v>17</v>
      </c>
      <c r="AG875">
        <v>18</v>
      </c>
      <c r="AH875" s="9">
        <f t="shared" si="23"/>
        <v>0.64600000000000002</v>
      </c>
    </row>
    <row r="876" spans="1:34" x14ac:dyDescent="0.3">
      <c r="A876">
        <v>2019</v>
      </c>
      <c r="B876">
        <v>2310704</v>
      </c>
      <c r="C876" t="s">
        <v>140</v>
      </c>
      <c r="D876" t="s">
        <v>326</v>
      </c>
      <c r="E876" t="s">
        <v>426</v>
      </c>
      <c r="F876">
        <v>37263</v>
      </c>
      <c r="O876">
        <v>1214743.47</v>
      </c>
      <c r="P876">
        <v>1.42</v>
      </c>
      <c r="Q876">
        <f t="shared" si="24"/>
        <v>32.6</v>
      </c>
      <c r="R876">
        <f>ROUND(Q876*VLOOKUP(A876,IPCA!$D$2:$F$6,3,0),2)</f>
        <v>41.64</v>
      </c>
      <c r="Z876">
        <v>7</v>
      </c>
      <c r="AA876">
        <v>10</v>
      </c>
      <c r="AB876">
        <v>10395.040000000001</v>
      </c>
      <c r="AC876">
        <v>13277.11</v>
      </c>
      <c r="AD876">
        <v>1039.5</v>
      </c>
      <c r="AE876">
        <v>1327.71</v>
      </c>
      <c r="AF876">
        <v>74</v>
      </c>
      <c r="AG876">
        <v>84</v>
      </c>
      <c r="AH876" s="9">
        <f t="shared" si="23"/>
        <v>0.629</v>
      </c>
    </row>
    <row r="877" spans="1:34" x14ac:dyDescent="0.3">
      <c r="A877">
        <v>2019</v>
      </c>
      <c r="B877">
        <v>2310803</v>
      </c>
      <c r="C877" t="s">
        <v>141</v>
      </c>
      <c r="D877" t="s">
        <v>327</v>
      </c>
      <c r="E877" t="s">
        <v>425</v>
      </c>
      <c r="F877">
        <v>15394</v>
      </c>
      <c r="O877">
        <v>462862.67</v>
      </c>
      <c r="P877">
        <v>0.87</v>
      </c>
      <c r="Q877">
        <f t="shared" si="24"/>
        <v>30.07</v>
      </c>
      <c r="R877">
        <f>ROUND(Q877*VLOOKUP(A877,IPCA!$D$2:$F$6,3,0),2)</f>
        <v>38.409999999999997</v>
      </c>
      <c r="Z877">
        <v>2</v>
      </c>
      <c r="AA877">
        <v>0</v>
      </c>
      <c r="AB877">
        <v>0</v>
      </c>
      <c r="AC877">
        <v>0</v>
      </c>
      <c r="AD877" t="s">
        <v>423</v>
      </c>
      <c r="AE877" t="s">
        <v>423</v>
      </c>
      <c r="AF877">
        <v>14</v>
      </c>
      <c r="AG877">
        <v>14</v>
      </c>
      <c r="AH877" s="9">
        <f t="shared" si="23"/>
        <v>0.60099999999999998</v>
      </c>
    </row>
    <row r="878" spans="1:34" x14ac:dyDescent="0.3">
      <c r="A878">
        <v>2019</v>
      </c>
      <c r="B878">
        <v>2310852</v>
      </c>
      <c r="C878" t="s">
        <v>142</v>
      </c>
      <c r="D878" t="s">
        <v>328</v>
      </c>
      <c r="E878" t="s">
        <v>427</v>
      </c>
      <c r="F878">
        <v>22009</v>
      </c>
      <c r="O878">
        <v>379138.64</v>
      </c>
      <c r="P878">
        <v>0.66</v>
      </c>
      <c r="Q878">
        <f t="shared" si="24"/>
        <v>17.23</v>
      </c>
      <c r="R878">
        <f>ROUND(Q878*VLOOKUP(A878,IPCA!$D$2:$F$6,3,0),2)</f>
        <v>22.01</v>
      </c>
      <c r="Z878">
        <v>2</v>
      </c>
      <c r="AA878">
        <v>14</v>
      </c>
      <c r="AB878">
        <v>15808.34</v>
      </c>
      <c r="AC878">
        <v>20191.27</v>
      </c>
      <c r="AD878">
        <v>1129.17</v>
      </c>
      <c r="AE878">
        <v>1442.23</v>
      </c>
      <c r="AF878">
        <v>71</v>
      </c>
      <c r="AG878">
        <v>85</v>
      </c>
      <c r="AH878" s="9">
        <f t="shared" si="23"/>
        <v>0.63600000000000001</v>
      </c>
    </row>
    <row r="879" spans="1:34" x14ac:dyDescent="0.3">
      <c r="A879">
        <v>2019</v>
      </c>
      <c r="B879">
        <v>2310902</v>
      </c>
      <c r="C879" t="s">
        <v>143</v>
      </c>
      <c r="D879" t="s">
        <v>329</v>
      </c>
      <c r="E879" t="s">
        <v>430</v>
      </c>
      <c r="F879">
        <v>16320</v>
      </c>
      <c r="O879">
        <v>121340</v>
      </c>
      <c r="P879">
        <v>0.24</v>
      </c>
      <c r="Q879">
        <f t="shared" si="24"/>
        <v>7.44</v>
      </c>
      <c r="R879">
        <f>ROUND(Q879*VLOOKUP(A879,IPCA!$D$2:$F$6,3,0),2)</f>
        <v>9.5</v>
      </c>
      <c r="Z879">
        <v>1</v>
      </c>
      <c r="AA879">
        <v>7</v>
      </c>
      <c r="AB879">
        <v>6905.59</v>
      </c>
      <c r="AC879">
        <v>8820.2000000000007</v>
      </c>
      <c r="AD879">
        <v>986.51</v>
      </c>
      <c r="AE879">
        <v>1260.03</v>
      </c>
      <c r="AF879">
        <v>17</v>
      </c>
      <c r="AG879">
        <v>24</v>
      </c>
      <c r="AH879" s="9">
        <f t="shared" si="23"/>
        <v>0.6</v>
      </c>
    </row>
    <row r="880" spans="1:34" x14ac:dyDescent="0.3">
      <c r="A880">
        <v>2019</v>
      </c>
      <c r="B880">
        <v>2310951</v>
      </c>
      <c r="C880" t="s">
        <v>144</v>
      </c>
      <c r="D880" t="s">
        <v>330</v>
      </c>
      <c r="E880" t="s">
        <v>424</v>
      </c>
      <c r="F880">
        <v>10521</v>
      </c>
      <c r="O880">
        <v>341500.15</v>
      </c>
      <c r="P880">
        <v>1.02</v>
      </c>
      <c r="Q880">
        <f t="shared" si="24"/>
        <v>32.46</v>
      </c>
      <c r="R880">
        <f>ROUND(Q880*VLOOKUP(A880,IPCA!$D$2:$F$6,3,0),2)</f>
        <v>41.46</v>
      </c>
      <c r="Z880">
        <v>0</v>
      </c>
      <c r="AA880">
        <v>0</v>
      </c>
      <c r="AB880">
        <v>0</v>
      </c>
      <c r="AC880">
        <v>0</v>
      </c>
      <c r="AD880" t="s">
        <v>423</v>
      </c>
      <c r="AE880" t="s">
        <v>423</v>
      </c>
      <c r="AF880">
        <v>7</v>
      </c>
      <c r="AG880">
        <v>7</v>
      </c>
      <c r="AH880" s="9">
        <f t="shared" si="23"/>
        <v>0.59099999999999997</v>
      </c>
    </row>
    <row r="881" spans="1:34" x14ac:dyDescent="0.3">
      <c r="A881">
        <v>2019</v>
      </c>
      <c r="B881">
        <v>2311009</v>
      </c>
      <c r="C881" t="s">
        <v>145</v>
      </c>
      <c r="D881" t="s">
        <v>331</v>
      </c>
      <c r="E881" t="s">
        <v>429</v>
      </c>
      <c r="F881">
        <v>12047</v>
      </c>
      <c r="O881">
        <v>439835.98</v>
      </c>
      <c r="P881">
        <v>1.27</v>
      </c>
      <c r="Q881">
        <f t="shared" si="24"/>
        <v>36.51</v>
      </c>
      <c r="R881">
        <f>ROUND(Q881*VLOOKUP(A881,IPCA!$D$2:$F$6,3,0),2)</f>
        <v>46.63</v>
      </c>
      <c r="Z881">
        <v>0</v>
      </c>
      <c r="AA881">
        <v>0</v>
      </c>
      <c r="AB881">
        <v>0</v>
      </c>
      <c r="AC881">
        <v>0</v>
      </c>
      <c r="AD881" t="s">
        <v>423</v>
      </c>
      <c r="AE881" t="s">
        <v>423</v>
      </c>
      <c r="AF881">
        <v>14</v>
      </c>
      <c r="AG881">
        <v>14</v>
      </c>
      <c r="AH881" s="9">
        <f t="shared" si="23"/>
        <v>0.58099999999999996</v>
      </c>
    </row>
    <row r="882" spans="1:34" x14ac:dyDescent="0.3">
      <c r="A882">
        <v>2019</v>
      </c>
      <c r="B882">
        <v>2311108</v>
      </c>
      <c r="C882" t="s">
        <v>146</v>
      </c>
      <c r="D882" t="s">
        <v>332</v>
      </c>
      <c r="E882" t="s">
        <v>418</v>
      </c>
      <c r="F882">
        <v>16524</v>
      </c>
      <c r="O882">
        <v>0</v>
      </c>
      <c r="P882">
        <v>0</v>
      </c>
      <c r="Q882">
        <f t="shared" si="24"/>
        <v>0</v>
      </c>
      <c r="R882">
        <f>ROUND(Q882*VLOOKUP(A882,IPCA!$D$2:$F$6,3,0),2)</f>
        <v>0</v>
      </c>
      <c r="Z882">
        <v>3</v>
      </c>
      <c r="AA882">
        <v>5</v>
      </c>
      <c r="AB882">
        <v>6806.22</v>
      </c>
      <c r="AC882">
        <v>8693.2800000000007</v>
      </c>
      <c r="AD882">
        <v>1361.24</v>
      </c>
      <c r="AE882">
        <v>1738.66</v>
      </c>
      <c r="AF882">
        <v>12</v>
      </c>
      <c r="AG882">
        <v>17</v>
      </c>
      <c r="AH882" s="9">
        <f t="shared" si="23"/>
        <v>0.622</v>
      </c>
    </row>
    <row r="883" spans="1:34" x14ac:dyDescent="0.3">
      <c r="A883">
        <v>2019</v>
      </c>
      <c r="B883">
        <v>2311207</v>
      </c>
      <c r="C883" t="s">
        <v>147</v>
      </c>
      <c r="D883" t="s">
        <v>333</v>
      </c>
      <c r="E883" t="s">
        <v>418</v>
      </c>
      <c r="F883">
        <v>9173</v>
      </c>
      <c r="O883">
        <v>0</v>
      </c>
      <c r="P883">
        <v>0</v>
      </c>
      <c r="Q883">
        <f t="shared" si="24"/>
        <v>0</v>
      </c>
      <c r="R883">
        <f>ROUND(Q883*VLOOKUP(A883,IPCA!$D$2:$F$6,3,0),2)</f>
        <v>0</v>
      </c>
      <c r="Z883">
        <v>2</v>
      </c>
      <c r="AA883">
        <v>14</v>
      </c>
      <c r="AB883">
        <v>14426.81</v>
      </c>
      <c r="AC883">
        <v>18426.71</v>
      </c>
      <c r="AD883">
        <v>1030.49</v>
      </c>
      <c r="AE883">
        <v>1316.19</v>
      </c>
      <c r="AF883">
        <v>11</v>
      </c>
      <c r="AG883">
        <v>25</v>
      </c>
      <c r="AH883" s="9">
        <f t="shared" si="23"/>
        <v>0.56200000000000006</v>
      </c>
    </row>
    <row r="884" spans="1:34" x14ac:dyDescent="0.3">
      <c r="A884">
        <v>2019</v>
      </c>
      <c r="B884">
        <v>2311231</v>
      </c>
      <c r="C884" t="s">
        <v>148</v>
      </c>
      <c r="D884" t="s">
        <v>334</v>
      </c>
      <c r="E884" t="s">
        <v>425</v>
      </c>
      <c r="F884">
        <v>6012</v>
      </c>
      <c r="O884">
        <v>281033.71999999997</v>
      </c>
      <c r="P884">
        <v>1.08</v>
      </c>
      <c r="Q884">
        <f t="shared" si="24"/>
        <v>46.75</v>
      </c>
      <c r="R884">
        <f>ROUND(Q884*VLOOKUP(A884,IPCA!$D$2:$F$6,3,0),2)</f>
        <v>59.71</v>
      </c>
      <c r="Z884">
        <v>3</v>
      </c>
      <c r="AA884">
        <v>0</v>
      </c>
      <c r="AB884">
        <v>0</v>
      </c>
      <c r="AC884">
        <v>0</v>
      </c>
      <c r="AD884" t="s">
        <v>423</v>
      </c>
      <c r="AE884" t="s">
        <v>423</v>
      </c>
      <c r="AF884">
        <v>4</v>
      </c>
      <c r="AG884">
        <v>4</v>
      </c>
      <c r="AH884" s="9">
        <f t="shared" si="23"/>
        <v>0.60399999999999998</v>
      </c>
    </row>
    <row r="885" spans="1:34" x14ac:dyDescent="0.3">
      <c r="A885">
        <v>2019</v>
      </c>
      <c r="B885">
        <v>2311264</v>
      </c>
      <c r="C885" t="s">
        <v>149</v>
      </c>
      <c r="D885" t="s">
        <v>335</v>
      </c>
      <c r="E885" t="s">
        <v>422</v>
      </c>
      <c r="F885">
        <v>20140</v>
      </c>
      <c r="O885">
        <v>68627.429999999993</v>
      </c>
      <c r="P885">
        <v>0.12</v>
      </c>
      <c r="Q885">
        <f t="shared" si="24"/>
        <v>3.41</v>
      </c>
      <c r="R885">
        <f>ROUND(Q885*VLOOKUP(A885,IPCA!$D$2:$F$6,3,0),2)</f>
        <v>4.3600000000000003</v>
      </c>
      <c r="Z885">
        <v>4</v>
      </c>
      <c r="AA885">
        <v>0</v>
      </c>
      <c r="AB885">
        <v>0</v>
      </c>
      <c r="AC885">
        <v>0</v>
      </c>
      <c r="AD885" t="s">
        <v>423</v>
      </c>
      <c r="AE885" t="s">
        <v>423</v>
      </c>
      <c r="AF885">
        <v>14</v>
      </c>
      <c r="AG885">
        <v>14</v>
      </c>
      <c r="AH885" s="9">
        <f t="shared" si="23"/>
        <v>0.59399999999999997</v>
      </c>
    </row>
    <row r="886" spans="1:34" x14ac:dyDescent="0.3">
      <c r="A886">
        <v>2019</v>
      </c>
      <c r="B886">
        <v>2311306</v>
      </c>
      <c r="C886" t="s">
        <v>150</v>
      </c>
      <c r="D886" t="s">
        <v>336</v>
      </c>
      <c r="E886" t="s">
        <v>430</v>
      </c>
      <c r="F886">
        <v>83265</v>
      </c>
      <c r="O886">
        <v>526751.65</v>
      </c>
      <c r="P886">
        <v>0.28999999999999998</v>
      </c>
      <c r="Q886">
        <f t="shared" si="24"/>
        <v>6.33</v>
      </c>
      <c r="R886">
        <f>ROUND(Q886*VLOOKUP(A886,IPCA!$D$2:$F$6,3,0),2)</f>
        <v>8.09</v>
      </c>
      <c r="Z886">
        <v>26</v>
      </c>
      <c r="AA886">
        <v>97</v>
      </c>
      <c r="AB886">
        <v>108906.37</v>
      </c>
      <c r="AC886">
        <v>139101.15</v>
      </c>
      <c r="AD886">
        <v>1122.75</v>
      </c>
      <c r="AE886">
        <v>1434.03</v>
      </c>
      <c r="AF886">
        <v>318</v>
      </c>
      <c r="AG886">
        <v>415</v>
      </c>
      <c r="AH886" s="9">
        <f t="shared" si="23"/>
        <v>0.65900000000000003</v>
      </c>
    </row>
    <row r="887" spans="1:34" x14ac:dyDescent="0.3">
      <c r="A887">
        <v>2019</v>
      </c>
      <c r="B887">
        <v>2311355</v>
      </c>
      <c r="C887" t="s">
        <v>151</v>
      </c>
      <c r="D887" t="s">
        <v>337</v>
      </c>
      <c r="E887" t="s">
        <v>421</v>
      </c>
      <c r="F887">
        <v>15967</v>
      </c>
      <c r="O887">
        <v>475680.3</v>
      </c>
      <c r="P887">
        <v>1.17</v>
      </c>
      <c r="Q887">
        <f t="shared" si="24"/>
        <v>29.79</v>
      </c>
      <c r="R887">
        <f>ROUND(Q887*VLOOKUP(A887,IPCA!$D$2:$F$6,3,0),2)</f>
        <v>38.049999999999997</v>
      </c>
      <c r="Z887">
        <v>4</v>
      </c>
      <c r="AA887">
        <v>2</v>
      </c>
      <c r="AB887">
        <v>2026.82</v>
      </c>
      <c r="AC887">
        <v>2588.77</v>
      </c>
      <c r="AD887">
        <v>1013.41</v>
      </c>
      <c r="AE887">
        <v>1294.3900000000001</v>
      </c>
      <c r="AF887">
        <v>10</v>
      </c>
      <c r="AG887">
        <v>12</v>
      </c>
      <c r="AH887" s="9">
        <f t="shared" si="23"/>
        <v>0.59099999999999997</v>
      </c>
    </row>
    <row r="888" spans="1:34" x14ac:dyDescent="0.3">
      <c r="A888">
        <v>2019</v>
      </c>
      <c r="B888">
        <v>2311405</v>
      </c>
      <c r="C888" t="s">
        <v>152</v>
      </c>
      <c r="D888" t="s">
        <v>338</v>
      </c>
      <c r="E888" t="s">
        <v>430</v>
      </c>
      <c r="F888">
        <v>79831</v>
      </c>
      <c r="O888">
        <v>1461746.44</v>
      </c>
      <c r="P888">
        <v>0.77</v>
      </c>
      <c r="Q888">
        <f t="shared" si="24"/>
        <v>18.309999999999999</v>
      </c>
      <c r="R888">
        <f>ROUND(Q888*VLOOKUP(A888,IPCA!$D$2:$F$6,3,0),2)</f>
        <v>23.39</v>
      </c>
      <c r="Z888">
        <v>16</v>
      </c>
      <c r="AA888">
        <v>88</v>
      </c>
      <c r="AB888">
        <v>95374.75</v>
      </c>
      <c r="AC888">
        <v>121817.83</v>
      </c>
      <c r="AD888">
        <v>1083.8</v>
      </c>
      <c r="AE888">
        <v>1384.29</v>
      </c>
      <c r="AF888">
        <v>231</v>
      </c>
      <c r="AG888">
        <v>319</v>
      </c>
      <c r="AH888" s="9">
        <f t="shared" si="23"/>
        <v>0.64200000000000002</v>
      </c>
    </row>
    <row r="889" spans="1:34" x14ac:dyDescent="0.3">
      <c r="A889">
        <v>2019</v>
      </c>
      <c r="B889">
        <v>2311504</v>
      </c>
      <c r="C889" t="s">
        <v>153</v>
      </c>
      <c r="D889" t="s">
        <v>339</v>
      </c>
      <c r="E889" t="s">
        <v>425</v>
      </c>
      <c r="F889">
        <v>20755</v>
      </c>
      <c r="O889">
        <v>552177.65</v>
      </c>
      <c r="P889">
        <v>1.01</v>
      </c>
      <c r="Q889">
        <f t="shared" si="24"/>
        <v>26.6</v>
      </c>
      <c r="R889">
        <f>ROUND(Q889*VLOOKUP(A889,IPCA!$D$2:$F$6,3,0),2)</f>
        <v>33.97</v>
      </c>
      <c r="Z889">
        <v>3</v>
      </c>
      <c r="AA889">
        <v>9</v>
      </c>
      <c r="AB889">
        <v>7636.87</v>
      </c>
      <c r="AC889">
        <v>9754.23</v>
      </c>
      <c r="AD889">
        <v>848.54</v>
      </c>
      <c r="AE889">
        <v>1083.8</v>
      </c>
      <c r="AF889">
        <v>33</v>
      </c>
      <c r="AG889">
        <v>42</v>
      </c>
      <c r="AH889" s="9">
        <f t="shared" si="23"/>
        <v>0.622</v>
      </c>
    </row>
    <row r="890" spans="1:34" x14ac:dyDescent="0.3">
      <c r="A890">
        <v>2019</v>
      </c>
      <c r="B890">
        <v>2311603</v>
      </c>
      <c r="C890" t="s">
        <v>154</v>
      </c>
      <c r="D890" t="s">
        <v>340</v>
      </c>
      <c r="E890" t="s">
        <v>419</v>
      </c>
      <c r="F890">
        <v>27312</v>
      </c>
      <c r="O890">
        <v>481961.02</v>
      </c>
      <c r="P890">
        <v>0.62</v>
      </c>
      <c r="Q890">
        <f t="shared" si="24"/>
        <v>17.649999999999999</v>
      </c>
      <c r="R890">
        <f>ROUND(Q890*VLOOKUP(A890,IPCA!$D$2:$F$6,3,0),2)</f>
        <v>22.54</v>
      </c>
      <c r="Z890">
        <v>3</v>
      </c>
      <c r="AA890">
        <v>67</v>
      </c>
      <c r="AB890">
        <v>80793.88</v>
      </c>
      <c r="AC890">
        <v>103194.35</v>
      </c>
      <c r="AD890">
        <v>1205.8800000000001</v>
      </c>
      <c r="AE890">
        <v>1540.21</v>
      </c>
      <c r="AF890">
        <v>67</v>
      </c>
      <c r="AG890">
        <v>134</v>
      </c>
      <c r="AH890" s="9">
        <f t="shared" si="23"/>
        <v>0.626</v>
      </c>
    </row>
    <row r="891" spans="1:34" x14ac:dyDescent="0.3">
      <c r="A891">
        <v>2019</v>
      </c>
      <c r="B891">
        <v>2311702</v>
      </c>
      <c r="C891" t="s">
        <v>155</v>
      </c>
      <c r="D891" t="s">
        <v>341</v>
      </c>
      <c r="E891" t="s">
        <v>424</v>
      </c>
      <c r="F891">
        <v>18729</v>
      </c>
      <c r="O891">
        <v>335660.08</v>
      </c>
      <c r="P891">
        <v>0.66</v>
      </c>
      <c r="Q891">
        <f t="shared" si="24"/>
        <v>17.920000000000002</v>
      </c>
      <c r="R891">
        <f>ROUND(Q891*VLOOKUP(A891,IPCA!$D$2:$F$6,3,0),2)</f>
        <v>22.89</v>
      </c>
      <c r="Z891">
        <v>6</v>
      </c>
      <c r="AA891">
        <v>59</v>
      </c>
      <c r="AB891">
        <v>75387.31</v>
      </c>
      <c r="AC891">
        <v>96288.78</v>
      </c>
      <c r="AD891">
        <v>1277.75</v>
      </c>
      <c r="AE891">
        <v>1632.01</v>
      </c>
      <c r="AF891">
        <v>35</v>
      </c>
      <c r="AG891">
        <v>94</v>
      </c>
      <c r="AH891" s="9">
        <f t="shared" ref="AH891:AH921" si="25">AH707</f>
        <v>0.60099999999999998</v>
      </c>
    </row>
    <row r="892" spans="1:34" x14ac:dyDescent="0.3">
      <c r="A892">
        <v>2019</v>
      </c>
      <c r="B892">
        <v>2311801</v>
      </c>
      <c r="C892" t="s">
        <v>156</v>
      </c>
      <c r="D892" t="s">
        <v>342</v>
      </c>
      <c r="E892" t="s">
        <v>425</v>
      </c>
      <c r="F892">
        <v>72297</v>
      </c>
      <c r="O892">
        <v>2293045.83</v>
      </c>
      <c r="P892">
        <v>1.25</v>
      </c>
      <c r="Q892">
        <f t="shared" si="24"/>
        <v>31.72</v>
      </c>
      <c r="R892">
        <f>ROUND(Q892*VLOOKUP(A892,IPCA!$D$2:$F$6,3,0),2)</f>
        <v>40.51</v>
      </c>
      <c r="Z892">
        <v>27</v>
      </c>
      <c r="AA892">
        <v>80</v>
      </c>
      <c r="AB892">
        <v>88542.71</v>
      </c>
      <c r="AC892">
        <v>113091.58</v>
      </c>
      <c r="AD892">
        <v>1106.78</v>
      </c>
      <c r="AE892">
        <v>1413.64</v>
      </c>
      <c r="AF892">
        <v>278</v>
      </c>
      <c r="AG892">
        <v>358</v>
      </c>
      <c r="AH892" s="9">
        <f t="shared" si="25"/>
        <v>0.67400000000000004</v>
      </c>
    </row>
    <row r="893" spans="1:34" x14ac:dyDescent="0.3">
      <c r="A893">
        <v>2019</v>
      </c>
      <c r="B893">
        <v>2311900</v>
      </c>
      <c r="C893" t="s">
        <v>157</v>
      </c>
      <c r="D893" t="s">
        <v>343</v>
      </c>
      <c r="E893" t="s">
        <v>421</v>
      </c>
      <c r="F893">
        <v>14317</v>
      </c>
      <c r="O893">
        <v>18867</v>
      </c>
      <c r="P893">
        <v>0.04</v>
      </c>
      <c r="Q893">
        <f t="shared" si="24"/>
        <v>1.32</v>
      </c>
      <c r="R893">
        <f>ROUND(Q893*VLOOKUP(A893,IPCA!$D$2:$F$6,3,0),2)</f>
        <v>1.69</v>
      </c>
      <c r="Z893">
        <v>2</v>
      </c>
      <c r="AA893">
        <v>1</v>
      </c>
      <c r="AB893">
        <v>2073.27</v>
      </c>
      <c r="AC893">
        <v>2648.09</v>
      </c>
      <c r="AD893">
        <v>2073.27</v>
      </c>
      <c r="AE893">
        <v>2648.09</v>
      </c>
      <c r="AF893">
        <v>8</v>
      </c>
      <c r="AG893">
        <v>9</v>
      </c>
      <c r="AH893" s="9">
        <f t="shared" si="25"/>
        <v>0.57499999999999996</v>
      </c>
    </row>
    <row r="894" spans="1:34" x14ac:dyDescent="0.3">
      <c r="A894">
        <v>2019</v>
      </c>
      <c r="B894">
        <v>2311959</v>
      </c>
      <c r="C894" t="s">
        <v>158</v>
      </c>
      <c r="D894" t="s">
        <v>344</v>
      </c>
      <c r="E894" t="s">
        <v>418</v>
      </c>
      <c r="F894">
        <v>16337</v>
      </c>
      <c r="O894">
        <v>198848</v>
      </c>
      <c r="P894">
        <v>0.39</v>
      </c>
      <c r="Q894">
        <f t="shared" si="24"/>
        <v>12.17</v>
      </c>
      <c r="R894">
        <f>ROUND(Q894*VLOOKUP(A894,IPCA!$D$2:$F$6,3,0),2)</f>
        <v>15.54</v>
      </c>
      <c r="Z894">
        <v>1</v>
      </c>
      <c r="AA894">
        <v>3</v>
      </c>
      <c r="AB894">
        <v>477</v>
      </c>
      <c r="AC894">
        <v>609.25</v>
      </c>
      <c r="AD894">
        <v>159</v>
      </c>
      <c r="AE894">
        <v>203.08</v>
      </c>
      <c r="AF894">
        <v>8</v>
      </c>
      <c r="AG894">
        <v>11</v>
      </c>
      <c r="AH894" s="9">
        <f t="shared" si="25"/>
        <v>0.54</v>
      </c>
    </row>
    <row r="895" spans="1:34" x14ac:dyDescent="0.3">
      <c r="A895">
        <v>2019</v>
      </c>
      <c r="B895">
        <v>2312007</v>
      </c>
      <c r="C895" t="s">
        <v>159</v>
      </c>
      <c r="D895" t="s">
        <v>345</v>
      </c>
      <c r="E895" t="s">
        <v>424</v>
      </c>
      <c r="F895">
        <v>30463</v>
      </c>
      <c r="O895">
        <v>311992.42</v>
      </c>
      <c r="P895">
        <v>0.51</v>
      </c>
      <c r="Q895">
        <f t="shared" si="24"/>
        <v>10.24</v>
      </c>
      <c r="R895">
        <f>ROUND(Q895*VLOOKUP(A895,IPCA!$D$2:$F$6,3,0),2)</f>
        <v>13.08</v>
      </c>
      <c r="Z895">
        <v>7</v>
      </c>
      <c r="AA895">
        <v>1</v>
      </c>
      <c r="AB895">
        <v>1052.24</v>
      </c>
      <c r="AC895">
        <v>1343.98</v>
      </c>
      <c r="AD895">
        <v>1052.24</v>
      </c>
      <c r="AE895">
        <v>1343.98</v>
      </c>
      <c r="AF895">
        <v>40</v>
      </c>
      <c r="AG895">
        <v>41</v>
      </c>
      <c r="AH895" s="9">
        <f t="shared" si="25"/>
        <v>0.58699999999999997</v>
      </c>
    </row>
    <row r="896" spans="1:34" x14ac:dyDescent="0.3">
      <c r="A896">
        <v>2019</v>
      </c>
      <c r="B896">
        <v>2312106</v>
      </c>
      <c r="C896" t="s">
        <v>160</v>
      </c>
      <c r="D896" t="s">
        <v>346</v>
      </c>
      <c r="E896" t="s">
        <v>418</v>
      </c>
      <c r="F896">
        <v>17020</v>
      </c>
      <c r="O896">
        <v>0</v>
      </c>
      <c r="P896">
        <v>0</v>
      </c>
      <c r="Q896">
        <f t="shared" si="24"/>
        <v>0</v>
      </c>
      <c r="R896">
        <f>ROUND(Q896*VLOOKUP(A896,IPCA!$D$2:$F$6,3,0),2)</f>
        <v>0</v>
      </c>
      <c r="Z896">
        <v>2</v>
      </c>
      <c r="AA896">
        <v>12</v>
      </c>
      <c r="AB896">
        <v>6729.48</v>
      </c>
      <c r="AC896">
        <v>8595.26</v>
      </c>
      <c r="AD896">
        <v>560.79</v>
      </c>
      <c r="AE896">
        <v>716.27</v>
      </c>
      <c r="AF896">
        <v>15</v>
      </c>
      <c r="AG896">
        <v>27</v>
      </c>
      <c r="AH896" s="9">
        <f t="shared" si="25"/>
        <v>0.61199999999999999</v>
      </c>
    </row>
    <row r="897" spans="1:34" x14ac:dyDescent="0.3">
      <c r="A897">
        <v>2019</v>
      </c>
      <c r="B897">
        <v>2312205</v>
      </c>
      <c r="C897" t="s">
        <v>161</v>
      </c>
      <c r="D897" t="s">
        <v>347</v>
      </c>
      <c r="E897" t="s">
        <v>429</v>
      </c>
      <c r="F897">
        <v>40816</v>
      </c>
      <c r="O897">
        <v>672034.45</v>
      </c>
      <c r="P897">
        <v>0.76</v>
      </c>
      <c r="Q897">
        <f t="shared" si="24"/>
        <v>16.46</v>
      </c>
      <c r="R897">
        <f>ROUND(Q897*VLOOKUP(A897,IPCA!$D$2:$F$6,3,0),2)</f>
        <v>21.02</v>
      </c>
      <c r="Z897">
        <v>18</v>
      </c>
      <c r="AA897">
        <v>75</v>
      </c>
      <c r="AB897">
        <v>89224.65</v>
      </c>
      <c r="AC897">
        <v>113962.59</v>
      </c>
      <c r="AD897">
        <v>1189.6600000000001</v>
      </c>
      <c r="AE897">
        <v>1519.5</v>
      </c>
      <c r="AF897">
        <v>75</v>
      </c>
      <c r="AG897">
        <v>150</v>
      </c>
      <c r="AH897" s="9">
        <f t="shared" si="25"/>
        <v>0.61599999999999999</v>
      </c>
    </row>
    <row r="898" spans="1:34" x14ac:dyDescent="0.3">
      <c r="A898">
        <v>2019</v>
      </c>
      <c r="B898">
        <v>2312304</v>
      </c>
      <c r="C898" t="s">
        <v>162</v>
      </c>
      <c r="D898" t="s">
        <v>348</v>
      </c>
      <c r="E898" t="s">
        <v>432</v>
      </c>
      <c r="F898">
        <v>46932</v>
      </c>
      <c r="O898">
        <v>170474.62</v>
      </c>
      <c r="P898">
        <v>0.16</v>
      </c>
      <c r="Q898">
        <f t="shared" si="24"/>
        <v>3.63</v>
      </c>
      <c r="R898">
        <f>ROUND(Q898*VLOOKUP(A898,IPCA!$D$2:$F$6,3,0),2)</f>
        <v>4.6399999999999997</v>
      </c>
      <c r="Z898">
        <v>13</v>
      </c>
      <c r="AA898">
        <v>52</v>
      </c>
      <c r="AB898">
        <v>48397.22</v>
      </c>
      <c r="AC898">
        <v>61815.57</v>
      </c>
      <c r="AD898">
        <v>930.72</v>
      </c>
      <c r="AE898">
        <v>1188.76</v>
      </c>
      <c r="AF898">
        <v>111</v>
      </c>
      <c r="AG898">
        <v>163</v>
      </c>
      <c r="AH898" s="9">
        <f t="shared" si="25"/>
        <v>0.61099999999999999</v>
      </c>
    </row>
    <row r="899" spans="1:34" x14ac:dyDescent="0.3">
      <c r="A899">
        <v>2019</v>
      </c>
      <c r="B899">
        <v>2312403</v>
      </c>
      <c r="C899" t="s">
        <v>163</v>
      </c>
      <c r="D899" t="s">
        <v>349</v>
      </c>
      <c r="E899" t="s">
        <v>427</v>
      </c>
      <c r="F899">
        <v>51231</v>
      </c>
      <c r="O899">
        <v>2911310.09</v>
      </c>
      <c r="P899">
        <v>1.03</v>
      </c>
      <c r="Q899">
        <f t="shared" ref="Q899:Q921" si="26">ROUND(O899/F899,2)</f>
        <v>56.83</v>
      </c>
      <c r="R899">
        <f>ROUND(Q899*VLOOKUP(A899,IPCA!$D$2:$F$6,3,0),2)</f>
        <v>72.59</v>
      </c>
      <c r="Z899">
        <v>9</v>
      </c>
      <c r="AA899">
        <v>47</v>
      </c>
      <c r="AB899">
        <v>72139.789999999994</v>
      </c>
      <c r="AC899">
        <v>92140.87</v>
      </c>
      <c r="AD899">
        <v>1534.89</v>
      </c>
      <c r="AE899">
        <v>1960.44</v>
      </c>
      <c r="AF899">
        <v>134</v>
      </c>
      <c r="AG899">
        <v>181</v>
      </c>
      <c r="AH899" s="9">
        <f t="shared" si="25"/>
        <v>0.66500000000000004</v>
      </c>
    </row>
    <row r="900" spans="1:34" x14ac:dyDescent="0.3">
      <c r="A900">
        <v>2019</v>
      </c>
      <c r="B900">
        <v>2312502</v>
      </c>
      <c r="C900" t="s">
        <v>164</v>
      </c>
      <c r="D900" t="s">
        <v>350</v>
      </c>
      <c r="E900" t="s">
        <v>425</v>
      </c>
      <c r="F900">
        <v>6311</v>
      </c>
      <c r="O900">
        <v>0</v>
      </c>
      <c r="P900">
        <v>0</v>
      </c>
      <c r="Q900">
        <f t="shared" si="26"/>
        <v>0</v>
      </c>
      <c r="R900">
        <f>ROUND(Q900*VLOOKUP(A900,IPCA!$D$2:$F$6,3,0),2)</f>
        <v>0</v>
      </c>
      <c r="Z900">
        <v>3</v>
      </c>
      <c r="AA900">
        <v>13</v>
      </c>
      <c r="AB900">
        <v>14163.94</v>
      </c>
      <c r="AC900">
        <v>18090.96</v>
      </c>
      <c r="AD900">
        <v>1089.53</v>
      </c>
      <c r="AE900">
        <v>1391.61</v>
      </c>
      <c r="AF900">
        <v>2</v>
      </c>
      <c r="AG900">
        <v>15</v>
      </c>
      <c r="AH900" s="9">
        <f t="shared" si="25"/>
        <v>0.65400000000000003</v>
      </c>
    </row>
    <row r="901" spans="1:34" x14ac:dyDescent="0.3">
      <c r="A901">
        <v>2019</v>
      </c>
      <c r="B901">
        <v>2312601</v>
      </c>
      <c r="C901" t="s">
        <v>165</v>
      </c>
      <c r="D901" t="s">
        <v>351</v>
      </c>
      <c r="E901" t="s">
        <v>427</v>
      </c>
      <c r="F901">
        <v>11184</v>
      </c>
      <c r="O901">
        <v>179569.97</v>
      </c>
      <c r="P901">
        <v>0.67</v>
      </c>
      <c r="Q901">
        <f t="shared" si="26"/>
        <v>16.059999999999999</v>
      </c>
      <c r="R901">
        <f>ROUND(Q901*VLOOKUP(A901,IPCA!$D$2:$F$6,3,0),2)</f>
        <v>20.51</v>
      </c>
      <c r="Z901">
        <v>1</v>
      </c>
      <c r="AA901">
        <v>6</v>
      </c>
      <c r="AB901">
        <v>5103.74</v>
      </c>
      <c r="AC901">
        <v>6518.78</v>
      </c>
      <c r="AD901">
        <v>850.62</v>
      </c>
      <c r="AE901">
        <v>1086.46</v>
      </c>
      <c r="AF901">
        <v>12</v>
      </c>
      <c r="AG901">
        <v>18</v>
      </c>
      <c r="AH901" s="9">
        <f t="shared" si="25"/>
        <v>0.62</v>
      </c>
    </row>
    <row r="902" spans="1:34" x14ac:dyDescent="0.3">
      <c r="A902">
        <v>2019</v>
      </c>
      <c r="B902">
        <v>2312700</v>
      </c>
      <c r="C902" t="s">
        <v>166</v>
      </c>
      <c r="D902" t="s">
        <v>352</v>
      </c>
      <c r="E902" t="s">
        <v>430</v>
      </c>
      <c r="F902">
        <v>24530</v>
      </c>
      <c r="O902">
        <v>37979.980000000003</v>
      </c>
      <c r="P902">
        <v>0.06</v>
      </c>
      <c r="Q902">
        <f t="shared" si="26"/>
        <v>1.55</v>
      </c>
      <c r="R902">
        <f>ROUND(Q902*VLOOKUP(A902,IPCA!$D$2:$F$6,3,0),2)</f>
        <v>1.98</v>
      </c>
      <c r="Z902">
        <v>4</v>
      </c>
      <c r="AA902">
        <v>19</v>
      </c>
      <c r="AB902">
        <v>22942.880000000001</v>
      </c>
      <c r="AC902">
        <v>29303.9</v>
      </c>
      <c r="AD902">
        <v>1207.52</v>
      </c>
      <c r="AE902">
        <v>1542.31</v>
      </c>
      <c r="AF902">
        <v>59</v>
      </c>
      <c r="AG902">
        <v>78</v>
      </c>
      <c r="AH902" s="9">
        <f t="shared" si="25"/>
        <v>0.61899999999999999</v>
      </c>
    </row>
    <row r="903" spans="1:34" x14ac:dyDescent="0.3">
      <c r="A903">
        <v>2019</v>
      </c>
      <c r="B903">
        <v>2312809</v>
      </c>
      <c r="C903" t="s">
        <v>167</v>
      </c>
      <c r="D903" t="s">
        <v>353</v>
      </c>
      <c r="E903" t="s">
        <v>424</v>
      </c>
      <c r="F903">
        <v>7156</v>
      </c>
      <c r="O903">
        <v>112440</v>
      </c>
      <c r="P903">
        <v>0.55000000000000004</v>
      </c>
      <c r="Q903">
        <f t="shared" si="26"/>
        <v>15.71</v>
      </c>
      <c r="R903">
        <f>ROUND(Q903*VLOOKUP(A903,IPCA!$D$2:$F$6,3,0),2)</f>
        <v>20.07</v>
      </c>
      <c r="Z903">
        <v>1</v>
      </c>
      <c r="AA903">
        <v>0</v>
      </c>
      <c r="AB903">
        <v>0</v>
      </c>
      <c r="AC903">
        <v>0</v>
      </c>
      <c r="AD903" t="s">
        <v>423</v>
      </c>
      <c r="AE903" t="s">
        <v>423</v>
      </c>
      <c r="AF903">
        <v>7</v>
      </c>
      <c r="AG903">
        <v>7</v>
      </c>
      <c r="AH903" s="9">
        <f t="shared" si="25"/>
        <v>0.60299999999999998</v>
      </c>
    </row>
    <row r="904" spans="1:34" x14ac:dyDescent="0.3">
      <c r="A904">
        <v>2019</v>
      </c>
      <c r="B904">
        <v>2312908</v>
      </c>
      <c r="C904" t="s">
        <v>168</v>
      </c>
      <c r="D904" t="s">
        <v>354</v>
      </c>
      <c r="E904" t="s">
        <v>424</v>
      </c>
      <c r="F904">
        <v>199353</v>
      </c>
      <c r="O904">
        <v>8473218.9199999999</v>
      </c>
      <c r="P904">
        <v>1.19</v>
      </c>
      <c r="Q904">
        <f t="shared" si="26"/>
        <v>42.5</v>
      </c>
      <c r="R904">
        <f>ROUND(Q904*VLOOKUP(A904,IPCA!$D$2:$F$6,3,0),2)</f>
        <v>54.28</v>
      </c>
      <c r="Z904">
        <v>90</v>
      </c>
      <c r="AA904">
        <v>388</v>
      </c>
      <c r="AB904">
        <v>479847.08</v>
      </c>
      <c r="AC904">
        <v>612886.86</v>
      </c>
      <c r="AD904">
        <v>1236.72</v>
      </c>
      <c r="AE904">
        <v>1579.61</v>
      </c>
      <c r="AF904">
        <v>974</v>
      </c>
      <c r="AG904">
        <v>1362</v>
      </c>
      <c r="AH904" s="9">
        <f t="shared" si="25"/>
        <v>0.71399999999999997</v>
      </c>
    </row>
    <row r="905" spans="1:34" x14ac:dyDescent="0.3">
      <c r="A905">
        <v>2019</v>
      </c>
      <c r="B905">
        <v>2313005</v>
      </c>
      <c r="C905" t="s">
        <v>169</v>
      </c>
      <c r="D905" t="s">
        <v>355</v>
      </c>
      <c r="E905" t="s">
        <v>430</v>
      </c>
      <c r="F905">
        <v>18049</v>
      </c>
      <c r="O905">
        <v>0</v>
      </c>
      <c r="P905">
        <v>0</v>
      </c>
      <c r="Q905">
        <f t="shared" si="26"/>
        <v>0</v>
      </c>
      <c r="R905">
        <f>ROUND(Q905*VLOOKUP(A905,IPCA!$D$2:$F$6,3,0),2)</f>
        <v>0</v>
      </c>
      <c r="Z905">
        <v>5</v>
      </c>
      <c r="AA905">
        <v>0</v>
      </c>
      <c r="AB905">
        <v>0</v>
      </c>
      <c r="AC905">
        <v>0</v>
      </c>
      <c r="AD905" t="s">
        <v>423</v>
      </c>
      <c r="AE905" t="s">
        <v>423</v>
      </c>
      <c r="AF905">
        <v>33</v>
      </c>
      <c r="AG905">
        <v>33</v>
      </c>
      <c r="AH905" s="9">
        <f t="shared" si="25"/>
        <v>0.625</v>
      </c>
    </row>
    <row r="906" spans="1:34" x14ac:dyDescent="0.3">
      <c r="A906">
        <v>2019</v>
      </c>
      <c r="B906">
        <v>2313104</v>
      </c>
      <c r="C906" t="s">
        <v>170</v>
      </c>
      <c r="D906" t="s">
        <v>356</v>
      </c>
      <c r="E906" t="s">
        <v>425</v>
      </c>
      <c r="F906">
        <v>30542</v>
      </c>
      <c r="O906">
        <v>552286.05000000005</v>
      </c>
      <c r="P906">
        <v>0.83</v>
      </c>
      <c r="Q906">
        <f t="shared" si="26"/>
        <v>18.079999999999998</v>
      </c>
      <c r="R906">
        <f>ROUND(Q906*VLOOKUP(A906,IPCA!$D$2:$F$6,3,0),2)</f>
        <v>23.09</v>
      </c>
      <c r="Z906">
        <v>8</v>
      </c>
      <c r="AA906">
        <v>9</v>
      </c>
      <c r="AB906">
        <v>10658.27</v>
      </c>
      <c r="AC906">
        <v>13613.32</v>
      </c>
      <c r="AD906">
        <v>1184.25</v>
      </c>
      <c r="AE906">
        <v>1512.59</v>
      </c>
      <c r="AF906">
        <v>86</v>
      </c>
      <c r="AG906">
        <v>95</v>
      </c>
      <c r="AH906" s="9">
        <f t="shared" si="25"/>
        <v>0.64500000000000002</v>
      </c>
    </row>
    <row r="907" spans="1:34" x14ac:dyDescent="0.3">
      <c r="A907">
        <v>2019</v>
      </c>
      <c r="B907">
        <v>2313203</v>
      </c>
      <c r="C907" t="s">
        <v>171</v>
      </c>
      <c r="D907" t="s">
        <v>357</v>
      </c>
      <c r="E907" t="s">
        <v>429</v>
      </c>
      <c r="F907">
        <v>25100</v>
      </c>
      <c r="O907">
        <v>924499.44</v>
      </c>
      <c r="P907">
        <v>1.37</v>
      </c>
      <c r="Q907">
        <f t="shared" si="26"/>
        <v>36.83</v>
      </c>
      <c r="R907">
        <f>ROUND(Q907*VLOOKUP(A907,IPCA!$D$2:$F$6,3,0),2)</f>
        <v>47.04</v>
      </c>
      <c r="Z907">
        <v>4</v>
      </c>
      <c r="AA907">
        <v>0</v>
      </c>
      <c r="AB907">
        <v>0</v>
      </c>
      <c r="AC907">
        <v>0</v>
      </c>
      <c r="AD907" t="s">
        <v>423</v>
      </c>
      <c r="AE907" t="s">
        <v>423</v>
      </c>
      <c r="AF907">
        <v>26</v>
      </c>
      <c r="AG907">
        <v>26</v>
      </c>
      <c r="AH907" s="9">
        <f t="shared" si="25"/>
        <v>0.57999999999999996</v>
      </c>
    </row>
    <row r="908" spans="1:34" x14ac:dyDescent="0.3">
      <c r="A908">
        <v>2019</v>
      </c>
      <c r="B908">
        <v>2313252</v>
      </c>
      <c r="C908" t="s">
        <v>172</v>
      </c>
      <c r="D908" t="s">
        <v>358</v>
      </c>
      <c r="E908" t="s">
        <v>418</v>
      </c>
      <c r="F908">
        <v>7783</v>
      </c>
      <c r="O908">
        <v>349191.65</v>
      </c>
      <c r="P908">
        <v>1.43</v>
      </c>
      <c r="Q908">
        <f t="shared" si="26"/>
        <v>44.87</v>
      </c>
      <c r="R908">
        <f>ROUND(Q908*VLOOKUP(A908,IPCA!$D$2:$F$6,3,0),2)</f>
        <v>57.31</v>
      </c>
      <c r="Z908">
        <v>0</v>
      </c>
      <c r="AA908">
        <v>0</v>
      </c>
      <c r="AB908">
        <v>0</v>
      </c>
      <c r="AC908">
        <v>0</v>
      </c>
      <c r="AD908" t="s">
        <v>423</v>
      </c>
      <c r="AE908" t="s">
        <v>423</v>
      </c>
      <c r="AF908">
        <v>8</v>
      </c>
      <c r="AG908">
        <v>8</v>
      </c>
      <c r="AH908" s="9">
        <f t="shared" si="25"/>
        <v>0.57599999999999996</v>
      </c>
    </row>
    <row r="909" spans="1:34" x14ac:dyDescent="0.3">
      <c r="A909">
        <v>2019</v>
      </c>
      <c r="B909">
        <v>2313302</v>
      </c>
      <c r="C909" t="s">
        <v>173</v>
      </c>
      <c r="D909" t="s">
        <v>359</v>
      </c>
      <c r="E909" t="s">
        <v>422</v>
      </c>
      <c r="F909">
        <v>59834</v>
      </c>
      <c r="O909">
        <v>963503.6</v>
      </c>
      <c r="P909">
        <v>0.7</v>
      </c>
      <c r="Q909">
        <f t="shared" si="26"/>
        <v>16.100000000000001</v>
      </c>
      <c r="R909">
        <f>ROUND(Q909*VLOOKUP(A909,IPCA!$D$2:$F$6,3,0),2)</f>
        <v>20.56</v>
      </c>
      <c r="Z909">
        <v>18</v>
      </c>
      <c r="AA909">
        <v>29</v>
      </c>
      <c r="AB909">
        <v>30732.45</v>
      </c>
      <c r="AC909">
        <v>39253.160000000003</v>
      </c>
      <c r="AD909">
        <v>1059.74</v>
      </c>
      <c r="AE909">
        <v>1353.56</v>
      </c>
      <c r="AF909">
        <v>178</v>
      </c>
      <c r="AG909">
        <v>207</v>
      </c>
      <c r="AH909" s="9">
        <f t="shared" si="25"/>
        <v>0.63300000000000001</v>
      </c>
    </row>
    <row r="910" spans="1:34" x14ac:dyDescent="0.3">
      <c r="A910">
        <v>2019</v>
      </c>
      <c r="B910">
        <v>2313351</v>
      </c>
      <c r="C910" t="s">
        <v>174</v>
      </c>
      <c r="D910" t="s">
        <v>360</v>
      </c>
      <c r="E910" t="s">
        <v>426</v>
      </c>
      <c r="F910">
        <v>17149</v>
      </c>
      <c r="O910">
        <v>20600</v>
      </c>
      <c r="P910">
        <v>0.04</v>
      </c>
      <c r="Q910">
        <f t="shared" si="26"/>
        <v>1.2</v>
      </c>
      <c r="R910">
        <f>ROUND(Q910*VLOOKUP(A910,IPCA!$D$2:$F$6,3,0),2)</f>
        <v>1.53</v>
      </c>
      <c r="Z910">
        <v>2</v>
      </c>
      <c r="AA910">
        <v>0</v>
      </c>
      <c r="AB910">
        <v>0</v>
      </c>
      <c r="AC910">
        <v>0</v>
      </c>
      <c r="AD910" t="s">
        <v>423</v>
      </c>
      <c r="AE910" t="s">
        <v>423</v>
      </c>
      <c r="AF910">
        <v>14</v>
      </c>
      <c r="AG910">
        <v>14</v>
      </c>
      <c r="AH910" s="9">
        <f t="shared" si="25"/>
        <v>0.58399999999999996</v>
      </c>
    </row>
    <row r="911" spans="1:34" x14ac:dyDescent="0.3">
      <c r="A911">
        <v>2019</v>
      </c>
      <c r="B911">
        <v>2313401</v>
      </c>
      <c r="C911" t="s">
        <v>175</v>
      </c>
      <c r="D911" t="s">
        <v>361</v>
      </c>
      <c r="E911" t="s">
        <v>432</v>
      </c>
      <c r="F911">
        <v>78200</v>
      </c>
      <c r="O911">
        <v>940066.91</v>
      </c>
      <c r="P911">
        <v>0.59</v>
      </c>
      <c r="Q911">
        <f t="shared" si="26"/>
        <v>12.02</v>
      </c>
      <c r="R911">
        <f>ROUND(Q911*VLOOKUP(A911,IPCA!$D$2:$F$6,3,0),2)</f>
        <v>15.35</v>
      </c>
      <c r="Z911">
        <v>42</v>
      </c>
      <c r="AA911">
        <v>127</v>
      </c>
      <c r="AB911">
        <v>144936.03</v>
      </c>
      <c r="AC911">
        <v>185120.2</v>
      </c>
      <c r="AD911">
        <v>1141.23</v>
      </c>
      <c r="AE911">
        <v>1457.64</v>
      </c>
      <c r="AF911">
        <v>282</v>
      </c>
      <c r="AG911">
        <v>409</v>
      </c>
      <c r="AH911" s="9">
        <f t="shared" si="25"/>
        <v>0.65700000000000003</v>
      </c>
    </row>
    <row r="912" spans="1:34" x14ac:dyDescent="0.3">
      <c r="A912">
        <v>2019</v>
      </c>
      <c r="B912">
        <v>2313500</v>
      </c>
      <c r="C912" t="s">
        <v>176</v>
      </c>
      <c r="D912" t="s">
        <v>362</v>
      </c>
      <c r="E912" t="s">
        <v>427</v>
      </c>
      <c r="F912">
        <v>56579</v>
      </c>
      <c r="O912">
        <v>1423307.9</v>
      </c>
      <c r="P912">
        <v>1.07</v>
      </c>
      <c r="Q912">
        <f t="shared" si="26"/>
        <v>25.16</v>
      </c>
      <c r="R912">
        <f>ROUND(Q912*VLOOKUP(A912,IPCA!$D$2:$F$6,3,0),2)</f>
        <v>32.14</v>
      </c>
      <c r="Z912">
        <v>19</v>
      </c>
      <c r="AA912">
        <v>7</v>
      </c>
      <c r="AB912">
        <v>8222.83</v>
      </c>
      <c r="AC912">
        <v>10502.65</v>
      </c>
      <c r="AD912">
        <v>1174.69</v>
      </c>
      <c r="AE912">
        <v>1500.38</v>
      </c>
      <c r="AF912">
        <v>78</v>
      </c>
      <c r="AG912">
        <v>85</v>
      </c>
      <c r="AH912" s="9">
        <f t="shared" si="25"/>
        <v>0.60599999999999998</v>
      </c>
    </row>
    <row r="913" spans="1:34" x14ac:dyDescent="0.3">
      <c r="A913">
        <v>2019</v>
      </c>
      <c r="B913">
        <v>2313559</v>
      </c>
      <c r="C913" t="s">
        <v>177</v>
      </c>
      <c r="D913" t="s">
        <v>363</v>
      </c>
      <c r="E913" t="s">
        <v>426</v>
      </c>
      <c r="F913">
        <v>15179</v>
      </c>
      <c r="O913">
        <v>90423.7</v>
      </c>
      <c r="P913">
        <v>0.21</v>
      </c>
      <c r="Q913">
        <f t="shared" si="26"/>
        <v>5.96</v>
      </c>
      <c r="R913">
        <f>ROUND(Q913*VLOOKUP(A913,IPCA!$D$2:$F$6,3,0),2)</f>
        <v>7.61</v>
      </c>
      <c r="Z913">
        <v>1</v>
      </c>
      <c r="AA913">
        <v>0</v>
      </c>
      <c r="AB913">
        <v>0</v>
      </c>
      <c r="AC913">
        <v>0</v>
      </c>
      <c r="AD913" t="s">
        <v>423</v>
      </c>
      <c r="AE913" t="s">
        <v>423</v>
      </c>
      <c r="AF913">
        <v>19</v>
      </c>
      <c r="AG913">
        <v>19</v>
      </c>
      <c r="AH913" s="9">
        <f t="shared" si="25"/>
        <v>0.60599999999999998</v>
      </c>
    </row>
    <row r="914" spans="1:34" x14ac:dyDescent="0.3">
      <c r="A914">
        <v>2019</v>
      </c>
      <c r="B914">
        <v>2313609</v>
      </c>
      <c r="C914" t="s">
        <v>178</v>
      </c>
      <c r="D914" t="s">
        <v>364</v>
      </c>
      <c r="E914" t="s">
        <v>432</v>
      </c>
      <c r="F914">
        <v>32522</v>
      </c>
      <c r="O914">
        <v>1322277.69</v>
      </c>
      <c r="P914">
        <v>1.54</v>
      </c>
      <c r="Q914">
        <f t="shared" si="26"/>
        <v>40.659999999999997</v>
      </c>
      <c r="R914">
        <f>ROUND(Q914*VLOOKUP(A914,IPCA!$D$2:$F$6,3,0),2)</f>
        <v>51.93</v>
      </c>
      <c r="Z914">
        <v>7</v>
      </c>
      <c r="AA914">
        <v>8</v>
      </c>
      <c r="AB914">
        <v>8480.24</v>
      </c>
      <c r="AC914">
        <v>10831.42</v>
      </c>
      <c r="AD914">
        <v>1060.03</v>
      </c>
      <c r="AE914">
        <v>1353.93</v>
      </c>
      <c r="AF914">
        <v>88</v>
      </c>
      <c r="AG914">
        <v>96</v>
      </c>
      <c r="AH914" s="9">
        <f t="shared" si="25"/>
        <v>0.64800000000000002</v>
      </c>
    </row>
    <row r="915" spans="1:34" x14ac:dyDescent="0.3">
      <c r="A915">
        <v>2019</v>
      </c>
      <c r="B915">
        <v>2313708</v>
      </c>
      <c r="C915" t="s">
        <v>179</v>
      </c>
      <c r="D915" t="s">
        <v>365</v>
      </c>
      <c r="E915" t="s">
        <v>421</v>
      </c>
      <c r="F915">
        <v>7034</v>
      </c>
      <c r="O915">
        <v>302674.26</v>
      </c>
      <c r="P915">
        <v>1.43</v>
      </c>
      <c r="Q915">
        <f t="shared" si="26"/>
        <v>43.03</v>
      </c>
      <c r="R915">
        <f>ROUND(Q915*VLOOKUP(A915,IPCA!$D$2:$F$6,3,0),2)</f>
        <v>54.96</v>
      </c>
      <c r="Z915">
        <v>0</v>
      </c>
      <c r="AA915">
        <v>0</v>
      </c>
      <c r="AB915">
        <v>0</v>
      </c>
      <c r="AC915">
        <v>0</v>
      </c>
      <c r="AD915" t="s">
        <v>423</v>
      </c>
      <c r="AE915" t="s">
        <v>423</v>
      </c>
      <c r="AF915">
        <v>7</v>
      </c>
      <c r="AG915">
        <v>7</v>
      </c>
      <c r="AH915" s="9">
        <f t="shared" si="25"/>
        <v>0.59099999999999997</v>
      </c>
    </row>
    <row r="916" spans="1:34" x14ac:dyDescent="0.3">
      <c r="A916">
        <v>2019</v>
      </c>
      <c r="B916">
        <v>2313757</v>
      </c>
      <c r="C916" t="s">
        <v>180</v>
      </c>
      <c r="D916" t="s">
        <v>366</v>
      </c>
      <c r="E916" t="s">
        <v>426</v>
      </c>
      <c r="F916">
        <v>17778</v>
      </c>
      <c r="O916">
        <v>174420</v>
      </c>
      <c r="P916">
        <v>0.37</v>
      </c>
      <c r="Q916">
        <f t="shared" si="26"/>
        <v>9.81</v>
      </c>
      <c r="R916">
        <f>ROUND(Q916*VLOOKUP(A916,IPCA!$D$2:$F$6,3,0),2)</f>
        <v>12.53</v>
      </c>
      <c r="Z916">
        <v>0</v>
      </c>
      <c r="AA916">
        <v>0</v>
      </c>
      <c r="AB916">
        <v>0</v>
      </c>
      <c r="AC916">
        <v>0</v>
      </c>
      <c r="AD916" t="s">
        <v>423</v>
      </c>
      <c r="AE916" t="s">
        <v>423</v>
      </c>
      <c r="AF916">
        <v>15</v>
      </c>
      <c r="AG916">
        <v>15</v>
      </c>
      <c r="AH916" s="9">
        <f t="shared" si="25"/>
        <v>0.58699999999999997</v>
      </c>
    </row>
    <row r="917" spans="1:34" x14ac:dyDescent="0.3">
      <c r="A917">
        <v>2019</v>
      </c>
      <c r="B917">
        <v>2313807</v>
      </c>
      <c r="C917" t="s">
        <v>181</v>
      </c>
      <c r="D917" t="s">
        <v>367</v>
      </c>
      <c r="E917" t="s">
        <v>426</v>
      </c>
      <c r="F917">
        <v>20068</v>
      </c>
      <c r="O917">
        <v>608275.04</v>
      </c>
      <c r="P917">
        <v>1.2</v>
      </c>
      <c r="Q917">
        <f t="shared" si="26"/>
        <v>30.31</v>
      </c>
      <c r="R917">
        <f>ROUND(Q917*VLOOKUP(A917,IPCA!$D$2:$F$6,3,0),2)</f>
        <v>38.71</v>
      </c>
      <c r="Z917">
        <v>4</v>
      </c>
      <c r="AA917">
        <v>1</v>
      </c>
      <c r="AB917">
        <v>1034.03</v>
      </c>
      <c r="AC917">
        <v>1320.72</v>
      </c>
      <c r="AD917">
        <v>1034.03</v>
      </c>
      <c r="AE917">
        <v>1320.72</v>
      </c>
      <c r="AF917">
        <v>39</v>
      </c>
      <c r="AG917">
        <v>40</v>
      </c>
      <c r="AH917" s="9">
        <f t="shared" si="25"/>
        <v>0.63900000000000001</v>
      </c>
    </row>
    <row r="918" spans="1:34" x14ac:dyDescent="0.3">
      <c r="A918">
        <v>2019</v>
      </c>
      <c r="B918">
        <v>2313906</v>
      </c>
      <c r="C918" t="s">
        <v>182</v>
      </c>
      <c r="D918" t="s">
        <v>368</v>
      </c>
      <c r="E918" t="s">
        <v>420</v>
      </c>
      <c r="F918">
        <v>13526</v>
      </c>
      <c r="O918">
        <v>2207392.9300000002</v>
      </c>
      <c r="P918">
        <v>5.46</v>
      </c>
      <c r="Q918">
        <f t="shared" si="26"/>
        <v>163.19999999999999</v>
      </c>
      <c r="R918">
        <f>ROUND(Q918*VLOOKUP(A918,IPCA!$D$2:$F$6,3,0),2)</f>
        <v>208.45</v>
      </c>
      <c r="Z918">
        <v>0</v>
      </c>
      <c r="AA918">
        <v>4</v>
      </c>
      <c r="AB918">
        <v>4317.87</v>
      </c>
      <c r="AC918">
        <v>5515.02</v>
      </c>
      <c r="AD918">
        <v>1079.47</v>
      </c>
      <c r="AE918">
        <v>1378.76</v>
      </c>
      <c r="AF918">
        <v>19</v>
      </c>
      <c r="AG918">
        <v>23</v>
      </c>
      <c r="AH918" s="9">
        <f t="shared" si="25"/>
        <v>0.56599999999999995</v>
      </c>
    </row>
    <row r="919" spans="1:34" x14ac:dyDescent="0.3">
      <c r="A919">
        <v>2019</v>
      </c>
      <c r="B919">
        <v>2313955</v>
      </c>
      <c r="C919" t="s">
        <v>183</v>
      </c>
      <c r="D919" t="s">
        <v>369</v>
      </c>
      <c r="E919" t="s">
        <v>424</v>
      </c>
      <c r="F919">
        <v>17975</v>
      </c>
      <c r="O919">
        <v>890961.88</v>
      </c>
      <c r="P919">
        <v>1.61</v>
      </c>
      <c r="Q919">
        <f t="shared" si="26"/>
        <v>49.57</v>
      </c>
      <c r="R919">
        <f>ROUND(Q919*VLOOKUP(A919,IPCA!$D$2:$F$6,3,0),2)</f>
        <v>63.31</v>
      </c>
      <c r="Z919">
        <v>10</v>
      </c>
      <c r="AA919">
        <v>14</v>
      </c>
      <c r="AB919">
        <v>14204.06</v>
      </c>
      <c r="AC919">
        <v>18142.2</v>
      </c>
      <c r="AD919">
        <v>1014.58</v>
      </c>
      <c r="AE919">
        <v>1295.8699999999999</v>
      </c>
      <c r="AF919">
        <v>76</v>
      </c>
      <c r="AG919">
        <v>90</v>
      </c>
      <c r="AH919" s="9">
        <f t="shared" si="25"/>
        <v>0.61099999999999999</v>
      </c>
    </row>
    <row r="920" spans="1:34" x14ac:dyDescent="0.3">
      <c r="A920">
        <v>2019</v>
      </c>
      <c r="B920">
        <v>2314003</v>
      </c>
      <c r="C920" t="s">
        <v>184</v>
      </c>
      <c r="D920" t="s">
        <v>370</v>
      </c>
      <c r="E920" t="s">
        <v>418</v>
      </c>
      <c r="F920">
        <v>38809</v>
      </c>
      <c r="O920">
        <v>498778.61</v>
      </c>
      <c r="P920">
        <v>0.56000000000000005</v>
      </c>
      <c r="Q920">
        <f t="shared" si="26"/>
        <v>12.85</v>
      </c>
      <c r="R920">
        <f>ROUND(Q920*VLOOKUP(A920,IPCA!$D$2:$F$6,3,0),2)</f>
        <v>16.41</v>
      </c>
      <c r="Z920">
        <v>4</v>
      </c>
      <c r="AA920">
        <v>35</v>
      </c>
      <c r="AB920">
        <v>47686.67</v>
      </c>
      <c r="AC920">
        <v>60908.02</v>
      </c>
      <c r="AD920">
        <v>1362.48</v>
      </c>
      <c r="AE920">
        <v>1740.23</v>
      </c>
      <c r="AF920">
        <v>103</v>
      </c>
      <c r="AG920">
        <v>138</v>
      </c>
      <c r="AH920" s="9">
        <f t="shared" si="25"/>
        <v>0.629</v>
      </c>
    </row>
    <row r="921" spans="1:34" x14ac:dyDescent="0.3">
      <c r="A921">
        <v>2019</v>
      </c>
      <c r="B921">
        <v>2314102</v>
      </c>
      <c r="C921" t="s">
        <v>185</v>
      </c>
      <c r="D921" t="s">
        <v>371</v>
      </c>
      <c r="E921" t="s">
        <v>432</v>
      </c>
      <c r="F921">
        <v>58493</v>
      </c>
      <c r="O921">
        <v>168404.07</v>
      </c>
      <c r="P921">
        <v>0.14000000000000001</v>
      </c>
      <c r="Q921">
        <f t="shared" si="26"/>
        <v>2.88</v>
      </c>
      <c r="R921">
        <f>ROUND(Q921*VLOOKUP(A921,IPCA!$D$2:$F$6,3,0),2)</f>
        <v>3.68</v>
      </c>
      <c r="Z921">
        <v>14</v>
      </c>
      <c r="AA921">
        <v>16</v>
      </c>
      <c r="AB921">
        <v>27717.18</v>
      </c>
      <c r="AC921">
        <v>35401.89</v>
      </c>
      <c r="AD921">
        <v>1732.32</v>
      </c>
      <c r="AE921">
        <v>2212.62</v>
      </c>
      <c r="AF921">
        <v>88</v>
      </c>
      <c r="AG921">
        <v>104</v>
      </c>
      <c r="AH921" s="9">
        <f t="shared" si="25"/>
        <v>0.57099999999999995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653F-AD86-4130-BEF8-4D4B34AA8D0F}">
  <dimension ref="A1:AF71"/>
  <sheetViews>
    <sheetView zoomScale="115" zoomScaleNormal="115" workbookViewId="0">
      <pane xSplit="4" ySplit="1" topLeftCell="AB14" activePane="bottomRight" state="frozen"/>
      <selection pane="topRight" activeCell="C1" sqref="C1"/>
      <selection pane="bottomLeft" activeCell="A4" sqref="A4"/>
      <selection pane="bottomRight" activeCell="AF14" sqref="AF14"/>
    </sheetView>
  </sheetViews>
  <sheetFormatPr defaultRowHeight="14.4" x14ac:dyDescent="0.3"/>
  <cols>
    <col min="2" max="2" width="22.88671875" bestFit="1" customWidth="1"/>
    <col min="3" max="3" width="22.88671875" customWidth="1"/>
    <col min="4" max="4" width="9.77734375" bestFit="1" customWidth="1"/>
    <col min="5" max="5" width="10.44140625" bestFit="1" customWidth="1"/>
    <col min="6" max="6" width="7.44140625" bestFit="1" customWidth="1"/>
    <col min="7" max="7" width="6.88671875" bestFit="1" customWidth="1"/>
    <col min="8" max="8" width="5" bestFit="1" customWidth="1"/>
    <col min="9" max="9" width="4.5546875" bestFit="1" customWidth="1"/>
    <col min="10" max="10" width="9" bestFit="1" customWidth="1"/>
    <col min="11" max="11" width="12.5546875" bestFit="1" customWidth="1"/>
    <col min="12" max="12" width="20.88671875" bestFit="1" customWidth="1"/>
    <col min="13" max="13" width="20.88671875" customWidth="1"/>
    <col min="14" max="14" width="13.6640625" bestFit="1" customWidth="1"/>
    <col min="15" max="15" width="23.109375" bestFit="1" customWidth="1"/>
    <col min="16" max="16" width="26.88671875" bestFit="1" customWidth="1"/>
    <col min="17" max="18" width="26.88671875" customWidth="1"/>
    <col min="19" max="19" width="30.6640625" bestFit="1" customWidth="1"/>
    <col min="20" max="21" width="30.6640625" customWidth="1"/>
    <col min="22" max="22" width="17.6640625" bestFit="1" customWidth="1"/>
    <col min="23" max="23" width="20.33203125" bestFit="1" customWidth="1"/>
    <col min="24" max="25" width="16" bestFit="1" customWidth="1"/>
    <col min="26" max="26" width="20.33203125" bestFit="1" customWidth="1"/>
    <col min="27" max="27" width="24.77734375" bestFit="1" customWidth="1"/>
    <col min="28" max="28" width="19.6640625" bestFit="1" customWidth="1"/>
    <col min="29" max="29" width="24.109375" bestFit="1" customWidth="1"/>
    <col min="30" max="30" width="10.88671875" bestFit="1" customWidth="1"/>
    <col min="31" max="31" width="21.44140625" bestFit="1" customWidth="1"/>
    <col min="32" max="32" width="11.6640625" bestFit="1" customWidth="1"/>
  </cols>
  <sheetData>
    <row r="1" spans="1:32" x14ac:dyDescent="0.3">
      <c r="A1" s="1" t="s">
        <v>469</v>
      </c>
      <c r="B1" s="1" t="s">
        <v>417</v>
      </c>
      <c r="C1" s="1" t="s">
        <v>468</v>
      </c>
      <c r="D1" s="1" t="s">
        <v>396</v>
      </c>
      <c r="E1" s="1" t="s">
        <v>397</v>
      </c>
      <c r="F1" s="1" t="s">
        <v>398</v>
      </c>
      <c r="G1" s="1" t="s">
        <v>399</v>
      </c>
      <c r="H1" s="1" t="s">
        <v>434</v>
      </c>
      <c r="I1" s="1" t="s">
        <v>400</v>
      </c>
      <c r="J1" s="1" t="s">
        <v>402</v>
      </c>
      <c r="K1" s="1" t="s">
        <v>545</v>
      </c>
      <c r="L1" s="1" t="s">
        <v>404</v>
      </c>
      <c r="M1" s="1" t="s">
        <v>470</v>
      </c>
      <c r="N1" s="1" t="s">
        <v>435</v>
      </c>
      <c r="O1" s="1" t="s">
        <v>447</v>
      </c>
      <c r="P1" s="1" t="s">
        <v>449</v>
      </c>
      <c r="Q1" s="1" t="s">
        <v>448</v>
      </c>
      <c r="R1" s="1" t="s">
        <v>450</v>
      </c>
      <c r="S1" s="1" t="s">
        <v>451</v>
      </c>
      <c r="T1" s="1" t="s">
        <v>452</v>
      </c>
      <c r="U1" s="1" t="s">
        <v>441</v>
      </c>
      <c r="V1" s="1" t="s">
        <v>442</v>
      </c>
      <c r="W1" s="1" t="s">
        <v>443</v>
      </c>
      <c r="X1" s="1" t="s">
        <v>405</v>
      </c>
      <c r="Y1" s="1" t="s">
        <v>406</v>
      </c>
      <c r="Z1" s="1" t="s">
        <v>407</v>
      </c>
      <c r="AA1" s="1" t="s">
        <v>471</v>
      </c>
      <c r="AB1" s="1" t="s">
        <v>408</v>
      </c>
      <c r="AC1" s="1" t="s">
        <v>472</v>
      </c>
      <c r="AD1" s="1" t="s">
        <v>409</v>
      </c>
      <c r="AE1" s="1" t="s">
        <v>410</v>
      </c>
      <c r="AF1" s="1" t="s">
        <v>453</v>
      </c>
    </row>
    <row r="2" spans="1:32" x14ac:dyDescent="0.3">
      <c r="A2">
        <v>2023</v>
      </c>
      <c r="B2" t="s">
        <v>418</v>
      </c>
      <c r="C2">
        <v>12</v>
      </c>
      <c r="D2">
        <f>SUMIFS('Base municípios'!F:F,'Base municípios'!$A:$A,'Base regiões'!$A2,'Base municípios'!$E:$E,'Base regiões'!$B2)</f>
        <v>1037576</v>
      </c>
      <c r="E2">
        <f>SUMIFS('Base municípios'!G:G,'Base municípios'!$A:$A,'Base regiões'!$A2,'Base municípios'!$E:$E,'Base regiões'!$B2)</f>
        <v>34</v>
      </c>
      <c r="F2">
        <f>SUMIFS('Base municípios'!H:H,'Base municípios'!$A:$A,'Base regiões'!$A2,'Base municípios'!$E:$E,'Base regiões'!$B2)</f>
        <v>45</v>
      </c>
      <c r="G2">
        <f>SUMIFS('Base municípios'!I:I,'Base municípios'!$A:$A,'Base regiões'!$A2,'Base municípios'!$E:$E,'Base regiões'!$B2)</f>
        <v>7</v>
      </c>
      <c r="H2">
        <f>SUMIFS('Base municípios'!J:J,'Base municípios'!$A:$A,'Base regiões'!$A2,'Base municípios'!$E:$E,'Base regiões'!$B2)</f>
        <v>180</v>
      </c>
      <c r="I2" s="2">
        <v>4.3559733399226648</v>
      </c>
      <c r="J2" s="2">
        <v>58.354015373621742</v>
      </c>
      <c r="K2">
        <f>ROUND(SUMIFS('Base municípios'!O:O,'Base municípios'!$A:$A,'Base regiões'!$A2,'Base municípios'!$E:$E,'Base regiões'!$B2),2)</f>
        <v>50958769.579999998</v>
      </c>
      <c r="L2" s="2">
        <f>ROUND(K2/D2,2)</f>
        <v>49.11</v>
      </c>
      <c r="M2">
        <f>ROUND(L2*VLOOKUP(A2,IPCA!$D$2:$F$6,3,0),2)</f>
        <v>49.11</v>
      </c>
      <c r="N2">
        <v>214701</v>
      </c>
      <c r="O2">
        <v>8400</v>
      </c>
      <c r="P2">
        <v>135777</v>
      </c>
      <c r="Q2">
        <v>7469</v>
      </c>
      <c r="R2">
        <v>3.91</v>
      </c>
      <c r="S2">
        <v>63.24</v>
      </c>
      <c r="T2">
        <v>3.48</v>
      </c>
      <c r="U2">
        <v>309575</v>
      </c>
      <c r="V2">
        <v>186047</v>
      </c>
      <c r="W2">
        <v>38577</v>
      </c>
      <c r="X2">
        <v>482</v>
      </c>
      <c r="Y2">
        <v>1786</v>
      </c>
      <c r="Z2">
        <f>ROUND(SUMIFS('Base municípios'!$AB:$AB,'Base municípios'!$A:$A,'Base regiões'!$A2,'Base municípios'!$E:$E,'Base regiões'!$B2),0)</f>
        <v>2660171</v>
      </c>
      <c r="AA2">
        <f>ROUND(SUMIFS('Base municípios'!$AC:$AC,'Base municípios'!$A:$A,'Base regiões'!$A2,'Base municípios'!$E:$E,'Base regiões'!$B2),0)</f>
        <v>2660171</v>
      </c>
      <c r="AB2">
        <f>ROUND(Z2/Y2,2)</f>
        <v>1489.46</v>
      </c>
      <c r="AC2">
        <f>ROUND(AA2/Y2,2)</f>
        <v>1489.46</v>
      </c>
      <c r="AD2">
        <v>2999</v>
      </c>
      <c r="AE2">
        <f t="shared" ref="AE2" si="0">AD2+Y2</f>
        <v>4785</v>
      </c>
      <c r="AF2">
        <v>0.65</v>
      </c>
    </row>
    <row r="3" spans="1:32" x14ac:dyDescent="0.3">
      <c r="A3">
        <v>2023</v>
      </c>
      <c r="B3" t="s">
        <v>421</v>
      </c>
      <c r="C3">
        <v>10</v>
      </c>
      <c r="D3">
        <f>SUMIFS('Base municípios'!F:F,'Base municípios'!$A:$A,'Base regiões'!$A3,'Base municípios'!$E:$E,'Base regiões'!$B3)</f>
        <v>351648</v>
      </c>
      <c r="E3">
        <f>SUMIFS('Base municípios'!G:G,'Base municípios'!$A:$A,'Base regiões'!$A3,'Base municípios'!$E:$E,'Base regiões'!$B3)</f>
        <v>13</v>
      </c>
      <c r="F3">
        <f>SUMIFS('Base municípios'!H:H,'Base municípios'!$A:$A,'Base regiões'!$A3,'Base municípios'!$E:$E,'Base regiões'!$B3)</f>
        <v>6</v>
      </c>
      <c r="G3">
        <f>SUMIFS('Base municípios'!I:I,'Base municípios'!$A:$A,'Base regiões'!$A3,'Base municípios'!$E:$E,'Base regiões'!$B3)</f>
        <v>2</v>
      </c>
      <c r="H3">
        <f>SUMIFS('Base municípios'!J:J,'Base municípios'!$A:$A,'Base regiões'!$A3,'Base municípios'!$E:$E,'Base regiões'!$B3)</f>
        <v>68</v>
      </c>
      <c r="I3" s="2">
        <v>4.3142152057679848</v>
      </c>
      <c r="J3" s="2">
        <v>61.078675874918993</v>
      </c>
      <c r="K3">
        <f>ROUND(SUMIFS('Base municípios'!O:O,'Base municípios'!$A:$A,'Base regiões'!$A3,'Base municípios'!$E:$E,'Base regiões'!$B3),2)</f>
        <v>22668509.050000001</v>
      </c>
      <c r="L3" s="2">
        <f t="shared" ref="L3:L66" si="1">ROUND(K3/D3,2)</f>
        <v>64.459999999999994</v>
      </c>
      <c r="M3">
        <f>ROUND(L3*VLOOKUP(A3,IPCA!$D$2:$F$6,3,0),2)</f>
        <v>64.459999999999994</v>
      </c>
      <c r="N3">
        <v>71290</v>
      </c>
      <c r="O3">
        <v>1753</v>
      </c>
      <c r="P3">
        <v>37393</v>
      </c>
      <c r="Q3">
        <v>1753</v>
      </c>
      <c r="R3">
        <v>2.46</v>
      </c>
      <c r="S3">
        <v>52.45</v>
      </c>
      <c r="T3">
        <v>2.46</v>
      </c>
      <c r="U3">
        <v>108032</v>
      </c>
      <c r="V3">
        <v>64087</v>
      </c>
      <c r="W3">
        <v>17828</v>
      </c>
      <c r="X3">
        <v>111</v>
      </c>
      <c r="Y3">
        <v>237</v>
      </c>
      <c r="Z3">
        <f>ROUND(SUMIFS('Base municípios'!$AB:$AB,'Base municípios'!$A:$A,'Base regiões'!$A3,'Base municípios'!$E:$E,'Base regiões'!$B3),0)</f>
        <v>335475</v>
      </c>
      <c r="AA3">
        <f>ROUND(SUMIFS('Base municípios'!$AC:$AC,'Base municípios'!$A:$A,'Base regiões'!$A3,'Base municípios'!$E:$E,'Base regiões'!$B3),0)</f>
        <v>335475</v>
      </c>
      <c r="AB3">
        <f>ROUND(Z3/Y3,2)</f>
        <v>1415.51</v>
      </c>
      <c r="AC3">
        <f t="shared" ref="AC3:AC16" si="2">ROUND(AA3/Y3,2)</f>
        <v>1415.51</v>
      </c>
      <c r="AD3">
        <v>647</v>
      </c>
      <c r="AE3">
        <v>884</v>
      </c>
      <c r="AF3">
        <v>0.624</v>
      </c>
    </row>
    <row r="4" spans="1:32" x14ac:dyDescent="0.3">
      <c r="A4">
        <v>2023</v>
      </c>
      <c r="B4" t="s">
        <v>427</v>
      </c>
      <c r="C4">
        <v>8</v>
      </c>
      <c r="D4">
        <f>SUMIFS('Base municípios'!F:F,'Base municípios'!$A:$A,'Base regiões'!$A4,'Base municípios'!$E:$E,'Base regiões'!$B4)</f>
        <v>3922313</v>
      </c>
      <c r="E4">
        <f>SUMIFS('Base municípios'!G:G,'Base municípios'!$A:$A,'Base regiões'!$A4,'Base municípios'!$E:$E,'Base regiões'!$B4)</f>
        <v>22</v>
      </c>
      <c r="F4">
        <f>SUMIFS('Base municípios'!H:H,'Base municípios'!$A:$A,'Base regiões'!$A4,'Base municípios'!$E:$E,'Base regiões'!$B4)</f>
        <v>72</v>
      </c>
      <c r="G4">
        <f>SUMIFS('Base municípios'!I:I,'Base municípios'!$A:$A,'Base regiões'!$A4,'Base municípios'!$E:$E,'Base regiões'!$B4)</f>
        <v>10</v>
      </c>
      <c r="H4">
        <f>SUMIFS('Base municípios'!J:J,'Base municípios'!$A:$A,'Base regiões'!$A4,'Base municípios'!$E:$E,'Base regiões'!$B4)</f>
        <v>1616</v>
      </c>
      <c r="I4" s="2">
        <v>4.553292472892057</v>
      </c>
      <c r="J4" s="2">
        <v>48.064195239067629</v>
      </c>
      <c r="K4">
        <f>ROUND(SUMIFS('Base municípios'!O:O,'Base municípios'!$A:$A,'Base regiões'!$A4,'Base municípios'!$E:$E,'Base regiões'!$B4),2)</f>
        <v>164494291.44999999</v>
      </c>
      <c r="L4" s="2">
        <f t="shared" si="1"/>
        <v>41.94</v>
      </c>
      <c r="M4">
        <f>ROUND(L4*VLOOKUP(A4,IPCA!$D$2:$F$6,3,0),2)</f>
        <v>41.94</v>
      </c>
      <c r="N4">
        <v>666543</v>
      </c>
      <c r="O4">
        <v>61763</v>
      </c>
      <c r="P4">
        <v>452717</v>
      </c>
      <c r="Q4">
        <v>49136</v>
      </c>
      <c r="R4">
        <v>9.27</v>
      </c>
      <c r="S4">
        <v>67.92</v>
      </c>
      <c r="T4">
        <v>7.37</v>
      </c>
      <c r="U4">
        <v>1028617</v>
      </c>
      <c r="V4">
        <v>628719</v>
      </c>
      <c r="W4">
        <v>83673</v>
      </c>
      <c r="X4">
        <v>4404</v>
      </c>
      <c r="Y4">
        <v>23816</v>
      </c>
      <c r="Z4">
        <f>ROUND(SUMIFS('Base municípios'!$AB:$AB,'Base municípios'!$A:$A,'Base regiões'!$A4,'Base municípios'!$E:$E,'Base regiões'!$B4),0)</f>
        <v>49653467</v>
      </c>
      <c r="AA4">
        <f>ROUND(SUMIFS('Base municípios'!$AC:$AC,'Base municípios'!$A:$A,'Base regiões'!$A4,'Base municípios'!$E:$E,'Base regiões'!$B4),0)</f>
        <v>49653467</v>
      </c>
      <c r="AB4">
        <f>ROUND(Z4/Y4,2)</f>
        <v>2084.88</v>
      </c>
      <c r="AC4">
        <f t="shared" si="2"/>
        <v>2084.88</v>
      </c>
      <c r="AD4">
        <v>26134</v>
      </c>
      <c r="AE4">
        <v>49950</v>
      </c>
      <c r="AF4">
        <v>0.72299999999999998</v>
      </c>
    </row>
    <row r="5" spans="1:32" x14ac:dyDescent="0.3">
      <c r="A5">
        <v>2023</v>
      </c>
      <c r="B5" t="s">
        <v>428</v>
      </c>
      <c r="C5">
        <v>6</v>
      </c>
      <c r="D5">
        <f>SUMIFS('Base municípios'!F:F,'Base municípios'!$A:$A,'Base regiões'!$A5,'Base municípios'!$E:$E,'Base regiões'!$B5)</f>
        <v>207567</v>
      </c>
      <c r="E5">
        <f>SUMIFS('Base municípios'!G:G,'Base municípios'!$A:$A,'Base regiões'!$A5,'Base municípios'!$E:$E,'Base regiões'!$B5)</f>
        <v>7</v>
      </c>
      <c r="F5">
        <f>SUMIFS('Base municípios'!H:H,'Base municípios'!$A:$A,'Base regiões'!$A5,'Base municípios'!$E:$E,'Base regiões'!$B5)</f>
        <v>5</v>
      </c>
      <c r="G5">
        <f>SUMIFS('Base municípios'!I:I,'Base municípios'!$A:$A,'Base regiões'!$A5,'Base municípios'!$E:$E,'Base regiões'!$B5)</f>
        <v>3</v>
      </c>
      <c r="H5">
        <f>SUMIFS('Base municípios'!J:J,'Base municípios'!$A:$A,'Base regiões'!$A5,'Base municípios'!$E:$E,'Base regiões'!$B5)</f>
        <v>52</v>
      </c>
      <c r="I5" s="2">
        <v>4.4293520759042284</v>
      </c>
      <c r="J5" s="2">
        <v>55.347347809475295</v>
      </c>
      <c r="K5">
        <f>ROUND(SUMIFS('Base municípios'!O:O,'Base municípios'!$A:$A,'Base regiões'!$A5,'Base municípios'!$E:$E,'Base regiões'!$B5),2)</f>
        <v>11897857.039999999</v>
      </c>
      <c r="L5" s="2">
        <f t="shared" si="1"/>
        <v>57.32</v>
      </c>
      <c r="M5">
        <f>ROUND(L5*VLOOKUP(A5,IPCA!$D$2:$F$6,3,0),2)</f>
        <v>57.32</v>
      </c>
      <c r="N5">
        <v>41867</v>
      </c>
      <c r="O5">
        <v>4484</v>
      </c>
      <c r="P5">
        <v>29332</v>
      </c>
      <c r="Q5">
        <v>3637</v>
      </c>
      <c r="R5">
        <v>10.71</v>
      </c>
      <c r="S5">
        <v>70.06</v>
      </c>
      <c r="T5">
        <v>8.69</v>
      </c>
      <c r="U5">
        <v>55620</v>
      </c>
      <c r="V5">
        <v>28701</v>
      </c>
      <c r="W5">
        <v>5604</v>
      </c>
      <c r="X5">
        <v>75</v>
      </c>
      <c r="Y5">
        <v>202</v>
      </c>
      <c r="Z5">
        <v>291893</v>
      </c>
      <c r="AA5">
        <f>ROUND(SUMIFS('Base municípios'!$AC:$AC,'Base municípios'!$A:$A,'Base regiões'!$A5,'Base municípios'!$E:$E,'Base regiões'!$B5),0)</f>
        <v>291893</v>
      </c>
      <c r="AB5">
        <f t="shared" ref="AB5:AB16" si="3">ROUND(Z5/Y5,2)</f>
        <v>1445.01</v>
      </c>
      <c r="AC5">
        <f t="shared" si="2"/>
        <v>1445.01</v>
      </c>
      <c r="AD5">
        <v>466</v>
      </c>
      <c r="AE5">
        <v>668</v>
      </c>
      <c r="AF5">
        <v>0.63900000000000001</v>
      </c>
    </row>
    <row r="6" spans="1:32" x14ac:dyDescent="0.3">
      <c r="A6">
        <v>2023</v>
      </c>
      <c r="B6" t="s">
        <v>420</v>
      </c>
      <c r="C6">
        <v>4</v>
      </c>
      <c r="D6">
        <f>SUMIFS('Base municípios'!F:F,'Base municípios'!$A:$A,'Base regiões'!$A6,'Base municípios'!$E:$E,'Base regiões'!$B6)</f>
        <v>415804</v>
      </c>
      <c r="E6">
        <f>SUMIFS('Base municípios'!G:G,'Base municípios'!$A:$A,'Base regiões'!$A6,'Base municípios'!$E:$E,'Base regiões'!$B6)</f>
        <v>12</v>
      </c>
      <c r="F6">
        <f>SUMIFS('Base municípios'!H:H,'Base municípios'!$A:$A,'Base regiões'!$A6,'Base municípios'!$E:$E,'Base regiões'!$B6)</f>
        <v>10</v>
      </c>
      <c r="G6">
        <f>SUMIFS('Base municípios'!I:I,'Base municípios'!$A:$A,'Base regiões'!$A6,'Base municípios'!$E:$E,'Base regiões'!$B6)</f>
        <v>0</v>
      </c>
      <c r="H6">
        <f>SUMIFS('Base municípios'!J:J,'Base municípios'!$A:$A,'Base regiões'!$A6,'Base municípios'!$E:$E,'Base regiões'!$B6)</f>
        <v>138</v>
      </c>
      <c r="I6" s="2">
        <v>4.136473259262412</v>
      </c>
      <c r="J6" s="2">
        <v>68.655269393952281</v>
      </c>
      <c r="K6">
        <f>ROUND(SUMIFS('Base municípios'!O:O,'Base municípios'!$A:$A,'Base regiões'!$A6,'Base municípios'!$E:$E,'Base regiões'!$B6),2)</f>
        <v>29244797.190000001</v>
      </c>
      <c r="L6" s="2">
        <f t="shared" si="1"/>
        <v>70.33</v>
      </c>
      <c r="M6">
        <f>ROUND(L6*VLOOKUP(A6,IPCA!$D$2:$F$6,3,0),2)</f>
        <v>70.33</v>
      </c>
      <c r="N6">
        <v>96929</v>
      </c>
      <c r="O6">
        <v>5231</v>
      </c>
      <c r="P6">
        <v>46091</v>
      </c>
      <c r="Q6">
        <v>4702</v>
      </c>
      <c r="R6">
        <v>5.4</v>
      </c>
      <c r="S6">
        <v>47.55</v>
      </c>
      <c r="T6">
        <v>4.8499999999999996</v>
      </c>
      <c r="U6">
        <v>139044</v>
      </c>
      <c r="V6">
        <v>77334</v>
      </c>
      <c r="W6">
        <v>20939</v>
      </c>
      <c r="X6">
        <v>111</v>
      </c>
      <c r="Y6">
        <v>322</v>
      </c>
      <c r="Z6">
        <v>456847</v>
      </c>
      <c r="AA6">
        <f>ROUND(SUMIFS('Base municípios'!$AC:$AC,'Base municípios'!$A:$A,'Base regiões'!$A6,'Base municípios'!$E:$E,'Base regiões'!$B6),0)</f>
        <v>456847</v>
      </c>
      <c r="AB6">
        <f t="shared" si="3"/>
        <v>1418.78</v>
      </c>
      <c r="AC6">
        <f t="shared" si="2"/>
        <v>1418.78</v>
      </c>
      <c r="AD6">
        <v>934</v>
      </c>
      <c r="AE6">
        <v>1256</v>
      </c>
      <c r="AF6">
        <v>0.60199999999999998</v>
      </c>
    </row>
    <row r="7" spans="1:32" x14ac:dyDescent="0.3">
      <c r="A7">
        <v>2023</v>
      </c>
      <c r="B7" t="s">
        <v>426</v>
      </c>
      <c r="C7">
        <v>3</v>
      </c>
      <c r="D7">
        <f>SUMIFS('Base municípios'!F:F,'Base municípios'!$A:$A,'Base regiões'!$A7,'Base municípios'!$E:$E,'Base regiões'!$B7)</f>
        <v>387372</v>
      </c>
      <c r="E7">
        <f>SUMIFS('Base municípios'!G:G,'Base municípios'!$A:$A,'Base regiões'!$A7,'Base municípios'!$E:$E,'Base regiões'!$B7)</f>
        <v>12</v>
      </c>
      <c r="F7">
        <f>SUMIFS('Base municípios'!H:H,'Base municípios'!$A:$A,'Base regiões'!$A7,'Base municípios'!$E:$E,'Base regiões'!$B7)</f>
        <v>11</v>
      </c>
      <c r="G7">
        <f>SUMIFS('Base municípios'!I:I,'Base municípios'!$A:$A,'Base regiões'!$A7,'Base municípios'!$E:$E,'Base regiões'!$B7)</f>
        <v>3</v>
      </c>
      <c r="H7">
        <f>SUMIFS('Base municípios'!J:J,'Base municípios'!$A:$A,'Base regiões'!$A7,'Base municípios'!$E:$E,'Base regiões'!$B7)</f>
        <v>174</v>
      </c>
      <c r="I7" s="2">
        <v>4.1305798304640389</v>
      </c>
      <c r="J7" s="2">
        <v>69.33274199656266</v>
      </c>
      <c r="K7">
        <f>ROUND(SUMIFS('Base municípios'!O:O,'Base municípios'!$A:$A,'Base regiões'!$A7,'Base municípios'!$E:$E,'Base regiões'!$B7),2)</f>
        <v>20664807.280000001</v>
      </c>
      <c r="L7" s="2">
        <f t="shared" si="1"/>
        <v>53.35</v>
      </c>
      <c r="M7">
        <f>ROUND(L7*VLOOKUP(A7,IPCA!$D$2:$F$6,3,0),2)</f>
        <v>53.35</v>
      </c>
      <c r="N7">
        <v>96287</v>
      </c>
      <c r="O7">
        <v>1991</v>
      </c>
      <c r="P7">
        <v>50896</v>
      </c>
      <c r="Q7">
        <v>1546</v>
      </c>
      <c r="R7">
        <v>2.0699999999999998</v>
      </c>
      <c r="S7">
        <v>52.86</v>
      </c>
      <c r="T7">
        <v>1.61</v>
      </c>
      <c r="U7">
        <v>126058</v>
      </c>
      <c r="V7">
        <v>75475</v>
      </c>
      <c r="W7">
        <v>19396</v>
      </c>
      <c r="X7">
        <v>76</v>
      </c>
      <c r="Y7">
        <v>176</v>
      </c>
      <c r="Z7">
        <v>255356</v>
      </c>
      <c r="AA7">
        <f>ROUND(SUMIFS('Base municípios'!$AC:$AC,'Base municípios'!$A:$A,'Base regiões'!$A7,'Base municípios'!$E:$E,'Base regiões'!$B7),0)</f>
        <v>255356</v>
      </c>
      <c r="AB7">
        <f t="shared" si="3"/>
        <v>1450.89</v>
      </c>
      <c r="AC7">
        <f t="shared" si="2"/>
        <v>1450.89</v>
      </c>
      <c r="AD7">
        <v>863</v>
      </c>
      <c r="AE7">
        <v>1039</v>
      </c>
      <c r="AF7">
        <v>0.62</v>
      </c>
    </row>
    <row r="8" spans="1:32" x14ac:dyDescent="0.3">
      <c r="A8">
        <v>2023</v>
      </c>
      <c r="B8" t="s">
        <v>419</v>
      </c>
      <c r="C8">
        <v>2</v>
      </c>
      <c r="D8">
        <f>SUMIFS('Base municípios'!F:F,'Base municípios'!$A:$A,'Base regiões'!$A8,'Base municípios'!$E:$E,'Base regiões'!$B8)</f>
        <v>233037</v>
      </c>
      <c r="E8">
        <f>SUMIFS('Base municípios'!G:G,'Base municípios'!$A:$A,'Base regiões'!$A8,'Base municípios'!$E:$E,'Base regiões'!$B8)</f>
        <v>12</v>
      </c>
      <c r="F8">
        <f>SUMIFS('Base municípios'!H:H,'Base municípios'!$A:$A,'Base regiões'!$A8,'Base municípios'!$E:$E,'Base regiões'!$B8)</f>
        <v>16</v>
      </c>
      <c r="G8">
        <f>SUMIFS('Base municípios'!I:I,'Base municípios'!$A:$A,'Base regiões'!$A8,'Base municípios'!$E:$E,'Base regiões'!$B8)</f>
        <v>3</v>
      </c>
      <c r="H8">
        <f>SUMIFS('Base municípios'!J:J,'Base municípios'!$A:$A,'Base regiões'!$A8,'Base municípios'!$E:$E,'Base regiões'!$B8)</f>
        <v>72</v>
      </c>
      <c r="I8" s="2">
        <v>4.2536907334600462</v>
      </c>
      <c r="J8" s="2">
        <v>63.495641419532888</v>
      </c>
      <c r="K8">
        <f>ROUND(SUMIFS('Base municípios'!O:O,'Base municípios'!$A:$A,'Base regiões'!$A8,'Base municípios'!$E:$E,'Base regiões'!$B8),2)</f>
        <v>21055968.050000001</v>
      </c>
      <c r="L8" s="2">
        <f t="shared" si="1"/>
        <v>90.35</v>
      </c>
      <c r="M8">
        <f>ROUND(L8*VLOOKUP(A8,IPCA!$D$2:$F$6,3,0),2)</f>
        <v>90.35</v>
      </c>
      <c r="N8">
        <v>53497</v>
      </c>
      <c r="O8">
        <v>513</v>
      </c>
      <c r="P8">
        <v>32314</v>
      </c>
      <c r="Q8">
        <v>513</v>
      </c>
      <c r="R8">
        <v>0.96</v>
      </c>
      <c r="S8">
        <v>60.4</v>
      </c>
      <c r="T8">
        <v>0.96</v>
      </c>
      <c r="U8">
        <v>77351</v>
      </c>
      <c r="V8">
        <v>42655</v>
      </c>
      <c r="W8">
        <v>13861</v>
      </c>
      <c r="X8">
        <v>64</v>
      </c>
      <c r="Y8">
        <v>234</v>
      </c>
      <c r="Z8">
        <v>353435</v>
      </c>
      <c r="AA8">
        <f>ROUND(SUMIFS('Base municípios'!$AC:$AC,'Base municípios'!$A:$A,'Base regiões'!$A8,'Base municípios'!$E:$E,'Base regiões'!$B8),0)</f>
        <v>353435</v>
      </c>
      <c r="AB8">
        <f t="shared" si="3"/>
        <v>1510.41</v>
      </c>
      <c r="AC8">
        <f t="shared" si="2"/>
        <v>1510.41</v>
      </c>
      <c r="AD8">
        <v>517</v>
      </c>
      <c r="AE8">
        <v>751</v>
      </c>
      <c r="AF8">
        <v>0.61499999999999999</v>
      </c>
    </row>
    <row r="9" spans="1:32" x14ac:dyDescent="0.3">
      <c r="A9">
        <v>2023</v>
      </c>
      <c r="B9" t="s">
        <v>432</v>
      </c>
      <c r="C9">
        <v>14</v>
      </c>
      <c r="D9">
        <f>SUMIFS('Base municípios'!F:F,'Base municípios'!$A:$A,'Base regiões'!$A9,'Base municípios'!$E:$E,'Base regiões'!$B9)</f>
        <v>365764</v>
      </c>
      <c r="E9">
        <f>SUMIFS('Base municípios'!G:G,'Base municípios'!$A:$A,'Base regiões'!$A9,'Base municípios'!$E:$E,'Base regiões'!$B9)</f>
        <v>8</v>
      </c>
      <c r="F9">
        <f>SUMIFS('Base municípios'!H:H,'Base municípios'!$A:$A,'Base regiões'!$A9,'Base municípios'!$E:$E,'Base regiões'!$B9)</f>
        <v>6</v>
      </c>
      <c r="G9">
        <f>SUMIFS('Base municípios'!I:I,'Base municípios'!$A:$A,'Base regiões'!$A9,'Base municípios'!$E:$E,'Base regiões'!$B9)</f>
        <v>1</v>
      </c>
      <c r="H9">
        <f>SUMIFS('Base municípios'!J:J,'Base municípios'!$A:$A,'Base regiões'!$A9,'Base municípios'!$E:$E,'Base regiões'!$B9)</f>
        <v>82</v>
      </c>
      <c r="I9" s="2">
        <v>4.2717923384162608</v>
      </c>
      <c r="J9" s="2">
        <v>62.709416083181061</v>
      </c>
      <c r="K9">
        <f>ROUND(SUMIFS('Base municípios'!O:O,'Base municípios'!$A:$A,'Base regiões'!$A9,'Base municípios'!$E:$E,'Base regiões'!$B9),2)</f>
        <v>15776572.550000001</v>
      </c>
      <c r="L9" s="2">
        <f t="shared" si="1"/>
        <v>43.13</v>
      </c>
      <c r="M9">
        <f>ROUND(L9*VLOOKUP(A9,IPCA!$D$2:$F$6,3,0),2)</f>
        <v>43.13</v>
      </c>
      <c r="N9">
        <v>90920</v>
      </c>
      <c r="O9">
        <v>2756</v>
      </c>
      <c r="P9">
        <v>40232</v>
      </c>
      <c r="Q9">
        <v>2371</v>
      </c>
      <c r="R9">
        <v>3.03</v>
      </c>
      <c r="S9">
        <v>44.25</v>
      </c>
      <c r="T9">
        <v>2.61</v>
      </c>
      <c r="U9">
        <v>124946</v>
      </c>
      <c r="V9">
        <v>76402</v>
      </c>
      <c r="W9">
        <v>20207</v>
      </c>
      <c r="X9">
        <v>133</v>
      </c>
      <c r="Y9">
        <v>662</v>
      </c>
      <c r="Z9">
        <v>992493</v>
      </c>
      <c r="AA9">
        <f>ROUND(SUMIFS('Base municípios'!$AC:$AC,'Base municípios'!$A:$A,'Base regiões'!$A9,'Base municípios'!$E:$E,'Base regiões'!$B9),0)</f>
        <v>992493</v>
      </c>
      <c r="AB9">
        <f t="shared" si="3"/>
        <v>1499.23</v>
      </c>
      <c r="AC9">
        <f t="shared" si="2"/>
        <v>1499.23</v>
      </c>
      <c r="AD9">
        <v>900</v>
      </c>
      <c r="AE9">
        <v>1562</v>
      </c>
      <c r="AF9">
        <v>0.61599999999999999</v>
      </c>
    </row>
    <row r="10" spans="1:32" x14ac:dyDescent="0.3">
      <c r="A10">
        <v>2023</v>
      </c>
      <c r="B10" t="s">
        <v>430</v>
      </c>
      <c r="C10">
        <v>13</v>
      </c>
      <c r="D10">
        <f>SUMIFS('Base municípios'!F:F,'Base municípios'!$A:$A,'Base regiões'!$A10,'Base municípios'!$E:$E,'Base regiões'!$B10)</f>
        <v>379871</v>
      </c>
      <c r="E10">
        <f>SUMIFS('Base municípios'!G:G,'Base municípios'!$A:$A,'Base regiões'!$A10,'Base municípios'!$E:$E,'Base regiões'!$B10)</f>
        <v>13</v>
      </c>
      <c r="F10">
        <f>SUMIFS('Base municípios'!H:H,'Base municípios'!$A:$A,'Base regiões'!$A10,'Base municípios'!$E:$E,'Base regiões'!$B10)</f>
        <v>10</v>
      </c>
      <c r="G10">
        <f>SUMIFS('Base municípios'!I:I,'Base municípios'!$A:$A,'Base regiões'!$A10,'Base municípios'!$E:$E,'Base regiões'!$B10)</f>
        <v>7</v>
      </c>
      <c r="H10">
        <f>SUMIFS('Base municípios'!J:J,'Base municípios'!$A:$A,'Base regiões'!$A10,'Base municípios'!$E:$E,'Base regiões'!$B10)</f>
        <v>119</v>
      </c>
      <c r="I10" s="2">
        <v>4.2759399342690614</v>
      </c>
      <c r="J10" s="2">
        <v>63.617169938082178</v>
      </c>
      <c r="K10">
        <f>ROUND(SUMIFS('Base municípios'!O:O,'Base municípios'!$A:$A,'Base regiões'!$A10,'Base municípios'!$E:$E,'Base regiões'!$B10),2)</f>
        <v>14106347.880000001</v>
      </c>
      <c r="L10" s="2">
        <f t="shared" si="1"/>
        <v>37.130000000000003</v>
      </c>
      <c r="M10">
        <f>ROUND(L10*VLOOKUP(A10,IPCA!$D$2:$F$6,3,0),2)</f>
        <v>37.130000000000003</v>
      </c>
      <c r="N10">
        <v>80914</v>
      </c>
      <c r="O10">
        <v>1296</v>
      </c>
      <c r="P10">
        <v>44598</v>
      </c>
      <c r="Q10">
        <v>1296</v>
      </c>
      <c r="R10">
        <v>1.6</v>
      </c>
      <c r="S10">
        <v>55.12</v>
      </c>
      <c r="T10">
        <v>1.6</v>
      </c>
      <c r="U10">
        <v>116083</v>
      </c>
      <c r="V10">
        <v>64614</v>
      </c>
      <c r="W10">
        <v>16947</v>
      </c>
      <c r="X10">
        <v>121</v>
      </c>
      <c r="Y10">
        <v>307</v>
      </c>
      <c r="Z10">
        <v>442155</v>
      </c>
      <c r="AA10">
        <f>ROUND(SUMIFS('Base municípios'!$AC:$AC,'Base municípios'!$A:$A,'Base regiões'!$A10,'Base municípios'!$E:$E,'Base regiões'!$B10),0)</f>
        <v>442155</v>
      </c>
      <c r="AB10">
        <f t="shared" si="3"/>
        <v>1440.24</v>
      </c>
      <c r="AC10">
        <f t="shared" si="2"/>
        <v>1440.24</v>
      </c>
      <c r="AD10">
        <v>881</v>
      </c>
      <c r="AE10">
        <v>1188</v>
      </c>
      <c r="AF10">
        <v>0.622</v>
      </c>
    </row>
    <row r="11" spans="1:32" x14ac:dyDescent="0.3">
      <c r="A11">
        <v>2023</v>
      </c>
      <c r="B11" t="s">
        <v>431</v>
      </c>
      <c r="C11">
        <v>1</v>
      </c>
      <c r="D11">
        <f>SUMIFS('Base municípios'!F:F,'Base municípios'!$A:$A,'Base regiões'!$A11,'Base municípios'!$E:$E,'Base regiões'!$B11)</f>
        <v>188218</v>
      </c>
      <c r="E11">
        <f>SUMIFS('Base municípios'!G:G,'Base municípios'!$A:$A,'Base regiões'!$A11,'Base municípios'!$E:$E,'Base regiões'!$B11)</f>
        <v>8</v>
      </c>
      <c r="F11">
        <f>SUMIFS('Base municípios'!H:H,'Base municípios'!$A:$A,'Base regiões'!$A11,'Base municípios'!$E:$E,'Base regiões'!$B11)</f>
        <v>7</v>
      </c>
      <c r="G11">
        <f>SUMIFS('Base municípios'!I:I,'Base municípios'!$A:$A,'Base regiões'!$A11,'Base municípios'!$E:$E,'Base regiões'!$B11)</f>
        <v>8</v>
      </c>
      <c r="H11">
        <f>SUMIFS('Base municípios'!J:J,'Base municípios'!$A:$A,'Base regiões'!$A11,'Base municípios'!$E:$E,'Base regiões'!$B11)</f>
        <v>88</v>
      </c>
      <c r="I11" s="2">
        <v>4.2362330746501282</v>
      </c>
      <c r="J11" s="2">
        <v>65.652186901321556</v>
      </c>
      <c r="K11">
        <f>ROUND(SUMIFS('Base municípios'!O:O,'Base municípios'!$A:$A,'Base regiões'!$A11,'Base municípios'!$E:$E,'Base regiões'!$B11),2)</f>
        <v>10687433.08</v>
      </c>
      <c r="L11" s="2">
        <f t="shared" si="1"/>
        <v>56.78</v>
      </c>
      <c r="M11">
        <f>ROUND(L11*VLOOKUP(A11,IPCA!$D$2:$F$6,3,0),2)</f>
        <v>56.78</v>
      </c>
      <c r="N11">
        <v>49354</v>
      </c>
      <c r="O11">
        <v>654</v>
      </c>
      <c r="P11">
        <v>21753</v>
      </c>
      <c r="Q11">
        <v>114</v>
      </c>
      <c r="R11">
        <v>1.33</v>
      </c>
      <c r="S11">
        <v>44.08</v>
      </c>
      <c r="T11">
        <v>0.23</v>
      </c>
      <c r="U11">
        <v>64873</v>
      </c>
      <c r="V11">
        <v>36835</v>
      </c>
      <c r="W11">
        <v>11577</v>
      </c>
      <c r="X11">
        <v>69</v>
      </c>
      <c r="Y11">
        <v>93</v>
      </c>
      <c r="Z11">
        <v>100230</v>
      </c>
      <c r="AA11">
        <f>ROUND(SUMIFS('Base municípios'!$AC:$AC,'Base municípios'!$A:$A,'Base regiões'!$A11,'Base municípios'!$E:$E,'Base regiões'!$B11),0)</f>
        <v>100230</v>
      </c>
      <c r="AB11">
        <f t="shared" si="3"/>
        <v>1077.74</v>
      </c>
      <c r="AC11">
        <f t="shared" si="2"/>
        <v>1077.74</v>
      </c>
      <c r="AD11">
        <v>355</v>
      </c>
      <c r="AE11">
        <v>448</v>
      </c>
      <c r="AF11">
        <v>0.59899999999999998</v>
      </c>
    </row>
    <row r="12" spans="1:32" x14ac:dyDescent="0.3">
      <c r="A12">
        <v>2023</v>
      </c>
      <c r="B12" t="s">
        <v>424</v>
      </c>
      <c r="C12">
        <v>7</v>
      </c>
      <c r="D12">
        <f>SUMIFS('Base municípios'!F:F,'Base municípios'!$A:$A,'Base regiões'!$A12,'Base municípios'!$E:$E,'Base regiões'!$B12)</f>
        <v>485808</v>
      </c>
      <c r="E12">
        <f>SUMIFS('Base municípios'!G:G,'Base municípios'!$A:$A,'Base regiões'!$A12,'Base municípios'!$E:$E,'Base regiões'!$B12)</f>
        <v>16</v>
      </c>
      <c r="F12">
        <f>SUMIFS('Base municípios'!H:H,'Base municípios'!$A:$A,'Base regiões'!$A12,'Base municípios'!$E:$E,'Base regiões'!$B12)</f>
        <v>16</v>
      </c>
      <c r="G12">
        <f>SUMIFS('Base municípios'!I:I,'Base municípios'!$A:$A,'Base regiões'!$A12,'Base municípios'!$E:$E,'Base regiões'!$B12)</f>
        <v>3</v>
      </c>
      <c r="H12">
        <f>SUMIFS('Base municípios'!J:J,'Base municípios'!$A:$A,'Base regiões'!$A12,'Base municípios'!$E:$E,'Base regiões'!$B12)</f>
        <v>148</v>
      </c>
      <c r="I12" s="2">
        <v>4.2117042778112497</v>
      </c>
      <c r="J12" s="2">
        <v>65.885778057731287</v>
      </c>
      <c r="K12">
        <f>ROUND(SUMIFS('Base municípios'!O:O,'Base municípios'!$A:$A,'Base regiões'!$A12,'Base municípios'!$E:$E,'Base regiões'!$B12),2)</f>
        <v>48025094.270000003</v>
      </c>
      <c r="L12" s="2">
        <f t="shared" si="1"/>
        <v>98.86</v>
      </c>
      <c r="M12">
        <f>ROUND(L12*VLOOKUP(A12,IPCA!$D$2:$F$6,3,0),2)</f>
        <v>98.86</v>
      </c>
      <c r="N12">
        <v>112412</v>
      </c>
      <c r="O12">
        <v>3927</v>
      </c>
      <c r="P12">
        <v>52798</v>
      </c>
      <c r="Q12">
        <v>2468</v>
      </c>
      <c r="R12">
        <v>3.49</v>
      </c>
      <c r="S12">
        <v>46.97</v>
      </c>
      <c r="T12">
        <v>2.2000000000000002</v>
      </c>
      <c r="U12">
        <v>159521</v>
      </c>
      <c r="V12">
        <v>90447</v>
      </c>
      <c r="W12">
        <v>19908</v>
      </c>
      <c r="X12">
        <v>197</v>
      </c>
      <c r="Y12">
        <v>599</v>
      </c>
      <c r="Z12">
        <v>883927</v>
      </c>
      <c r="AA12">
        <f>ROUND(SUMIFS('Base municípios'!$AC:$AC,'Base municípios'!$A:$A,'Base regiões'!$A12,'Base municípios'!$E:$E,'Base regiões'!$B12),0)</f>
        <v>883927</v>
      </c>
      <c r="AB12">
        <f t="shared" si="3"/>
        <v>1475.67</v>
      </c>
      <c r="AC12">
        <f t="shared" si="2"/>
        <v>1475.67</v>
      </c>
      <c r="AD12">
        <v>1485</v>
      </c>
      <c r="AE12">
        <v>2084</v>
      </c>
      <c r="AF12">
        <v>0.65</v>
      </c>
    </row>
    <row r="13" spans="1:32" x14ac:dyDescent="0.3">
      <c r="A13">
        <v>2023</v>
      </c>
      <c r="B13" t="s">
        <v>429</v>
      </c>
      <c r="C13">
        <v>11</v>
      </c>
      <c r="D13">
        <f>SUMIFS('Base municípios'!F:F,'Base municípios'!$A:$A,'Base regiões'!$A13,'Base municípios'!$E:$E,'Base regiões'!$B13)</f>
        <v>340494</v>
      </c>
      <c r="E13">
        <f>SUMIFS('Base municípios'!G:G,'Base municípios'!$A:$A,'Base regiões'!$A13,'Base municípios'!$E:$E,'Base regiões'!$B13)</f>
        <v>16</v>
      </c>
      <c r="F13">
        <f>SUMIFS('Base municípios'!H:H,'Base municípios'!$A:$A,'Base regiões'!$A13,'Base municípios'!$E:$E,'Base regiões'!$B13)</f>
        <v>18</v>
      </c>
      <c r="G13">
        <f>SUMIFS('Base municípios'!I:I,'Base municípios'!$A:$A,'Base regiões'!$A13,'Base municípios'!$E:$E,'Base regiões'!$B13)</f>
        <v>1</v>
      </c>
      <c r="H13">
        <f>SUMIFS('Base municípios'!J:J,'Base municípios'!$A:$A,'Base regiões'!$A13,'Base municípios'!$E:$E,'Base regiões'!$B13)</f>
        <v>58</v>
      </c>
      <c r="I13" s="2">
        <v>4.1989160083398698</v>
      </c>
      <c r="J13" s="2">
        <v>66.802090705637056</v>
      </c>
      <c r="K13">
        <f>ROUND(SUMIFS('Base municípios'!O:O,'Base municípios'!$A:$A,'Base regiões'!$A13,'Base municípios'!$E:$E,'Base regiões'!$B13),2)</f>
        <v>31299646.690000001</v>
      </c>
      <c r="L13" s="2">
        <f t="shared" si="1"/>
        <v>91.92</v>
      </c>
      <c r="M13">
        <f>ROUND(L13*VLOOKUP(A13,IPCA!$D$2:$F$6,3,0),2)</f>
        <v>91.92</v>
      </c>
      <c r="N13">
        <v>82172</v>
      </c>
      <c r="O13">
        <v>1336</v>
      </c>
      <c r="P13">
        <v>45871</v>
      </c>
      <c r="Q13">
        <v>903</v>
      </c>
      <c r="R13">
        <v>1.63</v>
      </c>
      <c r="S13">
        <v>55.82</v>
      </c>
      <c r="T13">
        <v>1.1000000000000001</v>
      </c>
      <c r="U13">
        <v>107272</v>
      </c>
      <c r="V13">
        <v>60716</v>
      </c>
      <c r="W13">
        <v>14854</v>
      </c>
      <c r="X13">
        <v>110</v>
      </c>
      <c r="Y13">
        <v>355</v>
      </c>
      <c r="Z13">
        <v>581908</v>
      </c>
      <c r="AA13">
        <f>ROUND(SUMIFS('Base municípios'!$AC:$AC,'Base municípios'!$A:$A,'Base regiões'!$A13,'Base municípios'!$E:$E,'Base regiões'!$B13),0)</f>
        <v>581908</v>
      </c>
      <c r="AB13">
        <f t="shared" si="3"/>
        <v>1639.18</v>
      </c>
      <c r="AC13">
        <f t="shared" si="2"/>
        <v>1639.18</v>
      </c>
      <c r="AD13">
        <v>592</v>
      </c>
      <c r="AE13">
        <v>947</v>
      </c>
      <c r="AF13">
        <v>0.61</v>
      </c>
    </row>
    <row r="14" spans="1:32" x14ac:dyDescent="0.3">
      <c r="A14">
        <v>2023</v>
      </c>
      <c r="B14" t="s">
        <v>422</v>
      </c>
      <c r="C14">
        <v>9</v>
      </c>
      <c r="D14">
        <f>SUMIFS('Base municípios'!F:F,'Base municípios'!$A:$A,'Base regiões'!$A14,'Base municípios'!$E:$E,'Base regiões'!$B14)</f>
        <v>134699</v>
      </c>
      <c r="E14">
        <f>SUMIFS('Base municípios'!G:G,'Base municípios'!$A:$A,'Base regiões'!$A14,'Base municípios'!$E:$E,'Base regiões'!$B14)</f>
        <v>5</v>
      </c>
      <c r="F14">
        <f>SUMIFS('Base municípios'!H:H,'Base municípios'!$A:$A,'Base regiões'!$A14,'Base municípios'!$E:$E,'Base regiões'!$B14)</f>
        <v>3</v>
      </c>
      <c r="G14">
        <f>SUMIFS('Base municípios'!I:I,'Base municípios'!$A:$A,'Base regiões'!$A14,'Base municípios'!$E:$E,'Base regiões'!$B14)</f>
        <v>4</v>
      </c>
      <c r="H14">
        <f>SUMIFS('Base municípios'!J:J,'Base municípios'!$A:$A,'Base regiões'!$A14,'Base municípios'!$E:$E,'Base regiões'!$B14)</f>
        <v>15</v>
      </c>
      <c r="I14" s="2">
        <v>4.3264905421113813</v>
      </c>
      <c r="J14" s="2">
        <v>61.177549402937757</v>
      </c>
      <c r="K14">
        <f>ROUND(SUMIFS('Base municípios'!O:O,'Base municípios'!$A:$A,'Base regiões'!$A14,'Base municípios'!$E:$E,'Base regiões'!$B14),2)</f>
        <v>11661985.59</v>
      </c>
      <c r="L14" s="2">
        <f t="shared" si="1"/>
        <v>86.58</v>
      </c>
      <c r="M14">
        <f>ROUND(L14*VLOOKUP(A14,IPCA!$D$2:$F$6,3,0),2)</f>
        <v>86.58</v>
      </c>
      <c r="N14">
        <v>28775</v>
      </c>
      <c r="O14">
        <v>508</v>
      </c>
      <c r="P14">
        <v>15243</v>
      </c>
      <c r="Q14">
        <v>508</v>
      </c>
      <c r="R14">
        <v>1.77</v>
      </c>
      <c r="S14">
        <v>52.97</v>
      </c>
      <c r="T14">
        <v>1.77</v>
      </c>
      <c r="U14">
        <v>44228</v>
      </c>
      <c r="V14">
        <v>25449</v>
      </c>
      <c r="W14">
        <v>7433</v>
      </c>
      <c r="X14">
        <v>36</v>
      </c>
      <c r="Y14">
        <v>34</v>
      </c>
      <c r="Z14">
        <v>46232</v>
      </c>
      <c r="AA14">
        <f>ROUND(SUMIFS('Base municípios'!$AC:$AC,'Base municípios'!$A:$A,'Base regiões'!$A14,'Base municípios'!$E:$E,'Base regiões'!$B14),0)</f>
        <v>46232</v>
      </c>
      <c r="AB14">
        <f t="shared" si="3"/>
        <v>1359.76</v>
      </c>
      <c r="AC14">
        <f t="shared" si="2"/>
        <v>1359.76</v>
      </c>
      <c r="AD14">
        <v>234</v>
      </c>
      <c r="AE14">
        <v>268</v>
      </c>
      <c r="AF14">
        <v>0.60299999999999998</v>
      </c>
    </row>
    <row r="15" spans="1:32" x14ac:dyDescent="0.3">
      <c r="A15">
        <v>2023</v>
      </c>
      <c r="B15" t="s">
        <v>425</v>
      </c>
      <c r="C15">
        <v>5</v>
      </c>
      <c r="D15">
        <f>SUMIFS('Base municípios'!F:F,'Base municípios'!$A:$A,'Base regiões'!$A15,'Base municípios'!$E:$E,'Base regiões'!$B15)</f>
        <v>378104</v>
      </c>
      <c r="E15">
        <f>SUMIFS('Base municípios'!G:G,'Base municípios'!$A:$A,'Base regiões'!$A15,'Base municípios'!$E:$E,'Base regiões'!$B15)</f>
        <v>16</v>
      </c>
      <c r="F15">
        <f>SUMIFS('Base municípios'!H:H,'Base municípios'!$A:$A,'Base regiões'!$A15,'Base municípios'!$E:$E,'Base regiões'!$B15)</f>
        <v>13</v>
      </c>
      <c r="G15">
        <f>SUMIFS('Base municípios'!I:I,'Base municípios'!$A:$A,'Base regiões'!$A15,'Base municípios'!$E:$E,'Base regiões'!$B15)</f>
        <v>9</v>
      </c>
      <c r="H15">
        <f>SUMIFS('Base municípios'!J:J,'Base municípios'!$A:$A,'Base regiões'!$A15,'Base municípios'!$E:$E,'Base regiões'!$B15)</f>
        <v>160</v>
      </c>
      <c r="I15" s="2">
        <v>4.4843203730777059</v>
      </c>
      <c r="J15" s="2">
        <v>52.466633973018489</v>
      </c>
      <c r="K15">
        <f>ROUND(SUMIFS('Base municípios'!O:O,'Base municípios'!$A:$A,'Base regiões'!$A15,'Base municípios'!$E:$E,'Base regiões'!$B15),2)</f>
        <v>25146390</v>
      </c>
      <c r="L15" s="2">
        <f t="shared" si="1"/>
        <v>66.510000000000005</v>
      </c>
      <c r="M15">
        <f>ROUND(L15*VLOOKUP(A15,IPCA!$D$2:$F$6,3,0),2)</f>
        <v>66.510000000000005</v>
      </c>
      <c r="N15">
        <v>79215</v>
      </c>
      <c r="O15">
        <v>3511</v>
      </c>
      <c r="P15">
        <v>49861</v>
      </c>
      <c r="Q15">
        <v>1556</v>
      </c>
      <c r="R15">
        <v>4.43</v>
      </c>
      <c r="S15">
        <v>62.94</v>
      </c>
      <c r="T15">
        <v>1.96</v>
      </c>
      <c r="U15">
        <v>110045</v>
      </c>
      <c r="V15">
        <v>64069</v>
      </c>
      <c r="W15">
        <v>18395</v>
      </c>
      <c r="X15">
        <f>SUMIFS('Base municípios'!Z:Z,'Base municípios'!A:A,'Base regiões'!$A15,'Base municípios'!E:E,'Base regiões'!B15)</f>
        <v>131</v>
      </c>
      <c r="Y15">
        <v>421</v>
      </c>
      <c r="Z15">
        <v>641479</v>
      </c>
      <c r="AA15">
        <f>ROUND(SUMIFS('Base municípios'!$AC:$AC,'Base municípios'!$A:$A,'Base regiões'!$A15,'Base municípios'!$E:$E,'Base regiões'!$B15),0)</f>
        <v>641479</v>
      </c>
      <c r="AB15">
        <f t="shared" si="3"/>
        <v>1523.7</v>
      </c>
      <c r="AC15">
        <f t="shared" si="2"/>
        <v>1523.7</v>
      </c>
      <c r="AD15">
        <v>1009</v>
      </c>
      <c r="AE15">
        <v>1430</v>
      </c>
      <c r="AF15">
        <v>0.64</v>
      </c>
    </row>
    <row r="16" spans="1:32" x14ac:dyDescent="0.3">
      <c r="A16">
        <v>2022</v>
      </c>
      <c r="B16" t="s">
        <v>418</v>
      </c>
      <c r="C16">
        <v>12</v>
      </c>
      <c r="D16">
        <f>SUMIFS('Base municípios'!F:F,'Base municípios'!$A:$A,'Base regiões'!$A16,'Base municípios'!$E:$E,'Base regiões'!$B16)</f>
        <v>1031157</v>
      </c>
      <c r="K16">
        <f>ROUND(SUMIFS('Base municípios'!O:O,'Base municípios'!$A:$A,'Base regiões'!$A16,'Base municípios'!$E:$E,'Base regiões'!$B16),2)</f>
        <v>37392916.43</v>
      </c>
      <c r="L16" s="2">
        <f t="shared" si="1"/>
        <v>36.26</v>
      </c>
      <c r="M16">
        <f>ROUND(L16*VLOOKUP(A16,IPCA!$D$2:$F$6,3,0),2)</f>
        <v>37.409999999999997</v>
      </c>
      <c r="X16">
        <f>SUMIFS('Base municípios'!$Z:$Z,'Base municípios'!$A:$A,'Base regiões'!$A16,'Base municípios'!$E:$E,'Base regiões'!$B16)</f>
        <v>248</v>
      </c>
      <c r="Y16">
        <f>SUMIFS('Base municípios'!$AA:$AA,'Base municípios'!$A:$A,'Base regiões'!$A16,'Base municípios'!$E:$E,'Base regiões'!$B16)</f>
        <v>1727</v>
      </c>
      <c r="Z16">
        <f>ROUND(SUMIFS('Base municípios'!$AB:$AB,'Base municípios'!$A:$A,'Base regiões'!$A16,'Base municípios'!$E:$E,'Base regiões'!$B16),0)</f>
        <v>2445557</v>
      </c>
      <c r="AA16">
        <f>ROUND(SUMIFS('Base municípios'!$AC:$AC,'Base municípios'!$A:$A,'Base regiões'!$A16,'Base municípios'!$E:$E,'Base regiões'!$B16),0)</f>
        <v>2522872</v>
      </c>
      <c r="AB16">
        <f t="shared" si="3"/>
        <v>1416.07</v>
      </c>
      <c r="AC16">
        <f t="shared" si="2"/>
        <v>1460.84</v>
      </c>
      <c r="AD16">
        <f>ROUND(SUMIFS('Base municípios'!$AF:$AF,'Base municípios'!$A:$A,'Base regiões'!$A16,'Base municípios'!$E:$E,'Base regiões'!$B16),0)</f>
        <v>3018</v>
      </c>
      <c r="AE16">
        <f>AD16+Y16</f>
        <v>4745</v>
      </c>
      <c r="AF16" s="9">
        <f>AF2</f>
        <v>0.65</v>
      </c>
    </row>
    <row r="17" spans="1:32" x14ac:dyDescent="0.3">
      <c r="A17">
        <v>2022</v>
      </c>
      <c r="B17" t="s">
        <v>421</v>
      </c>
      <c r="C17">
        <v>10</v>
      </c>
      <c r="D17">
        <f>SUMIFS('Base municípios'!F:F,'Base municípios'!$A:$A,'Base regiões'!$A17,'Base municípios'!$E:$E,'Base regiões'!$B17)</f>
        <v>353289</v>
      </c>
      <c r="K17">
        <f>ROUND(SUMIFS('Base municípios'!O:O,'Base municípios'!$A:$A,'Base regiões'!$A17,'Base municípios'!$E:$E,'Base regiões'!$B17),2)</f>
        <v>14572750.130000001</v>
      </c>
      <c r="L17" s="2">
        <f t="shared" si="1"/>
        <v>41.25</v>
      </c>
      <c r="M17">
        <f>ROUND(L17*VLOOKUP(A17,IPCA!$D$2:$F$6,3,0),2)</f>
        <v>42.55</v>
      </c>
      <c r="X17">
        <f>SUMIFS('Base municípios'!$Z:$Z,'Base municípios'!$A:$A,'Base regiões'!$A17,'Base municípios'!$E:$E,'Base regiões'!$B17)</f>
        <v>41</v>
      </c>
      <c r="Y17">
        <f>SUMIFS('Base municípios'!$AA:$AA,'Base municípios'!$A:$A,'Base regiões'!$A17,'Base municípios'!$E:$E,'Base regiões'!$B17)</f>
        <v>267</v>
      </c>
      <c r="Z17">
        <f>ROUND(SUMIFS('Base municípios'!$AB:$AB,'Base municípios'!$A:$A,'Base regiões'!$A17,'Base municípios'!$E:$E,'Base regiões'!$B17),0)</f>
        <v>341496</v>
      </c>
      <c r="AA17">
        <f>ROUND(SUMIFS('Base municípios'!$AC:$AC,'Base municípios'!$A:$A,'Base regiões'!$A17,'Base municípios'!$E:$E,'Base regiões'!$B17),0)</f>
        <v>352292</v>
      </c>
      <c r="AB17">
        <f t="shared" ref="AB17:AB71" si="4">ROUND(Z17/Y17,2)</f>
        <v>1279.01</v>
      </c>
      <c r="AC17">
        <f t="shared" ref="AC17:AC71" si="5">ROUND(AA17/Y17,2)</f>
        <v>1319.45</v>
      </c>
      <c r="AD17">
        <f>ROUND(SUMIFS('Base municípios'!$AF:$AF,'Base municípios'!$A:$A,'Base regiões'!$A17,'Base municípios'!$E:$E,'Base regiões'!$B17),0)</f>
        <v>652</v>
      </c>
      <c r="AE17">
        <f t="shared" ref="AE17:AE71" si="6">AD17+Y17</f>
        <v>919</v>
      </c>
      <c r="AF17" s="9">
        <f t="shared" ref="AF17:AF71" si="7">AF3</f>
        <v>0.624</v>
      </c>
    </row>
    <row r="18" spans="1:32" x14ac:dyDescent="0.3">
      <c r="A18">
        <v>2022</v>
      </c>
      <c r="B18" t="s">
        <v>427</v>
      </c>
      <c r="C18">
        <v>8</v>
      </c>
      <c r="D18">
        <f>SUMIFS('Base municípios'!F:F,'Base municípios'!$A:$A,'Base regiões'!$A18,'Base municípios'!$E:$E,'Base regiões'!$B18)</f>
        <v>3905891</v>
      </c>
      <c r="K18">
        <f>ROUND(SUMIFS('Base municípios'!O:O,'Base municípios'!$A:$A,'Base regiões'!$A18,'Base municípios'!$E:$E,'Base regiões'!$B18),2)</f>
        <v>83896302.349999994</v>
      </c>
      <c r="L18" s="2">
        <f t="shared" si="1"/>
        <v>21.48</v>
      </c>
      <c r="M18">
        <f>ROUND(L18*VLOOKUP(A18,IPCA!$D$2:$F$6,3,0),2)</f>
        <v>22.16</v>
      </c>
      <c r="X18">
        <f>SUMIFS('Base municípios'!$Z:$Z,'Base municípios'!$A:$A,'Base regiões'!$A18,'Base municípios'!$E:$E,'Base regiões'!$B18)</f>
        <v>2180</v>
      </c>
      <c r="Y18">
        <f>SUMIFS('Base municípios'!$AA:$AA,'Base municípios'!$A:$A,'Base regiões'!$A18,'Base municípios'!$E:$E,'Base regiões'!$B18)</f>
        <v>21035</v>
      </c>
      <c r="Z18">
        <f>ROUND(SUMIFS('Base municípios'!$AB:$AB,'Base municípios'!$A:$A,'Base regiões'!$A18,'Base municípios'!$E:$E,'Base regiões'!$B18),0)</f>
        <v>45805320</v>
      </c>
      <c r="AA18">
        <f>ROUND(SUMIFS('Base municípios'!$AC:$AC,'Base municípios'!$A:$A,'Base regiões'!$A18,'Base municípios'!$E:$E,'Base regiões'!$B18),0)</f>
        <v>47253443</v>
      </c>
      <c r="AB18">
        <f t="shared" si="4"/>
        <v>2177.58</v>
      </c>
      <c r="AC18">
        <f t="shared" si="5"/>
        <v>2246.42</v>
      </c>
      <c r="AD18">
        <f>ROUND(SUMIFS('Base municípios'!$AF:$AF,'Base municípios'!$A:$A,'Base regiões'!$A18,'Base municípios'!$E:$E,'Base regiões'!$B18),0)</f>
        <v>26306</v>
      </c>
      <c r="AE18">
        <f t="shared" si="6"/>
        <v>47341</v>
      </c>
      <c r="AF18" s="9">
        <f t="shared" si="7"/>
        <v>0.72299999999999998</v>
      </c>
    </row>
    <row r="19" spans="1:32" x14ac:dyDescent="0.3">
      <c r="A19">
        <v>2022</v>
      </c>
      <c r="B19" t="s">
        <v>428</v>
      </c>
      <c r="C19">
        <v>6</v>
      </c>
      <c r="D19">
        <f>SUMIFS('Base municípios'!F:F,'Base municípios'!$A:$A,'Base regiões'!$A19,'Base municípios'!$E:$E,'Base regiões'!$B19)</f>
        <v>206191</v>
      </c>
      <c r="K19">
        <f>ROUND(SUMIFS('Base municípios'!O:O,'Base municípios'!$A:$A,'Base regiões'!$A19,'Base municípios'!$E:$E,'Base regiões'!$B19),2)</f>
        <v>5252876.91</v>
      </c>
      <c r="L19" s="2">
        <f t="shared" si="1"/>
        <v>25.48</v>
      </c>
      <c r="M19">
        <f>ROUND(L19*VLOOKUP(A19,IPCA!$D$2:$F$6,3,0),2)</f>
        <v>26.29</v>
      </c>
      <c r="X19">
        <f>SUMIFS('Base municípios'!$Z:$Z,'Base municípios'!$A:$A,'Base regiões'!$A19,'Base municípios'!$E:$E,'Base regiões'!$B19)</f>
        <v>35</v>
      </c>
      <c r="Y19">
        <f>SUMIFS('Base municípios'!$AA:$AA,'Base municípios'!$A:$A,'Base regiões'!$A19,'Base municípios'!$E:$E,'Base regiões'!$B19)</f>
        <v>252</v>
      </c>
      <c r="Z19">
        <f>ROUND(SUMIFS('Base municípios'!$AB:$AB,'Base municípios'!$A:$A,'Base regiões'!$A19,'Base municípios'!$E:$E,'Base regiões'!$B19),0)</f>
        <v>319743</v>
      </c>
      <c r="AA19">
        <f>ROUND(SUMIFS('Base municípios'!$AC:$AC,'Base municípios'!$A:$A,'Base regiões'!$A19,'Base municípios'!$E:$E,'Base regiões'!$B19),0)</f>
        <v>329851</v>
      </c>
      <c r="AB19">
        <f t="shared" si="4"/>
        <v>1268.82</v>
      </c>
      <c r="AC19">
        <f t="shared" si="5"/>
        <v>1308.93</v>
      </c>
      <c r="AD19">
        <f>ROUND(SUMIFS('Base municípios'!$AF:$AF,'Base municípios'!$A:$A,'Base regiões'!$A19,'Base municípios'!$E:$E,'Base regiões'!$B19),0)</f>
        <v>464</v>
      </c>
      <c r="AE19">
        <f t="shared" si="6"/>
        <v>716</v>
      </c>
      <c r="AF19" s="9">
        <f t="shared" si="7"/>
        <v>0.63900000000000001</v>
      </c>
    </row>
    <row r="20" spans="1:32" x14ac:dyDescent="0.3">
      <c r="A20">
        <v>2022</v>
      </c>
      <c r="B20" t="s">
        <v>420</v>
      </c>
      <c r="C20">
        <v>4</v>
      </c>
      <c r="D20">
        <f>SUMIFS('Base municípios'!F:F,'Base municípios'!$A:$A,'Base regiões'!$A20,'Base municípios'!$E:$E,'Base regiões'!$B20)</f>
        <v>412155</v>
      </c>
      <c r="K20">
        <f>ROUND(SUMIFS('Base municípios'!O:O,'Base municípios'!$A:$A,'Base regiões'!$A20,'Base municípios'!$E:$E,'Base regiões'!$B20),2)</f>
        <v>19822148.25</v>
      </c>
      <c r="L20" s="2">
        <f t="shared" si="1"/>
        <v>48.09</v>
      </c>
      <c r="M20">
        <f>ROUND(L20*VLOOKUP(A20,IPCA!$D$2:$F$6,3,0),2)</f>
        <v>49.61</v>
      </c>
      <c r="X20">
        <f>SUMIFS('Base municípios'!$Z:$Z,'Base municípios'!$A:$A,'Base regiões'!$A20,'Base municípios'!$E:$E,'Base regiões'!$B20)</f>
        <v>70</v>
      </c>
      <c r="Y20">
        <f>SUMIFS('Base municípios'!$AA:$AA,'Base municípios'!$A:$A,'Base regiões'!$A20,'Base municípios'!$E:$E,'Base regiões'!$B20)</f>
        <v>454</v>
      </c>
      <c r="Z20">
        <f>ROUND(SUMIFS('Base municípios'!$AB:$AB,'Base municípios'!$A:$A,'Base regiões'!$A20,'Base municípios'!$E:$E,'Base regiões'!$B20),0)</f>
        <v>659456</v>
      </c>
      <c r="AA20">
        <f>ROUND(SUMIFS('Base municípios'!$AC:$AC,'Base municípios'!$A:$A,'Base regiões'!$A20,'Base municípios'!$E:$E,'Base regiões'!$B20),0)</f>
        <v>680305</v>
      </c>
      <c r="AB20">
        <f t="shared" si="4"/>
        <v>1452.55</v>
      </c>
      <c r="AC20">
        <f t="shared" si="5"/>
        <v>1498.47</v>
      </c>
      <c r="AD20">
        <f>ROUND(SUMIFS('Base municípios'!$AF:$AF,'Base municípios'!$A:$A,'Base regiões'!$A20,'Base municípios'!$E:$E,'Base regiões'!$B20),0)</f>
        <v>935</v>
      </c>
      <c r="AE20">
        <f t="shared" si="6"/>
        <v>1389</v>
      </c>
      <c r="AF20" s="9">
        <f t="shared" si="7"/>
        <v>0.60199999999999998</v>
      </c>
    </row>
    <row r="21" spans="1:32" x14ac:dyDescent="0.3">
      <c r="A21">
        <v>2022</v>
      </c>
      <c r="B21" t="s">
        <v>426</v>
      </c>
      <c r="C21">
        <v>3</v>
      </c>
      <c r="D21">
        <f>SUMIFS('Base municípios'!F:F,'Base municípios'!$A:$A,'Base regiões'!$A21,'Base municípios'!$E:$E,'Base regiões'!$B21)</f>
        <v>385516</v>
      </c>
      <c r="K21">
        <f>ROUND(SUMIFS('Base municípios'!O:O,'Base municípios'!$A:$A,'Base regiões'!$A21,'Base municípios'!$E:$E,'Base regiões'!$B21),2)</f>
        <v>12702912.4</v>
      </c>
      <c r="L21" s="2">
        <f t="shared" si="1"/>
        <v>32.950000000000003</v>
      </c>
      <c r="M21">
        <f>ROUND(L21*VLOOKUP(A21,IPCA!$D$2:$F$6,3,0),2)</f>
        <v>33.99</v>
      </c>
      <c r="X21">
        <f>SUMIFS('Base municípios'!$Z:$Z,'Base municípios'!$A:$A,'Base regiões'!$A21,'Base municípios'!$E:$E,'Base regiões'!$B21)</f>
        <v>47</v>
      </c>
      <c r="Y21">
        <f>SUMIFS('Base municípios'!$AA:$AA,'Base municípios'!$A:$A,'Base regiões'!$A21,'Base municípios'!$E:$E,'Base regiões'!$B21)</f>
        <v>186</v>
      </c>
      <c r="Z21">
        <f>ROUND(SUMIFS('Base municípios'!$AB:$AB,'Base municípios'!$A:$A,'Base regiões'!$A21,'Base municípios'!$E:$E,'Base regiões'!$B21),0)</f>
        <v>270304</v>
      </c>
      <c r="AA21">
        <f>ROUND(SUMIFS('Base municípios'!$AC:$AC,'Base municípios'!$A:$A,'Base regiões'!$A21,'Base municípios'!$E:$E,'Base regiões'!$B21),0)</f>
        <v>278850</v>
      </c>
      <c r="AB21">
        <f t="shared" si="4"/>
        <v>1453.25</v>
      </c>
      <c r="AC21">
        <f t="shared" si="5"/>
        <v>1499.19</v>
      </c>
      <c r="AD21">
        <f>ROUND(SUMIFS('Base municípios'!$AF:$AF,'Base municípios'!$A:$A,'Base regiões'!$A21,'Base municípios'!$E:$E,'Base regiões'!$B21),0)</f>
        <v>870</v>
      </c>
      <c r="AE21">
        <f t="shared" si="6"/>
        <v>1056</v>
      </c>
      <c r="AF21" s="9">
        <f t="shared" si="7"/>
        <v>0.62</v>
      </c>
    </row>
    <row r="22" spans="1:32" x14ac:dyDescent="0.3">
      <c r="A22">
        <v>2022</v>
      </c>
      <c r="B22" t="s">
        <v>419</v>
      </c>
      <c r="C22">
        <v>2</v>
      </c>
      <c r="D22">
        <f>SUMIFS('Base municípios'!F:F,'Base municípios'!$A:$A,'Base regiões'!$A22,'Base municípios'!$E:$E,'Base regiões'!$B22)</f>
        <v>232867</v>
      </c>
      <c r="K22">
        <f>ROUND(SUMIFS('Base municípios'!O:O,'Base municípios'!$A:$A,'Base regiões'!$A22,'Base municípios'!$E:$E,'Base regiões'!$B22),2)</f>
        <v>14225574.4</v>
      </c>
      <c r="L22" s="2">
        <f t="shared" si="1"/>
        <v>61.09</v>
      </c>
      <c r="M22">
        <f>ROUND(L22*VLOOKUP(A22,IPCA!$D$2:$F$6,3,0),2)</f>
        <v>63.02</v>
      </c>
      <c r="X22">
        <f>SUMIFS('Base municípios'!$Z:$Z,'Base municípios'!$A:$A,'Base regiões'!$A22,'Base municípios'!$E:$E,'Base regiões'!$B22)</f>
        <v>22</v>
      </c>
      <c r="Y22">
        <f>SUMIFS('Base municípios'!$AA:$AA,'Base municípios'!$A:$A,'Base regiões'!$A22,'Base municípios'!$E:$E,'Base regiões'!$B22)</f>
        <v>247</v>
      </c>
      <c r="Z22">
        <f>ROUND(SUMIFS('Base municípios'!$AB:$AB,'Base municípios'!$A:$A,'Base regiões'!$A22,'Base municípios'!$E:$E,'Base regiões'!$B22),0)</f>
        <v>359191</v>
      </c>
      <c r="AA22">
        <f>ROUND(SUMIFS('Base municípios'!$AC:$AC,'Base municípios'!$A:$A,'Base regiões'!$A22,'Base municípios'!$E:$E,'Base regiões'!$B22),0)</f>
        <v>370547</v>
      </c>
      <c r="AB22">
        <f t="shared" si="4"/>
        <v>1454.21</v>
      </c>
      <c r="AC22">
        <f t="shared" si="5"/>
        <v>1500.19</v>
      </c>
      <c r="AD22">
        <f>ROUND(SUMIFS('Base municípios'!$AF:$AF,'Base municípios'!$A:$A,'Base regiões'!$A22,'Base municípios'!$E:$E,'Base regiões'!$B22),0)</f>
        <v>519</v>
      </c>
      <c r="AE22">
        <f t="shared" si="6"/>
        <v>766</v>
      </c>
      <c r="AF22" s="9">
        <f t="shared" si="7"/>
        <v>0.61499999999999999</v>
      </c>
    </row>
    <row r="23" spans="1:32" x14ac:dyDescent="0.3">
      <c r="A23">
        <v>2022</v>
      </c>
      <c r="B23" t="s">
        <v>432</v>
      </c>
      <c r="C23">
        <v>14</v>
      </c>
      <c r="D23">
        <f>SUMIFS('Base municípios'!F:F,'Base municípios'!$A:$A,'Base regiões'!$A23,'Base municípios'!$E:$E,'Base regiões'!$B23)</f>
        <v>363415</v>
      </c>
      <c r="K23">
        <f>ROUND(SUMIFS('Base municípios'!O:O,'Base municípios'!$A:$A,'Base regiões'!$A23,'Base municípios'!$E:$E,'Base regiões'!$B23),2)</f>
        <v>13610591.48</v>
      </c>
      <c r="L23" s="2">
        <f t="shared" si="1"/>
        <v>37.450000000000003</v>
      </c>
      <c r="M23">
        <f>ROUND(L23*VLOOKUP(A23,IPCA!$D$2:$F$6,3,0),2)</f>
        <v>38.630000000000003</v>
      </c>
      <c r="X23">
        <f>SUMIFS('Base municípios'!$Z:$Z,'Base municípios'!$A:$A,'Base regiões'!$A23,'Base municípios'!$E:$E,'Base regiões'!$B23)</f>
        <v>54</v>
      </c>
      <c r="Y23">
        <f>SUMIFS('Base municípios'!$AA:$AA,'Base municípios'!$A:$A,'Base regiões'!$A23,'Base municípios'!$E:$E,'Base regiões'!$B23)</f>
        <v>659</v>
      </c>
      <c r="Z23">
        <f>ROUND(SUMIFS('Base municípios'!$AB:$AB,'Base municípios'!$A:$A,'Base regiões'!$A23,'Base municípios'!$E:$E,'Base regiões'!$B23),0)</f>
        <v>903226</v>
      </c>
      <c r="AA23">
        <f>ROUND(SUMIFS('Base municípios'!$AC:$AC,'Base municípios'!$A:$A,'Base regiões'!$A23,'Base municípios'!$E:$E,'Base regiões'!$B23),0)</f>
        <v>931781</v>
      </c>
      <c r="AB23">
        <f t="shared" si="4"/>
        <v>1370.6</v>
      </c>
      <c r="AC23">
        <f t="shared" si="5"/>
        <v>1413.93</v>
      </c>
      <c r="AD23">
        <f>ROUND(SUMIFS('Base municípios'!$AF:$AF,'Base municípios'!$A:$A,'Base regiões'!$A23,'Base municípios'!$E:$E,'Base regiões'!$B23),0)</f>
        <v>899</v>
      </c>
      <c r="AE23">
        <f t="shared" si="6"/>
        <v>1558</v>
      </c>
      <c r="AF23" s="9">
        <f t="shared" si="7"/>
        <v>0.61599999999999999</v>
      </c>
    </row>
    <row r="24" spans="1:32" x14ac:dyDescent="0.3">
      <c r="A24">
        <v>2022</v>
      </c>
      <c r="B24" t="s">
        <v>430</v>
      </c>
      <c r="C24">
        <v>13</v>
      </c>
      <c r="D24">
        <f>SUMIFS('Base municípios'!F:F,'Base municípios'!$A:$A,'Base regiões'!$A24,'Base municípios'!$E:$E,'Base regiões'!$B24)</f>
        <v>379258</v>
      </c>
      <c r="K24">
        <f>ROUND(SUMIFS('Base municípios'!O:O,'Base municípios'!$A:$A,'Base regiões'!$A24,'Base municípios'!$E:$E,'Base regiões'!$B24),2)</f>
        <v>7391384.46</v>
      </c>
      <c r="L24" s="2">
        <f t="shared" si="1"/>
        <v>19.489999999999998</v>
      </c>
      <c r="M24">
        <f>ROUND(L24*VLOOKUP(A24,IPCA!$D$2:$F$6,3,0),2)</f>
        <v>20.11</v>
      </c>
      <c r="X24">
        <f>SUMIFS('Base municípios'!$Z:$Z,'Base municípios'!$A:$A,'Base regiões'!$A24,'Base municípios'!$E:$E,'Base regiões'!$B24)</f>
        <v>46</v>
      </c>
      <c r="Y24">
        <f>SUMIFS('Base municípios'!$AA:$AA,'Base municípios'!$A:$A,'Base regiões'!$A24,'Base municípios'!$E:$E,'Base regiões'!$B24)</f>
        <v>273</v>
      </c>
      <c r="Z24">
        <f>ROUND(SUMIFS('Base municípios'!$AB:$AB,'Base municípios'!$A:$A,'Base regiões'!$A24,'Base municípios'!$E:$E,'Base regiões'!$B24),0)</f>
        <v>345111</v>
      </c>
      <c r="AA24">
        <f>ROUND(SUMIFS('Base municípios'!$AC:$AC,'Base municípios'!$A:$A,'Base regiões'!$A24,'Base municípios'!$E:$E,'Base regiões'!$B24),0)</f>
        <v>356022</v>
      </c>
      <c r="AB24">
        <f t="shared" si="4"/>
        <v>1264.1400000000001</v>
      </c>
      <c r="AC24">
        <f t="shared" si="5"/>
        <v>1304.1099999999999</v>
      </c>
      <c r="AD24">
        <f>ROUND(SUMIFS('Base municípios'!$AF:$AF,'Base municípios'!$A:$A,'Base regiões'!$A24,'Base municípios'!$E:$E,'Base regiões'!$B24),0)</f>
        <v>889</v>
      </c>
      <c r="AE24">
        <f t="shared" si="6"/>
        <v>1162</v>
      </c>
      <c r="AF24" s="9">
        <f t="shared" si="7"/>
        <v>0.622</v>
      </c>
    </row>
    <row r="25" spans="1:32" x14ac:dyDescent="0.3">
      <c r="A25">
        <v>2022</v>
      </c>
      <c r="B25" t="s">
        <v>431</v>
      </c>
      <c r="C25">
        <v>1</v>
      </c>
      <c r="D25">
        <f>SUMIFS('Base municípios'!F:F,'Base municípios'!$A:$A,'Base regiões'!$A25,'Base municípios'!$E:$E,'Base regiões'!$B25)</f>
        <v>188666</v>
      </c>
      <c r="K25">
        <f>ROUND(SUMIFS('Base municípios'!O:O,'Base municípios'!$A:$A,'Base regiões'!$A25,'Base municípios'!$E:$E,'Base regiões'!$B25),2)</f>
        <v>4754360.08</v>
      </c>
      <c r="L25" s="2">
        <f t="shared" si="1"/>
        <v>25.2</v>
      </c>
      <c r="M25">
        <f>ROUND(L25*VLOOKUP(A25,IPCA!$D$2:$F$6,3,0),2)</f>
        <v>26</v>
      </c>
      <c r="X25">
        <f>SUMIFS('Base municípios'!$Z:$Z,'Base municípios'!$A:$A,'Base regiões'!$A25,'Base municípios'!$E:$E,'Base regiões'!$B25)</f>
        <v>34</v>
      </c>
      <c r="Y25">
        <f>SUMIFS('Base municípios'!$AA:$AA,'Base municípios'!$A:$A,'Base regiões'!$A25,'Base municípios'!$E:$E,'Base regiões'!$B25)</f>
        <v>114</v>
      </c>
      <c r="Z25">
        <f>ROUND(SUMIFS('Base municípios'!$AB:$AB,'Base municípios'!$A:$A,'Base regiões'!$A25,'Base municípios'!$E:$E,'Base regiões'!$B25),0)</f>
        <v>134688</v>
      </c>
      <c r="AA25">
        <f>ROUND(SUMIFS('Base municípios'!$AC:$AC,'Base municípios'!$A:$A,'Base regiões'!$A25,'Base municípios'!$E:$E,'Base regiões'!$B25),0)</f>
        <v>138946</v>
      </c>
      <c r="AB25">
        <f t="shared" si="4"/>
        <v>1181.47</v>
      </c>
      <c r="AC25">
        <f t="shared" si="5"/>
        <v>1218.82</v>
      </c>
      <c r="AD25">
        <f>ROUND(SUMIFS('Base municípios'!$AF:$AF,'Base municípios'!$A:$A,'Base regiões'!$A25,'Base municípios'!$E:$E,'Base regiões'!$B25),0)</f>
        <v>356</v>
      </c>
      <c r="AE25">
        <f t="shared" si="6"/>
        <v>470</v>
      </c>
      <c r="AF25" s="9">
        <f t="shared" si="7"/>
        <v>0.59899999999999998</v>
      </c>
    </row>
    <row r="26" spans="1:32" x14ac:dyDescent="0.3">
      <c r="A26">
        <v>2022</v>
      </c>
      <c r="B26" t="s">
        <v>424</v>
      </c>
      <c r="C26">
        <v>7</v>
      </c>
      <c r="D26">
        <f>SUMIFS('Base municípios'!F:F,'Base municípios'!$A:$A,'Base regiões'!$A26,'Base municípios'!$E:$E,'Base regiões'!$B26)</f>
        <v>483674</v>
      </c>
      <c r="K26">
        <f>ROUND(SUMIFS('Base municípios'!O:O,'Base municípios'!$A:$A,'Base regiões'!$A26,'Base municípios'!$E:$E,'Base regiões'!$B26),2)</f>
        <v>31672971.100000001</v>
      </c>
      <c r="L26" s="2">
        <f t="shared" si="1"/>
        <v>65.48</v>
      </c>
      <c r="M26">
        <f>ROUND(L26*VLOOKUP(A26,IPCA!$D$2:$F$6,3,0),2)</f>
        <v>67.55</v>
      </c>
      <c r="X26">
        <f>SUMIFS('Base municípios'!$Z:$Z,'Base municípios'!$A:$A,'Base regiões'!$A26,'Base municípios'!$E:$E,'Base regiões'!$B26)</f>
        <v>104</v>
      </c>
      <c r="Y26">
        <f>SUMIFS('Base municípios'!$AA:$AA,'Base municípios'!$A:$A,'Base regiões'!$A26,'Base municípios'!$E:$E,'Base regiões'!$B26)</f>
        <v>567</v>
      </c>
      <c r="Z26">
        <f>ROUND(SUMIFS('Base municípios'!$AB:$AB,'Base municípios'!$A:$A,'Base regiões'!$A26,'Base municípios'!$E:$E,'Base regiões'!$B26),0)</f>
        <v>748105</v>
      </c>
      <c r="AA26">
        <f>ROUND(SUMIFS('Base municípios'!$AC:$AC,'Base municípios'!$A:$A,'Base regiões'!$A26,'Base municípios'!$E:$E,'Base regiões'!$B26),0)</f>
        <v>771757</v>
      </c>
      <c r="AB26">
        <f t="shared" si="4"/>
        <v>1319.41</v>
      </c>
      <c r="AC26">
        <f t="shared" si="5"/>
        <v>1361.12</v>
      </c>
      <c r="AD26">
        <f>ROUND(SUMIFS('Base municípios'!$AF:$AF,'Base municípios'!$A:$A,'Base regiões'!$A26,'Base municípios'!$E:$E,'Base regiões'!$B26),0)</f>
        <v>1499</v>
      </c>
      <c r="AE26">
        <f t="shared" si="6"/>
        <v>2066</v>
      </c>
      <c r="AF26" s="9">
        <f t="shared" si="7"/>
        <v>0.65</v>
      </c>
    </row>
    <row r="27" spans="1:32" x14ac:dyDescent="0.3">
      <c r="A27">
        <v>2022</v>
      </c>
      <c r="B27" t="s">
        <v>429</v>
      </c>
      <c r="C27">
        <v>11</v>
      </c>
      <c r="D27">
        <f>SUMIFS('Base municípios'!F:F,'Base municípios'!$A:$A,'Base regiões'!$A27,'Base municípios'!$E:$E,'Base regiões'!$B27)</f>
        <v>340638</v>
      </c>
      <c r="K27">
        <f>ROUND(SUMIFS('Base municípios'!O:O,'Base municípios'!$A:$A,'Base regiões'!$A27,'Base municípios'!$E:$E,'Base regiões'!$B27),2)</f>
        <v>18112025.149999999</v>
      </c>
      <c r="L27" s="2">
        <f t="shared" si="1"/>
        <v>53.17</v>
      </c>
      <c r="M27">
        <f>ROUND(L27*VLOOKUP(A27,IPCA!$D$2:$F$6,3,0),2)</f>
        <v>54.85</v>
      </c>
      <c r="X27">
        <f>SUMIFS('Base municípios'!$Z:$Z,'Base municípios'!$A:$A,'Base regiões'!$A27,'Base municípios'!$E:$E,'Base regiões'!$B27)</f>
        <v>38</v>
      </c>
      <c r="Y27">
        <f>SUMIFS('Base municípios'!$AA:$AA,'Base municípios'!$A:$A,'Base regiões'!$A27,'Base municípios'!$E:$E,'Base regiões'!$B27)</f>
        <v>332</v>
      </c>
      <c r="Z27">
        <f>ROUND(SUMIFS('Base municípios'!$AB:$AB,'Base municípios'!$A:$A,'Base regiões'!$A27,'Base municípios'!$E:$E,'Base regiões'!$B27),0)</f>
        <v>534687</v>
      </c>
      <c r="AA27">
        <f>ROUND(SUMIFS('Base municípios'!$AC:$AC,'Base municípios'!$A:$A,'Base regiões'!$A27,'Base municípios'!$E:$E,'Base regiões'!$B27),0)</f>
        <v>551591</v>
      </c>
      <c r="AB27">
        <f t="shared" si="4"/>
        <v>1610.5</v>
      </c>
      <c r="AC27">
        <f t="shared" si="5"/>
        <v>1661.42</v>
      </c>
      <c r="AD27">
        <f>ROUND(SUMIFS('Base municípios'!$AF:$AF,'Base municípios'!$A:$A,'Base regiões'!$A27,'Base municípios'!$E:$E,'Base regiões'!$B27),0)</f>
        <v>591</v>
      </c>
      <c r="AE27">
        <f t="shared" si="6"/>
        <v>923</v>
      </c>
      <c r="AF27" s="9">
        <f t="shared" si="7"/>
        <v>0.61</v>
      </c>
    </row>
    <row r="28" spans="1:32" x14ac:dyDescent="0.3">
      <c r="A28">
        <v>2022</v>
      </c>
      <c r="B28" t="s">
        <v>422</v>
      </c>
      <c r="C28">
        <v>9</v>
      </c>
      <c r="D28">
        <f>SUMIFS('Base municípios'!F:F,'Base municípios'!$A:$A,'Base regiões'!$A28,'Base municípios'!$E:$E,'Base regiões'!$B28)</f>
        <v>134390</v>
      </c>
      <c r="K28">
        <f>ROUND(SUMIFS('Base municípios'!O:O,'Base municípios'!$A:$A,'Base regiões'!$A28,'Base municípios'!$E:$E,'Base regiões'!$B28),2)</f>
        <v>5653155.5099999998</v>
      </c>
      <c r="L28" s="2">
        <f t="shared" si="1"/>
        <v>42.07</v>
      </c>
      <c r="M28">
        <f>ROUND(L28*VLOOKUP(A28,IPCA!$D$2:$F$6,3,0),2)</f>
        <v>43.4</v>
      </c>
      <c r="X28">
        <f>SUMIFS('Base municípios'!$Z:$Z,'Base municípios'!$A:$A,'Base regiões'!$A28,'Base municípios'!$E:$E,'Base regiões'!$B28)</f>
        <v>15</v>
      </c>
      <c r="Y28">
        <f>SUMIFS('Base municípios'!$AA:$AA,'Base municípios'!$A:$A,'Base regiões'!$A28,'Base municípios'!$E:$E,'Base regiões'!$B28)</f>
        <v>36</v>
      </c>
      <c r="Z28">
        <f>ROUND(SUMIFS('Base municípios'!$AB:$AB,'Base municípios'!$A:$A,'Base regiões'!$A28,'Base municípios'!$E:$E,'Base regiões'!$B28),0)</f>
        <v>45714</v>
      </c>
      <c r="AA28">
        <f>ROUND(SUMIFS('Base municípios'!$AC:$AC,'Base municípios'!$A:$A,'Base regiões'!$A28,'Base municípios'!$E:$E,'Base regiões'!$B28),0)</f>
        <v>47159</v>
      </c>
      <c r="AB28">
        <f t="shared" si="4"/>
        <v>1269.83</v>
      </c>
      <c r="AC28">
        <f t="shared" si="5"/>
        <v>1309.97</v>
      </c>
      <c r="AD28">
        <f>ROUND(SUMIFS('Base municípios'!$AF:$AF,'Base municípios'!$A:$A,'Base regiões'!$A28,'Base municípios'!$E:$E,'Base regiões'!$B28),0)</f>
        <v>233</v>
      </c>
      <c r="AE28">
        <f t="shared" si="6"/>
        <v>269</v>
      </c>
      <c r="AF28" s="9">
        <f t="shared" si="7"/>
        <v>0.60299999999999998</v>
      </c>
    </row>
    <row r="29" spans="1:32" x14ac:dyDescent="0.3">
      <c r="A29">
        <v>2022</v>
      </c>
      <c r="B29" t="s">
        <v>425</v>
      </c>
      <c r="C29">
        <v>5</v>
      </c>
      <c r="D29">
        <f>SUMIFS('Base municípios'!F:F,'Base municípios'!$A:$A,'Base regiões'!$A29,'Base municípios'!$E:$E,'Base regiões'!$B29)</f>
        <v>377850</v>
      </c>
      <c r="K29">
        <f>ROUND(SUMIFS('Base municípios'!O:O,'Base municípios'!$A:$A,'Base regiões'!$A29,'Base municípios'!$E:$E,'Base regiões'!$B29),2)</f>
        <v>18148776.120000001</v>
      </c>
      <c r="L29" s="2">
        <f t="shared" si="1"/>
        <v>48.03</v>
      </c>
      <c r="M29">
        <f>ROUND(L29*VLOOKUP(A29,IPCA!$D$2:$F$6,3,0),2)</f>
        <v>49.55</v>
      </c>
      <c r="X29">
        <f>SUMIFS('Base municípios'!$Z:$Z,'Base municípios'!$A:$A,'Base regiões'!$A29,'Base municípios'!$E:$E,'Base regiões'!$B29)</f>
        <v>65</v>
      </c>
      <c r="Y29">
        <f>SUMIFS('Base municípios'!$AA:$AA,'Base municípios'!$A:$A,'Base regiões'!$A29,'Base municípios'!$E:$E,'Base regiões'!$B29)</f>
        <v>366</v>
      </c>
      <c r="Z29">
        <f>ROUND(SUMIFS('Base municípios'!$AB:$AB,'Base municípios'!$A:$A,'Base regiões'!$A29,'Base municípios'!$E:$E,'Base regiões'!$B29),0)</f>
        <v>503986</v>
      </c>
      <c r="AA29">
        <f>ROUND(SUMIFS('Base municípios'!$AC:$AC,'Base municípios'!$A:$A,'Base regiões'!$A29,'Base municípios'!$E:$E,'Base regiões'!$B29),0)</f>
        <v>519919</v>
      </c>
      <c r="AB29">
        <f t="shared" si="4"/>
        <v>1377.01</v>
      </c>
      <c r="AC29">
        <f t="shared" si="5"/>
        <v>1420.54</v>
      </c>
      <c r="AD29">
        <f>ROUND(SUMIFS('Base municípios'!$AF:$AF,'Base municípios'!$A:$A,'Base regiões'!$A29,'Base municípios'!$E:$E,'Base regiões'!$B29),0)</f>
        <v>1011</v>
      </c>
      <c r="AE29">
        <f t="shared" si="6"/>
        <v>1377</v>
      </c>
      <c r="AF29" s="9">
        <f t="shared" si="7"/>
        <v>0.64</v>
      </c>
    </row>
    <row r="30" spans="1:32" x14ac:dyDescent="0.3">
      <c r="A30">
        <v>2021</v>
      </c>
      <c r="B30" t="s">
        <v>418</v>
      </c>
      <c r="C30">
        <v>12</v>
      </c>
      <c r="D30">
        <f>SUMIFS('Base municípios'!F:F,'Base municípios'!$A:$A,'Base regiões'!$A30,'Base municípios'!$E:$E,'Base regiões'!$B30)</f>
        <v>1024844</v>
      </c>
      <c r="K30">
        <f>ROUND(SUMIFS('Base municípios'!O:O,'Base municípios'!$A:$A,'Base regiões'!$A30,'Base municípios'!$E:$E,'Base regiões'!$B30),2)</f>
        <v>12134922.720000001</v>
      </c>
      <c r="L30" s="2">
        <f t="shared" si="1"/>
        <v>11.84</v>
      </c>
      <c r="M30">
        <f>ROUND(L30*VLOOKUP(A30,IPCA!$D$2:$F$6,3,0),2)</f>
        <v>13.67</v>
      </c>
      <c r="X30">
        <f>SUMIFS('Base municípios'!$Z:$Z,'Base municípios'!$A:$A,'Base regiões'!$A30,'Base municípios'!$E:$E,'Base regiões'!$B30)</f>
        <v>390</v>
      </c>
      <c r="Y30">
        <f>SUMIFS('Base municípios'!$AA:$AA,'Base municípios'!$A:$A,'Base regiões'!$A30,'Base municípios'!$E:$E,'Base regiões'!$B30)</f>
        <v>1488</v>
      </c>
      <c r="Z30">
        <f>ROUND(SUMIFS('Base municípios'!$AB:$AB,'Base municípios'!$A:$A,'Base regiões'!$A30,'Base municípios'!$E:$E,'Base regiões'!$B30),0)</f>
        <v>1962395</v>
      </c>
      <c r="AA30">
        <f>ROUND(SUMIFS('Base municípios'!$AC:$AC,'Base municípios'!$A:$A,'Base regiões'!$A30,'Base municípios'!$E:$E,'Base regiões'!$B30),0)</f>
        <v>2265078</v>
      </c>
      <c r="AB30">
        <f t="shared" si="4"/>
        <v>1318.81</v>
      </c>
      <c r="AC30">
        <f t="shared" si="5"/>
        <v>1522.23</v>
      </c>
      <c r="AD30">
        <f>ROUND(SUMIFS('Base municípios'!$AF:$AF,'Base municípios'!$A:$A,'Base regiões'!$A30,'Base municípios'!$E:$E,'Base regiões'!$B30),0)</f>
        <v>3018</v>
      </c>
      <c r="AE30">
        <f t="shared" si="6"/>
        <v>4506</v>
      </c>
      <c r="AF30" s="9">
        <f t="shared" si="7"/>
        <v>0.65</v>
      </c>
    </row>
    <row r="31" spans="1:32" x14ac:dyDescent="0.3">
      <c r="A31">
        <v>2021</v>
      </c>
      <c r="B31" t="s">
        <v>421</v>
      </c>
      <c r="C31">
        <v>10</v>
      </c>
      <c r="D31">
        <f>SUMIFS('Base municípios'!F:F,'Base municípios'!$A:$A,'Base regiões'!$A31,'Base municípios'!$E:$E,'Base regiões'!$B31)</f>
        <v>354967</v>
      </c>
      <c r="K31">
        <f>ROUND(SUMIFS('Base municípios'!O:O,'Base municípios'!$A:$A,'Base regiões'!$A31,'Base municípios'!$E:$E,'Base regiões'!$B31),2)</f>
        <v>5970947.3600000003</v>
      </c>
      <c r="L31" s="2">
        <f t="shared" si="1"/>
        <v>16.82</v>
      </c>
      <c r="M31">
        <f>ROUND(L31*VLOOKUP(A31,IPCA!$D$2:$F$6,3,0),2)</f>
        <v>19.41</v>
      </c>
      <c r="X31">
        <f>SUMIFS('Base municípios'!$Z:$Z,'Base municípios'!$A:$A,'Base regiões'!$A31,'Base municípios'!$E:$E,'Base regiões'!$B31)</f>
        <v>112</v>
      </c>
      <c r="Y31">
        <f>SUMIFS('Base municípios'!$AA:$AA,'Base municípios'!$A:$A,'Base regiões'!$A31,'Base municípios'!$E:$E,'Base regiões'!$B31)</f>
        <v>228</v>
      </c>
      <c r="Z31">
        <f>ROUND(SUMIFS('Base municípios'!$AB:$AB,'Base municípios'!$A:$A,'Base regiões'!$A31,'Base municípios'!$E:$E,'Base regiões'!$B31),0)</f>
        <v>282925</v>
      </c>
      <c r="AA31">
        <f>ROUND(SUMIFS('Base municípios'!$AC:$AC,'Base municípios'!$A:$A,'Base regiões'!$A31,'Base municípios'!$E:$E,'Base regiões'!$B31),0)</f>
        <v>326564</v>
      </c>
      <c r="AB31">
        <f t="shared" si="4"/>
        <v>1240.9000000000001</v>
      </c>
      <c r="AC31">
        <f t="shared" si="5"/>
        <v>1432.3</v>
      </c>
      <c r="AD31">
        <f>ROUND(SUMIFS('Base municípios'!$AF:$AF,'Base municípios'!$A:$A,'Base regiões'!$A31,'Base municípios'!$E:$E,'Base regiões'!$B31),0)</f>
        <v>652</v>
      </c>
      <c r="AE31">
        <f t="shared" si="6"/>
        <v>880</v>
      </c>
      <c r="AF31" s="9">
        <f t="shared" si="7"/>
        <v>0.624</v>
      </c>
    </row>
    <row r="32" spans="1:32" x14ac:dyDescent="0.3">
      <c r="A32">
        <v>2021</v>
      </c>
      <c r="B32" t="s">
        <v>427</v>
      </c>
      <c r="C32">
        <v>8</v>
      </c>
      <c r="D32">
        <f>SUMIFS('Base municípios'!F:F,'Base municípios'!$A:$A,'Base regiões'!$A32,'Base municípios'!$E:$E,'Base regiões'!$B32)</f>
        <v>3889952</v>
      </c>
      <c r="K32">
        <f>ROUND(SUMIFS('Base municípios'!O:O,'Base municípios'!$A:$A,'Base regiões'!$A32,'Base municípios'!$E:$E,'Base regiões'!$B32),2)</f>
        <v>106016195.81999999</v>
      </c>
      <c r="L32" s="2">
        <f t="shared" si="1"/>
        <v>27.25</v>
      </c>
      <c r="M32">
        <f>ROUND(L32*VLOOKUP(A32,IPCA!$D$2:$F$6,3,0),2)</f>
        <v>31.45</v>
      </c>
      <c r="X32">
        <f>SUMIFS('Base municípios'!$Z:$Z,'Base municípios'!$A:$A,'Base regiões'!$A32,'Base municípios'!$E:$E,'Base regiões'!$B32)</f>
        <v>3061</v>
      </c>
      <c r="Y32">
        <f>SUMIFS('Base municípios'!$AA:$AA,'Base municípios'!$A:$A,'Base regiões'!$A32,'Base municípios'!$E:$E,'Base regiões'!$B32)</f>
        <v>18827</v>
      </c>
      <c r="Z32">
        <f>ROUND(SUMIFS('Base municípios'!$AB:$AB,'Base municípios'!$A:$A,'Base regiões'!$A32,'Base municípios'!$E:$E,'Base regiões'!$B32),0)</f>
        <v>35242809</v>
      </c>
      <c r="AA32">
        <f>ROUND(SUMIFS('Base municípios'!$AC:$AC,'Base municípios'!$A:$A,'Base regiões'!$A32,'Base municípios'!$E:$E,'Base regiões'!$B32),0)</f>
        <v>40678711</v>
      </c>
      <c r="AB32">
        <f t="shared" si="4"/>
        <v>1871.93</v>
      </c>
      <c r="AC32">
        <f t="shared" si="5"/>
        <v>2160.66</v>
      </c>
      <c r="AD32">
        <f>ROUND(SUMIFS('Base municípios'!$AF:$AF,'Base municípios'!$A:$A,'Base regiões'!$A32,'Base municípios'!$E:$E,'Base regiões'!$B32),0)</f>
        <v>26306</v>
      </c>
      <c r="AE32">
        <f t="shared" si="6"/>
        <v>45133</v>
      </c>
      <c r="AF32" s="9">
        <f t="shared" si="7"/>
        <v>0.72299999999999998</v>
      </c>
    </row>
    <row r="33" spans="1:32" x14ac:dyDescent="0.3">
      <c r="A33">
        <v>2021</v>
      </c>
      <c r="B33" t="s">
        <v>428</v>
      </c>
      <c r="C33">
        <v>6</v>
      </c>
      <c r="D33">
        <f>SUMIFS('Base municípios'!F:F,'Base municípios'!$A:$A,'Base regiões'!$A33,'Base municípios'!$E:$E,'Base regiões'!$B33)</f>
        <v>204827</v>
      </c>
      <c r="K33">
        <f>ROUND(SUMIFS('Base municípios'!O:O,'Base municípios'!$A:$A,'Base regiões'!$A33,'Base municípios'!$E:$E,'Base regiões'!$B33),2)</f>
        <v>1868349.56</v>
      </c>
      <c r="L33" s="2">
        <f t="shared" si="1"/>
        <v>9.1199999999999992</v>
      </c>
      <c r="M33">
        <f>ROUND(L33*VLOOKUP(A33,IPCA!$D$2:$F$6,3,0),2)</f>
        <v>10.53</v>
      </c>
      <c r="X33">
        <f>SUMIFS('Base municípios'!$Z:$Z,'Base municípios'!$A:$A,'Base regiões'!$A33,'Base municípios'!$E:$E,'Base regiões'!$B33)</f>
        <v>46</v>
      </c>
      <c r="Y33">
        <f>SUMIFS('Base municípios'!$AA:$AA,'Base municípios'!$A:$A,'Base regiões'!$A33,'Base municípios'!$E:$E,'Base regiões'!$B33)</f>
        <v>256</v>
      </c>
      <c r="Z33">
        <f>ROUND(SUMIFS('Base municípios'!$AB:$AB,'Base municípios'!$A:$A,'Base regiões'!$A33,'Base municípios'!$E:$E,'Base regiões'!$B33),0)</f>
        <v>331128</v>
      </c>
      <c r="AA33">
        <f>ROUND(SUMIFS('Base municípios'!$AC:$AC,'Base municípios'!$A:$A,'Base regiões'!$A33,'Base municípios'!$E:$E,'Base regiões'!$B33),0)</f>
        <v>382201</v>
      </c>
      <c r="AB33">
        <f t="shared" si="4"/>
        <v>1293.47</v>
      </c>
      <c r="AC33">
        <f t="shared" si="5"/>
        <v>1492.97</v>
      </c>
      <c r="AD33">
        <f>ROUND(SUMIFS('Base municípios'!$AF:$AF,'Base municípios'!$A:$A,'Base regiões'!$A33,'Base municípios'!$E:$E,'Base regiões'!$B33),0)</f>
        <v>464</v>
      </c>
      <c r="AE33">
        <f t="shared" si="6"/>
        <v>720</v>
      </c>
      <c r="AF33" s="9">
        <f t="shared" si="7"/>
        <v>0.63900000000000001</v>
      </c>
    </row>
    <row r="34" spans="1:32" x14ac:dyDescent="0.3">
      <c r="A34">
        <v>2021</v>
      </c>
      <c r="B34" t="s">
        <v>420</v>
      </c>
      <c r="C34">
        <v>4</v>
      </c>
      <c r="D34">
        <f>SUMIFS('Base municípios'!F:F,'Base municípios'!$A:$A,'Base regiões'!$A34,'Base municípios'!$E:$E,'Base regiões'!$B34)</f>
        <v>408568</v>
      </c>
      <c r="K34">
        <f>ROUND(SUMIFS('Base municípios'!O:O,'Base municípios'!$A:$A,'Base regiões'!$A34,'Base municípios'!$E:$E,'Base regiões'!$B34),2)</f>
        <v>10022942.77</v>
      </c>
      <c r="L34" s="2">
        <f t="shared" si="1"/>
        <v>24.53</v>
      </c>
      <c r="M34">
        <f>ROUND(L34*VLOOKUP(A34,IPCA!$D$2:$F$6,3,0),2)</f>
        <v>28.31</v>
      </c>
      <c r="X34">
        <f>SUMIFS('Base municípios'!$Z:$Z,'Base municípios'!$A:$A,'Base regiões'!$A34,'Base municípios'!$E:$E,'Base regiões'!$B34)</f>
        <v>101</v>
      </c>
      <c r="Y34">
        <f>SUMIFS('Base municípios'!$AA:$AA,'Base municípios'!$A:$A,'Base regiões'!$A34,'Base municípios'!$E:$E,'Base regiões'!$B34)</f>
        <v>234</v>
      </c>
      <c r="Z34">
        <f>ROUND(SUMIFS('Base municípios'!$AB:$AB,'Base municípios'!$A:$A,'Base regiões'!$A34,'Base municípios'!$E:$E,'Base regiões'!$B34),0)</f>
        <v>278704</v>
      </c>
      <c r="AA34">
        <f>ROUND(SUMIFS('Base municípios'!$AC:$AC,'Base municípios'!$A:$A,'Base regiões'!$A34,'Base municípios'!$E:$E,'Base regiões'!$B34),0)</f>
        <v>321691</v>
      </c>
      <c r="AB34">
        <f t="shared" si="4"/>
        <v>1191.04</v>
      </c>
      <c r="AC34">
        <f t="shared" si="5"/>
        <v>1374.75</v>
      </c>
      <c r="AD34">
        <f>ROUND(SUMIFS('Base municípios'!$AF:$AF,'Base municípios'!$A:$A,'Base regiões'!$A34,'Base municípios'!$E:$E,'Base regiões'!$B34),0)</f>
        <v>935</v>
      </c>
      <c r="AE34">
        <f t="shared" si="6"/>
        <v>1169</v>
      </c>
      <c r="AF34" s="9">
        <f t="shared" si="7"/>
        <v>0.60199999999999998</v>
      </c>
    </row>
    <row r="35" spans="1:32" x14ac:dyDescent="0.3">
      <c r="A35">
        <v>2021</v>
      </c>
      <c r="B35" t="s">
        <v>426</v>
      </c>
      <c r="C35">
        <v>3</v>
      </c>
      <c r="D35">
        <f>SUMIFS('Base municípios'!F:F,'Base municípios'!$A:$A,'Base regiões'!$A35,'Base municípios'!$E:$E,'Base regiões'!$B35)</f>
        <v>383680</v>
      </c>
      <c r="K35">
        <f>ROUND(SUMIFS('Base municípios'!O:O,'Base municípios'!$A:$A,'Base regiões'!$A35,'Base municípios'!$E:$E,'Base regiões'!$B35),2)</f>
        <v>8235758.2699999996</v>
      </c>
      <c r="L35" s="2">
        <f t="shared" si="1"/>
        <v>21.47</v>
      </c>
      <c r="M35">
        <f>ROUND(L35*VLOOKUP(A35,IPCA!$D$2:$F$6,3,0),2)</f>
        <v>24.78</v>
      </c>
      <c r="X35">
        <f>SUMIFS('Base municípios'!$Z:$Z,'Base municípios'!$A:$A,'Base regiões'!$A35,'Base municípios'!$E:$E,'Base regiões'!$B35)</f>
        <v>87</v>
      </c>
      <c r="Y35">
        <f>SUMIFS('Base municípios'!$AA:$AA,'Base municípios'!$A:$A,'Base regiões'!$A35,'Base municípios'!$E:$E,'Base regiões'!$B35)</f>
        <v>186</v>
      </c>
      <c r="Z35">
        <f>ROUND(SUMIFS('Base municípios'!$AB:$AB,'Base municípios'!$A:$A,'Base regiões'!$A35,'Base municípios'!$E:$E,'Base regiões'!$B35),0)</f>
        <v>231572</v>
      </c>
      <c r="AA35">
        <f>ROUND(SUMIFS('Base municípios'!$AC:$AC,'Base municípios'!$A:$A,'Base regiões'!$A35,'Base municípios'!$E:$E,'Base regiões'!$B35),0)</f>
        <v>267291</v>
      </c>
      <c r="AB35">
        <f t="shared" si="4"/>
        <v>1245.01</v>
      </c>
      <c r="AC35">
        <f t="shared" si="5"/>
        <v>1437.05</v>
      </c>
      <c r="AD35">
        <f>ROUND(SUMIFS('Base municípios'!$AF:$AF,'Base municípios'!$A:$A,'Base regiões'!$A35,'Base municípios'!$E:$E,'Base regiões'!$B35),0)</f>
        <v>870</v>
      </c>
      <c r="AE35">
        <f t="shared" si="6"/>
        <v>1056</v>
      </c>
      <c r="AF35" s="9">
        <f t="shared" si="7"/>
        <v>0.62</v>
      </c>
    </row>
    <row r="36" spans="1:32" x14ac:dyDescent="0.3">
      <c r="A36">
        <v>2021</v>
      </c>
      <c r="B36" t="s">
        <v>419</v>
      </c>
      <c r="C36">
        <v>2</v>
      </c>
      <c r="D36">
        <f>SUMIFS('Base municípios'!F:F,'Base municípios'!$A:$A,'Base regiões'!$A36,'Base municípios'!$E:$E,'Base regiões'!$B36)</f>
        <v>232702</v>
      </c>
      <c r="K36">
        <f>ROUND(SUMIFS('Base municípios'!O:O,'Base municípios'!$A:$A,'Base regiões'!$A36,'Base municípios'!$E:$E,'Base regiões'!$B36),2)</f>
        <v>7079234.5899999999</v>
      </c>
      <c r="L36" s="2">
        <f t="shared" si="1"/>
        <v>30.42</v>
      </c>
      <c r="M36">
        <f>ROUND(L36*VLOOKUP(A36,IPCA!$D$2:$F$6,3,0),2)</f>
        <v>35.11</v>
      </c>
      <c r="X36">
        <f>SUMIFS('Base municípios'!$Z:$Z,'Base municípios'!$A:$A,'Base regiões'!$A36,'Base municípios'!$E:$E,'Base regiões'!$B36)</f>
        <v>40</v>
      </c>
      <c r="Y36">
        <f>SUMIFS('Base municípios'!$AA:$AA,'Base municípios'!$A:$A,'Base regiões'!$A36,'Base municípios'!$E:$E,'Base regiões'!$B36)</f>
        <v>244</v>
      </c>
      <c r="Z36">
        <f>ROUND(SUMIFS('Base municípios'!$AB:$AB,'Base municípios'!$A:$A,'Base regiões'!$A36,'Base municípios'!$E:$E,'Base regiões'!$B36),0)</f>
        <v>312385</v>
      </c>
      <c r="AA36">
        <f>ROUND(SUMIFS('Base municípios'!$AC:$AC,'Base municípios'!$A:$A,'Base regiões'!$A36,'Base municípios'!$E:$E,'Base regiões'!$B36),0)</f>
        <v>360568</v>
      </c>
      <c r="AB36">
        <f t="shared" si="4"/>
        <v>1280.27</v>
      </c>
      <c r="AC36">
        <f t="shared" si="5"/>
        <v>1477.74</v>
      </c>
      <c r="AD36">
        <f>ROUND(SUMIFS('Base municípios'!$AF:$AF,'Base municípios'!$A:$A,'Base regiões'!$A36,'Base municípios'!$E:$E,'Base regiões'!$B36),0)</f>
        <v>519</v>
      </c>
      <c r="AE36">
        <f t="shared" si="6"/>
        <v>763</v>
      </c>
      <c r="AF36" s="9">
        <f t="shared" si="7"/>
        <v>0.61499999999999999</v>
      </c>
    </row>
    <row r="37" spans="1:32" x14ac:dyDescent="0.3">
      <c r="A37">
        <v>2021</v>
      </c>
      <c r="B37" t="s">
        <v>432</v>
      </c>
      <c r="C37">
        <v>14</v>
      </c>
      <c r="D37">
        <f>SUMIFS('Base municípios'!F:F,'Base municípios'!$A:$A,'Base regiões'!$A37,'Base municípios'!$E:$E,'Base regiões'!$B37)</f>
        <v>361088</v>
      </c>
      <c r="K37">
        <f>ROUND(SUMIFS('Base municípios'!O:O,'Base municípios'!$A:$A,'Base regiões'!$A37,'Base municípios'!$E:$E,'Base regiões'!$B37),2)</f>
        <v>2877535.97</v>
      </c>
      <c r="L37" s="2">
        <f t="shared" si="1"/>
        <v>7.97</v>
      </c>
      <c r="M37">
        <f>ROUND(L37*VLOOKUP(A37,IPCA!$D$2:$F$6,3,0),2)</f>
        <v>9.1999999999999993</v>
      </c>
      <c r="X37">
        <f>SUMIFS('Base municípios'!$Z:$Z,'Base municípios'!$A:$A,'Base regiões'!$A37,'Base municípios'!$E:$E,'Base regiões'!$B37)</f>
        <v>107</v>
      </c>
      <c r="Y37">
        <f>SUMIFS('Base municípios'!$AA:$AA,'Base municípios'!$A:$A,'Base regiões'!$A37,'Base municípios'!$E:$E,'Base regiões'!$B37)</f>
        <v>624</v>
      </c>
      <c r="Z37">
        <f>ROUND(SUMIFS('Base municípios'!$AB:$AB,'Base municípios'!$A:$A,'Base regiões'!$A37,'Base municípios'!$E:$E,'Base regiões'!$B37),0)</f>
        <v>845392</v>
      </c>
      <c r="AA37">
        <f>ROUND(SUMIFS('Base municípios'!$AC:$AC,'Base municípios'!$A:$A,'Base regiões'!$A37,'Base municípios'!$E:$E,'Base regiões'!$B37),0)</f>
        <v>975786</v>
      </c>
      <c r="AB37">
        <f t="shared" si="4"/>
        <v>1354.79</v>
      </c>
      <c r="AC37">
        <f t="shared" si="5"/>
        <v>1563.76</v>
      </c>
      <c r="AD37">
        <f>ROUND(SUMIFS('Base municípios'!$AF:$AF,'Base municípios'!$A:$A,'Base regiões'!$A37,'Base municípios'!$E:$E,'Base regiões'!$B37),0)</f>
        <v>899</v>
      </c>
      <c r="AE37">
        <f t="shared" si="6"/>
        <v>1523</v>
      </c>
      <c r="AF37" s="9">
        <f t="shared" si="7"/>
        <v>0.61599999999999999</v>
      </c>
    </row>
    <row r="38" spans="1:32" x14ac:dyDescent="0.3">
      <c r="A38">
        <v>2021</v>
      </c>
      <c r="B38" t="s">
        <v>430</v>
      </c>
      <c r="C38">
        <v>13</v>
      </c>
      <c r="D38">
        <f>SUMIFS('Base municípios'!F:F,'Base municípios'!$A:$A,'Base regiões'!$A38,'Base municípios'!$E:$E,'Base regiões'!$B38)</f>
        <v>378662</v>
      </c>
      <c r="K38">
        <f>ROUND(SUMIFS('Base municípios'!O:O,'Base municípios'!$A:$A,'Base regiões'!$A38,'Base municípios'!$E:$E,'Base regiões'!$B38),2)</f>
        <v>4947072.6399999997</v>
      </c>
      <c r="L38" s="2">
        <f t="shared" si="1"/>
        <v>13.06</v>
      </c>
      <c r="M38">
        <f>ROUND(L38*VLOOKUP(A38,IPCA!$D$2:$F$6,3,0),2)</f>
        <v>15.07</v>
      </c>
      <c r="X38">
        <f>SUMIFS('Base municípios'!$Z:$Z,'Base municípios'!$A:$A,'Base regiões'!$A38,'Base municípios'!$E:$E,'Base regiões'!$B38)</f>
        <v>79</v>
      </c>
      <c r="Y38">
        <f>SUMIFS('Base municípios'!$AA:$AA,'Base municípios'!$A:$A,'Base regiões'!$A38,'Base municípios'!$E:$E,'Base regiões'!$B38)</f>
        <v>217</v>
      </c>
      <c r="Z38">
        <f>ROUND(SUMIFS('Base municípios'!$AB:$AB,'Base municípios'!$A:$A,'Base regiões'!$A38,'Base municípios'!$E:$E,'Base regiões'!$B38),0)</f>
        <v>257092</v>
      </c>
      <c r="AA38">
        <f>ROUND(SUMIFS('Base municípios'!$AC:$AC,'Base municípios'!$A:$A,'Base regiões'!$A38,'Base municípios'!$E:$E,'Base regiões'!$B38),0)</f>
        <v>296747</v>
      </c>
      <c r="AB38">
        <f t="shared" si="4"/>
        <v>1184.76</v>
      </c>
      <c r="AC38">
        <f t="shared" si="5"/>
        <v>1367.5</v>
      </c>
      <c r="AD38">
        <f>ROUND(SUMIFS('Base municípios'!$AF:$AF,'Base municípios'!$A:$A,'Base regiões'!$A38,'Base municípios'!$E:$E,'Base regiões'!$B38),0)</f>
        <v>889</v>
      </c>
      <c r="AE38">
        <f t="shared" si="6"/>
        <v>1106</v>
      </c>
      <c r="AF38" s="9">
        <f t="shared" si="7"/>
        <v>0.622</v>
      </c>
    </row>
    <row r="39" spans="1:32" x14ac:dyDescent="0.3">
      <c r="A39">
        <v>2021</v>
      </c>
      <c r="B39" t="s">
        <v>431</v>
      </c>
      <c r="C39">
        <v>1</v>
      </c>
      <c r="D39">
        <f>SUMIFS('Base municípios'!F:F,'Base municípios'!$A:$A,'Base regiões'!$A39,'Base municípios'!$E:$E,'Base regiões'!$B39)</f>
        <v>189121</v>
      </c>
      <c r="K39">
        <f>ROUND(SUMIFS('Base municípios'!O:O,'Base municípios'!$A:$A,'Base regiões'!$A39,'Base municípios'!$E:$E,'Base regiões'!$B39),2)</f>
        <v>1849415.85</v>
      </c>
      <c r="L39" s="2">
        <f t="shared" si="1"/>
        <v>9.7799999999999994</v>
      </c>
      <c r="M39">
        <f>ROUND(L39*VLOOKUP(A39,IPCA!$D$2:$F$6,3,0),2)</f>
        <v>11.29</v>
      </c>
      <c r="X39">
        <f>SUMIFS('Base municípios'!$Z:$Z,'Base municípios'!$A:$A,'Base regiões'!$A39,'Base municípios'!$E:$E,'Base regiões'!$B39)</f>
        <v>48</v>
      </c>
      <c r="Y39">
        <f>SUMIFS('Base municípios'!$AA:$AA,'Base municípios'!$A:$A,'Base regiões'!$A39,'Base municípios'!$E:$E,'Base regiões'!$B39)</f>
        <v>147</v>
      </c>
      <c r="Z39">
        <f>ROUND(SUMIFS('Base municípios'!$AB:$AB,'Base municípios'!$A:$A,'Base regiões'!$A39,'Base municípios'!$E:$E,'Base regiões'!$B39),0)</f>
        <v>172303</v>
      </c>
      <c r="AA39">
        <f>ROUND(SUMIFS('Base municípios'!$AC:$AC,'Base municípios'!$A:$A,'Base regiões'!$A39,'Base municípios'!$E:$E,'Base regiões'!$B39),0)</f>
        <v>198879</v>
      </c>
      <c r="AB39">
        <f t="shared" si="4"/>
        <v>1172.1300000000001</v>
      </c>
      <c r="AC39">
        <f t="shared" si="5"/>
        <v>1352.92</v>
      </c>
      <c r="AD39">
        <f>ROUND(SUMIFS('Base municípios'!$AF:$AF,'Base municípios'!$A:$A,'Base regiões'!$A39,'Base municípios'!$E:$E,'Base regiões'!$B39),0)</f>
        <v>356</v>
      </c>
      <c r="AE39">
        <f t="shared" si="6"/>
        <v>503</v>
      </c>
      <c r="AF39" s="9">
        <f t="shared" si="7"/>
        <v>0.59899999999999998</v>
      </c>
    </row>
    <row r="40" spans="1:32" x14ac:dyDescent="0.3">
      <c r="A40">
        <v>2021</v>
      </c>
      <c r="B40" t="s">
        <v>424</v>
      </c>
      <c r="C40">
        <v>7</v>
      </c>
      <c r="D40">
        <f>SUMIFS('Base municípios'!F:F,'Base municípios'!$A:$A,'Base regiões'!$A40,'Base municípios'!$E:$E,'Base regiões'!$B40)</f>
        <v>481557</v>
      </c>
      <c r="K40">
        <f>ROUND(SUMIFS('Base municípios'!O:O,'Base municípios'!$A:$A,'Base regiões'!$A40,'Base municípios'!$E:$E,'Base regiões'!$B40),2)</f>
        <v>12708883.699999999</v>
      </c>
      <c r="L40" s="2">
        <f t="shared" si="1"/>
        <v>26.39</v>
      </c>
      <c r="M40">
        <f>ROUND(L40*VLOOKUP(A40,IPCA!$D$2:$F$6,3,0),2)</f>
        <v>30.46</v>
      </c>
      <c r="X40">
        <f>SUMIFS('Base municípios'!$Z:$Z,'Base municípios'!$A:$A,'Base regiões'!$A40,'Base municípios'!$E:$E,'Base regiões'!$B40)</f>
        <v>187</v>
      </c>
      <c r="Y40">
        <f>SUMIFS('Base municípios'!$AA:$AA,'Base municípios'!$A:$A,'Base regiões'!$A40,'Base municípios'!$E:$E,'Base regiões'!$B40)</f>
        <v>550</v>
      </c>
      <c r="Z40">
        <f>ROUND(SUMIFS('Base municípios'!$AB:$AB,'Base municípios'!$A:$A,'Base regiões'!$A40,'Base municípios'!$E:$E,'Base regiões'!$B40),0)</f>
        <v>721292</v>
      </c>
      <c r="AA40">
        <f>ROUND(SUMIFS('Base municípios'!$AC:$AC,'Base municípios'!$A:$A,'Base regiões'!$A40,'Base municípios'!$E:$E,'Base regiões'!$B40),0)</f>
        <v>832545</v>
      </c>
      <c r="AB40">
        <f t="shared" si="4"/>
        <v>1311.44</v>
      </c>
      <c r="AC40">
        <f t="shared" si="5"/>
        <v>1513.72</v>
      </c>
      <c r="AD40">
        <f>ROUND(SUMIFS('Base municípios'!$AF:$AF,'Base municípios'!$A:$A,'Base regiões'!$A40,'Base municípios'!$E:$E,'Base regiões'!$B40),0)</f>
        <v>1499</v>
      </c>
      <c r="AE40">
        <f t="shared" si="6"/>
        <v>2049</v>
      </c>
      <c r="AF40" s="9">
        <f t="shared" si="7"/>
        <v>0.65</v>
      </c>
    </row>
    <row r="41" spans="1:32" x14ac:dyDescent="0.3">
      <c r="A41">
        <v>2021</v>
      </c>
      <c r="B41" t="s">
        <v>429</v>
      </c>
      <c r="C41">
        <v>11</v>
      </c>
      <c r="D41">
        <f>SUMIFS('Base municípios'!F:F,'Base municípios'!$A:$A,'Base regiões'!$A41,'Base municípios'!$E:$E,'Base regiões'!$B41)</f>
        <v>340789</v>
      </c>
      <c r="K41">
        <f>ROUND(SUMIFS('Base municípios'!O:O,'Base municípios'!$A:$A,'Base regiões'!$A41,'Base municípios'!$E:$E,'Base regiões'!$B41),2)</f>
        <v>5334579.54</v>
      </c>
      <c r="L41" s="2">
        <f t="shared" si="1"/>
        <v>15.65</v>
      </c>
      <c r="M41">
        <f>ROUND(L41*VLOOKUP(A41,IPCA!$D$2:$F$6,3,0),2)</f>
        <v>18.059999999999999</v>
      </c>
      <c r="X41">
        <f>SUMIFS('Base municípios'!$Z:$Z,'Base municípios'!$A:$A,'Base regiões'!$A41,'Base municípios'!$E:$E,'Base regiões'!$B41)</f>
        <v>88</v>
      </c>
      <c r="Y41">
        <f>SUMIFS('Base municípios'!$AA:$AA,'Base municípios'!$A:$A,'Base regiões'!$A41,'Base municípios'!$E:$E,'Base regiões'!$B41)</f>
        <v>416</v>
      </c>
      <c r="Z41">
        <f>ROUND(SUMIFS('Base municípios'!$AB:$AB,'Base municípios'!$A:$A,'Base regiões'!$A41,'Base municípios'!$E:$E,'Base regiões'!$B41),0)</f>
        <v>551692</v>
      </c>
      <c r="AA41">
        <f>ROUND(SUMIFS('Base municípios'!$AC:$AC,'Base municípios'!$A:$A,'Base regiões'!$A41,'Base municípios'!$E:$E,'Base regiões'!$B41),0)</f>
        <v>636786</v>
      </c>
      <c r="AB41">
        <f t="shared" si="4"/>
        <v>1326.18</v>
      </c>
      <c r="AC41">
        <f t="shared" si="5"/>
        <v>1530.74</v>
      </c>
      <c r="AD41">
        <f>ROUND(SUMIFS('Base municípios'!$AF:$AF,'Base municípios'!$A:$A,'Base regiões'!$A41,'Base municípios'!$E:$E,'Base regiões'!$B41),0)</f>
        <v>591</v>
      </c>
      <c r="AE41">
        <f t="shared" si="6"/>
        <v>1007</v>
      </c>
      <c r="AF41" s="9">
        <f t="shared" si="7"/>
        <v>0.61</v>
      </c>
    </row>
    <row r="42" spans="1:32" x14ac:dyDescent="0.3">
      <c r="A42">
        <v>2021</v>
      </c>
      <c r="B42" t="s">
        <v>422</v>
      </c>
      <c r="C42">
        <v>9</v>
      </c>
      <c r="D42">
        <f>SUMIFS('Base municípios'!F:F,'Base municípios'!$A:$A,'Base regiões'!$A42,'Base municípios'!$E:$E,'Base regiões'!$B42)</f>
        <v>134086</v>
      </c>
      <c r="K42">
        <f>ROUND(SUMIFS('Base municípios'!O:O,'Base municípios'!$A:$A,'Base regiões'!$A42,'Base municípios'!$E:$E,'Base regiões'!$B42),2)</f>
        <v>1449221.02</v>
      </c>
      <c r="L42" s="2">
        <f t="shared" si="1"/>
        <v>10.81</v>
      </c>
      <c r="M42">
        <f>ROUND(L42*VLOOKUP(A42,IPCA!$D$2:$F$6,3,0),2)</f>
        <v>12.48</v>
      </c>
      <c r="X42">
        <f>SUMIFS('Base municípios'!$Z:$Z,'Base municípios'!$A:$A,'Base regiões'!$A42,'Base municípios'!$E:$E,'Base regiões'!$B42)</f>
        <v>27</v>
      </c>
      <c r="Y42">
        <f>SUMIFS('Base municípios'!$AA:$AA,'Base municípios'!$A:$A,'Base regiões'!$A42,'Base municípios'!$E:$E,'Base regiões'!$B42)</f>
        <v>20</v>
      </c>
      <c r="Z42">
        <f>ROUND(SUMIFS('Base municípios'!$AB:$AB,'Base municípios'!$A:$A,'Base regiões'!$A42,'Base municípios'!$E:$E,'Base regiões'!$B42),0)</f>
        <v>21045</v>
      </c>
      <c r="AA42">
        <f>ROUND(SUMIFS('Base municípios'!$AC:$AC,'Base municípios'!$A:$A,'Base regiões'!$A42,'Base municípios'!$E:$E,'Base regiões'!$B42),0)</f>
        <v>24292</v>
      </c>
      <c r="AB42">
        <f t="shared" si="4"/>
        <v>1052.25</v>
      </c>
      <c r="AC42">
        <f t="shared" si="5"/>
        <v>1214.5999999999999</v>
      </c>
      <c r="AD42">
        <f>ROUND(SUMIFS('Base municípios'!$AF:$AF,'Base municípios'!$A:$A,'Base regiões'!$A42,'Base municípios'!$E:$E,'Base regiões'!$B42),0)</f>
        <v>233</v>
      </c>
      <c r="AE42">
        <f t="shared" si="6"/>
        <v>253</v>
      </c>
      <c r="AF42" s="9">
        <f t="shared" si="7"/>
        <v>0.60299999999999998</v>
      </c>
    </row>
    <row r="43" spans="1:32" x14ac:dyDescent="0.3">
      <c r="A43">
        <v>2021</v>
      </c>
      <c r="B43" t="s">
        <v>425</v>
      </c>
      <c r="C43">
        <v>5</v>
      </c>
      <c r="D43">
        <f>SUMIFS('Base municípios'!F:F,'Base municípios'!$A:$A,'Base regiões'!$A43,'Base municípios'!$E:$E,'Base regiões'!$B43)</f>
        <v>377601</v>
      </c>
      <c r="K43">
        <f>ROUND(SUMIFS('Base municípios'!O:O,'Base municípios'!$A:$A,'Base regiões'!$A43,'Base municípios'!$E:$E,'Base regiões'!$B43),2)</f>
        <v>8093584.3200000003</v>
      </c>
      <c r="L43" s="2">
        <f t="shared" si="1"/>
        <v>21.43</v>
      </c>
      <c r="M43">
        <f>ROUND(L43*VLOOKUP(A43,IPCA!$D$2:$F$6,3,0),2)</f>
        <v>24.74</v>
      </c>
      <c r="X43">
        <f>SUMIFS('Base municípios'!$Z:$Z,'Base municípios'!$A:$A,'Base regiões'!$A43,'Base municípios'!$E:$E,'Base regiões'!$B43)</f>
        <v>129</v>
      </c>
      <c r="Y43">
        <f>SUMIFS('Base municípios'!$AA:$AA,'Base municípios'!$A:$A,'Base regiões'!$A43,'Base municípios'!$E:$E,'Base regiões'!$B43)</f>
        <v>363</v>
      </c>
      <c r="Z43">
        <f>ROUND(SUMIFS('Base municípios'!$AB:$AB,'Base municípios'!$A:$A,'Base regiões'!$A43,'Base municípios'!$E:$E,'Base regiões'!$B43),0)</f>
        <v>454666</v>
      </c>
      <c r="AA43">
        <f>ROUND(SUMIFS('Base municípios'!$AC:$AC,'Base municípios'!$A:$A,'Base regiões'!$A43,'Base municípios'!$E:$E,'Base regiões'!$B43),0)</f>
        <v>524795</v>
      </c>
      <c r="AB43">
        <f t="shared" si="4"/>
        <v>1252.52</v>
      </c>
      <c r="AC43">
        <f t="shared" si="5"/>
        <v>1445.72</v>
      </c>
      <c r="AD43">
        <f>ROUND(SUMIFS('Base municípios'!$AF:$AF,'Base municípios'!$A:$A,'Base regiões'!$A43,'Base municípios'!$E:$E,'Base regiões'!$B43),0)</f>
        <v>1011</v>
      </c>
      <c r="AE43">
        <f t="shared" si="6"/>
        <v>1374</v>
      </c>
      <c r="AF43" s="9">
        <f t="shared" si="7"/>
        <v>0.64</v>
      </c>
    </row>
    <row r="44" spans="1:32" x14ac:dyDescent="0.3">
      <c r="A44">
        <v>2020</v>
      </c>
      <c r="B44" t="s">
        <v>418</v>
      </c>
      <c r="C44">
        <v>12</v>
      </c>
      <c r="D44">
        <f>SUMIFS('Base municípios'!F:F,'Base municípios'!$A:$A,'Base regiões'!$A44,'Base municípios'!$E:$E,'Base regiões'!$B44)</f>
        <v>1018633</v>
      </c>
      <c r="K44">
        <f>ROUND(SUMIFS('Base municípios'!O:O,'Base municípios'!$A:$A,'Base regiões'!$A44,'Base municípios'!$E:$E,'Base regiões'!$B44),2)</f>
        <v>16185636.49</v>
      </c>
      <c r="L44" s="2">
        <f t="shared" si="1"/>
        <v>15.89</v>
      </c>
      <c r="M44">
        <f>ROUND(L44*VLOOKUP(A44,IPCA!$D$2:$F$6,3,0),2)</f>
        <v>19.87</v>
      </c>
      <c r="X44">
        <f>SUMIFS('Base municípios'!$Z:$Z,'Base municípios'!$A:$A,'Base regiões'!$A44,'Base municípios'!$E:$E,'Base regiões'!$B44)</f>
        <v>374</v>
      </c>
      <c r="Y44">
        <f>SUMIFS('Base municípios'!$AA:$AA,'Base municípios'!$A:$A,'Base regiões'!$A44,'Base municípios'!$E:$E,'Base regiões'!$B44)</f>
        <v>1428</v>
      </c>
      <c r="Z44">
        <f>ROUND(SUMIFS('Base municípios'!$AB:$AB,'Base municípios'!$A:$A,'Base regiões'!$A44,'Base municípios'!$E:$E,'Base regiões'!$B44),0)</f>
        <v>1676351</v>
      </c>
      <c r="AA44">
        <f>ROUND(SUMIFS('Base municípios'!$AC:$AC,'Base municípios'!$A:$A,'Base regiões'!$A44,'Base municípios'!$E:$E,'Base regiões'!$B44),0)</f>
        <v>2096423</v>
      </c>
      <c r="AB44">
        <f t="shared" si="4"/>
        <v>1173.92</v>
      </c>
      <c r="AC44">
        <f t="shared" si="5"/>
        <v>1468.08</v>
      </c>
      <c r="AD44">
        <f>ROUND(SUMIFS('Base municípios'!$AF:$AF,'Base municípios'!$A:$A,'Base regiões'!$A44,'Base municípios'!$E:$E,'Base regiões'!$B44),0)</f>
        <v>3018</v>
      </c>
      <c r="AE44">
        <f t="shared" si="6"/>
        <v>4446</v>
      </c>
      <c r="AF44" s="9">
        <f t="shared" si="7"/>
        <v>0.65</v>
      </c>
    </row>
    <row r="45" spans="1:32" x14ac:dyDescent="0.3">
      <c r="A45">
        <v>2020</v>
      </c>
      <c r="B45" t="s">
        <v>421</v>
      </c>
      <c r="C45">
        <v>10</v>
      </c>
      <c r="D45">
        <f>SUMIFS('Base municípios'!F:F,'Base municípios'!$A:$A,'Base regiões'!$A45,'Base municípios'!$E:$E,'Base regiões'!$B45)</f>
        <v>356684</v>
      </c>
      <c r="K45">
        <f>ROUND(SUMIFS('Base municípios'!O:O,'Base municípios'!$A:$A,'Base regiões'!$A45,'Base municípios'!$E:$E,'Base regiões'!$B45),2)</f>
        <v>8656316.4900000002</v>
      </c>
      <c r="L45" s="2">
        <f t="shared" si="1"/>
        <v>24.27</v>
      </c>
      <c r="M45">
        <f>ROUND(L45*VLOOKUP(A45,IPCA!$D$2:$F$6,3,0),2)</f>
        <v>30.35</v>
      </c>
      <c r="X45">
        <f>SUMIFS('Base municípios'!$Z:$Z,'Base municípios'!$A:$A,'Base regiões'!$A45,'Base municípios'!$E:$E,'Base regiões'!$B45)</f>
        <v>100</v>
      </c>
      <c r="Y45">
        <f>SUMIFS('Base municípios'!$AA:$AA,'Base municípios'!$A:$A,'Base regiões'!$A45,'Base municípios'!$E:$E,'Base regiões'!$B45)</f>
        <v>199</v>
      </c>
      <c r="Z45">
        <f>ROUND(SUMIFS('Base municípios'!$AB:$AB,'Base municípios'!$A:$A,'Base regiões'!$A45,'Base municípios'!$E:$E,'Base regiões'!$B45),0)</f>
        <v>207065</v>
      </c>
      <c r="AA45">
        <f>ROUND(SUMIFS('Base municípios'!$AC:$AC,'Base municípios'!$A:$A,'Base regiões'!$A45,'Base municípios'!$E:$E,'Base regiões'!$B45),0)</f>
        <v>258953</v>
      </c>
      <c r="AB45">
        <f t="shared" si="4"/>
        <v>1040.53</v>
      </c>
      <c r="AC45">
        <f t="shared" si="5"/>
        <v>1301.27</v>
      </c>
      <c r="AD45">
        <f>ROUND(SUMIFS('Base municípios'!$AF:$AF,'Base municípios'!$A:$A,'Base regiões'!$A45,'Base municípios'!$E:$E,'Base regiões'!$B45),0)</f>
        <v>652</v>
      </c>
      <c r="AE45">
        <f t="shared" si="6"/>
        <v>851</v>
      </c>
      <c r="AF45" s="9">
        <f t="shared" si="7"/>
        <v>0.624</v>
      </c>
    </row>
    <row r="46" spans="1:32" x14ac:dyDescent="0.3">
      <c r="A46">
        <v>2020</v>
      </c>
      <c r="B46" t="s">
        <v>427</v>
      </c>
      <c r="C46">
        <v>8</v>
      </c>
      <c r="D46">
        <f>SUMIFS('Base municípios'!F:F,'Base municípios'!$A:$A,'Base regiões'!$A46,'Base municípios'!$E:$E,'Base regiões'!$B46)</f>
        <v>3874479</v>
      </c>
      <c r="K46">
        <f>ROUND(SUMIFS('Base municípios'!O:O,'Base municípios'!$A:$A,'Base regiões'!$A46,'Base municípios'!$E:$E,'Base regiões'!$B46),2)</f>
        <v>166744011.31</v>
      </c>
      <c r="L46" s="2">
        <f t="shared" si="1"/>
        <v>43.04</v>
      </c>
      <c r="M46">
        <f>ROUND(L46*VLOOKUP(A46,IPCA!$D$2:$F$6,3,0),2)</f>
        <v>53.83</v>
      </c>
      <c r="X46">
        <f>SUMIFS('Base municípios'!$Z:$Z,'Base municípios'!$A:$A,'Base regiões'!$A46,'Base municípios'!$E:$E,'Base regiões'!$B46)</f>
        <v>2775</v>
      </c>
      <c r="Y46">
        <f>SUMIFS('Base municípios'!$AA:$AA,'Base municípios'!$A:$A,'Base regiões'!$A46,'Base municípios'!$E:$E,'Base regiões'!$B46)</f>
        <v>17410</v>
      </c>
      <c r="Z46">
        <f>ROUND(SUMIFS('Base municípios'!$AB:$AB,'Base municípios'!$A:$A,'Base regiões'!$A46,'Base municípios'!$E:$E,'Base regiões'!$B46),0)</f>
        <v>31154411</v>
      </c>
      <c r="AA46">
        <f>ROUND(SUMIFS('Base municípios'!$AC:$AC,'Base municípios'!$A:$A,'Base regiões'!$A46,'Base municípios'!$E:$E,'Base regiões'!$B46),0)</f>
        <v>38961295</v>
      </c>
      <c r="AB46">
        <f t="shared" si="4"/>
        <v>1789.45</v>
      </c>
      <c r="AC46">
        <f t="shared" si="5"/>
        <v>2237.87</v>
      </c>
      <c r="AD46">
        <f>ROUND(SUMIFS('Base municípios'!$AF:$AF,'Base municípios'!$A:$A,'Base regiões'!$A46,'Base municípios'!$E:$E,'Base regiões'!$B46),0)</f>
        <v>26306</v>
      </c>
      <c r="AE46">
        <f t="shared" si="6"/>
        <v>43716</v>
      </c>
      <c r="AF46" s="9">
        <f t="shared" si="7"/>
        <v>0.72299999999999998</v>
      </c>
    </row>
    <row r="47" spans="1:32" x14ac:dyDescent="0.3">
      <c r="A47">
        <v>2020</v>
      </c>
      <c r="B47" t="s">
        <v>428</v>
      </c>
      <c r="C47">
        <v>6</v>
      </c>
      <c r="D47">
        <f>SUMIFS('Base municípios'!F:F,'Base municípios'!$A:$A,'Base regiões'!$A47,'Base municípios'!$E:$E,'Base regiões'!$B47)</f>
        <v>203476</v>
      </c>
      <c r="K47">
        <f>ROUND(SUMIFS('Base municípios'!O:O,'Base municípios'!$A:$A,'Base regiões'!$A47,'Base municípios'!$E:$E,'Base regiões'!$B47),2)</f>
        <v>5095557.17</v>
      </c>
      <c r="L47" s="2">
        <f t="shared" si="1"/>
        <v>25.04</v>
      </c>
      <c r="M47">
        <f>ROUND(L47*VLOOKUP(A47,IPCA!$D$2:$F$6,3,0),2)</f>
        <v>31.31</v>
      </c>
      <c r="X47">
        <f>SUMIFS('Base municípios'!$Z:$Z,'Base municípios'!$A:$A,'Base regiões'!$A47,'Base municípios'!$E:$E,'Base regiões'!$B47)</f>
        <v>53</v>
      </c>
      <c r="Y47">
        <f>SUMIFS('Base municípios'!$AA:$AA,'Base municípios'!$A:$A,'Base regiões'!$A47,'Base municípios'!$E:$E,'Base regiões'!$B47)</f>
        <v>191</v>
      </c>
      <c r="Z47">
        <f>ROUND(SUMIFS('Base municípios'!$AB:$AB,'Base municípios'!$A:$A,'Base regiões'!$A47,'Base municípios'!$E:$E,'Base regiões'!$B47),0)</f>
        <v>206821</v>
      </c>
      <c r="AA47">
        <f>ROUND(SUMIFS('Base municípios'!$AC:$AC,'Base municípios'!$A:$A,'Base regiões'!$A47,'Base municípios'!$E:$E,'Base regiões'!$B47),0)</f>
        <v>258648</v>
      </c>
      <c r="AB47">
        <f t="shared" si="4"/>
        <v>1082.83</v>
      </c>
      <c r="AC47">
        <f t="shared" si="5"/>
        <v>1354.18</v>
      </c>
      <c r="AD47">
        <f>ROUND(SUMIFS('Base municípios'!$AF:$AF,'Base municípios'!$A:$A,'Base regiões'!$A47,'Base municípios'!$E:$E,'Base regiões'!$B47),0)</f>
        <v>464</v>
      </c>
      <c r="AE47">
        <f t="shared" si="6"/>
        <v>655</v>
      </c>
      <c r="AF47" s="9">
        <f t="shared" si="7"/>
        <v>0.63900000000000001</v>
      </c>
    </row>
    <row r="48" spans="1:32" x14ac:dyDescent="0.3">
      <c r="A48">
        <v>2020</v>
      </c>
      <c r="B48" t="s">
        <v>420</v>
      </c>
      <c r="C48">
        <v>4</v>
      </c>
      <c r="D48">
        <f>SUMIFS('Base municípios'!F:F,'Base municípios'!$A:$A,'Base regiões'!$A48,'Base municípios'!$E:$E,'Base regiões'!$B48)</f>
        <v>405039</v>
      </c>
      <c r="K48">
        <f>ROUND(SUMIFS('Base municípios'!O:O,'Base municípios'!$A:$A,'Base regiões'!$A48,'Base municípios'!$E:$E,'Base regiões'!$B48),2)</f>
        <v>9619787.75</v>
      </c>
      <c r="L48" s="2">
        <f t="shared" si="1"/>
        <v>23.75</v>
      </c>
      <c r="M48">
        <f>ROUND(L48*VLOOKUP(A48,IPCA!$D$2:$F$6,3,0),2)</f>
        <v>29.7</v>
      </c>
      <c r="X48">
        <f>SUMIFS('Base municípios'!$Z:$Z,'Base municípios'!$A:$A,'Base regiões'!$A48,'Base municípios'!$E:$E,'Base regiões'!$B48)</f>
        <v>111</v>
      </c>
      <c r="Y48">
        <f>SUMIFS('Base municípios'!$AA:$AA,'Base municípios'!$A:$A,'Base regiões'!$A48,'Base municípios'!$E:$E,'Base regiões'!$B48)</f>
        <v>170</v>
      </c>
      <c r="Z48">
        <f>ROUND(SUMIFS('Base municípios'!$AB:$AB,'Base municípios'!$A:$A,'Base regiões'!$A48,'Base municípios'!$E:$E,'Base regiões'!$B48),0)</f>
        <v>173263</v>
      </c>
      <c r="AA48">
        <f>ROUND(SUMIFS('Base municípios'!$AC:$AC,'Base municípios'!$A:$A,'Base regiões'!$A48,'Base municípios'!$E:$E,'Base regiões'!$B48),0)</f>
        <v>216681</v>
      </c>
      <c r="AB48">
        <f t="shared" si="4"/>
        <v>1019.19</v>
      </c>
      <c r="AC48">
        <f t="shared" si="5"/>
        <v>1274.5899999999999</v>
      </c>
      <c r="AD48">
        <f>ROUND(SUMIFS('Base municípios'!$AF:$AF,'Base municípios'!$A:$A,'Base regiões'!$A48,'Base municípios'!$E:$E,'Base regiões'!$B48),0)</f>
        <v>935</v>
      </c>
      <c r="AE48">
        <f t="shared" si="6"/>
        <v>1105</v>
      </c>
      <c r="AF48" s="9">
        <f t="shared" si="7"/>
        <v>0.60199999999999998</v>
      </c>
    </row>
    <row r="49" spans="1:32" x14ac:dyDescent="0.3">
      <c r="A49">
        <v>2020</v>
      </c>
      <c r="B49" t="s">
        <v>426</v>
      </c>
      <c r="C49">
        <v>3</v>
      </c>
      <c r="D49">
        <f>SUMIFS('Base municípios'!F:F,'Base municípios'!$A:$A,'Base regiões'!$A49,'Base municípios'!$E:$E,'Base regiões'!$B49)</f>
        <v>381860</v>
      </c>
      <c r="K49">
        <f>ROUND(SUMIFS('Base municípios'!O:O,'Base municípios'!$A:$A,'Base regiões'!$A49,'Base municípios'!$E:$E,'Base regiões'!$B49),2)</f>
        <v>8707219.2899999991</v>
      </c>
      <c r="L49" s="2">
        <f t="shared" si="1"/>
        <v>22.8</v>
      </c>
      <c r="M49">
        <f>ROUND(L49*VLOOKUP(A49,IPCA!$D$2:$F$6,3,0),2)</f>
        <v>28.51</v>
      </c>
      <c r="X49">
        <f>SUMIFS('Base municípios'!$Z:$Z,'Base municípios'!$A:$A,'Base regiões'!$A49,'Base municípios'!$E:$E,'Base regiões'!$B49)</f>
        <v>92</v>
      </c>
      <c r="Y49">
        <f>SUMIFS('Base municípios'!$AA:$AA,'Base municípios'!$A:$A,'Base regiões'!$A49,'Base municípios'!$E:$E,'Base regiões'!$B49)</f>
        <v>179</v>
      </c>
      <c r="Z49">
        <f>ROUND(SUMIFS('Base municípios'!$AB:$AB,'Base municípios'!$A:$A,'Base regiões'!$A49,'Base municípios'!$E:$E,'Base regiões'!$B49),0)</f>
        <v>195567</v>
      </c>
      <c r="AA49">
        <f>ROUND(SUMIFS('Base municípios'!$AC:$AC,'Base municípios'!$A:$A,'Base regiões'!$A49,'Base municípios'!$E:$E,'Base regiões'!$B49),0)</f>
        <v>244573</v>
      </c>
      <c r="AB49">
        <f t="shared" si="4"/>
        <v>1092.55</v>
      </c>
      <c r="AC49">
        <f t="shared" si="5"/>
        <v>1366.33</v>
      </c>
      <c r="AD49">
        <f>ROUND(SUMIFS('Base municípios'!$AF:$AF,'Base municípios'!$A:$A,'Base regiões'!$A49,'Base municípios'!$E:$E,'Base regiões'!$B49),0)</f>
        <v>870</v>
      </c>
      <c r="AE49">
        <f t="shared" si="6"/>
        <v>1049</v>
      </c>
      <c r="AF49" s="9">
        <f t="shared" si="7"/>
        <v>0.62</v>
      </c>
    </row>
    <row r="50" spans="1:32" x14ac:dyDescent="0.3">
      <c r="A50">
        <v>2020</v>
      </c>
      <c r="B50" t="s">
        <v>419</v>
      </c>
      <c r="C50">
        <v>2</v>
      </c>
      <c r="D50">
        <f>SUMIFS('Base municípios'!F:F,'Base municípios'!$A:$A,'Base regiões'!$A50,'Base municípios'!$E:$E,'Base regiões'!$B50)</f>
        <v>232545</v>
      </c>
      <c r="K50">
        <f>ROUND(SUMIFS('Base municípios'!O:O,'Base municípios'!$A:$A,'Base regiões'!$A50,'Base municípios'!$E:$E,'Base regiões'!$B50),2)</f>
        <v>7794038.5499999998</v>
      </c>
      <c r="L50" s="2">
        <f t="shared" si="1"/>
        <v>33.520000000000003</v>
      </c>
      <c r="M50">
        <f>ROUND(L50*VLOOKUP(A50,IPCA!$D$2:$F$6,3,0),2)</f>
        <v>41.92</v>
      </c>
      <c r="X50">
        <f>SUMIFS('Base municípios'!$Z:$Z,'Base municípios'!$A:$A,'Base regiões'!$A50,'Base municípios'!$E:$E,'Base regiões'!$B50)</f>
        <v>36</v>
      </c>
      <c r="Y50">
        <f>SUMIFS('Base municípios'!$AA:$AA,'Base municípios'!$A:$A,'Base regiões'!$A50,'Base municípios'!$E:$E,'Base regiões'!$B50)</f>
        <v>275</v>
      </c>
      <c r="Z50">
        <f>ROUND(SUMIFS('Base municípios'!$AB:$AB,'Base municípios'!$A:$A,'Base regiões'!$A50,'Base municípios'!$E:$E,'Base regiões'!$B50),0)</f>
        <v>337256</v>
      </c>
      <c r="AA50">
        <f>ROUND(SUMIFS('Base municípios'!$AC:$AC,'Base municípios'!$A:$A,'Base regiões'!$A50,'Base municípios'!$E:$E,'Base regiões'!$B50),0)</f>
        <v>421768</v>
      </c>
      <c r="AB50">
        <f t="shared" si="4"/>
        <v>1226.3900000000001</v>
      </c>
      <c r="AC50">
        <f t="shared" si="5"/>
        <v>1533.7</v>
      </c>
      <c r="AD50">
        <f>ROUND(SUMIFS('Base municípios'!$AF:$AF,'Base municípios'!$A:$A,'Base regiões'!$A50,'Base municípios'!$E:$E,'Base regiões'!$B50),0)</f>
        <v>519</v>
      </c>
      <c r="AE50">
        <f t="shared" si="6"/>
        <v>794</v>
      </c>
      <c r="AF50" s="9">
        <f t="shared" si="7"/>
        <v>0.61499999999999999</v>
      </c>
    </row>
    <row r="51" spans="1:32" x14ac:dyDescent="0.3">
      <c r="A51">
        <v>2020</v>
      </c>
      <c r="B51" t="s">
        <v>432</v>
      </c>
      <c r="C51">
        <v>14</v>
      </c>
      <c r="D51">
        <f>SUMIFS('Base municípios'!F:F,'Base municípios'!$A:$A,'Base regiões'!$A51,'Base municípios'!$E:$E,'Base regiões'!$B51)</f>
        <v>358785</v>
      </c>
      <c r="K51">
        <f>ROUND(SUMIFS('Base municípios'!O:O,'Base municípios'!$A:$A,'Base regiões'!$A51,'Base municípios'!$E:$E,'Base regiões'!$B51),2)</f>
        <v>5960493.0099999998</v>
      </c>
      <c r="L51" s="2">
        <f t="shared" si="1"/>
        <v>16.61</v>
      </c>
      <c r="M51">
        <f>ROUND(L51*VLOOKUP(A51,IPCA!$D$2:$F$6,3,0),2)</f>
        <v>20.77</v>
      </c>
      <c r="X51">
        <f>SUMIFS('Base municípios'!$Z:$Z,'Base municípios'!$A:$A,'Base regiões'!$A51,'Base municípios'!$E:$E,'Base regiões'!$B51)</f>
        <v>115</v>
      </c>
      <c r="Y51">
        <f>SUMIFS('Base municípios'!$AA:$AA,'Base municípios'!$A:$A,'Base regiões'!$A51,'Base municípios'!$E:$E,'Base regiões'!$B51)</f>
        <v>449</v>
      </c>
      <c r="Z51">
        <f>ROUND(SUMIFS('Base municípios'!$AB:$AB,'Base municípios'!$A:$A,'Base regiões'!$A51,'Base municípios'!$E:$E,'Base regiões'!$B51),0)</f>
        <v>463089</v>
      </c>
      <c r="AA51">
        <f>ROUND(SUMIFS('Base municípios'!$AC:$AC,'Base municípios'!$A:$A,'Base regiões'!$A51,'Base municípios'!$E:$E,'Base regiões'!$B51),0)</f>
        <v>579133</v>
      </c>
      <c r="AB51">
        <f t="shared" si="4"/>
        <v>1031.3800000000001</v>
      </c>
      <c r="AC51">
        <f t="shared" si="5"/>
        <v>1289.83</v>
      </c>
      <c r="AD51">
        <f>ROUND(SUMIFS('Base municípios'!$AF:$AF,'Base municípios'!$A:$A,'Base regiões'!$A51,'Base municípios'!$E:$E,'Base regiões'!$B51),0)</f>
        <v>899</v>
      </c>
      <c r="AE51">
        <f t="shared" si="6"/>
        <v>1348</v>
      </c>
      <c r="AF51" s="9">
        <f t="shared" si="7"/>
        <v>0.61599999999999999</v>
      </c>
    </row>
    <row r="52" spans="1:32" x14ac:dyDescent="0.3">
      <c r="A52">
        <v>2020</v>
      </c>
      <c r="B52" t="s">
        <v>430</v>
      </c>
      <c r="C52">
        <v>13</v>
      </c>
      <c r="D52">
        <f>SUMIFS('Base municípios'!F:F,'Base municípios'!$A:$A,'Base regiões'!$A52,'Base municípios'!$E:$E,'Base regiões'!$B52)</f>
        <v>378080</v>
      </c>
      <c r="K52">
        <f>ROUND(SUMIFS('Base municípios'!O:O,'Base municípios'!$A:$A,'Base regiões'!$A52,'Base municípios'!$E:$E,'Base regiões'!$B52),2)</f>
        <v>6443884.71</v>
      </c>
      <c r="L52" s="2">
        <f t="shared" si="1"/>
        <v>17.04</v>
      </c>
      <c r="M52">
        <f>ROUND(L52*VLOOKUP(A52,IPCA!$D$2:$F$6,3,0),2)</f>
        <v>21.31</v>
      </c>
      <c r="X52">
        <f>SUMIFS('Base municípios'!$Z:$Z,'Base municípios'!$A:$A,'Base regiões'!$A52,'Base municípios'!$E:$E,'Base regiões'!$B52)</f>
        <v>80</v>
      </c>
      <c r="Y52">
        <f>SUMIFS('Base municípios'!$AA:$AA,'Base municípios'!$A:$A,'Base regiões'!$A52,'Base municípios'!$E:$E,'Base regiões'!$B52)</f>
        <v>205</v>
      </c>
      <c r="Z52">
        <f>ROUND(SUMIFS('Base municípios'!$AB:$AB,'Base municípios'!$A:$A,'Base regiões'!$A52,'Base municípios'!$E:$E,'Base regiões'!$B52),0)</f>
        <v>213110</v>
      </c>
      <c r="AA52">
        <f>ROUND(SUMIFS('Base municípios'!$AC:$AC,'Base municípios'!$A:$A,'Base regiões'!$A52,'Base municípios'!$E:$E,'Base regiões'!$B52),0)</f>
        <v>266513</v>
      </c>
      <c r="AB52">
        <f t="shared" si="4"/>
        <v>1039.56</v>
      </c>
      <c r="AC52">
        <f t="shared" si="5"/>
        <v>1300.06</v>
      </c>
      <c r="AD52">
        <f>ROUND(SUMIFS('Base municípios'!$AF:$AF,'Base municípios'!$A:$A,'Base regiões'!$A52,'Base municípios'!$E:$E,'Base regiões'!$B52),0)</f>
        <v>889</v>
      </c>
      <c r="AE52">
        <f t="shared" si="6"/>
        <v>1094</v>
      </c>
      <c r="AF52" s="9">
        <f t="shared" si="7"/>
        <v>0.622</v>
      </c>
    </row>
    <row r="53" spans="1:32" x14ac:dyDescent="0.3">
      <c r="A53">
        <v>2020</v>
      </c>
      <c r="B53" t="s">
        <v>431</v>
      </c>
      <c r="C53">
        <v>1</v>
      </c>
      <c r="D53">
        <f>SUMIFS('Base municípios'!F:F,'Base municípios'!$A:$A,'Base regiões'!$A53,'Base municípios'!$E:$E,'Base regiões'!$B53)</f>
        <v>189583</v>
      </c>
      <c r="K53">
        <f>ROUND(SUMIFS('Base municípios'!O:O,'Base municípios'!$A:$A,'Base regiões'!$A53,'Base municípios'!$E:$E,'Base regiões'!$B53),2)</f>
        <v>2848166.11</v>
      </c>
      <c r="L53" s="2">
        <f t="shared" si="1"/>
        <v>15.02</v>
      </c>
      <c r="M53">
        <f>ROUND(L53*VLOOKUP(A53,IPCA!$D$2:$F$6,3,0),2)</f>
        <v>18.78</v>
      </c>
      <c r="X53">
        <f>SUMIFS('Base municípios'!$Z:$Z,'Base municípios'!$A:$A,'Base regiões'!$A53,'Base municípios'!$E:$E,'Base regiões'!$B53)</f>
        <v>48</v>
      </c>
      <c r="Y53">
        <f>SUMIFS('Base municípios'!$AA:$AA,'Base municípios'!$A:$A,'Base regiões'!$A53,'Base municípios'!$E:$E,'Base regiões'!$B53)</f>
        <v>137</v>
      </c>
      <c r="Z53">
        <f>ROUND(SUMIFS('Base municípios'!$AB:$AB,'Base municípios'!$A:$A,'Base regiões'!$A53,'Base municípios'!$E:$E,'Base regiões'!$B53),0)</f>
        <v>140893</v>
      </c>
      <c r="AA53">
        <f>ROUND(SUMIFS('Base municípios'!$AC:$AC,'Base municípios'!$A:$A,'Base regiões'!$A53,'Base municípios'!$E:$E,'Base regiões'!$B53),0)</f>
        <v>176199</v>
      </c>
      <c r="AB53">
        <f t="shared" si="4"/>
        <v>1028.42</v>
      </c>
      <c r="AC53">
        <f t="shared" si="5"/>
        <v>1286.1199999999999</v>
      </c>
      <c r="AD53">
        <f>ROUND(SUMIFS('Base municípios'!$AF:$AF,'Base municípios'!$A:$A,'Base regiões'!$A53,'Base municípios'!$E:$E,'Base regiões'!$B53),0)</f>
        <v>356</v>
      </c>
      <c r="AE53">
        <f t="shared" si="6"/>
        <v>493</v>
      </c>
      <c r="AF53" s="9">
        <f t="shared" si="7"/>
        <v>0.59899999999999998</v>
      </c>
    </row>
    <row r="54" spans="1:32" x14ac:dyDescent="0.3">
      <c r="A54">
        <v>2020</v>
      </c>
      <c r="B54" t="s">
        <v>424</v>
      </c>
      <c r="C54">
        <v>7</v>
      </c>
      <c r="D54">
        <f>SUMIFS('Base municípios'!F:F,'Base municípios'!$A:$A,'Base regiões'!$A54,'Base municípios'!$E:$E,'Base regiões'!$B54)</f>
        <v>479456</v>
      </c>
      <c r="K54">
        <f>ROUND(SUMIFS('Base municípios'!O:O,'Base municípios'!$A:$A,'Base regiões'!$A54,'Base municípios'!$E:$E,'Base regiões'!$B54),2)</f>
        <v>13756127.07</v>
      </c>
      <c r="L54" s="2">
        <f t="shared" si="1"/>
        <v>28.69</v>
      </c>
      <c r="M54">
        <f>ROUND(L54*VLOOKUP(A54,IPCA!$D$2:$F$6,3,0),2)</f>
        <v>35.880000000000003</v>
      </c>
      <c r="X54">
        <f>SUMIFS('Base municípios'!$Z:$Z,'Base municípios'!$A:$A,'Base regiões'!$A54,'Base municípios'!$E:$E,'Base regiões'!$B54)</f>
        <v>171</v>
      </c>
      <c r="Y54">
        <f>SUMIFS('Base municípios'!$AA:$AA,'Base municípios'!$A:$A,'Base regiões'!$A54,'Base municípios'!$E:$E,'Base regiões'!$B54)</f>
        <v>446</v>
      </c>
      <c r="Z54">
        <f>ROUND(SUMIFS('Base municípios'!$AB:$AB,'Base municípios'!$A:$A,'Base regiões'!$A54,'Base municípios'!$E:$E,'Base regiões'!$B54),0)</f>
        <v>502057</v>
      </c>
      <c r="AA54">
        <f>ROUND(SUMIFS('Base municípios'!$AC:$AC,'Base municípios'!$A:$A,'Base regiões'!$A54,'Base municípios'!$E:$E,'Base regiões'!$B54),0)</f>
        <v>627866</v>
      </c>
      <c r="AB54">
        <f t="shared" si="4"/>
        <v>1125.69</v>
      </c>
      <c r="AC54">
        <f t="shared" si="5"/>
        <v>1407.77</v>
      </c>
      <c r="AD54">
        <f>ROUND(SUMIFS('Base municípios'!$AF:$AF,'Base municípios'!$A:$A,'Base regiões'!$A54,'Base municípios'!$E:$E,'Base regiões'!$B54),0)</f>
        <v>1499</v>
      </c>
      <c r="AE54">
        <f t="shared" si="6"/>
        <v>1945</v>
      </c>
      <c r="AF54" s="9">
        <f t="shared" si="7"/>
        <v>0.65</v>
      </c>
    </row>
    <row r="55" spans="1:32" x14ac:dyDescent="0.3">
      <c r="A55">
        <v>2020</v>
      </c>
      <c r="B55" t="s">
        <v>429</v>
      </c>
      <c r="C55">
        <v>11</v>
      </c>
      <c r="D55">
        <f>SUMIFS('Base municípios'!F:F,'Base municípios'!$A:$A,'Base regiões'!$A55,'Base municípios'!$E:$E,'Base regiões'!$B55)</f>
        <v>340943</v>
      </c>
      <c r="K55">
        <f>ROUND(SUMIFS('Base municípios'!O:O,'Base municípios'!$A:$A,'Base regiões'!$A55,'Base municípios'!$E:$E,'Base regiões'!$B55),2)</f>
        <v>7751465.1699999999</v>
      </c>
      <c r="L55" s="2">
        <f t="shared" si="1"/>
        <v>22.74</v>
      </c>
      <c r="M55">
        <f>ROUND(L55*VLOOKUP(A55,IPCA!$D$2:$F$6,3,0),2)</f>
        <v>28.44</v>
      </c>
      <c r="X55">
        <f>SUMIFS('Base municípios'!$Z:$Z,'Base municípios'!$A:$A,'Base regiões'!$A55,'Base municípios'!$E:$E,'Base regiões'!$B55)</f>
        <v>99</v>
      </c>
      <c r="Y55">
        <f>SUMIFS('Base municípios'!$AA:$AA,'Base municípios'!$A:$A,'Base regiões'!$A55,'Base municípios'!$E:$E,'Base regiões'!$B55)</f>
        <v>295</v>
      </c>
      <c r="Z55">
        <f>ROUND(SUMIFS('Base municípios'!$AB:$AB,'Base municípios'!$A:$A,'Base regiões'!$A55,'Base municípios'!$E:$E,'Base regiões'!$B55),0)</f>
        <v>346880</v>
      </c>
      <c r="AA55">
        <f>ROUND(SUMIFS('Base municípios'!$AC:$AC,'Base municípios'!$A:$A,'Base regiões'!$A55,'Base municípios'!$E:$E,'Base regiões'!$B55),0)</f>
        <v>433804</v>
      </c>
      <c r="AB55">
        <f t="shared" si="4"/>
        <v>1175.8599999999999</v>
      </c>
      <c r="AC55">
        <f t="shared" si="5"/>
        <v>1470.52</v>
      </c>
      <c r="AD55">
        <f>ROUND(SUMIFS('Base municípios'!$AF:$AF,'Base municípios'!$A:$A,'Base regiões'!$A55,'Base municípios'!$E:$E,'Base regiões'!$B55),0)</f>
        <v>590</v>
      </c>
      <c r="AE55">
        <f t="shared" si="6"/>
        <v>885</v>
      </c>
      <c r="AF55" s="9">
        <f t="shared" si="7"/>
        <v>0.61</v>
      </c>
    </row>
    <row r="56" spans="1:32" x14ac:dyDescent="0.3">
      <c r="A56">
        <v>2020</v>
      </c>
      <c r="B56" t="s">
        <v>422</v>
      </c>
      <c r="C56">
        <v>9</v>
      </c>
      <c r="D56">
        <f>SUMIFS('Base municípios'!F:F,'Base municípios'!$A:$A,'Base regiões'!$A56,'Base municípios'!$E:$E,'Base regiões'!$B56)</f>
        <v>133787</v>
      </c>
      <c r="K56">
        <f>ROUND(SUMIFS('Base municípios'!O:O,'Base municípios'!$A:$A,'Base regiões'!$A56,'Base municípios'!$E:$E,'Base regiões'!$B56),2)</f>
        <v>2097281.61</v>
      </c>
      <c r="L56" s="2">
        <f t="shared" si="1"/>
        <v>15.68</v>
      </c>
      <c r="M56">
        <f>ROUND(L56*VLOOKUP(A56,IPCA!$D$2:$F$6,3,0),2)</f>
        <v>19.61</v>
      </c>
      <c r="X56">
        <f>SUMIFS('Base municípios'!$Z:$Z,'Base municípios'!$A:$A,'Base regiões'!$A56,'Base municípios'!$E:$E,'Base regiões'!$B56)</f>
        <v>37</v>
      </c>
      <c r="Y56">
        <f>SUMIFS('Base municípios'!$AA:$AA,'Base municípios'!$A:$A,'Base regiões'!$A56,'Base municípios'!$E:$E,'Base regiões'!$B56)</f>
        <v>30</v>
      </c>
      <c r="Z56">
        <f>ROUND(SUMIFS('Base municípios'!$AB:$AB,'Base municípios'!$A:$A,'Base regiões'!$A56,'Base municípios'!$E:$E,'Base regiões'!$B56),0)</f>
        <v>31982</v>
      </c>
      <c r="AA56">
        <f>ROUND(SUMIFS('Base municípios'!$AC:$AC,'Base municípios'!$A:$A,'Base regiões'!$A56,'Base municípios'!$E:$E,'Base regiões'!$B56),0)</f>
        <v>39996</v>
      </c>
      <c r="AB56">
        <f t="shared" si="4"/>
        <v>1066.07</v>
      </c>
      <c r="AC56">
        <f t="shared" si="5"/>
        <v>1333.2</v>
      </c>
      <c r="AD56">
        <f>ROUND(SUMIFS('Base municípios'!$AF:$AF,'Base municípios'!$A:$A,'Base regiões'!$A56,'Base municípios'!$E:$E,'Base regiões'!$B56),0)</f>
        <v>233</v>
      </c>
      <c r="AE56">
        <f t="shared" si="6"/>
        <v>263</v>
      </c>
      <c r="AF56" s="9">
        <f t="shared" si="7"/>
        <v>0.60299999999999998</v>
      </c>
    </row>
    <row r="57" spans="1:32" x14ac:dyDescent="0.3">
      <c r="A57">
        <v>2020</v>
      </c>
      <c r="B57" t="s">
        <v>425</v>
      </c>
      <c r="C57">
        <v>5</v>
      </c>
      <c r="D57">
        <f>SUMIFS('Base municípios'!F:F,'Base municípios'!$A:$A,'Base regiões'!$A57,'Base municípios'!$E:$E,'Base regiões'!$B57)</f>
        <v>377363</v>
      </c>
      <c r="K57">
        <f>ROUND(SUMIFS('Base municípios'!O:O,'Base municípios'!$A:$A,'Base regiões'!$A57,'Base municípios'!$E:$E,'Base regiões'!$B57),2)</f>
        <v>10358495.17</v>
      </c>
      <c r="L57" s="2">
        <f t="shared" si="1"/>
        <v>27.45</v>
      </c>
      <c r="M57">
        <f>ROUND(L57*VLOOKUP(A57,IPCA!$D$2:$F$6,3,0),2)</f>
        <v>34.33</v>
      </c>
      <c r="X57">
        <f>SUMIFS('Base municípios'!$Z:$Z,'Base municípios'!$A:$A,'Base regiões'!$A57,'Base municípios'!$E:$E,'Base regiões'!$B57)</f>
        <v>141</v>
      </c>
      <c r="Y57">
        <f>SUMIFS('Base municípios'!$AA:$AA,'Base municípios'!$A:$A,'Base regiões'!$A57,'Base municípios'!$E:$E,'Base regiões'!$B57)</f>
        <v>297</v>
      </c>
      <c r="Z57">
        <f>ROUND(SUMIFS('Base municípios'!$AB:$AB,'Base municípios'!$A:$A,'Base regiões'!$A57,'Base municípios'!$E:$E,'Base regiões'!$B57),0)</f>
        <v>304005</v>
      </c>
      <c r="AA57">
        <f>ROUND(SUMIFS('Base municípios'!$AC:$AC,'Base municípios'!$A:$A,'Base regiões'!$A57,'Base municípios'!$E:$E,'Base regiões'!$B57),0)</f>
        <v>380184</v>
      </c>
      <c r="AB57">
        <f t="shared" si="4"/>
        <v>1023.59</v>
      </c>
      <c r="AC57">
        <f t="shared" si="5"/>
        <v>1280.08</v>
      </c>
      <c r="AD57">
        <f>ROUND(SUMIFS('Base municípios'!$AF:$AF,'Base municípios'!$A:$A,'Base regiões'!$A57,'Base municípios'!$E:$E,'Base regiões'!$B57),0)</f>
        <v>1011</v>
      </c>
      <c r="AE57">
        <f t="shared" si="6"/>
        <v>1308</v>
      </c>
      <c r="AF57" s="9">
        <f t="shared" si="7"/>
        <v>0.64</v>
      </c>
    </row>
    <row r="58" spans="1:32" x14ac:dyDescent="0.3">
      <c r="A58">
        <v>2019</v>
      </c>
      <c r="B58" t="s">
        <v>418</v>
      </c>
      <c r="C58">
        <v>12</v>
      </c>
      <c r="D58">
        <f>SUMIFS('Base municípios'!F:F,'Base municípios'!$A:$A,'Base regiões'!$A58,'Base municípios'!$E:$E,'Base regiões'!$B58)</f>
        <v>1012526</v>
      </c>
      <c r="K58">
        <f>ROUND(SUMIFS('Base municípios'!O:O,'Base municípios'!$A:$A,'Base regiões'!$A58,'Base municípios'!$E:$E,'Base regiões'!$B58),2)</f>
        <v>20382848.260000002</v>
      </c>
      <c r="L58" s="2">
        <f t="shared" si="1"/>
        <v>20.13</v>
      </c>
      <c r="M58">
        <f>ROUND(L58*VLOOKUP(A58,IPCA!$D$2:$F$6,3,0),2)</f>
        <v>25.71</v>
      </c>
      <c r="X58">
        <f>SUMIFS('Base municípios'!$Z:$Z,'Base municípios'!$A:$A,'Base regiões'!$A58,'Base municípios'!$E:$E,'Base regiões'!$B58)</f>
        <v>333</v>
      </c>
      <c r="Y58">
        <f>SUMIFS('Base municípios'!$AA:$AA,'Base municípios'!$A:$A,'Base regiões'!$A58,'Base municípios'!$E:$E,'Base regiões'!$B58)</f>
        <v>1647</v>
      </c>
      <c r="Z58">
        <f>ROUND(SUMIFS('Base municípios'!$AB:$AB,'Base municípios'!$A:$A,'Base regiões'!$A58,'Base municípios'!$E:$E,'Base regiões'!$B58),0)</f>
        <v>2192393</v>
      </c>
      <c r="AA58">
        <f>ROUND(SUMIFS('Base municípios'!$AC:$AC,'Base municípios'!$A:$A,'Base regiões'!$A58,'Base municípios'!$E:$E,'Base regiões'!$B58),0)</f>
        <v>2800244</v>
      </c>
      <c r="AB58">
        <f t="shared" si="4"/>
        <v>1331.14</v>
      </c>
      <c r="AC58">
        <f t="shared" si="5"/>
        <v>1700.21</v>
      </c>
      <c r="AD58">
        <f>ROUND(SUMIFS('Base municípios'!$AF:$AF,'Base municípios'!$A:$A,'Base regiões'!$A58,'Base municípios'!$E:$E,'Base regiões'!$B58),0)</f>
        <v>3018</v>
      </c>
      <c r="AE58">
        <f t="shared" si="6"/>
        <v>4665</v>
      </c>
      <c r="AF58" s="9">
        <f t="shared" si="7"/>
        <v>0.65</v>
      </c>
    </row>
    <row r="59" spans="1:32" x14ac:dyDescent="0.3">
      <c r="A59">
        <v>2019</v>
      </c>
      <c r="B59" t="s">
        <v>421</v>
      </c>
      <c r="C59">
        <v>10</v>
      </c>
      <c r="D59">
        <f>SUMIFS('Base municípios'!F:F,'Base municípios'!$A:$A,'Base regiões'!$A59,'Base municípios'!$E:$E,'Base regiões'!$B59)</f>
        <v>358444</v>
      </c>
      <c r="K59">
        <f>ROUND(SUMIFS('Base municípios'!O:O,'Base municípios'!$A:$A,'Base regiões'!$A59,'Base municípios'!$E:$E,'Base regiões'!$B59),2)</f>
        <v>9310897.3900000006</v>
      </c>
      <c r="L59" s="2">
        <f t="shared" si="1"/>
        <v>25.98</v>
      </c>
      <c r="M59">
        <f>ROUND(L59*VLOOKUP(A59,IPCA!$D$2:$F$6,3,0),2)</f>
        <v>33.18</v>
      </c>
      <c r="X59">
        <f>SUMIFS('Base municípios'!$Z:$Z,'Base municípios'!$A:$A,'Base regiões'!$A59,'Base municípios'!$E:$E,'Base regiões'!$B59)</f>
        <v>90</v>
      </c>
      <c r="Y59">
        <f>SUMIFS('Base municípios'!$AA:$AA,'Base municípios'!$A:$A,'Base regiões'!$A59,'Base municípios'!$E:$E,'Base regiões'!$B59)</f>
        <v>222</v>
      </c>
      <c r="Z59">
        <f>ROUND(SUMIFS('Base municípios'!$AB:$AB,'Base municípios'!$A:$A,'Base regiões'!$A59,'Base municípios'!$E:$E,'Base regiões'!$B59),0)</f>
        <v>254360</v>
      </c>
      <c r="AA59">
        <f>ROUND(SUMIFS('Base municípios'!$AC:$AC,'Base municípios'!$A:$A,'Base regiões'!$A59,'Base municípios'!$E:$E,'Base regiões'!$B59),0)</f>
        <v>324883</v>
      </c>
      <c r="AB59">
        <f t="shared" si="4"/>
        <v>1145.77</v>
      </c>
      <c r="AC59">
        <f t="shared" si="5"/>
        <v>1463.44</v>
      </c>
      <c r="AD59">
        <f>ROUND(SUMIFS('Base municípios'!$AF:$AF,'Base municípios'!$A:$A,'Base regiões'!$A59,'Base municípios'!$E:$E,'Base regiões'!$B59),0)</f>
        <v>652</v>
      </c>
      <c r="AE59">
        <f t="shared" si="6"/>
        <v>874</v>
      </c>
      <c r="AF59" s="9">
        <f t="shared" si="7"/>
        <v>0.624</v>
      </c>
    </row>
    <row r="60" spans="1:32" x14ac:dyDescent="0.3">
      <c r="A60">
        <v>2019</v>
      </c>
      <c r="B60" t="s">
        <v>427</v>
      </c>
      <c r="C60">
        <v>8</v>
      </c>
      <c r="D60">
        <f>SUMIFS('Base municípios'!F:F,'Base municípios'!$A:$A,'Base regiões'!$A60,'Base municípios'!$E:$E,'Base regiões'!$B60)</f>
        <v>3859454</v>
      </c>
      <c r="K60">
        <f>ROUND(SUMIFS('Base municípios'!O:O,'Base municípios'!$A:$A,'Base regiões'!$A60,'Base municípios'!$E:$E,'Base regiões'!$B60),2)</f>
        <v>103758867.42</v>
      </c>
      <c r="L60" s="2">
        <f t="shared" si="1"/>
        <v>26.88</v>
      </c>
      <c r="M60">
        <f>ROUND(L60*VLOOKUP(A60,IPCA!$D$2:$F$6,3,0),2)</f>
        <v>34.33</v>
      </c>
      <c r="X60">
        <f>SUMIFS('Base municípios'!$Z:$Z,'Base municípios'!$A:$A,'Base regiões'!$A60,'Base municípios'!$E:$E,'Base regiões'!$B60)</f>
        <v>2501</v>
      </c>
      <c r="Y60">
        <f>SUMIFS('Base municípios'!$AA:$AA,'Base municípios'!$A:$A,'Base regiões'!$A60,'Base municípios'!$E:$E,'Base regiões'!$B60)</f>
        <v>18004</v>
      </c>
      <c r="Z60">
        <f>ROUND(SUMIFS('Base municípios'!$AB:$AB,'Base municípios'!$A:$A,'Base regiões'!$A60,'Base municípios'!$E:$E,'Base regiões'!$B60),0)</f>
        <v>34042653</v>
      </c>
      <c r="AA60">
        <f>ROUND(SUMIFS('Base municípios'!$AC:$AC,'Base municípios'!$A:$A,'Base regiões'!$A60,'Base municípios'!$E:$E,'Base regiões'!$B60),0)</f>
        <v>43481133</v>
      </c>
      <c r="AB60">
        <f t="shared" si="4"/>
        <v>1890.84</v>
      </c>
      <c r="AC60">
        <f t="shared" si="5"/>
        <v>2415.08</v>
      </c>
      <c r="AD60">
        <f>ROUND(SUMIFS('Base municípios'!$AF:$AF,'Base municípios'!$A:$A,'Base regiões'!$A60,'Base municípios'!$E:$E,'Base regiões'!$B60),0)</f>
        <v>26306</v>
      </c>
      <c r="AE60">
        <f t="shared" si="6"/>
        <v>44310</v>
      </c>
      <c r="AF60" s="9">
        <f t="shared" si="7"/>
        <v>0.72299999999999998</v>
      </c>
    </row>
    <row r="61" spans="1:32" x14ac:dyDescent="0.3">
      <c r="A61">
        <v>2019</v>
      </c>
      <c r="B61" t="s">
        <v>428</v>
      </c>
      <c r="C61">
        <v>6</v>
      </c>
      <c r="D61">
        <f>SUMIFS('Base municípios'!F:F,'Base municípios'!$A:$A,'Base regiões'!$A61,'Base municípios'!$E:$E,'Base regiões'!$B61)</f>
        <v>202137</v>
      </c>
      <c r="K61">
        <f>ROUND(SUMIFS('Base municípios'!O:O,'Base municípios'!$A:$A,'Base regiões'!$A61,'Base municípios'!$E:$E,'Base regiões'!$B61),2)</f>
        <v>3739905.01</v>
      </c>
      <c r="L61" s="2">
        <f t="shared" si="1"/>
        <v>18.5</v>
      </c>
      <c r="M61">
        <f>ROUND(L61*VLOOKUP(A61,IPCA!$D$2:$F$6,3,0),2)</f>
        <v>23.63</v>
      </c>
      <c r="X61">
        <f>SUMIFS('Base municípios'!$Z:$Z,'Base municípios'!$A:$A,'Base regiões'!$A61,'Base municípios'!$E:$E,'Base regiões'!$B61)</f>
        <v>47</v>
      </c>
      <c r="Y61">
        <f>SUMIFS('Base municípios'!$AA:$AA,'Base municípios'!$A:$A,'Base regiões'!$A61,'Base municípios'!$E:$E,'Base regiões'!$B61)</f>
        <v>208</v>
      </c>
      <c r="Z61">
        <f>ROUND(SUMIFS('Base municípios'!$AB:$AB,'Base municípios'!$A:$A,'Base regiões'!$A61,'Base municípios'!$E:$E,'Base regiões'!$B61),0)</f>
        <v>232639</v>
      </c>
      <c r="AA61">
        <f>ROUND(SUMIFS('Base municípios'!$AC:$AC,'Base municípios'!$A:$A,'Base regiões'!$A61,'Base municípios'!$E:$E,'Base regiões'!$B61),0)</f>
        <v>297139</v>
      </c>
      <c r="AB61">
        <f t="shared" si="4"/>
        <v>1118.46</v>
      </c>
      <c r="AC61">
        <f t="shared" si="5"/>
        <v>1428.55</v>
      </c>
      <c r="AD61">
        <f>ROUND(SUMIFS('Base municípios'!$AF:$AF,'Base municípios'!$A:$A,'Base regiões'!$A61,'Base municípios'!$E:$E,'Base regiões'!$B61),0)</f>
        <v>464</v>
      </c>
      <c r="AE61">
        <f t="shared" si="6"/>
        <v>672</v>
      </c>
      <c r="AF61" s="9">
        <f t="shared" si="7"/>
        <v>0.63900000000000001</v>
      </c>
    </row>
    <row r="62" spans="1:32" x14ac:dyDescent="0.3">
      <c r="A62">
        <v>2019</v>
      </c>
      <c r="B62" t="s">
        <v>420</v>
      </c>
      <c r="C62">
        <v>4</v>
      </c>
      <c r="D62">
        <f>SUMIFS('Base municípios'!F:F,'Base municípios'!$A:$A,'Base regiões'!$A62,'Base municípios'!$E:$E,'Base regiões'!$B62)</f>
        <v>401569</v>
      </c>
      <c r="K62">
        <f>ROUND(SUMIFS('Base municípios'!O:O,'Base municípios'!$A:$A,'Base regiões'!$A62,'Base municípios'!$E:$E,'Base regiões'!$B62),2)</f>
        <v>15459424.050000001</v>
      </c>
      <c r="L62" s="2">
        <f t="shared" si="1"/>
        <v>38.5</v>
      </c>
      <c r="M62">
        <f>ROUND(L62*VLOOKUP(A62,IPCA!$D$2:$F$6,3,0),2)</f>
        <v>49.17</v>
      </c>
      <c r="X62">
        <f>SUMIFS('Base municípios'!$Z:$Z,'Base municípios'!$A:$A,'Base regiões'!$A62,'Base municípios'!$E:$E,'Base regiões'!$B62)</f>
        <v>101</v>
      </c>
      <c r="Y62">
        <f>SUMIFS('Base municípios'!$AA:$AA,'Base municípios'!$A:$A,'Base regiões'!$A62,'Base municípios'!$E:$E,'Base regiões'!$B62)</f>
        <v>146</v>
      </c>
      <c r="Z62">
        <f>ROUND(SUMIFS('Base municípios'!$AB:$AB,'Base municípios'!$A:$A,'Base regiões'!$A62,'Base municípios'!$E:$E,'Base regiões'!$B62),0)</f>
        <v>157058</v>
      </c>
      <c r="AA62">
        <f>ROUND(SUMIFS('Base municípios'!$AC:$AC,'Base municípios'!$A:$A,'Base regiões'!$A62,'Base municípios'!$E:$E,'Base regiões'!$B62),0)</f>
        <v>200603</v>
      </c>
      <c r="AB62">
        <f t="shared" si="4"/>
        <v>1075.74</v>
      </c>
      <c r="AC62">
        <f t="shared" si="5"/>
        <v>1373.99</v>
      </c>
      <c r="AD62">
        <f>ROUND(SUMIFS('Base municípios'!$AF:$AF,'Base municípios'!$A:$A,'Base regiões'!$A62,'Base municípios'!$E:$E,'Base regiões'!$B62),0)</f>
        <v>935</v>
      </c>
      <c r="AE62">
        <f t="shared" si="6"/>
        <v>1081</v>
      </c>
      <c r="AF62" s="9">
        <f t="shared" si="7"/>
        <v>0.60199999999999998</v>
      </c>
    </row>
    <row r="63" spans="1:32" x14ac:dyDescent="0.3">
      <c r="A63">
        <v>2019</v>
      </c>
      <c r="B63" t="s">
        <v>426</v>
      </c>
      <c r="C63">
        <v>3</v>
      </c>
      <c r="D63">
        <f>SUMIFS('Base municípios'!F:F,'Base municípios'!$A:$A,'Base regiões'!$A63,'Base municípios'!$E:$E,'Base regiões'!$B63)</f>
        <v>380064</v>
      </c>
      <c r="K63">
        <f>ROUND(SUMIFS('Base municípios'!O:O,'Base municípios'!$A:$A,'Base regiões'!$A63,'Base municípios'!$E:$E,'Base regiões'!$B63),2)</f>
        <v>11091371.699999999</v>
      </c>
      <c r="L63" s="2">
        <f t="shared" si="1"/>
        <v>29.18</v>
      </c>
      <c r="M63">
        <f>ROUND(L63*VLOOKUP(A63,IPCA!$D$2:$F$6,3,0),2)</f>
        <v>37.270000000000003</v>
      </c>
      <c r="X63">
        <f>SUMIFS('Base municípios'!$Z:$Z,'Base municípios'!$A:$A,'Base regiões'!$A63,'Base municípios'!$E:$E,'Base regiões'!$B63)</f>
        <v>84</v>
      </c>
      <c r="Y63">
        <f>SUMIFS('Base municípios'!$AA:$AA,'Base municípios'!$A:$A,'Base regiões'!$A63,'Base municípios'!$E:$E,'Base regiões'!$B63)</f>
        <v>176</v>
      </c>
      <c r="Z63">
        <f>ROUND(SUMIFS('Base municípios'!$AB:$AB,'Base municípios'!$A:$A,'Base regiões'!$A63,'Base municípios'!$E:$E,'Base regiões'!$B63),0)</f>
        <v>194310</v>
      </c>
      <c r="AA63">
        <f>ROUND(SUMIFS('Base municípios'!$AC:$AC,'Base municípios'!$A:$A,'Base regiões'!$A63,'Base municípios'!$E:$E,'Base regiões'!$B63),0)</f>
        <v>248183</v>
      </c>
      <c r="AB63">
        <f t="shared" si="4"/>
        <v>1104.03</v>
      </c>
      <c r="AC63">
        <f t="shared" si="5"/>
        <v>1410.13</v>
      </c>
      <c r="AD63">
        <f>ROUND(SUMIFS('Base municípios'!$AF:$AF,'Base municípios'!$A:$A,'Base regiões'!$A63,'Base municípios'!$E:$E,'Base regiões'!$B63),0)</f>
        <v>870</v>
      </c>
      <c r="AE63">
        <f t="shared" si="6"/>
        <v>1046</v>
      </c>
      <c r="AF63" s="9">
        <f t="shared" si="7"/>
        <v>0.62</v>
      </c>
    </row>
    <row r="64" spans="1:32" x14ac:dyDescent="0.3">
      <c r="A64">
        <v>2019</v>
      </c>
      <c r="B64" t="s">
        <v>419</v>
      </c>
      <c r="C64">
        <v>2</v>
      </c>
      <c r="D64">
        <f>SUMIFS('Base municípios'!F:F,'Base municípios'!$A:$A,'Base regiões'!$A64,'Base municípios'!$E:$E,'Base regiões'!$B64)</f>
        <v>232391</v>
      </c>
      <c r="K64">
        <f>ROUND(SUMIFS('Base municípios'!O:O,'Base municípios'!$A:$A,'Base regiões'!$A64,'Base municípios'!$E:$E,'Base regiões'!$B64),2)</f>
        <v>5447549.9299999997</v>
      </c>
      <c r="L64" s="2">
        <f t="shared" si="1"/>
        <v>23.44</v>
      </c>
      <c r="M64">
        <f>ROUND(L64*VLOOKUP(A64,IPCA!$D$2:$F$6,3,0),2)</f>
        <v>29.94</v>
      </c>
      <c r="X64">
        <f>SUMIFS('Base municípios'!$Z:$Z,'Base municípios'!$A:$A,'Base regiões'!$A64,'Base municípios'!$E:$E,'Base regiões'!$B64)</f>
        <v>30</v>
      </c>
      <c r="Y64">
        <f>SUMIFS('Base municípios'!$AA:$AA,'Base municípios'!$A:$A,'Base regiões'!$A64,'Base municípios'!$E:$E,'Base regiões'!$B64)</f>
        <v>244</v>
      </c>
      <c r="Z64">
        <f>ROUND(SUMIFS('Base municípios'!$AB:$AB,'Base municípios'!$A:$A,'Base regiões'!$A64,'Base municípios'!$E:$E,'Base regiões'!$B64),0)</f>
        <v>290934</v>
      </c>
      <c r="AA64">
        <f>ROUND(SUMIFS('Base municípios'!$AC:$AC,'Base municípios'!$A:$A,'Base regiões'!$A64,'Base municípios'!$E:$E,'Base regiões'!$B64),0)</f>
        <v>371597</v>
      </c>
      <c r="AB64">
        <f t="shared" si="4"/>
        <v>1192.3499999999999</v>
      </c>
      <c r="AC64">
        <f t="shared" si="5"/>
        <v>1522.94</v>
      </c>
      <c r="AD64">
        <f>ROUND(SUMIFS('Base municípios'!$AF:$AF,'Base municípios'!$A:$A,'Base regiões'!$A64,'Base municípios'!$E:$E,'Base regiões'!$B64),0)</f>
        <v>519</v>
      </c>
      <c r="AE64">
        <f t="shared" si="6"/>
        <v>763</v>
      </c>
      <c r="AF64" s="9">
        <f t="shared" si="7"/>
        <v>0.61499999999999999</v>
      </c>
    </row>
    <row r="65" spans="1:32" x14ac:dyDescent="0.3">
      <c r="A65">
        <v>2019</v>
      </c>
      <c r="B65" t="s">
        <v>432</v>
      </c>
      <c r="C65">
        <v>14</v>
      </c>
      <c r="D65">
        <f>SUMIFS('Base municípios'!F:F,'Base municípios'!$A:$A,'Base regiões'!$A65,'Base municípios'!$E:$E,'Base regiões'!$B65)</f>
        <v>356502</v>
      </c>
      <c r="K65">
        <f>ROUND(SUMIFS('Base municípios'!O:O,'Base municípios'!$A:$A,'Base regiões'!$A65,'Base municípios'!$E:$E,'Base regiões'!$B65),2)</f>
        <v>6066194.2000000002</v>
      </c>
      <c r="L65" s="2">
        <f t="shared" si="1"/>
        <v>17.02</v>
      </c>
      <c r="M65">
        <f>ROUND(L65*VLOOKUP(A65,IPCA!$D$2:$F$6,3,0),2)</f>
        <v>21.74</v>
      </c>
      <c r="X65">
        <f>SUMIFS('Base municípios'!$Z:$Z,'Base municípios'!$A:$A,'Base regiões'!$A65,'Base municípios'!$E:$E,'Base regiões'!$B65)</f>
        <v>113</v>
      </c>
      <c r="Y65">
        <f>SUMIFS('Base municípios'!$AA:$AA,'Base municípios'!$A:$A,'Base regiões'!$A65,'Base municípios'!$E:$E,'Base regiões'!$B65)</f>
        <v>363</v>
      </c>
      <c r="Z65">
        <f>ROUND(SUMIFS('Base municípios'!$AB:$AB,'Base municípios'!$A:$A,'Base regiões'!$A65,'Base municípios'!$E:$E,'Base regiões'!$B65),0)</f>
        <v>365236</v>
      </c>
      <c r="AA65">
        <f>ROUND(SUMIFS('Base municípios'!$AC:$AC,'Base municípios'!$A:$A,'Base regiões'!$A65,'Base municípios'!$E:$E,'Base regiões'!$B65),0)</f>
        <v>466499</v>
      </c>
      <c r="AB65">
        <f t="shared" si="4"/>
        <v>1006.16</v>
      </c>
      <c r="AC65">
        <f t="shared" si="5"/>
        <v>1285.1199999999999</v>
      </c>
      <c r="AD65">
        <f>ROUND(SUMIFS('Base municípios'!$AF:$AF,'Base municípios'!$A:$A,'Base regiões'!$A65,'Base municípios'!$E:$E,'Base regiões'!$B65),0)</f>
        <v>899</v>
      </c>
      <c r="AE65">
        <f t="shared" si="6"/>
        <v>1262</v>
      </c>
      <c r="AF65" s="9">
        <f t="shared" si="7"/>
        <v>0.61599999999999999</v>
      </c>
    </row>
    <row r="66" spans="1:32" x14ac:dyDescent="0.3">
      <c r="A66">
        <v>2019</v>
      </c>
      <c r="B66" t="s">
        <v>430</v>
      </c>
      <c r="C66">
        <v>13</v>
      </c>
      <c r="D66">
        <f>SUMIFS('Base municípios'!F:F,'Base municípios'!$A:$A,'Base regiões'!$A66,'Base municípios'!$E:$E,'Base regiões'!$B66)</f>
        <v>377513</v>
      </c>
      <c r="K66">
        <f>ROUND(SUMIFS('Base municípios'!O:O,'Base municípios'!$A:$A,'Base regiões'!$A66,'Base municípios'!$E:$E,'Base regiões'!$B66),2)</f>
        <v>5494091.8499999996</v>
      </c>
      <c r="L66" s="2">
        <f t="shared" si="1"/>
        <v>14.55</v>
      </c>
      <c r="M66">
        <f>ROUND(L66*VLOOKUP(A66,IPCA!$D$2:$F$6,3,0),2)</f>
        <v>18.579999999999998</v>
      </c>
      <c r="X66">
        <f>SUMIFS('Base municípios'!$Z:$Z,'Base municípios'!$A:$A,'Base regiões'!$A66,'Base municípios'!$E:$E,'Base regiões'!$B66)</f>
        <v>72</v>
      </c>
      <c r="Y66">
        <f>SUMIFS('Base municípios'!$AA:$AA,'Base municípios'!$A:$A,'Base regiões'!$A66,'Base municípios'!$E:$E,'Base regiões'!$B66)</f>
        <v>248</v>
      </c>
      <c r="Z66">
        <f>ROUND(SUMIFS('Base municípios'!$AB:$AB,'Base municípios'!$A:$A,'Base regiões'!$A66,'Base municípios'!$E:$E,'Base regiões'!$B66),0)</f>
        <v>268197</v>
      </c>
      <c r="AA66">
        <f>ROUND(SUMIFS('Base municípios'!$AC:$AC,'Base municípios'!$A:$A,'Base regiões'!$A66,'Base municípios'!$E:$E,'Base regiões'!$B66),0)</f>
        <v>342555</v>
      </c>
      <c r="AB66">
        <f t="shared" si="4"/>
        <v>1081.44</v>
      </c>
      <c r="AC66">
        <f t="shared" si="5"/>
        <v>1381.27</v>
      </c>
      <c r="AD66">
        <f>ROUND(SUMIFS('Base municípios'!$AF:$AF,'Base municípios'!$A:$A,'Base regiões'!$A66,'Base municípios'!$E:$E,'Base regiões'!$B66),0)</f>
        <v>889</v>
      </c>
      <c r="AE66">
        <f t="shared" si="6"/>
        <v>1137</v>
      </c>
      <c r="AF66" s="9">
        <f t="shared" si="7"/>
        <v>0.622</v>
      </c>
    </row>
    <row r="67" spans="1:32" x14ac:dyDescent="0.3">
      <c r="A67">
        <v>2019</v>
      </c>
      <c r="B67" t="s">
        <v>431</v>
      </c>
      <c r="C67">
        <v>1</v>
      </c>
      <c r="D67">
        <f>SUMIFS('Base municípios'!F:F,'Base municípios'!$A:$A,'Base regiões'!$A67,'Base municípios'!$E:$E,'Base regiões'!$B67)</f>
        <v>190053</v>
      </c>
      <c r="K67">
        <f>ROUND(SUMIFS('Base municípios'!O:O,'Base municípios'!$A:$A,'Base regiões'!$A67,'Base municípios'!$E:$E,'Base regiões'!$B67),2)</f>
        <v>3593347.1</v>
      </c>
      <c r="L67" s="2">
        <f t="shared" ref="L67:L71" si="8">ROUND(K67/D67,2)</f>
        <v>18.91</v>
      </c>
      <c r="M67">
        <f>ROUND(L67*VLOOKUP(A67,IPCA!$D$2:$F$6,3,0),2)</f>
        <v>24.15</v>
      </c>
      <c r="X67">
        <f>SUMIFS('Base municípios'!$Z:$Z,'Base municípios'!$A:$A,'Base regiões'!$A67,'Base municípios'!$E:$E,'Base regiões'!$B67)</f>
        <v>44</v>
      </c>
      <c r="Y67">
        <f>SUMIFS('Base municípios'!$AA:$AA,'Base municípios'!$A:$A,'Base regiões'!$A67,'Base municípios'!$E:$E,'Base regiões'!$B67)</f>
        <v>126</v>
      </c>
      <c r="Z67">
        <f>ROUND(SUMIFS('Base municípios'!$AB:$AB,'Base municípios'!$A:$A,'Base regiões'!$A67,'Base municípios'!$E:$E,'Base regiões'!$B67),0)</f>
        <v>134059</v>
      </c>
      <c r="AA67">
        <f>ROUND(SUMIFS('Base municípios'!$AC:$AC,'Base municípios'!$A:$A,'Base regiões'!$A67,'Base municípios'!$E:$E,'Base regiões'!$B67),0)</f>
        <v>171228</v>
      </c>
      <c r="AB67">
        <f t="shared" si="4"/>
        <v>1063.96</v>
      </c>
      <c r="AC67">
        <f t="shared" si="5"/>
        <v>1358.95</v>
      </c>
      <c r="AD67">
        <f>ROUND(SUMIFS('Base municípios'!$AF:$AF,'Base municípios'!$A:$A,'Base regiões'!$A67,'Base municípios'!$E:$E,'Base regiões'!$B67),0)</f>
        <v>356</v>
      </c>
      <c r="AE67">
        <f t="shared" si="6"/>
        <v>482</v>
      </c>
      <c r="AF67" s="9">
        <f t="shared" si="7"/>
        <v>0.59899999999999998</v>
      </c>
    </row>
    <row r="68" spans="1:32" x14ac:dyDescent="0.3">
      <c r="A68">
        <v>2019</v>
      </c>
      <c r="B68" t="s">
        <v>424</v>
      </c>
      <c r="C68">
        <v>7</v>
      </c>
      <c r="D68">
        <f>SUMIFS('Base municípios'!F:F,'Base municípios'!$A:$A,'Base regiões'!$A68,'Base municípios'!$E:$E,'Base regiões'!$B68)</f>
        <v>477374</v>
      </c>
      <c r="K68">
        <f>ROUND(SUMIFS('Base municípios'!O:O,'Base municípios'!$A:$A,'Base regiões'!$A68,'Base municípios'!$E:$E,'Base regiões'!$B68),2)</f>
        <v>20962400.93</v>
      </c>
      <c r="L68" s="2">
        <f t="shared" si="8"/>
        <v>43.91</v>
      </c>
      <c r="M68">
        <f>ROUND(L68*VLOOKUP(A68,IPCA!$D$2:$F$6,3,0),2)</f>
        <v>56.08</v>
      </c>
      <c r="X68">
        <f>SUMIFS('Base municípios'!$Z:$Z,'Base municípios'!$A:$A,'Base regiões'!$A68,'Base municípios'!$E:$E,'Base regiões'!$B68)</f>
        <v>149</v>
      </c>
      <c r="Y68">
        <f>SUMIFS('Base municípios'!$AA:$AA,'Base municípios'!$A:$A,'Base regiões'!$A68,'Base municípios'!$E:$E,'Base regiões'!$B68)</f>
        <v>483</v>
      </c>
      <c r="Z68">
        <f>ROUND(SUMIFS('Base municípios'!$AB:$AB,'Base municípios'!$A:$A,'Base regiões'!$A68,'Base municípios'!$E:$E,'Base regiões'!$B68),0)</f>
        <v>591857</v>
      </c>
      <c r="AA68">
        <f>ROUND(SUMIFS('Base municípios'!$AC:$AC,'Base municípios'!$A:$A,'Base regiões'!$A68,'Base municípios'!$E:$E,'Base regiões'!$B68),0)</f>
        <v>755952</v>
      </c>
      <c r="AB68">
        <f t="shared" si="4"/>
        <v>1225.3800000000001</v>
      </c>
      <c r="AC68">
        <f t="shared" si="5"/>
        <v>1565.12</v>
      </c>
      <c r="AD68">
        <f>ROUND(SUMIFS('Base municípios'!$AF:$AF,'Base municípios'!$A:$A,'Base regiões'!$A68,'Base municípios'!$E:$E,'Base regiões'!$B68),0)</f>
        <v>1499</v>
      </c>
      <c r="AE68">
        <f t="shared" si="6"/>
        <v>1982</v>
      </c>
      <c r="AF68" s="9">
        <f t="shared" si="7"/>
        <v>0.65</v>
      </c>
    </row>
    <row r="69" spans="1:32" x14ac:dyDescent="0.3">
      <c r="A69">
        <v>2019</v>
      </c>
      <c r="B69" t="s">
        <v>429</v>
      </c>
      <c r="C69">
        <v>11</v>
      </c>
      <c r="D69">
        <f>SUMIFS('Base municípios'!F:F,'Base municípios'!$A:$A,'Base regiões'!$A69,'Base municípios'!$E:$E,'Base regiões'!$B69)</f>
        <v>341102</v>
      </c>
      <c r="K69">
        <f>ROUND(SUMIFS('Base municípios'!O:O,'Base municípios'!$A:$A,'Base regiões'!$A69,'Base municípios'!$E:$E,'Base regiões'!$B69),2)</f>
        <v>7462335.5199999996</v>
      </c>
      <c r="L69" s="2">
        <f t="shared" si="8"/>
        <v>21.88</v>
      </c>
      <c r="M69">
        <f>ROUND(L69*VLOOKUP(A69,IPCA!$D$2:$F$6,3,0),2)</f>
        <v>27.95</v>
      </c>
      <c r="X69">
        <f>SUMIFS('Base municípios'!$Z:$Z,'Base municípios'!$A:$A,'Base regiões'!$A69,'Base municípios'!$E:$E,'Base regiões'!$B69)</f>
        <v>94</v>
      </c>
      <c r="Y69">
        <f>SUMIFS('Base municípios'!$AA:$AA,'Base municípios'!$A:$A,'Base regiões'!$A69,'Base municípios'!$E:$E,'Base regiões'!$B69)</f>
        <v>272</v>
      </c>
      <c r="Z69">
        <f>ROUND(SUMIFS('Base municípios'!$AB:$AB,'Base municípios'!$A:$A,'Base regiões'!$A69,'Base municípios'!$E:$E,'Base regiões'!$B69),0)</f>
        <v>329364</v>
      </c>
      <c r="AA69">
        <f>ROUND(SUMIFS('Base municípios'!$AC:$AC,'Base municípios'!$A:$A,'Base regiões'!$A69,'Base municípios'!$E:$E,'Base regiões'!$B69),0)</f>
        <v>420682</v>
      </c>
      <c r="AB69">
        <f t="shared" si="4"/>
        <v>1210.9000000000001</v>
      </c>
      <c r="AC69">
        <f t="shared" si="5"/>
        <v>1546.63</v>
      </c>
      <c r="AD69">
        <f>ROUND(SUMIFS('Base municípios'!$AF:$AF,'Base municípios'!$A:$A,'Base regiões'!$A69,'Base municípios'!$E:$E,'Base regiões'!$B69),0)</f>
        <v>591</v>
      </c>
      <c r="AE69">
        <f t="shared" si="6"/>
        <v>863</v>
      </c>
      <c r="AF69" s="9">
        <f t="shared" si="7"/>
        <v>0.61</v>
      </c>
    </row>
    <row r="70" spans="1:32" x14ac:dyDescent="0.3">
      <c r="A70">
        <v>2019</v>
      </c>
      <c r="B70" t="s">
        <v>422</v>
      </c>
      <c r="C70">
        <v>9</v>
      </c>
      <c r="D70">
        <f>SUMIFS('Base municípios'!F:F,'Base municípios'!$A:$A,'Base regiões'!$A70,'Base municípios'!$E:$E,'Base regiões'!$B70)</f>
        <v>133493</v>
      </c>
      <c r="K70">
        <f>ROUND(SUMIFS('Base municípios'!O:O,'Base municípios'!$A:$A,'Base regiões'!$A70,'Base municípios'!$E:$E,'Base regiões'!$B70),2)</f>
        <v>3205775.16</v>
      </c>
      <c r="L70" s="2">
        <f t="shared" si="8"/>
        <v>24.01</v>
      </c>
      <c r="M70">
        <f>ROUND(L70*VLOOKUP(A70,IPCA!$D$2:$F$6,3,0),2)</f>
        <v>30.67</v>
      </c>
      <c r="X70">
        <f>SUMIFS('Base municípios'!$Z:$Z,'Base municípios'!$A:$A,'Base regiões'!$A70,'Base municípios'!$E:$E,'Base regiões'!$B70)</f>
        <v>30</v>
      </c>
      <c r="Y70">
        <f>SUMIFS('Base municípios'!$AA:$AA,'Base municípios'!$A:$A,'Base regiões'!$A70,'Base municípios'!$E:$E,'Base regiões'!$B70)</f>
        <v>29</v>
      </c>
      <c r="Z70">
        <f>ROUND(SUMIFS('Base municípios'!$AB:$AB,'Base municípios'!$A:$A,'Base regiões'!$A70,'Base municípios'!$E:$E,'Base regiões'!$B70),0)</f>
        <v>30732</v>
      </c>
      <c r="AA70">
        <f>ROUND(SUMIFS('Base municípios'!$AC:$AC,'Base municípios'!$A:$A,'Base regiões'!$A70,'Base municípios'!$E:$E,'Base regiões'!$B70),0)</f>
        <v>39253</v>
      </c>
      <c r="AB70">
        <f t="shared" si="4"/>
        <v>1059.72</v>
      </c>
      <c r="AC70">
        <f t="shared" si="5"/>
        <v>1353.55</v>
      </c>
      <c r="AD70">
        <f>ROUND(SUMIFS('Base municípios'!$AF:$AF,'Base municípios'!$A:$A,'Base regiões'!$A70,'Base municípios'!$E:$E,'Base regiões'!$B70),0)</f>
        <v>233</v>
      </c>
      <c r="AE70">
        <f t="shared" si="6"/>
        <v>262</v>
      </c>
      <c r="AF70" s="9">
        <f t="shared" si="7"/>
        <v>0.60299999999999998</v>
      </c>
    </row>
    <row r="71" spans="1:32" x14ac:dyDescent="0.3">
      <c r="A71">
        <v>2019</v>
      </c>
      <c r="B71" t="s">
        <v>425</v>
      </c>
      <c r="C71">
        <v>5</v>
      </c>
      <c r="D71">
        <f>SUMIFS('Base municípios'!F:F,'Base municípios'!$A:$A,'Base regiões'!$A71,'Base municípios'!$E:$E,'Base regiões'!$B71)</f>
        <v>377134</v>
      </c>
      <c r="K71">
        <f>ROUND(SUMIFS('Base municípios'!O:O,'Base municípios'!$A:$A,'Base regiões'!$A71,'Base municípios'!$E:$E,'Base regiões'!$B71),2)</f>
        <v>10254208.310000001</v>
      </c>
      <c r="L71" s="2">
        <f t="shared" si="8"/>
        <v>27.19</v>
      </c>
      <c r="M71">
        <f>ROUND(L71*VLOOKUP(A71,IPCA!$D$2:$F$6,3,0),2)</f>
        <v>34.729999999999997</v>
      </c>
      <c r="X71">
        <f>SUMIFS('Base municípios'!$Z:$Z,'Base municípios'!$A:$A,'Base regiões'!$A71,'Base municípios'!$E:$E,'Base regiões'!$B71)</f>
        <v>125</v>
      </c>
      <c r="Y71">
        <f>SUMIFS('Base municípios'!$AA:$AA,'Base municípios'!$A:$A,'Base regiões'!$A71,'Base municípios'!$E:$E,'Base regiões'!$B71)</f>
        <v>302</v>
      </c>
      <c r="Z71">
        <f>ROUND(SUMIFS('Base municípios'!$AB:$AB,'Base municípios'!$A:$A,'Base regiões'!$A71,'Base municípios'!$E:$E,'Base regiões'!$B71),0)</f>
        <v>331913</v>
      </c>
      <c r="AA71">
        <f>ROUND(SUMIFS('Base municípios'!$AC:$AC,'Base municípios'!$A:$A,'Base regiões'!$A71,'Base municípios'!$E:$E,'Base regiões'!$B71),0)</f>
        <v>423937</v>
      </c>
      <c r="AB71">
        <f t="shared" si="4"/>
        <v>1099.05</v>
      </c>
      <c r="AC71">
        <f t="shared" si="5"/>
        <v>1403.76</v>
      </c>
      <c r="AD71">
        <f>ROUND(SUMIFS('Base municípios'!$AF:$AF,'Base municípios'!$A:$A,'Base regiões'!$A71,'Base municípios'!$E:$E,'Base regiões'!$B71),0)</f>
        <v>1011</v>
      </c>
      <c r="AE71">
        <f t="shared" si="6"/>
        <v>1313</v>
      </c>
      <c r="AF71" s="9">
        <f t="shared" si="7"/>
        <v>0.64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C244-EA2C-44BD-9487-B189BA8CE80D}">
  <dimension ref="A1:AD13"/>
  <sheetViews>
    <sheetView topLeftCell="U1" workbookViewId="0">
      <selection activeCell="AD3" sqref="AD3:AD6"/>
    </sheetView>
  </sheetViews>
  <sheetFormatPr defaultRowHeight="14.4" x14ac:dyDescent="0.3"/>
  <cols>
    <col min="1" max="1" width="6.88671875" bestFit="1" customWidth="1"/>
    <col min="2" max="2" width="9.77734375" bestFit="1" customWidth="1"/>
    <col min="3" max="3" width="10.44140625" bestFit="1" customWidth="1"/>
    <col min="4" max="4" width="9" bestFit="1" customWidth="1"/>
    <col min="5" max="5" width="20.88671875" bestFit="1" customWidth="1"/>
    <col min="6" max="6" width="25" bestFit="1" customWidth="1"/>
    <col min="7" max="7" width="13.6640625" bestFit="1" customWidth="1"/>
    <col min="8" max="8" width="15.77734375" bestFit="1" customWidth="1"/>
    <col min="9" max="9" width="19.5546875" bestFit="1" customWidth="1"/>
    <col min="10" max="10" width="23.88671875" bestFit="1" customWidth="1"/>
    <col min="11" max="11" width="20.44140625" bestFit="1" customWidth="1"/>
    <col min="12" max="12" width="24.21875" bestFit="1" customWidth="1"/>
    <col min="13" max="13" width="28.5546875" bestFit="1" customWidth="1"/>
    <col min="14" max="14" width="25" bestFit="1" customWidth="1"/>
    <col min="15" max="15" width="22.5546875" bestFit="1" customWidth="1"/>
    <col min="16" max="16" width="25.21875" bestFit="1" customWidth="1"/>
    <col min="17" max="18" width="16" bestFit="1" customWidth="1"/>
    <col min="19" max="19" width="20.33203125" bestFit="1" customWidth="1"/>
    <col min="20" max="20" width="24.44140625" bestFit="1" customWidth="1"/>
    <col min="21" max="21" width="19.6640625" bestFit="1" customWidth="1"/>
    <col min="22" max="22" width="23.77734375" bestFit="1" customWidth="1"/>
    <col min="23" max="23" width="10.88671875" bestFit="1" customWidth="1"/>
    <col min="24" max="24" width="21.44140625" bestFit="1" customWidth="1"/>
    <col min="25" max="25" width="24.44140625" bestFit="1" customWidth="1"/>
    <col min="26" max="26" width="19.6640625" bestFit="1" customWidth="1"/>
    <col min="27" max="27" width="23.77734375" bestFit="1" customWidth="1"/>
    <col min="28" max="28" width="10.88671875" bestFit="1" customWidth="1"/>
  </cols>
  <sheetData>
    <row r="1" spans="1:30" x14ac:dyDescent="0.3">
      <c r="A1" s="1" t="s">
        <v>469</v>
      </c>
      <c r="B1" s="1" t="s">
        <v>396</v>
      </c>
      <c r="C1" s="1" t="s">
        <v>397</v>
      </c>
      <c r="D1" s="1" t="s">
        <v>398</v>
      </c>
      <c r="E1" s="1" t="s">
        <v>399</v>
      </c>
      <c r="F1" s="1" t="s">
        <v>434</v>
      </c>
      <c r="G1" s="1" t="s">
        <v>401</v>
      </c>
      <c r="H1" s="1" t="s">
        <v>433</v>
      </c>
      <c r="I1" s="1" t="s">
        <v>400</v>
      </c>
      <c r="J1" s="1" t="s">
        <v>402</v>
      </c>
      <c r="K1" s="1" t="s">
        <v>545</v>
      </c>
      <c r="L1" s="1" t="s">
        <v>403</v>
      </c>
      <c r="M1" s="1" t="s">
        <v>404</v>
      </c>
      <c r="N1" s="1" t="s">
        <v>470</v>
      </c>
      <c r="O1" s="1" t="s">
        <v>435</v>
      </c>
      <c r="P1" s="1" t="s">
        <v>447</v>
      </c>
      <c r="Q1" s="1" t="s">
        <v>449</v>
      </c>
      <c r="R1" s="1" t="s">
        <v>448</v>
      </c>
      <c r="S1" s="1" t="s">
        <v>441</v>
      </c>
      <c r="T1" s="1" t="s">
        <v>442</v>
      </c>
      <c r="U1" s="1" t="s">
        <v>443</v>
      </c>
      <c r="V1" s="1" t="s">
        <v>405</v>
      </c>
      <c r="W1" s="1" t="s">
        <v>406</v>
      </c>
      <c r="X1" s="1" t="s">
        <v>407</v>
      </c>
      <c r="Y1" s="1" t="s">
        <v>471</v>
      </c>
      <c r="Z1" s="1" t="s">
        <v>408</v>
      </c>
      <c r="AA1" s="1" t="s">
        <v>472</v>
      </c>
      <c r="AB1" s="1" t="s">
        <v>409</v>
      </c>
      <c r="AC1" s="1" t="s">
        <v>410</v>
      </c>
      <c r="AD1" s="1" t="s">
        <v>453</v>
      </c>
    </row>
    <row r="2" spans="1:30" x14ac:dyDescent="0.3">
      <c r="A2">
        <v>2023</v>
      </c>
      <c r="B2">
        <f>SUMIF('Base municípios'!$A:$A,'Base estado'!$A2,'Base municípios'!F:F)</f>
        <v>8828275</v>
      </c>
      <c r="C2">
        <f>SUMIF('Base municípios'!$A:$A,'Base estado'!$A2,'Base municípios'!G:G)</f>
        <v>194</v>
      </c>
      <c r="D2">
        <f>SUMIF('Base municípios'!$A:$A,'Base estado'!$A2,'Base municípios'!H:H)</f>
        <v>238</v>
      </c>
      <c r="E2">
        <f>SUMIF('Base municípios'!$A:$A,'Base estado'!$A2,'Base municípios'!I:I)</f>
        <v>61</v>
      </c>
      <c r="F2">
        <f>SUMIF('Base municípios'!$A:$A,'Base estado'!$A2,'Base municípios'!J:J)</f>
        <v>2970</v>
      </c>
      <c r="G2">
        <f>SUMIF('Base municípios'!$A:$A,'Base estado'!$A2,'Base municípios'!K:K)</f>
        <v>5575.2000000000016</v>
      </c>
      <c r="H2">
        <f>SUMIF('Base municípios'!$A:$A,'Base estado'!$A2,'Base municípios'!L:L)</f>
        <v>1238861</v>
      </c>
      <c r="I2">
        <f>SUMIF('Base municípios'!$A:$A,'Base estado'!$A2,'Base municípios'!M:M)</f>
        <v>785.86000000000035</v>
      </c>
      <c r="J2">
        <f>SUMIF('Base municípios'!$A:$A,'Base estado'!$A2,'Base municípios'!N:N)</f>
        <v>11582.400000000007</v>
      </c>
      <c r="K2">
        <f>ROUND(SUMIF('Base municípios'!$A:$A,'Base estado'!$A2,'Base municípios'!O:O),2)</f>
        <v>477688469.69999999</v>
      </c>
      <c r="M2">
        <f>ROUND(K2/B2,2)</f>
        <v>54.11</v>
      </c>
      <c r="N2">
        <f>ROUND(M2*VLOOKUP(A2,IPCA!$D$2:$F$6,3,0),2)</f>
        <v>54.11</v>
      </c>
      <c r="O2">
        <f>SUMIF('Base municípios'!$A:$A,'Base estado'!$A2,'Base municípios'!S:S)</f>
        <v>1764876</v>
      </c>
      <c r="P2">
        <f>SUMIF('Base municípios'!$A:$A,'Base estado'!$A2,'Base municípios'!T:T)</f>
        <v>98123</v>
      </c>
      <c r="Q2">
        <f>SUMIF('Base municípios'!$A:$A,'Base estado'!$A2,'Base municípios'!U:U)</f>
        <v>1054876</v>
      </c>
      <c r="R2">
        <f>SUMIF('Base municípios'!$A:$A,'Base estado'!$A2,'Base municípios'!V:V)</f>
        <v>77972</v>
      </c>
      <c r="S2">
        <f>SUMIF('Base municípios'!$A:$A,'Base estado'!$A2,'Base municípios'!W:W)</f>
        <v>2571265</v>
      </c>
      <c r="T2">
        <f>SUMIF('Base municípios'!$A:$A,'Base estado'!$A2,'Base municípios'!X:X)</f>
        <v>1521550</v>
      </c>
      <c r="U2">
        <f>SUMIF('Base municípios'!$A:$A,'Base estado'!$A2,'Base municípios'!Y:Y)</f>
        <v>309199</v>
      </c>
      <c r="V2">
        <f>SUMIF('Base municípios'!$A:$A,'Base estado'!$A2,'Base municípios'!Z:Z)</f>
        <v>6120</v>
      </c>
      <c r="W2">
        <f>SUMIF('Base municípios'!$A:$A,'Base estado'!$A2,'Base municípios'!AA:AA)</f>
        <v>29244</v>
      </c>
      <c r="X2">
        <f>ROUND(SUMIF('Base municípios'!$A:$A,'Base estado'!$A2,'Base municípios'!AB:AB),2)</f>
        <v>57695068.009999998</v>
      </c>
      <c r="Y2">
        <f>ROUND(X2*VLOOKUP(A2,IPCA!$D$2:$F$6,3,0),2)</f>
        <v>57695068.009999998</v>
      </c>
      <c r="Z2">
        <f>ROUND(X2/W2,2)</f>
        <v>1972.89</v>
      </c>
      <c r="AA2">
        <f>ROUND(Y2/W2,2)</f>
        <v>1972.89</v>
      </c>
      <c r="AB2">
        <f>SUMIF('Base municípios'!$A:$A,'Base estado'!$A2,'Base municípios'!AF:AF)</f>
        <v>38016</v>
      </c>
      <c r="AC2">
        <f>AB2+W2</f>
        <v>67260</v>
      </c>
      <c r="AD2">
        <v>0.68200000000000005</v>
      </c>
    </row>
    <row r="3" spans="1:30" x14ac:dyDescent="0.3">
      <c r="A3">
        <v>2022</v>
      </c>
      <c r="B3">
        <f>SUMIF('Base municípios'!$A:$A,'Base estado'!$A3,'Base municípios'!F:F)</f>
        <v>8794957</v>
      </c>
      <c r="D3" s="2"/>
      <c r="E3" s="2"/>
      <c r="K3">
        <f>ROUND(SUMIF('Base municípios'!$A:$A,'Base estado'!$A3,'Base municípios'!O:O),2)</f>
        <v>287208744.76999998</v>
      </c>
      <c r="M3">
        <f t="shared" ref="M3:M6" si="0">ROUND(K3/B3,2)</f>
        <v>32.659999999999997</v>
      </c>
      <c r="N3">
        <f>ROUND(M3*VLOOKUP(A3,IPCA!$D$2:$F$6,3,0),2)</f>
        <v>33.69</v>
      </c>
      <c r="V3">
        <f>SUMIF('Base municípios'!$A:$A,'Base estado'!$A3,'Base municípios'!Z:Z)</f>
        <v>2999</v>
      </c>
      <c r="W3">
        <f>SUMIF('Base municípios'!$A:$A,'Base estado'!$A3,'Base municípios'!AA:AA)</f>
        <v>26515</v>
      </c>
      <c r="X3">
        <f>ROUND(SUMIF('Base municípios'!$A:$A,'Base estado'!$A3,'Base municípios'!AB:AB),2)</f>
        <v>53416583.200000003</v>
      </c>
      <c r="Y3">
        <f>ROUND(X3*VLOOKUP(A3,IPCA!$D$2:$F$6,3,0),2)</f>
        <v>55105334.43</v>
      </c>
      <c r="Z3">
        <f t="shared" ref="Z3:Z6" si="1">ROUND(X3/W3,2)</f>
        <v>2014.58</v>
      </c>
      <c r="AA3">
        <f t="shared" ref="AA3:AA6" si="2">ROUND(Y3/W3,2)</f>
        <v>2078.27</v>
      </c>
      <c r="AB3">
        <f>SUMIF('Base municípios'!$A:$A,'Base estado'!$A3,'Base municípios'!AF:AF)</f>
        <v>38242</v>
      </c>
      <c r="AC3">
        <f t="shared" ref="AC3:AC6" si="3">AB3+W3</f>
        <v>64757</v>
      </c>
      <c r="AD3" s="9">
        <f>AD2</f>
        <v>0.68200000000000005</v>
      </c>
    </row>
    <row r="4" spans="1:30" x14ac:dyDescent="0.3">
      <c r="A4">
        <v>2021</v>
      </c>
      <c r="B4">
        <f>SUMIF('Base municípios'!$A:$A,'Base estado'!$A4,'Base municípios'!F:F)</f>
        <v>8762444</v>
      </c>
      <c r="D4" s="2"/>
      <c r="E4" s="2"/>
      <c r="K4">
        <f>ROUND(SUMIF('Base municípios'!$A:$A,'Base estado'!$A4,'Base municípios'!O:O),2)</f>
        <v>188588644.13</v>
      </c>
      <c r="M4">
        <f t="shared" si="0"/>
        <v>21.52</v>
      </c>
      <c r="N4">
        <f>ROUND(M4*VLOOKUP(A4,IPCA!$D$2:$F$6,3,0),2)</f>
        <v>24.84</v>
      </c>
      <c r="V4">
        <f>SUMIF('Base municípios'!$A:$A,'Base estado'!$A4,'Base municípios'!Z:Z)</f>
        <v>4502</v>
      </c>
      <c r="W4">
        <f>SUMIF('Base municípios'!$A:$A,'Base estado'!$A4,'Base municípios'!AA:AA)</f>
        <v>23800</v>
      </c>
      <c r="X4">
        <f>ROUND(SUMIF('Base municípios'!$A:$A,'Base estado'!$A4,'Base municípios'!AB:AB),2)</f>
        <v>41665400.490000002</v>
      </c>
      <c r="Y4">
        <f>ROUND(X4*VLOOKUP(A4,IPCA!$D$2:$F$6,3,0),2)</f>
        <v>48091931.689999998</v>
      </c>
      <c r="Z4">
        <f t="shared" si="1"/>
        <v>1750.65</v>
      </c>
      <c r="AA4">
        <f t="shared" si="2"/>
        <v>2020.67</v>
      </c>
      <c r="AB4">
        <f>SUMIF('Base municípios'!$A:$A,'Base estado'!$A4,'Base municípios'!AF:AF)</f>
        <v>38242</v>
      </c>
      <c r="AC4">
        <f t="shared" si="3"/>
        <v>62042</v>
      </c>
      <c r="AD4" s="9">
        <f t="shared" ref="AD4:AD6" si="4">AD3</f>
        <v>0.68200000000000005</v>
      </c>
    </row>
    <row r="5" spans="1:30" x14ac:dyDescent="0.3">
      <c r="A5">
        <v>2020</v>
      </c>
      <c r="B5">
        <f>SUMIF('Base municípios'!$A:$A,'Base estado'!$A5,'Base municípios'!F:F)</f>
        <v>8730713</v>
      </c>
      <c r="D5" s="2"/>
      <c r="E5" s="2"/>
      <c r="K5">
        <f>ROUND(SUMIF('Base municípios'!$A:$A,'Base estado'!$A5,'Base municípios'!O:O),2)</f>
        <v>272018479.89999998</v>
      </c>
      <c r="M5">
        <f t="shared" si="0"/>
        <v>31.16</v>
      </c>
      <c r="N5">
        <f>ROUND(M5*VLOOKUP(A5,IPCA!$D$2:$F$6,3,0),2)</f>
        <v>38.97</v>
      </c>
      <c r="V5">
        <f>SUMIF('Base municípios'!$A:$A,'Base estado'!$A5,'Base municípios'!Z:Z)</f>
        <v>4232</v>
      </c>
      <c r="W5">
        <f>SUMIF('Base municípios'!$A:$A,'Base estado'!$A5,'Base municípios'!AA:AA)</f>
        <v>21711</v>
      </c>
      <c r="X5">
        <f>ROUND(SUMIF('Base municípios'!$A:$A,'Base estado'!$A5,'Base municípios'!AB:AB),2)</f>
        <v>35952751.049999997</v>
      </c>
      <c r="Y5">
        <f>ROUND(X5*VLOOKUP(A5,IPCA!$D$2:$F$6,3,0),2)</f>
        <v>44962036.020000003</v>
      </c>
      <c r="Z5">
        <f t="shared" si="1"/>
        <v>1655.97</v>
      </c>
      <c r="AA5">
        <f t="shared" si="2"/>
        <v>2070.9299999999998</v>
      </c>
      <c r="AB5">
        <f>SUMIF('Base municípios'!$A:$A,'Base estado'!$A5,'Base municípios'!AF:AF)</f>
        <v>38241</v>
      </c>
      <c r="AC5">
        <f t="shared" si="3"/>
        <v>59952</v>
      </c>
      <c r="AD5" s="9">
        <f t="shared" si="4"/>
        <v>0.68200000000000005</v>
      </c>
    </row>
    <row r="6" spans="1:30" x14ac:dyDescent="0.3">
      <c r="A6">
        <v>2019</v>
      </c>
      <c r="B6">
        <f>SUMIF('Base municípios'!$A:$A,'Base estado'!$A6,'Base municípios'!F:F)</f>
        <v>8699756</v>
      </c>
      <c r="D6" s="2"/>
      <c r="E6" s="2"/>
      <c r="K6">
        <f>ROUND(SUMIF('Base municípios'!$A:$A,'Base estado'!$A6,'Base municípios'!O:O),2)</f>
        <v>226229216.83000001</v>
      </c>
      <c r="M6">
        <f t="shared" si="0"/>
        <v>26</v>
      </c>
      <c r="N6">
        <f>ROUND(M6*VLOOKUP(A6,IPCA!$D$2:$F$6,3,0),2)</f>
        <v>33.21</v>
      </c>
      <c r="V6">
        <f>SUMIF('Base municípios'!$A:$A,'Base estado'!$A6,'Base municípios'!Z:Z)</f>
        <v>3813</v>
      </c>
      <c r="W6">
        <f>SUMIF('Base municípios'!$A:$A,'Base estado'!$A6,'Base municípios'!AA:AA)</f>
        <v>22470</v>
      </c>
      <c r="X6">
        <f>ROUND(SUMIF('Base municípios'!$A:$A,'Base estado'!$A6,'Base municípios'!AB:AB),2)</f>
        <v>39415704.700000003</v>
      </c>
      <c r="Y6">
        <f>ROUND(X6*VLOOKUP(A6,IPCA!$D$2:$F$6,3,0),2)</f>
        <v>50343887.549999997</v>
      </c>
      <c r="Z6">
        <f t="shared" si="1"/>
        <v>1754.15</v>
      </c>
      <c r="AA6">
        <f t="shared" si="2"/>
        <v>2240.4899999999998</v>
      </c>
      <c r="AB6">
        <f>SUMIF('Base municípios'!$A:$A,'Base estado'!$A6,'Base municípios'!AF:AF)</f>
        <v>38242</v>
      </c>
      <c r="AC6">
        <f t="shared" si="3"/>
        <v>60712</v>
      </c>
      <c r="AD6" s="9">
        <f t="shared" si="4"/>
        <v>0.68200000000000005</v>
      </c>
    </row>
    <row r="7" spans="1:30" x14ac:dyDescent="0.3">
      <c r="C7" s="2"/>
      <c r="D7" s="2"/>
      <c r="E7" s="2"/>
    </row>
    <row r="8" spans="1:30" x14ac:dyDescent="0.3">
      <c r="C8" s="2"/>
      <c r="D8" s="2"/>
      <c r="E8" s="2"/>
    </row>
    <row r="9" spans="1:30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1" spans="1:30" x14ac:dyDescent="0.3">
      <c r="C11" s="2"/>
      <c r="D11" s="2"/>
      <c r="E11" s="2"/>
    </row>
    <row r="12" spans="1:30" x14ac:dyDescent="0.3">
      <c r="C12" s="2"/>
      <c r="D12" s="2"/>
      <c r="E12" s="2"/>
    </row>
    <row r="13" spans="1:30" x14ac:dyDescent="0.3">
      <c r="C13" s="2"/>
      <c r="D13" s="2"/>
      <c r="E13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D61D-CF5D-4034-B93C-838CFAB450AE}">
  <dimension ref="A1:J28"/>
  <sheetViews>
    <sheetView workbookViewId="0">
      <selection activeCell="B6" sqref="B6"/>
    </sheetView>
  </sheetViews>
  <sheetFormatPr defaultRowHeight="14.4" x14ac:dyDescent="0.3"/>
  <cols>
    <col min="1" max="1" width="35.5546875" bestFit="1" customWidth="1"/>
    <col min="2" max="2" width="76.6640625" bestFit="1" customWidth="1"/>
  </cols>
  <sheetData>
    <row r="1" spans="1:10" x14ac:dyDescent="0.3">
      <c r="A1" s="1" t="s">
        <v>372</v>
      </c>
      <c r="B1" s="1" t="s">
        <v>384</v>
      </c>
      <c r="C1" s="1" t="s">
        <v>386</v>
      </c>
      <c r="D1" s="1" t="s">
        <v>387</v>
      </c>
      <c r="E1" s="1"/>
      <c r="F1" s="1"/>
      <c r="G1" s="1"/>
      <c r="H1" s="1"/>
      <c r="I1" s="1"/>
      <c r="J1" s="1"/>
    </row>
    <row r="2" spans="1:10" x14ac:dyDescent="0.3">
      <c r="A2" t="e">
        <f>#REF!</f>
        <v>#REF!</v>
      </c>
      <c r="B2" t="s">
        <v>373</v>
      </c>
      <c r="H2" t="e">
        <f>"'"&amp;A2&amp;"': '"&amp;B2&amp;"', "</f>
        <v>#REF!</v>
      </c>
    </row>
    <row r="3" spans="1:10" x14ac:dyDescent="0.3">
      <c r="A3" t="e">
        <f>#REF!</f>
        <v>#REF!</v>
      </c>
      <c r="B3" t="s">
        <v>374</v>
      </c>
      <c r="H3" t="e">
        <f t="shared" ref="H3:H28" si="0">"'"&amp;A3&amp;"': '"&amp;B3&amp;"', "</f>
        <v>#REF!</v>
      </c>
    </row>
    <row r="4" spans="1:10" x14ac:dyDescent="0.3">
      <c r="A4" t="e">
        <f>#REF!</f>
        <v>#REF!</v>
      </c>
      <c r="B4" t="s">
        <v>376</v>
      </c>
      <c r="H4" t="e">
        <f t="shared" si="0"/>
        <v>#REF!</v>
      </c>
    </row>
    <row r="5" spans="1:10" x14ac:dyDescent="0.3">
      <c r="A5" t="e">
        <f>#REF!</f>
        <v>#REF!</v>
      </c>
      <c r="B5" t="s">
        <v>446</v>
      </c>
      <c r="D5" t="s">
        <v>393</v>
      </c>
      <c r="H5" t="e">
        <f t="shared" si="0"/>
        <v>#REF!</v>
      </c>
    </row>
    <row r="6" spans="1:10" x14ac:dyDescent="0.3">
      <c r="A6" t="e">
        <f>#REF!</f>
        <v>#REF!</v>
      </c>
      <c r="B6" t="s">
        <v>375</v>
      </c>
      <c r="C6">
        <v>2022</v>
      </c>
      <c r="D6" t="s">
        <v>394</v>
      </c>
      <c r="H6" t="e">
        <f t="shared" si="0"/>
        <v>#REF!</v>
      </c>
    </row>
    <row r="7" spans="1:10" x14ac:dyDescent="0.3">
      <c r="A7" t="e">
        <f>#REF!</f>
        <v>#REF!</v>
      </c>
      <c r="B7" t="s">
        <v>377</v>
      </c>
      <c r="C7">
        <v>2022</v>
      </c>
      <c r="D7" t="s">
        <v>393</v>
      </c>
      <c r="H7" t="e">
        <f t="shared" si="0"/>
        <v>#REF!</v>
      </c>
    </row>
    <row r="8" spans="1:10" x14ac:dyDescent="0.3">
      <c r="A8" t="e">
        <f>#REF!</f>
        <v>#REF!</v>
      </c>
      <c r="B8" t="s">
        <v>378</v>
      </c>
      <c r="C8">
        <v>2022</v>
      </c>
      <c r="D8" t="s">
        <v>393</v>
      </c>
      <c r="H8" t="e">
        <f t="shared" si="0"/>
        <v>#REF!</v>
      </c>
    </row>
    <row r="9" spans="1:10" x14ac:dyDescent="0.3">
      <c r="A9" t="e">
        <f>#REF!</f>
        <v>#REF!</v>
      </c>
      <c r="B9" t="s">
        <v>379</v>
      </c>
      <c r="C9">
        <v>2022</v>
      </c>
      <c r="D9" t="s">
        <v>393</v>
      </c>
      <c r="H9" t="e">
        <f t="shared" si="0"/>
        <v>#REF!</v>
      </c>
    </row>
    <row r="10" spans="1:10" x14ac:dyDescent="0.3">
      <c r="A10" t="e">
        <f>#REF!</f>
        <v>#REF!</v>
      </c>
      <c r="B10" t="s">
        <v>436</v>
      </c>
      <c r="C10">
        <v>2023</v>
      </c>
      <c r="D10" t="s">
        <v>388</v>
      </c>
      <c r="H10" t="e">
        <f t="shared" si="0"/>
        <v>#REF!</v>
      </c>
    </row>
    <row r="11" spans="1:10" x14ac:dyDescent="0.3">
      <c r="A11" t="e">
        <f>#REF!</f>
        <v>#REF!</v>
      </c>
      <c r="B11" t="s">
        <v>380</v>
      </c>
      <c r="C11">
        <v>2023</v>
      </c>
      <c r="D11" t="s">
        <v>388</v>
      </c>
      <c r="H11" t="e">
        <f t="shared" si="0"/>
        <v>#REF!</v>
      </c>
    </row>
    <row r="12" spans="1:10" x14ac:dyDescent="0.3">
      <c r="A12" t="e">
        <f>#REF!</f>
        <v>#REF!</v>
      </c>
      <c r="B12" t="s">
        <v>437</v>
      </c>
      <c r="C12">
        <v>2021</v>
      </c>
      <c r="D12" t="s">
        <v>389</v>
      </c>
      <c r="H12" t="e">
        <f t="shared" si="0"/>
        <v>#REF!</v>
      </c>
    </row>
    <row r="13" spans="1:10" x14ac:dyDescent="0.3">
      <c r="A13" t="e">
        <f>#REF!</f>
        <v>#REF!</v>
      </c>
      <c r="B13" t="s">
        <v>381</v>
      </c>
      <c r="C13">
        <v>2021</v>
      </c>
      <c r="D13" t="s">
        <v>389</v>
      </c>
      <c r="H13" t="e">
        <f t="shared" si="0"/>
        <v>#REF!</v>
      </c>
    </row>
    <row r="14" spans="1:10" x14ac:dyDescent="0.3">
      <c r="A14" t="e">
        <f>#REF!</f>
        <v>#REF!</v>
      </c>
      <c r="B14" t="s">
        <v>382</v>
      </c>
      <c r="C14">
        <v>2021</v>
      </c>
      <c r="D14" t="s">
        <v>389</v>
      </c>
      <c r="H14" t="e">
        <f t="shared" si="0"/>
        <v>#REF!</v>
      </c>
    </row>
    <row r="15" spans="1:10" x14ac:dyDescent="0.3">
      <c r="A15" t="e">
        <f>#REF!</f>
        <v>#REF!</v>
      </c>
      <c r="B15" t="s">
        <v>186</v>
      </c>
      <c r="C15">
        <v>2023</v>
      </c>
      <c r="D15" t="s">
        <v>392</v>
      </c>
      <c r="H15" t="e">
        <f t="shared" si="0"/>
        <v>#REF!</v>
      </c>
    </row>
    <row r="16" spans="1:10" x14ac:dyDescent="0.3">
      <c r="A16" t="e">
        <f>#REF!</f>
        <v>#REF!</v>
      </c>
      <c r="B16" t="s">
        <v>383</v>
      </c>
      <c r="C16">
        <v>2023</v>
      </c>
      <c r="D16" t="s">
        <v>392</v>
      </c>
      <c r="H16" t="e">
        <f t="shared" si="0"/>
        <v>#REF!</v>
      </c>
    </row>
    <row r="17" spans="1:8" x14ac:dyDescent="0.3">
      <c r="A17" t="e">
        <f>#REF!</f>
        <v>#REF!</v>
      </c>
      <c r="B17" t="s">
        <v>438</v>
      </c>
      <c r="C17">
        <v>2022</v>
      </c>
      <c r="H17" t="e">
        <f t="shared" si="0"/>
        <v>#REF!</v>
      </c>
    </row>
    <row r="18" spans="1:8" x14ac:dyDescent="0.3">
      <c r="A18" t="e">
        <f>#REF!</f>
        <v>#REF!</v>
      </c>
      <c r="B18" t="s">
        <v>439</v>
      </c>
      <c r="C18">
        <v>2022</v>
      </c>
      <c r="D18" t="s">
        <v>395</v>
      </c>
      <c r="H18" t="e">
        <f t="shared" si="0"/>
        <v>#REF!</v>
      </c>
    </row>
    <row r="19" spans="1:8" x14ac:dyDescent="0.3">
      <c r="A19" t="e">
        <f>#REF!</f>
        <v>#REF!</v>
      </c>
      <c r="B19" t="s">
        <v>440</v>
      </c>
      <c r="C19">
        <v>2022</v>
      </c>
      <c r="D19" t="s">
        <v>395</v>
      </c>
      <c r="H19" t="e">
        <f t="shared" si="0"/>
        <v>#REF!</v>
      </c>
    </row>
    <row r="20" spans="1:8" x14ac:dyDescent="0.3">
      <c r="A20" t="e">
        <f>#REF!</f>
        <v>#REF!</v>
      </c>
      <c r="B20" t="s">
        <v>444</v>
      </c>
      <c r="C20">
        <v>2017</v>
      </c>
      <c r="D20" t="s">
        <v>395</v>
      </c>
      <c r="H20" t="e">
        <f t="shared" si="0"/>
        <v>#REF!</v>
      </c>
    </row>
    <row r="21" spans="1:8" x14ac:dyDescent="0.3">
      <c r="A21" t="e">
        <f>#REF!</f>
        <v>#REF!</v>
      </c>
      <c r="B21" t="s">
        <v>445</v>
      </c>
      <c r="C21">
        <v>2017</v>
      </c>
      <c r="D21" t="s">
        <v>395</v>
      </c>
      <c r="H21" t="e">
        <f t="shared" si="0"/>
        <v>#REF!</v>
      </c>
    </row>
    <row r="22" spans="1:8" x14ac:dyDescent="0.3">
      <c r="A22" t="e">
        <f>#REF!</f>
        <v>#REF!</v>
      </c>
      <c r="B22" t="s">
        <v>385</v>
      </c>
      <c r="C22">
        <v>2017</v>
      </c>
      <c r="D22" t="s">
        <v>395</v>
      </c>
      <c r="H22" t="e">
        <f t="shared" si="0"/>
        <v>#REF!</v>
      </c>
    </row>
    <row r="23" spans="1:8" x14ac:dyDescent="0.3">
      <c r="A23" t="e">
        <f>#REF!</f>
        <v>#REF!</v>
      </c>
      <c r="B23" t="s">
        <v>411</v>
      </c>
      <c r="C23">
        <v>2023</v>
      </c>
      <c r="D23" t="s">
        <v>390</v>
      </c>
      <c r="H23" t="e">
        <f t="shared" si="0"/>
        <v>#REF!</v>
      </c>
    </row>
    <row r="24" spans="1:8" x14ac:dyDescent="0.3">
      <c r="A24" t="e">
        <f>#REF!</f>
        <v>#REF!</v>
      </c>
      <c r="B24" t="s">
        <v>414</v>
      </c>
      <c r="C24">
        <v>2023</v>
      </c>
      <c r="D24" t="s">
        <v>390</v>
      </c>
      <c r="H24" t="e">
        <f t="shared" si="0"/>
        <v>#REF!</v>
      </c>
    </row>
    <row r="25" spans="1:8" x14ac:dyDescent="0.3">
      <c r="A25" t="e">
        <f>#REF!</f>
        <v>#REF!</v>
      </c>
      <c r="B25" t="s">
        <v>412</v>
      </c>
      <c r="C25">
        <v>2023</v>
      </c>
      <c r="D25" t="s">
        <v>390</v>
      </c>
      <c r="H25" t="e">
        <f t="shared" si="0"/>
        <v>#REF!</v>
      </c>
    </row>
    <row r="26" spans="1:8" x14ac:dyDescent="0.3">
      <c r="A26" t="e">
        <f>#REF!</f>
        <v>#REF!</v>
      </c>
      <c r="B26" t="s">
        <v>413</v>
      </c>
      <c r="C26">
        <v>2023</v>
      </c>
      <c r="D26" t="s">
        <v>390</v>
      </c>
      <c r="H26" t="e">
        <f t="shared" si="0"/>
        <v>#REF!</v>
      </c>
    </row>
    <row r="27" spans="1:8" x14ac:dyDescent="0.3">
      <c r="A27" t="e">
        <f>#REF!</f>
        <v>#REF!</v>
      </c>
      <c r="B27" t="s">
        <v>415</v>
      </c>
      <c r="C27">
        <v>2023</v>
      </c>
      <c r="D27" t="s">
        <v>391</v>
      </c>
      <c r="H27" t="e">
        <f t="shared" si="0"/>
        <v>#REF!</v>
      </c>
    </row>
    <row r="28" spans="1:8" x14ac:dyDescent="0.3">
      <c r="A28" t="e">
        <f>#REF!</f>
        <v>#REF!</v>
      </c>
      <c r="B28" t="s">
        <v>416</v>
      </c>
      <c r="C28">
        <v>2023</v>
      </c>
      <c r="D28" t="s">
        <v>391</v>
      </c>
      <c r="H28" t="e">
        <f t="shared" si="0"/>
        <v>#REF!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3A54-899F-4D33-83FF-AB9328BCD3AC}">
  <dimension ref="A1:F70"/>
  <sheetViews>
    <sheetView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" sqref="G4"/>
    </sheetView>
  </sheetViews>
  <sheetFormatPr defaultRowHeight="14.4" x14ac:dyDescent="0.3"/>
  <sheetData>
    <row r="1" spans="1:6" x14ac:dyDescent="0.3">
      <c r="B1" t="s">
        <v>542</v>
      </c>
      <c r="E1" t="s">
        <v>543</v>
      </c>
      <c r="F1" t="s">
        <v>544</v>
      </c>
    </row>
    <row r="2" spans="1:6" ht="15" thickBot="1" x14ac:dyDescent="0.35">
      <c r="A2" s="3" t="s">
        <v>473</v>
      </c>
      <c r="B2" s="4">
        <v>5100.6099999999997</v>
      </c>
      <c r="D2">
        <v>2019</v>
      </c>
      <c r="E2">
        <v>1</v>
      </c>
      <c r="F2">
        <f>$E$6/E2</f>
        <v>1.2772545341917467</v>
      </c>
    </row>
    <row r="3" spans="1:6" ht="15" thickBot="1" x14ac:dyDescent="0.35">
      <c r="A3" s="5" t="s">
        <v>474</v>
      </c>
      <c r="B3" s="6">
        <v>5116.93</v>
      </c>
      <c r="D3">
        <v>2020</v>
      </c>
      <c r="E3">
        <f>B20/$B$8</f>
        <v>1.0213241738536745</v>
      </c>
      <c r="F3">
        <f>$E$6/E3</f>
        <v>1.2505868037690642</v>
      </c>
    </row>
    <row r="4" spans="1:6" ht="15" thickBot="1" x14ac:dyDescent="0.35">
      <c r="A4" s="3" t="s">
        <v>475</v>
      </c>
      <c r="B4" s="4">
        <v>5138.93</v>
      </c>
      <c r="D4">
        <v>2021</v>
      </c>
      <c r="E4">
        <f>B32/$B$8</f>
        <v>1.1065748417323995</v>
      </c>
      <c r="F4">
        <f>$E$6/E4</f>
        <v>1.1542414358455317</v>
      </c>
    </row>
    <row r="5" spans="1:6" ht="15" thickBot="1" x14ac:dyDescent="0.35">
      <c r="A5" s="5" t="s">
        <v>476</v>
      </c>
      <c r="B5" s="6">
        <v>5177.47</v>
      </c>
      <c r="D5">
        <v>2022</v>
      </c>
      <c r="E5">
        <f>B44/$B$8</f>
        <v>1.2381119504743712</v>
      </c>
      <c r="F5">
        <f>$E$6/E5</f>
        <v>1.0316147370214612</v>
      </c>
    </row>
    <row r="6" spans="1:6" ht="15" thickBot="1" x14ac:dyDescent="0.35">
      <c r="A6" s="3" t="s">
        <v>477</v>
      </c>
      <c r="B6" s="4">
        <v>5206.9799999999996</v>
      </c>
      <c r="D6">
        <v>2023</v>
      </c>
      <c r="E6">
        <f>B56/$B$8</f>
        <v>1.2772545341917467</v>
      </c>
      <c r="F6">
        <f>$E$6/E6</f>
        <v>1</v>
      </c>
    </row>
    <row r="7" spans="1:6" ht="15" thickBot="1" x14ac:dyDescent="0.35">
      <c r="A7" s="5" t="s">
        <v>478</v>
      </c>
      <c r="B7" s="6">
        <v>5213.75</v>
      </c>
    </row>
    <row r="8" spans="1:6" ht="15" thickBot="1" x14ac:dyDescent="0.35">
      <c r="A8" s="3" t="s">
        <v>479</v>
      </c>
      <c r="B8" s="4">
        <v>5214.2700000000004</v>
      </c>
    </row>
    <row r="9" spans="1:6" ht="15" thickBot="1" x14ac:dyDescent="0.35">
      <c r="A9" s="5" t="s">
        <v>480</v>
      </c>
      <c r="B9" s="6">
        <v>5224.18</v>
      </c>
    </row>
    <row r="10" spans="1:6" ht="15" thickBot="1" x14ac:dyDescent="0.35">
      <c r="A10" s="3" t="s">
        <v>481</v>
      </c>
      <c r="B10" s="4">
        <v>5229.93</v>
      </c>
    </row>
    <row r="11" spans="1:6" ht="15" thickBot="1" x14ac:dyDescent="0.35">
      <c r="A11" s="5" t="s">
        <v>482</v>
      </c>
      <c r="B11" s="6">
        <v>5227.84</v>
      </c>
    </row>
    <row r="12" spans="1:6" ht="15" thickBot="1" x14ac:dyDescent="0.35">
      <c r="A12" s="3" t="s">
        <v>483</v>
      </c>
      <c r="B12" s="4">
        <v>5233.07</v>
      </c>
    </row>
    <row r="13" spans="1:6" ht="15" thickBot="1" x14ac:dyDescent="0.35">
      <c r="A13" s="5" t="s">
        <v>484</v>
      </c>
      <c r="B13" s="6">
        <v>5259.76</v>
      </c>
    </row>
    <row r="14" spans="1:6" ht="15" thickBot="1" x14ac:dyDescent="0.35">
      <c r="A14" s="3" t="s">
        <v>485</v>
      </c>
      <c r="B14" s="4">
        <v>5320.25</v>
      </c>
    </row>
    <row r="15" spans="1:6" ht="15" thickBot="1" x14ac:dyDescent="0.35">
      <c r="A15" s="5" t="s">
        <v>486</v>
      </c>
      <c r="B15" s="6">
        <v>5331.42</v>
      </c>
    </row>
    <row r="16" spans="1:6" ht="15" thickBot="1" x14ac:dyDescent="0.35">
      <c r="A16" s="3" t="s">
        <v>487</v>
      </c>
      <c r="B16" s="4">
        <v>5344.75</v>
      </c>
    </row>
    <row r="17" spans="1:2" ht="15" thickBot="1" x14ac:dyDescent="0.35">
      <c r="A17" s="5" t="s">
        <v>488</v>
      </c>
      <c r="B17" s="6">
        <v>5348.49</v>
      </c>
    </row>
    <row r="18" spans="1:2" ht="15" thickBot="1" x14ac:dyDescent="0.35">
      <c r="A18" s="3" t="s">
        <v>489</v>
      </c>
      <c r="B18" s="4">
        <v>5331.91</v>
      </c>
    </row>
    <row r="19" spans="1:2" ht="15" thickBot="1" x14ac:dyDescent="0.35">
      <c r="A19" s="5" t="s">
        <v>490</v>
      </c>
      <c r="B19" s="6">
        <v>5311.65</v>
      </c>
    </row>
    <row r="20" spans="1:2" ht="15" thickBot="1" x14ac:dyDescent="0.35">
      <c r="A20" s="3" t="s">
        <v>491</v>
      </c>
      <c r="B20" s="4">
        <v>5325.46</v>
      </c>
    </row>
    <row r="21" spans="1:2" ht="15" thickBot="1" x14ac:dyDescent="0.35">
      <c r="A21" s="5" t="s">
        <v>492</v>
      </c>
      <c r="B21" s="6">
        <v>5344.63</v>
      </c>
    </row>
    <row r="22" spans="1:2" ht="15" thickBot="1" x14ac:dyDescent="0.35">
      <c r="A22" s="3" t="s">
        <v>493</v>
      </c>
      <c r="B22" s="4">
        <v>5357.46</v>
      </c>
    </row>
    <row r="23" spans="1:2" ht="15" thickBot="1" x14ac:dyDescent="0.35">
      <c r="A23" s="5" t="s">
        <v>494</v>
      </c>
      <c r="B23" s="6">
        <v>5391.75</v>
      </c>
    </row>
    <row r="24" spans="1:2" ht="15" thickBot="1" x14ac:dyDescent="0.35">
      <c r="A24" s="3" t="s">
        <v>495</v>
      </c>
      <c r="B24" s="4">
        <v>5438.12</v>
      </c>
    </row>
    <row r="25" spans="1:2" ht="15" thickBot="1" x14ac:dyDescent="0.35">
      <c r="A25" s="5" t="s">
        <v>496</v>
      </c>
      <c r="B25" s="6">
        <v>5486.52</v>
      </c>
    </row>
    <row r="26" spans="1:2" ht="15" thickBot="1" x14ac:dyDescent="0.35">
      <c r="A26" s="3" t="s">
        <v>497</v>
      </c>
      <c r="B26" s="4">
        <v>5560.59</v>
      </c>
    </row>
    <row r="27" spans="1:2" ht="15" thickBot="1" x14ac:dyDescent="0.35">
      <c r="A27" s="5" t="s">
        <v>498</v>
      </c>
      <c r="B27" s="6">
        <v>5574.49</v>
      </c>
    </row>
    <row r="28" spans="1:2" ht="15" thickBot="1" x14ac:dyDescent="0.35">
      <c r="A28" s="3" t="s">
        <v>499</v>
      </c>
      <c r="B28" s="4">
        <v>5622.43</v>
      </c>
    </row>
    <row r="29" spans="1:2" ht="15" thickBot="1" x14ac:dyDescent="0.35">
      <c r="A29" s="5" t="s">
        <v>500</v>
      </c>
      <c r="B29" s="6">
        <v>5674.72</v>
      </c>
    </row>
    <row r="30" spans="1:2" ht="15" thickBot="1" x14ac:dyDescent="0.35">
      <c r="A30" s="3" t="s">
        <v>501</v>
      </c>
      <c r="B30" s="4">
        <v>5692.31</v>
      </c>
    </row>
    <row r="31" spans="1:2" ht="15" thickBot="1" x14ac:dyDescent="0.35">
      <c r="A31" s="5" t="s">
        <v>502</v>
      </c>
      <c r="B31" s="6">
        <v>5739.56</v>
      </c>
    </row>
    <row r="32" spans="1:2" ht="15" thickBot="1" x14ac:dyDescent="0.35">
      <c r="A32" s="3" t="s">
        <v>503</v>
      </c>
      <c r="B32" s="4">
        <v>5769.98</v>
      </c>
    </row>
    <row r="33" spans="1:2" ht="15" thickBot="1" x14ac:dyDescent="0.35">
      <c r="A33" s="5" t="s">
        <v>504</v>
      </c>
      <c r="B33" s="6">
        <v>5825.37</v>
      </c>
    </row>
    <row r="34" spans="1:2" ht="15" thickBot="1" x14ac:dyDescent="0.35">
      <c r="A34" s="3" t="s">
        <v>505</v>
      </c>
      <c r="B34" s="4">
        <v>5876.05</v>
      </c>
    </row>
    <row r="35" spans="1:2" ht="15" thickBot="1" x14ac:dyDescent="0.35">
      <c r="A35" s="5" t="s">
        <v>506</v>
      </c>
      <c r="B35" s="6">
        <v>5944.21</v>
      </c>
    </row>
    <row r="36" spans="1:2" ht="15" thickBot="1" x14ac:dyDescent="0.35">
      <c r="A36" s="3" t="s">
        <v>507</v>
      </c>
      <c r="B36" s="4">
        <v>6018.51</v>
      </c>
    </row>
    <row r="37" spans="1:2" ht="15" thickBot="1" x14ac:dyDescent="0.35">
      <c r="A37" s="5" t="s">
        <v>508</v>
      </c>
      <c r="B37" s="6">
        <v>6075.69</v>
      </c>
    </row>
    <row r="38" spans="1:2" ht="15" thickBot="1" x14ac:dyDescent="0.35">
      <c r="A38" s="3" t="s">
        <v>509</v>
      </c>
      <c r="B38" s="4">
        <v>6120.04</v>
      </c>
    </row>
    <row r="39" spans="1:2" ht="15" thickBot="1" x14ac:dyDescent="0.35">
      <c r="A39" s="5" t="s">
        <v>510</v>
      </c>
      <c r="B39" s="6">
        <v>6153.09</v>
      </c>
    </row>
    <row r="40" spans="1:2" ht="15" thickBot="1" x14ac:dyDescent="0.35">
      <c r="A40" s="3" t="s">
        <v>511</v>
      </c>
      <c r="B40" s="4">
        <v>6215.24</v>
      </c>
    </row>
    <row r="41" spans="1:2" ht="15" thickBot="1" x14ac:dyDescent="0.35">
      <c r="A41" s="5" t="s">
        <v>512</v>
      </c>
      <c r="B41" s="6">
        <v>6315.93</v>
      </c>
    </row>
    <row r="42" spans="1:2" ht="15" thickBot="1" x14ac:dyDescent="0.35">
      <c r="A42" s="3" t="s">
        <v>513</v>
      </c>
      <c r="B42" s="4">
        <v>6382.88</v>
      </c>
    </row>
    <row r="43" spans="1:2" ht="15" thickBot="1" x14ac:dyDescent="0.35">
      <c r="A43" s="5" t="s">
        <v>514</v>
      </c>
      <c r="B43" s="6">
        <v>6412.88</v>
      </c>
    </row>
    <row r="44" spans="1:2" ht="15" thickBot="1" x14ac:dyDescent="0.35">
      <c r="A44" s="3" t="s">
        <v>515</v>
      </c>
      <c r="B44" s="4">
        <v>6455.85</v>
      </c>
    </row>
    <row r="45" spans="1:2" ht="15" thickBot="1" x14ac:dyDescent="0.35">
      <c r="A45" s="5" t="s">
        <v>516</v>
      </c>
      <c r="B45" s="6">
        <v>6411.95</v>
      </c>
    </row>
    <row r="46" spans="1:2" ht="15" thickBot="1" x14ac:dyDescent="0.35">
      <c r="A46" s="3" t="s">
        <v>517</v>
      </c>
      <c r="B46" s="4">
        <v>6388.87</v>
      </c>
    </row>
    <row r="47" spans="1:2" ht="15" thickBot="1" x14ac:dyDescent="0.35">
      <c r="A47" s="5" t="s">
        <v>518</v>
      </c>
      <c r="B47" s="6">
        <v>6370.34</v>
      </c>
    </row>
    <row r="48" spans="1:2" ht="15" thickBot="1" x14ac:dyDescent="0.35">
      <c r="A48" s="3" t="s">
        <v>519</v>
      </c>
      <c r="B48" s="4">
        <v>6407.93</v>
      </c>
    </row>
    <row r="49" spans="1:2" ht="15" thickBot="1" x14ac:dyDescent="0.35">
      <c r="A49" s="5" t="s">
        <v>520</v>
      </c>
      <c r="B49" s="6">
        <v>6434.2</v>
      </c>
    </row>
    <row r="50" spans="1:2" ht="15" thickBot="1" x14ac:dyDescent="0.35">
      <c r="A50" s="3" t="s">
        <v>521</v>
      </c>
      <c r="B50" s="4">
        <v>6474.09</v>
      </c>
    </row>
    <row r="51" spans="1:2" ht="15" thickBot="1" x14ac:dyDescent="0.35">
      <c r="A51" s="5" t="s">
        <v>522</v>
      </c>
      <c r="B51" s="6">
        <v>6508.4</v>
      </c>
    </row>
    <row r="52" spans="1:2" ht="15" thickBot="1" x14ac:dyDescent="0.35">
      <c r="A52" s="3" t="s">
        <v>523</v>
      </c>
      <c r="B52" s="4">
        <v>6563.07</v>
      </c>
    </row>
    <row r="53" spans="1:2" ht="15" thickBot="1" x14ac:dyDescent="0.35">
      <c r="A53" s="5" t="s">
        <v>524</v>
      </c>
      <c r="B53" s="6">
        <v>6609.67</v>
      </c>
    </row>
    <row r="54" spans="1:2" ht="15" thickBot="1" x14ac:dyDescent="0.35">
      <c r="A54" s="3" t="s">
        <v>525</v>
      </c>
      <c r="B54" s="4">
        <v>6649.99</v>
      </c>
    </row>
    <row r="55" spans="1:2" ht="15" thickBot="1" x14ac:dyDescent="0.35">
      <c r="A55" s="5" t="s">
        <v>526</v>
      </c>
      <c r="B55" s="6">
        <v>6665.28</v>
      </c>
    </row>
    <row r="56" spans="1:2" ht="15" thickBot="1" x14ac:dyDescent="0.35">
      <c r="A56" s="3" t="s">
        <v>527</v>
      </c>
      <c r="B56" s="4">
        <v>6659.95</v>
      </c>
    </row>
    <row r="57" spans="1:2" ht="15" thickBot="1" x14ac:dyDescent="0.35">
      <c r="A57" s="5" t="s">
        <v>528</v>
      </c>
      <c r="B57" s="6">
        <v>6667.94</v>
      </c>
    </row>
    <row r="58" spans="1:2" ht="15" thickBot="1" x14ac:dyDescent="0.35">
      <c r="A58" s="3" t="s">
        <v>529</v>
      </c>
      <c r="B58" s="4">
        <v>6683.28</v>
      </c>
    </row>
    <row r="59" spans="1:2" ht="15" thickBot="1" x14ac:dyDescent="0.35">
      <c r="A59" s="5" t="s">
        <v>530</v>
      </c>
      <c r="B59" s="6">
        <v>6700.66</v>
      </c>
    </row>
    <row r="60" spans="1:2" ht="15" thickBot="1" x14ac:dyDescent="0.35">
      <c r="A60" s="3" t="s">
        <v>531</v>
      </c>
      <c r="B60" s="4">
        <v>6716.74</v>
      </c>
    </row>
    <row r="61" spans="1:2" ht="15" thickBot="1" x14ac:dyDescent="0.35">
      <c r="A61" s="5" t="s">
        <v>532</v>
      </c>
      <c r="B61" s="6">
        <v>6735.55</v>
      </c>
    </row>
    <row r="62" spans="1:2" ht="15" thickBot="1" x14ac:dyDescent="0.35">
      <c r="A62" s="3" t="s">
        <v>533</v>
      </c>
      <c r="B62" s="4">
        <v>6773.27</v>
      </c>
    </row>
    <row r="63" spans="1:2" ht="15" thickBot="1" x14ac:dyDescent="0.35">
      <c r="A63" s="5" t="s">
        <v>534</v>
      </c>
      <c r="B63" s="6">
        <v>6801.72</v>
      </c>
    </row>
    <row r="64" spans="1:2" ht="15" thickBot="1" x14ac:dyDescent="0.35">
      <c r="A64" s="3" t="s">
        <v>535</v>
      </c>
      <c r="B64" s="4">
        <v>6858.17</v>
      </c>
    </row>
    <row r="65" spans="1:2" ht="15" thickBot="1" x14ac:dyDescent="0.35">
      <c r="A65" s="5" t="s">
        <v>536</v>
      </c>
      <c r="B65" s="6">
        <v>6869.14</v>
      </c>
    </row>
    <row r="66" spans="1:2" ht="15" thickBot="1" x14ac:dyDescent="0.35">
      <c r="A66" s="3" t="s">
        <v>537</v>
      </c>
      <c r="B66" s="4">
        <v>6895.24</v>
      </c>
    </row>
    <row r="67" spans="1:2" ht="15" thickBot="1" x14ac:dyDescent="0.35">
      <c r="A67" s="5" t="s">
        <v>538</v>
      </c>
      <c r="B67" s="6">
        <v>6926.96</v>
      </c>
    </row>
    <row r="68" spans="1:2" ht="15" thickBot="1" x14ac:dyDescent="0.35">
      <c r="A68" s="3" t="s">
        <v>539</v>
      </c>
      <c r="B68" s="4">
        <v>6941.51</v>
      </c>
    </row>
    <row r="69" spans="1:2" ht="15" thickBot="1" x14ac:dyDescent="0.35">
      <c r="A69" s="5" t="s">
        <v>540</v>
      </c>
      <c r="B69" s="6">
        <v>6967.89</v>
      </c>
    </row>
    <row r="70" spans="1:2" x14ac:dyDescent="0.3">
      <c r="A70" s="7" t="s">
        <v>541</v>
      </c>
      <c r="B70" s="8">
        <v>6966.5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C006-C25C-44F7-804E-AEE7F657B0E2}">
  <dimension ref="A1:A14"/>
  <sheetViews>
    <sheetView workbookViewId="0">
      <selection activeCell="B18" sqref="B18"/>
    </sheetView>
  </sheetViews>
  <sheetFormatPr defaultRowHeight="14.4" x14ac:dyDescent="0.3"/>
  <sheetData>
    <row r="1" spans="1:1" x14ac:dyDescent="0.3">
      <c r="A1" t="s">
        <v>454</v>
      </c>
    </row>
    <row r="2" spans="1:1" x14ac:dyDescent="0.3">
      <c r="A2" t="s">
        <v>455</v>
      </c>
    </row>
    <row r="3" spans="1:1" x14ac:dyDescent="0.3">
      <c r="A3" t="s">
        <v>456</v>
      </c>
    </row>
    <row r="4" spans="1:1" x14ac:dyDescent="0.3">
      <c r="A4" t="s">
        <v>457</v>
      </c>
    </row>
    <row r="5" spans="1:1" x14ac:dyDescent="0.3">
      <c r="A5" t="s">
        <v>458</v>
      </c>
    </row>
    <row r="6" spans="1:1" x14ac:dyDescent="0.3">
      <c r="A6" t="s">
        <v>459</v>
      </c>
    </row>
    <row r="7" spans="1:1" x14ac:dyDescent="0.3">
      <c r="A7" t="s">
        <v>460</v>
      </c>
    </row>
    <row r="8" spans="1:1" x14ac:dyDescent="0.3">
      <c r="A8" t="s">
        <v>461</v>
      </c>
    </row>
    <row r="9" spans="1:1" x14ac:dyDescent="0.3">
      <c r="A9" t="s">
        <v>462</v>
      </c>
    </row>
    <row r="10" spans="1:1" x14ac:dyDescent="0.3">
      <c r="A10" t="s">
        <v>463</v>
      </c>
    </row>
    <row r="11" spans="1:1" x14ac:dyDescent="0.3">
      <c r="A11" t="s">
        <v>464</v>
      </c>
    </row>
    <row r="12" spans="1:1" x14ac:dyDescent="0.3">
      <c r="A12" t="s">
        <v>465</v>
      </c>
    </row>
    <row r="13" spans="1:1" x14ac:dyDescent="0.3">
      <c r="A13" t="s">
        <v>466</v>
      </c>
    </row>
    <row r="14" spans="1:1" x14ac:dyDescent="0.3">
      <c r="A14" t="s">
        <v>467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Base municípios</vt:lpstr>
      <vt:lpstr>Base regiões</vt:lpstr>
      <vt:lpstr>Base estado</vt:lpstr>
      <vt:lpstr>Dicionário de dados</vt:lpstr>
      <vt:lpstr>IPCA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Barbosa</dc:creator>
  <cp:lastModifiedBy>Marcelo Barbosa</cp:lastModifiedBy>
  <dcterms:created xsi:type="dcterms:W3CDTF">2024-09-18T19:42:07Z</dcterms:created>
  <dcterms:modified xsi:type="dcterms:W3CDTF">2024-10-04T19:13:15Z</dcterms:modified>
</cp:coreProperties>
</file>