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cts\SangtaeKim\MSGFPlus\docs\examples\"/>
    </mc:Choice>
  </mc:AlternateContent>
  <xr:revisionPtr revIDLastSave="0" documentId="13_ncr:1_{12848123-E52D-48A1-B699-2B085957695F}" xr6:coauthVersionLast="46" xr6:coauthVersionMax="46" xr10:uidLastSave="{00000000-0000-0000-0000-000000000000}"/>
  <bookViews>
    <workbookView xWindow="1968" yWindow="732" windowWidth="19932" windowHeight="10872" xr2:uid="{BA7180DC-7D38-48F8-A0DE-924D81004E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J5" i="1"/>
  <c r="D10" i="1"/>
  <c r="D9" i="1"/>
  <c r="D7" i="1"/>
  <c r="D6" i="1"/>
  <c r="A9" i="1"/>
  <c r="A10" i="1" s="1"/>
  <c r="C10" i="1" s="1"/>
  <c r="A6" i="1"/>
  <c r="A7" i="1" s="1"/>
  <c r="C7" i="1" s="1"/>
  <c r="E10" i="1" l="1"/>
  <c r="C6" i="1"/>
  <c r="E6" i="1" s="1"/>
  <c r="E7" i="1"/>
  <c r="H7" i="1"/>
  <c r="L7" i="1" s="1"/>
  <c r="I7" i="1"/>
  <c r="M7" i="1" s="1"/>
  <c r="F7" i="1"/>
  <c r="J7" i="1" s="1"/>
  <c r="I10" i="1"/>
  <c r="M10" i="1" s="1"/>
  <c r="F6" i="1"/>
  <c r="J6" i="1" s="1"/>
  <c r="I6" i="1"/>
  <c r="M6" i="1" s="1"/>
  <c r="H6" i="1"/>
  <c r="L6" i="1" s="1"/>
  <c r="G6" i="1"/>
  <c r="K6" i="1" s="1"/>
  <c r="G7" i="1"/>
  <c r="K7" i="1" s="1"/>
  <c r="C9" i="1"/>
  <c r="F9" i="1" s="1"/>
  <c r="J9" i="1" s="1"/>
  <c r="F10" i="1"/>
  <c r="J10" i="1" s="1"/>
  <c r="G10" i="1"/>
  <c r="K10" i="1" s="1"/>
  <c r="H10" i="1"/>
  <c r="L10" i="1" s="1"/>
  <c r="I9" i="1" l="1"/>
  <c r="M9" i="1" s="1"/>
  <c r="G9" i="1"/>
  <c r="K9" i="1" s="1"/>
  <c r="H9" i="1"/>
  <c r="L9" i="1" s="1"/>
  <c r="E9" i="1"/>
</calcChain>
</file>

<file path=xl/sharedStrings.xml><?xml version="1.0" encoding="utf-8"?>
<sst xmlns="http://schemas.openxmlformats.org/spreadsheetml/2006/main" count="18" uniqueCount="18">
  <si>
    <t>Theoretical m/z</t>
  </si>
  <si>
    <t>Observed m/z</t>
  </si>
  <si>
    <t>Theoretical Mono Mass</t>
  </si>
  <si>
    <t>Observed Mono Mass</t>
  </si>
  <si>
    <t>Charge Carrier</t>
  </si>
  <si>
    <t>Mass Error to add</t>
  </si>
  <si>
    <t>Charge State</t>
  </si>
  <si>
    <t>DelM</t>
  </si>
  <si>
    <t>#Isotope error range</t>
  </si>
  <si>
    <t>#  Takes into account the error introduced by not choosing the monoisotopic peak for fragmentation.</t>
  </si>
  <si>
    <t>#  Useful for accurate precursor ion masses.</t>
  </si>
  <si>
    <t>#  Ignored if the parent mass tolerance is &gt; 0.5Da or 500ppm.</t>
  </si>
  <si>
    <t>#  The combination of -t and -ti determines the precursor mass tolerance.</t>
  </si>
  <si>
    <t>#  e.g. "-t 20ppm -ti -1,2" tests abs(observed - theoretical - n * 1.00335Da) &lt; 20ppm for n=-1, 0, 1, 2</t>
  </si>
  <si>
    <t>IsotopeErrorRange=0,1</t>
  </si>
  <si>
    <t>Correct Mass Error (Da)</t>
  </si>
  <si>
    <t>Correct Mass Error (ppm)</t>
  </si>
  <si>
    <t>Values highlighted in green satisfy "IsotopeErrorRange=0,1" and "PrecursorMassTolerance=20ppm"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</si>
</sst>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10</xdr:row>
      <xdr:rowOff>60960</xdr:rowOff>
    </xdr:from>
    <xdr:to>
      <xdr:col>23</xdr:col>
      <xdr:colOff>342900</xdr:colOff>
      <xdr:row>37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5BDD78-6108-46C0-9ACF-7AEFE286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3120" y="1889760"/>
          <a:ext cx="10744200" cy="5006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BCF3-2769-4960-8D71-7F15233AA3DF}">
  <dimension ref="A1:X40"/>
  <sheetViews>
    <sheetView tabSelected="1" workbookViewId="0">
      <selection activeCell="E3" sqref="E3"/>
    </sheetView>
  </sheetViews>
  <sheetFormatPr defaultRowHeight="14.4" x14ac:dyDescent="0.3"/>
  <cols>
    <col min="1" max="1" width="19.5546875" customWidth="1"/>
    <col min="2" max="2" width="13.21875" customWidth="1"/>
    <col min="3" max="3" width="20.44140625" bestFit="1" customWidth="1"/>
    <col min="4" max="4" width="18.88671875" bestFit="1" customWidth="1"/>
    <col min="5" max="5" width="6.6640625" customWidth="1"/>
    <col min="6" max="6" width="8" bestFit="1" customWidth="1"/>
  </cols>
  <sheetData>
    <row r="1" spans="1:24" x14ac:dyDescent="0.3">
      <c r="A1" t="s">
        <v>5</v>
      </c>
      <c r="B1">
        <v>-5.0000000000000001E-3</v>
      </c>
    </row>
    <row r="2" spans="1:24" x14ac:dyDescent="0.3">
      <c r="A2" t="s">
        <v>6</v>
      </c>
      <c r="B2">
        <v>2</v>
      </c>
      <c r="F2" t="s">
        <v>17</v>
      </c>
    </row>
    <row r="3" spans="1:24" x14ac:dyDescent="0.3">
      <c r="A3" t="s">
        <v>4</v>
      </c>
      <c r="B3">
        <v>1.00727649</v>
      </c>
    </row>
    <row r="4" spans="1:24" x14ac:dyDescent="0.3">
      <c r="F4" s="14" t="s">
        <v>15</v>
      </c>
      <c r="G4" s="15"/>
      <c r="H4" s="15"/>
      <c r="I4" s="16"/>
      <c r="J4" s="14" t="s">
        <v>16</v>
      </c>
      <c r="K4" s="15"/>
      <c r="L4" s="15"/>
      <c r="M4" s="16"/>
    </row>
    <row r="5" spans="1:24" x14ac:dyDescent="0.3">
      <c r="A5" s="10" t="s">
        <v>0</v>
      </c>
      <c r="B5" s="11" t="s">
        <v>1</v>
      </c>
      <c r="C5" s="10" t="s">
        <v>2</v>
      </c>
      <c r="D5" s="11" t="s">
        <v>3</v>
      </c>
      <c r="E5" s="12" t="s">
        <v>7</v>
      </c>
      <c r="F5" s="10">
        <v>-1</v>
      </c>
      <c r="G5" s="11">
        <v>0</v>
      </c>
      <c r="H5" s="11">
        <v>1</v>
      </c>
      <c r="I5" s="13">
        <v>2</v>
      </c>
      <c r="J5" s="10">
        <f>F5</f>
        <v>-1</v>
      </c>
      <c r="K5" s="11">
        <f t="shared" ref="K5:M5" si="0">G5</f>
        <v>0</v>
      </c>
      <c r="L5" s="11">
        <f t="shared" si="0"/>
        <v>1</v>
      </c>
      <c r="M5" s="13">
        <f t="shared" si="0"/>
        <v>2</v>
      </c>
    </row>
    <row r="6" spans="1:24" x14ac:dyDescent="0.3">
      <c r="A6" s="2">
        <f>B6+$B$1</f>
        <v>637.83500000000004</v>
      </c>
      <c r="B6" s="1">
        <v>637.84</v>
      </c>
      <c r="C6" s="8">
        <f>A6 * $B$2 - $B$3 * ($B$2 - 1) - $B$3</f>
        <v>1273.6554470199999</v>
      </c>
      <c r="D6" s="6">
        <f>B6 * $B$2 - $B$3 * ($B$2 - 1) - $B$3</f>
        <v>1273.6654470199999</v>
      </c>
      <c r="E6" s="9">
        <f>D6-C6</f>
        <v>9.9999999999909051E-3</v>
      </c>
      <c r="F6" s="8">
        <f>ABS($D6 - $C6 - F$5 * 1.00335)</f>
        <v>1.0133499999999909</v>
      </c>
      <c r="G6" s="19">
        <f t="shared" ref="G6:I7" si="1">ABS($D6 - $C6 - G$5 * 1.00335)</f>
        <v>9.9999999999909051E-3</v>
      </c>
      <c r="H6" s="6">
        <f t="shared" si="1"/>
        <v>0.99335000000000906</v>
      </c>
      <c r="I6" s="7">
        <f t="shared" si="1"/>
        <v>1.996700000000009</v>
      </c>
      <c r="J6" s="3">
        <f>F6 * 1000000 / $C6</f>
        <v>795.62333939759651</v>
      </c>
      <c r="K6" s="20">
        <f t="shared" ref="K6:M7" si="2">G6 * 1000000 / $C6</f>
        <v>7.8514169773215574</v>
      </c>
      <c r="L6" s="4">
        <f t="shared" si="2"/>
        <v>779.92050544295341</v>
      </c>
      <c r="M6" s="5">
        <f t="shared" si="2"/>
        <v>1567.6924278632284</v>
      </c>
    </row>
    <row r="7" spans="1:24" x14ac:dyDescent="0.3">
      <c r="A7" s="2">
        <f>A6</f>
        <v>637.83500000000004</v>
      </c>
      <c r="B7" s="1">
        <v>638.34</v>
      </c>
      <c r="C7" s="8">
        <f>A7 * $B$2 - $B$3 * ($B$2 - 1) - $B$3</f>
        <v>1273.6554470199999</v>
      </c>
      <c r="D7" s="6">
        <f>B7 * $B$2 - $B$3 * ($B$2 - 1) - $B$3</f>
        <v>1274.6654470199999</v>
      </c>
      <c r="E7" s="9">
        <f>D7-C7</f>
        <v>1.0099999999999909</v>
      </c>
      <c r="F7" s="8">
        <f>ABS($D7 - $C7 - F$5 * 1.00335)</f>
        <v>2.0133499999999911</v>
      </c>
      <c r="G7" s="6">
        <f t="shared" si="1"/>
        <v>1.0099999999999909</v>
      </c>
      <c r="H7" s="19">
        <f t="shared" si="1"/>
        <v>6.6499999999909409E-3</v>
      </c>
      <c r="I7" s="7">
        <f t="shared" si="1"/>
        <v>0.99670000000000902</v>
      </c>
      <c r="J7" s="3">
        <f>F7 * 1000000 / $C7</f>
        <v>1580.7650371304667</v>
      </c>
      <c r="K7" s="4">
        <f t="shared" si="2"/>
        <v>792.99311471019143</v>
      </c>
      <c r="L7" s="20">
        <f t="shared" si="2"/>
        <v>5.2211922899164716</v>
      </c>
      <c r="M7" s="5">
        <f t="shared" si="2"/>
        <v>782.55073013035849</v>
      </c>
    </row>
    <row r="8" spans="1:24" x14ac:dyDescent="0.3">
      <c r="A8" s="2"/>
      <c r="B8" s="1"/>
      <c r="C8" s="8"/>
      <c r="D8" s="6"/>
      <c r="E8" s="9"/>
      <c r="F8" s="8"/>
      <c r="G8" s="6"/>
      <c r="H8" s="6"/>
      <c r="I8" s="7"/>
      <c r="J8" s="3"/>
      <c r="K8" s="4"/>
      <c r="L8" s="4"/>
      <c r="M8" s="5"/>
    </row>
    <row r="9" spans="1:24" x14ac:dyDescent="0.3">
      <c r="A9" s="2">
        <f>B9+$B$1</f>
        <v>607.29499999999996</v>
      </c>
      <c r="B9" s="1">
        <v>607.29999999999995</v>
      </c>
      <c r="C9" s="8">
        <f>A9 * $B$2 - $B$3 * ($B$2 - 1) - $B$3</f>
        <v>1212.5754470199997</v>
      </c>
      <c r="D9" s="6">
        <f>B9 * $B$2 - $B$3 * ($B$2 - 1) - $B$3</f>
        <v>1212.5854470199997</v>
      </c>
      <c r="E9" s="9">
        <f>D9-C9</f>
        <v>9.9999999999909051E-3</v>
      </c>
      <c r="F9" s="8">
        <f>ABS($D9 - $C9 - F$5 * 1.00335)</f>
        <v>1.0133499999999909</v>
      </c>
      <c r="G9" s="19">
        <f t="shared" ref="G9:I10" si="3">ABS($D9 - $C9 - G$5 * 1.00335)</f>
        <v>9.9999999999909051E-3</v>
      </c>
      <c r="H9" s="6">
        <f t="shared" si="3"/>
        <v>0.99335000000000906</v>
      </c>
      <c r="I9" s="7">
        <f t="shared" si="3"/>
        <v>1.996700000000009</v>
      </c>
      <c r="J9" s="3">
        <f>F9 * 1000000 / $C9</f>
        <v>835.70057639743482</v>
      </c>
      <c r="K9" s="20">
        <f t="shared" ref="K9:M10" si="4">G9 * 1000000 / $C9</f>
        <v>8.2469095218501227</v>
      </c>
      <c r="L9" s="4">
        <f t="shared" si="4"/>
        <v>819.20675735373447</v>
      </c>
      <c r="M9" s="5">
        <f t="shared" si="4"/>
        <v>1646.6604242293192</v>
      </c>
    </row>
    <row r="10" spans="1:24" x14ac:dyDescent="0.3">
      <c r="A10" s="2">
        <f>A9</f>
        <v>607.29499999999996</v>
      </c>
      <c r="B10" s="1">
        <v>607.79</v>
      </c>
      <c r="C10" s="8">
        <f>A10 * $B$2 - $B$3 * ($B$2 - 1) - $B$3</f>
        <v>1212.5754470199997</v>
      </c>
      <c r="D10" s="6">
        <f>B10 * $B$2 - $B$3 * ($B$2 - 1) - $B$3</f>
        <v>1213.5654470199997</v>
      </c>
      <c r="E10" s="9">
        <f>D10-C10</f>
        <v>0.99000000000000909</v>
      </c>
      <c r="F10" s="8">
        <f>ABS($D10 - $C10 - F$5 * 1.00335)</f>
        <v>1.9933500000000091</v>
      </c>
      <c r="G10" s="6">
        <f t="shared" si="3"/>
        <v>0.99000000000000909</v>
      </c>
      <c r="H10" s="19">
        <f t="shared" si="3"/>
        <v>1.3349999999990869E-2</v>
      </c>
      <c r="I10" s="7">
        <f t="shared" si="3"/>
        <v>1.0166999999999908</v>
      </c>
      <c r="J10" s="3">
        <f>F10 * 1000000 / $C10</f>
        <v>1643.8977095394969</v>
      </c>
      <c r="K10" s="4">
        <f t="shared" si="4"/>
        <v>816.44404266391223</v>
      </c>
      <c r="L10" s="20">
        <f t="shared" si="4"/>
        <v>11.009624211672397</v>
      </c>
      <c r="M10" s="5">
        <f t="shared" si="4"/>
        <v>838.46329108725695</v>
      </c>
    </row>
    <row r="12" spans="1:24" x14ac:dyDescent="0.3">
      <c r="A12" t="s">
        <v>8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3">
      <c r="A13" t="s">
        <v>9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3">
      <c r="A14" t="s">
        <v>10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3">
      <c r="A15" t="s">
        <v>11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3">
      <c r="A16" t="s">
        <v>12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3">
      <c r="A17" t="s">
        <v>13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3">
      <c r="A18" t="s">
        <v>14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3"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3"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3"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3"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3"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3"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3"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3"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3"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3"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3"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3"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3"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3"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7:24" x14ac:dyDescent="0.3"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7:24" x14ac:dyDescent="0.3"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7:24" x14ac:dyDescent="0.3"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7:24" x14ac:dyDescent="0.3"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7:24" x14ac:dyDescent="0.3"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7:24" x14ac:dyDescent="0.3"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7:24" x14ac:dyDescent="0.3"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7:24" x14ac:dyDescent="0.3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</sheetData>
  <mergeCells count="2"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Matthew E</dc:creator>
  <cp:lastModifiedBy>Monroe, Matthew E</cp:lastModifiedBy>
  <dcterms:created xsi:type="dcterms:W3CDTF">2021-09-17T18:12:13Z</dcterms:created>
  <dcterms:modified xsi:type="dcterms:W3CDTF">2021-09-17T18:56:12Z</dcterms:modified>
</cp:coreProperties>
</file>