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9B7A49D6-4980-4F3D-AD86-13621278ED97}" xr6:coauthVersionLast="47" xr6:coauthVersionMax="47" xr10:uidLastSave="{00000000-0000-0000-0000-000000000000}"/>
  <bookViews>
    <workbookView xWindow="-120" yWindow="-120" windowWidth="20730" windowHeight="11040" tabRatio="888" firstSheet="8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2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01" l="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1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<sst xmlns="http://schemas.openxmlformats.org/spreadsheetml/2006/main" count="1633" uniqueCount="107">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</sst>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630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3:D63"/>
    <mergeCell ref="B64:D64"/>
    <mergeCell ref="B65:D65"/>
    <mergeCell ref="B67:D67"/>
    <mergeCell ref="B69:D69"/>
    <mergeCell ref="B66:D66"/>
    <mergeCell ref="B68:D68"/>
    <mergeCell ref="B60:D60"/>
    <mergeCell ref="B61:D61"/>
    <mergeCell ref="B62:D62"/>
    <mergeCell ref="B58:D58"/>
    <mergeCell ref="B59:D59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7" t="s">
        <v>6</v>
      </c>
      <c r="B32" s="107"/>
      <c r="C32" s="104">
        <f>SUMIF(C3:C31,"&gt;=0")</f>
        <v>722</v>
      </c>
      <c r="D32" s="105"/>
    </row>
    <row r="33" spans="1:4" s="74" customFormat="1" ht="17.25" x14ac:dyDescent="0.3">
      <c r="A33" s="78" t="s">
        <v>7</v>
      </c>
      <c r="B33" s="106"/>
      <c r="C33" s="106"/>
      <c r="D33" s="106"/>
    </row>
    <row r="34" spans="1:4" s="74" customFormat="1" ht="17.25" x14ac:dyDescent="0.3">
      <c r="A34" s="106"/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2" customHeight="1" x14ac:dyDescent="0.3">
      <c r="A36" s="75"/>
      <c r="C36"/>
    </row>
    <row r="38" spans="1:4" ht="21" x14ac:dyDescent="0.25">
      <c r="A38" s="102" t="s">
        <v>8</v>
      </c>
      <c r="B38" s="102"/>
      <c r="C38" s="102"/>
      <c r="D38" s="102"/>
    </row>
    <row r="39" spans="1:4" ht="17.25" x14ac:dyDescent="0.3">
      <c r="A39" s="87"/>
      <c r="B39" s="103"/>
      <c r="C39" s="103"/>
      <c r="D39" s="103"/>
    </row>
    <row r="40" spans="1:4" ht="15.75" x14ac:dyDescent="0.25">
      <c r="A40" s="83"/>
      <c r="B40" s="99"/>
      <c r="C40" s="99"/>
      <c r="D40" s="99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5"/>
      <c r="B46" s="108"/>
      <c r="C46" s="108"/>
      <c r="D46" s="108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5"/>
      <c r="B54" s="108"/>
      <c r="C54" s="108"/>
      <c r="D54" s="108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99"/>
      <c r="C56" s="99"/>
      <c r="D56" s="99"/>
    </row>
    <row r="57" spans="1:4" ht="15.75" x14ac:dyDescent="0.25">
      <c r="A57" s="83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5"/>
      <c r="B64" s="108"/>
      <c r="C64" s="108"/>
      <c r="D64" s="108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99"/>
      <c r="C67" s="99"/>
      <c r="D67" s="99"/>
    </row>
    <row r="68" spans="1:4" ht="15.75" x14ac:dyDescent="0.25">
      <c r="A68" s="85"/>
      <c r="B68" s="108"/>
      <c r="C68" s="108"/>
      <c r="D68" s="108"/>
    </row>
  </sheetData>
  <mergeCells count="37">
    <mergeCell ref="B68:D68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40:D40"/>
    <mergeCell ref="B41:D41"/>
    <mergeCell ref="B1:C1"/>
    <mergeCell ref="A34:D34"/>
    <mergeCell ref="A35:D35"/>
    <mergeCell ref="A38:D38"/>
    <mergeCell ref="B39:D39"/>
    <mergeCell ref="A32:B32"/>
    <mergeCell ref="C32:D32"/>
    <mergeCell ref="B33:D33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14</v>
      </c>
      <c r="B4" s="116"/>
      <c r="C4" s="34" t="s">
        <v>2</v>
      </c>
      <c r="D4" s="35"/>
      <c r="F4" s="116" t="str">
        <f>A4</f>
        <v>Agosto</v>
      </c>
      <c r="G4" s="116"/>
      <c r="H4" s="34" t="s">
        <v>2</v>
      </c>
      <c r="I4" s="35"/>
      <c r="K4" s="116" t="str">
        <f>A4</f>
        <v>Agosto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6"/>
      <c r="B5" s="116"/>
      <c r="C5" s="36">
        <v>190779</v>
      </c>
      <c r="D5" s="10">
        <v>140</v>
      </c>
      <c r="F5" s="116"/>
      <c r="G5" s="116"/>
      <c r="H5" s="36">
        <v>12696.3</v>
      </c>
      <c r="I5" s="10">
        <v>7</v>
      </c>
      <c r="K5" s="116"/>
      <c r="L5" s="116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Agosto</v>
      </c>
      <c r="B47" s="116"/>
      <c r="C47" s="34" t="s">
        <v>2</v>
      </c>
      <c r="D47" s="35"/>
      <c r="F47" s="116" t="str">
        <f>A4</f>
        <v>Agosto</v>
      </c>
      <c r="G47" s="116"/>
      <c r="H47" s="34" t="s">
        <v>2</v>
      </c>
      <c r="I47" s="35"/>
      <c r="K47" s="116" t="str">
        <f>A4</f>
        <v>Agosto</v>
      </c>
      <c r="L47" s="116"/>
      <c r="M47" s="34" t="s">
        <v>2</v>
      </c>
      <c r="N47" s="35"/>
    </row>
    <row r="48" spans="1:20" x14ac:dyDescent="0.25">
      <c r="A48" s="116"/>
      <c r="B48" s="116"/>
      <c r="C48" s="41">
        <v>6856</v>
      </c>
      <c r="D48" s="10">
        <v>20</v>
      </c>
      <c r="F48" s="116"/>
      <c r="G48" s="116"/>
      <c r="H48" s="41">
        <v>11012.8</v>
      </c>
      <c r="I48" s="10">
        <v>7</v>
      </c>
      <c r="K48" s="116"/>
      <c r="L48" s="116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Agosto</v>
      </c>
      <c r="B90" s="116"/>
      <c r="C90" s="34" t="s">
        <v>2</v>
      </c>
      <c r="D90" s="35"/>
      <c r="F90" s="116" t="str">
        <f>A4</f>
        <v>Agosto</v>
      </c>
      <c r="G90" s="116"/>
      <c r="H90" s="34" t="s">
        <v>2</v>
      </c>
      <c r="I90" s="35"/>
      <c r="K90" s="116" t="str">
        <f>A4</f>
        <v>Agosto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5020.8999999999996</v>
      </c>
      <c r="D91" s="10">
        <v>14</v>
      </c>
      <c r="F91" s="116"/>
      <c r="G91" s="116"/>
      <c r="H91" s="36">
        <v>16227</v>
      </c>
      <c r="I91" s="10">
        <v>25</v>
      </c>
      <c r="K91" s="116"/>
      <c r="L91" s="116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Agosto</v>
      </c>
      <c r="B133" s="116"/>
      <c r="C133" s="34" t="s">
        <v>2</v>
      </c>
      <c r="D133" s="35"/>
      <c r="F133" s="116" t="str">
        <f>A4</f>
        <v>Agosto</v>
      </c>
      <c r="G133" s="116"/>
      <c r="H133" s="34" t="s">
        <v>2</v>
      </c>
      <c r="I133" s="35"/>
      <c r="K133" s="116" t="str">
        <f>A4</f>
        <v>Agosto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10609.6</v>
      </c>
      <c r="D134" s="10">
        <v>125</v>
      </c>
      <c r="F134" s="116"/>
      <c r="G134" s="116"/>
      <c r="H134" s="36">
        <v>2270</v>
      </c>
      <c r="I134" s="10">
        <v>1</v>
      </c>
      <c r="K134" s="116"/>
      <c r="L134" s="116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Agosto</v>
      </c>
      <c r="B176" s="116"/>
      <c r="C176" s="34" t="s">
        <v>2</v>
      </c>
      <c r="D176" s="35"/>
      <c r="F176" s="116" t="str">
        <f>A4</f>
        <v>Agosto</v>
      </c>
      <c r="G176" s="116"/>
      <c r="H176" s="34" t="s">
        <v>2</v>
      </c>
      <c r="I176" s="35"/>
    </row>
    <row r="177" spans="1:9" x14ac:dyDescent="0.25">
      <c r="A177" s="116"/>
      <c r="B177" s="116"/>
      <c r="C177" s="41">
        <v>394.1</v>
      </c>
      <c r="D177" s="10">
        <v>10</v>
      </c>
      <c r="F177" s="116"/>
      <c r="G177" s="116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33</v>
      </c>
      <c r="B4" s="116"/>
      <c r="C4" s="34" t="s">
        <v>2</v>
      </c>
      <c r="D4" s="35"/>
      <c r="F4" s="116" t="str">
        <f>A4</f>
        <v>Julho</v>
      </c>
      <c r="G4" s="116"/>
      <c r="H4" s="34" t="s">
        <v>2</v>
      </c>
      <c r="I4" s="35"/>
      <c r="K4" s="116" t="str">
        <f>A4</f>
        <v>Julho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v>185191</v>
      </c>
      <c r="D5" s="10">
        <v>140</v>
      </c>
      <c r="F5" s="116"/>
      <c r="G5" s="116"/>
      <c r="H5" s="36">
        <v>12519.1</v>
      </c>
      <c r="I5" s="10">
        <v>7</v>
      </c>
      <c r="K5" s="116"/>
      <c r="L5" s="116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Julho</v>
      </c>
      <c r="B47" s="116"/>
      <c r="C47" s="34" t="s">
        <v>2</v>
      </c>
      <c r="D47" s="35"/>
      <c r="F47" s="116" t="str">
        <f>A4</f>
        <v>Julho</v>
      </c>
      <c r="G47" s="116"/>
      <c r="H47" s="34" t="s">
        <v>2</v>
      </c>
      <c r="I47" s="35"/>
      <c r="K47" s="116" t="str">
        <f>A4</f>
        <v>Julho</v>
      </c>
      <c r="L47" s="116"/>
      <c r="M47" s="34" t="s">
        <v>2</v>
      </c>
      <c r="N47" s="35"/>
    </row>
    <row r="48" spans="1:20" x14ac:dyDescent="0.25">
      <c r="A48" s="116"/>
      <c r="B48" s="116"/>
      <c r="C48" s="36">
        <v>6337</v>
      </c>
      <c r="D48" s="10">
        <v>20</v>
      </c>
      <c r="F48" s="116"/>
      <c r="G48" s="116"/>
      <c r="H48" s="36">
        <v>10859.6</v>
      </c>
      <c r="I48" s="10">
        <v>7</v>
      </c>
      <c r="K48" s="116"/>
      <c r="L48" s="116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Julho</v>
      </c>
      <c r="B90" s="116"/>
      <c r="C90" s="34" t="s">
        <v>2</v>
      </c>
      <c r="D90" s="35"/>
      <c r="F90" s="116" t="str">
        <f>A4</f>
        <v>Julho</v>
      </c>
      <c r="G90" s="116"/>
      <c r="H90" s="34" t="s">
        <v>2</v>
      </c>
      <c r="I90" s="35"/>
      <c r="K90" s="116" t="str">
        <f>A4</f>
        <v>Julho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4562.8</v>
      </c>
      <c r="D91" s="10">
        <v>14</v>
      </c>
      <c r="F91" s="116"/>
      <c r="G91" s="116"/>
      <c r="H91" s="36">
        <v>15481</v>
      </c>
      <c r="I91" s="10">
        <v>25</v>
      </c>
      <c r="K91" s="116"/>
      <c r="L91" s="116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Julho</v>
      </c>
      <c r="B133" s="116"/>
      <c r="C133" s="34" t="s">
        <v>2</v>
      </c>
      <c r="D133" s="35"/>
      <c r="F133" s="116" t="str">
        <f>A4</f>
        <v>Julho</v>
      </c>
      <c r="G133" s="116"/>
      <c r="H133" s="34" t="s">
        <v>2</v>
      </c>
      <c r="I133" s="35"/>
      <c r="K133" s="116" t="str">
        <f>A4</f>
        <v>Julho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7205.4</v>
      </c>
      <c r="D134" s="10">
        <v>125</v>
      </c>
      <c r="F134" s="116"/>
      <c r="G134" s="116"/>
      <c r="H134" s="36">
        <v>2068</v>
      </c>
      <c r="I134" s="10">
        <v>1</v>
      </c>
      <c r="K134" s="116"/>
      <c r="L134" s="116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Julho</v>
      </c>
      <c r="B176" s="116"/>
      <c r="C176" s="34" t="s">
        <v>2</v>
      </c>
      <c r="D176" s="35"/>
      <c r="F176" s="116" t="str">
        <f>A4</f>
        <v>Julho</v>
      </c>
      <c r="G176" s="116"/>
      <c r="H176" s="34" t="s">
        <v>2</v>
      </c>
      <c r="I176" s="35"/>
    </row>
    <row r="177" spans="1:9" x14ac:dyDescent="0.25">
      <c r="A177" s="116"/>
      <c r="B177" s="116"/>
      <c r="C177" s="36">
        <v>364.7</v>
      </c>
      <c r="D177" s="10">
        <v>10</v>
      </c>
      <c r="F177" s="116"/>
      <c r="G177" s="116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42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43</v>
      </c>
      <c r="B4" s="116"/>
      <c r="C4" s="34" t="s">
        <v>2</v>
      </c>
      <c r="D4" s="35"/>
      <c r="F4" s="116" t="str">
        <f>A4</f>
        <v>Junho</v>
      </c>
      <c r="G4" s="116"/>
      <c r="H4" s="34" t="s">
        <v>2</v>
      </c>
      <c r="I4" s="35"/>
      <c r="K4" s="116" t="str">
        <f>A4</f>
        <v>Junho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f>'Maio 2019 '!B37</f>
        <v>180294</v>
      </c>
      <c r="D5" s="10">
        <v>140</v>
      </c>
      <c r="F5" s="116"/>
      <c r="G5" s="116"/>
      <c r="H5" s="36">
        <f>'Maio 2019 '!G37</f>
        <v>12348.9</v>
      </c>
      <c r="I5" s="10">
        <v>7</v>
      </c>
      <c r="K5" s="116"/>
      <c r="L5" s="116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7"/>
      <c r="C38" s="118"/>
      <c r="D38" s="119"/>
      <c r="E38" s="43"/>
      <c r="F38" s="42" t="s">
        <v>7</v>
      </c>
      <c r="G38" s="117"/>
      <c r="H38" s="118"/>
      <c r="I38" s="119"/>
      <c r="J38" s="43"/>
      <c r="K38" s="42" t="s">
        <v>7</v>
      </c>
      <c r="L38" s="117"/>
      <c r="M38" s="118"/>
      <c r="N38" s="119"/>
      <c r="Q38" s="50"/>
      <c r="R38" s="51"/>
      <c r="S38" s="51"/>
      <c r="T38" s="52"/>
    </row>
    <row r="39" spans="1:20" x14ac:dyDescent="0.25">
      <c r="A39" s="117"/>
      <c r="B39" s="118"/>
      <c r="C39" s="118"/>
      <c r="D39" s="119"/>
      <c r="E39" s="43"/>
      <c r="F39" s="117"/>
      <c r="G39" s="118"/>
      <c r="H39" s="118"/>
      <c r="I39" s="119"/>
      <c r="J39" s="43"/>
      <c r="K39" s="117"/>
      <c r="L39" s="118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22"/>
      <c r="B41" s="123"/>
      <c r="C41" s="123"/>
      <c r="D41" s="124"/>
      <c r="F41" s="122"/>
      <c r="G41" s="123"/>
      <c r="H41" s="123"/>
      <c r="I41" s="124"/>
      <c r="K41" s="122"/>
      <c r="L41" s="123"/>
      <c r="M41" s="123"/>
      <c r="N41" s="124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ht="15.75" thickBot="1" x14ac:dyDescent="0.3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3"/>
      <c r="R43" s="54"/>
      <c r="S43" s="54"/>
      <c r="T43" s="55"/>
    </row>
    <row r="44" spans="1:20" s="125" customFormat="1" x14ac:dyDescent="0.25"/>
    <row r="45" spans="1:20" ht="49.5" customHeight="1" x14ac:dyDescent="0.25">
      <c r="A45" s="110" t="s">
        <v>22</v>
      </c>
      <c r="B45" s="111"/>
      <c r="C45" s="112"/>
      <c r="D45" s="33" t="s">
        <v>1</v>
      </c>
      <c r="F45" s="110" t="s">
        <v>23</v>
      </c>
      <c r="G45" s="111"/>
      <c r="H45" s="112"/>
      <c r="I45" s="33" t="s">
        <v>1</v>
      </c>
      <c r="K45" s="110" t="s">
        <v>24</v>
      </c>
      <c r="L45" s="111"/>
      <c r="M45" s="112"/>
      <c r="N45" s="33" t="s">
        <v>1</v>
      </c>
    </row>
    <row r="46" spans="1:20" ht="30.75" customHeight="1" x14ac:dyDescent="0.25">
      <c r="A46" s="116" t="str">
        <f>A4</f>
        <v>Junho</v>
      </c>
      <c r="B46" s="116"/>
      <c r="C46" s="34" t="s">
        <v>2</v>
      </c>
      <c r="D46" s="35"/>
      <c r="F46" s="116" t="str">
        <f>A4</f>
        <v>Junho</v>
      </c>
      <c r="G46" s="116"/>
      <c r="H46" s="34" t="s">
        <v>2</v>
      </c>
      <c r="I46" s="35"/>
      <c r="K46" s="116" t="str">
        <f>A4</f>
        <v>Junho</v>
      </c>
      <c r="L46" s="116"/>
      <c r="M46" s="34" t="s">
        <v>2</v>
      </c>
      <c r="N46" s="35"/>
    </row>
    <row r="47" spans="1:20" x14ac:dyDescent="0.25">
      <c r="A47" s="116"/>
      <c r="B47" s="116"/>
      <c r="C47" s="36">
        <f>'Maio 2019 '!B80</f>
        <v>5701</v>
      </c>
      <c r="D47" s="10">
        <v>20</v>
      </c>
      <c r="F47" s="116"/>
      <c r="G47" s="116"/>
      <c r="H47" s="36">
        <f>'Maio 2019 '!G80</f>
        <v>10697.8</v>
      </c>
      <c r="I47" s="10">
        <v>7</v>
      </c>
      <c r="K47" s="116"/>
      <c r="L47" s="116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7"/>
      <c r="C80" s="118"/>
      <c r="D80" s="119"/>
      <c r="F80" s="42" t="s">
        <v>7</v>
      </c>
      <c r="G80" s="117"/>
      <c r="H80" s="118"/>
      <c r="I80" s="119"/>
      <c r="K80" s="42" t="s">
        <v>7</v>
      </c>
      <c r="L80" s="117"/>
      <c r="M80" s="118"/>
      <c r="N80" s="119"/>
    </row>
    <row r="81" spans="1:14" x14ac:dyDescent="0.25">
      <c r="A81" s="117"/>
      <c r="B81" s="118"/>
      <c r="C81" s="118"/>
      <c r="D81" s="119"/>
      <c r="E81" s="43"/>
      <c r="F81" s="117"/>
      <c r="G81" s="118"/>
      <c r="H81" s="118"/>
      <c r="I81" s="119"/>
      <c r="J81" s="43"/>
      <c r="K81" s="117"/>
      <c r="L81" s="118"/>
      <c r="M81" s="118"/>
      <c r="N81" s="119"/>
    </row>
    <row r="82" spans="1:14" x14ac:dyDescent="0.25">
      <c r="A82" s="117"/>
      <c r="B82" s="118"/>
      <c r="C82" s="118"/>
      <c r="D82" s="119"/>
      <c r="E82" s="43"/>
      <c r="F82" s="117"/>
      <c r="G82" s="118"/>
      <c r="H82" s="118"/>
      <c r="I82" s="119"/>
      <c r="J82" s="43"/>
      <c r="K82" s="117"/>
      <c r="L82" s="118"/>
      <c r="M82" s="118"/>
      <c r="N82" s="119"/>
    </row>
    <row r="83" spans="1:14" x14ac:dyDescent="0.25">
      <c r="A83" s="122"/>
      <c r="B83" s="123"/>
      <c r="C83" s="123"/>
      <c r="D83" s="124"/>
      <c r="F83" s="122"/>
      <c r="G83" s="123"/>
      <c r="H83" s="123"/>
      <c r="I83" s="124"/>
      <c r="K83" s="122"/>
      <c r="L83" s="123"/>
      <c r="M83" s="123"/>
      <c r="N83" s="124"/>
    </row>
    <row r="84" spans="1:14" x14ac:dyDescent="0.25">
      <c r="A84" s="122"/>
      <c r="B84" s="123"/>
      <c r="C84" s="123"/>
      <c r="D84" s="124"/>
      <c r="F84" s="122"/>
      <c r="G84" s="123"/>
      <c r="H84" s="123"/>
      <c r="I84" s="124"/>
      <c r="K84" s="122"/>
      <c r="L84" s="123"/>
      <c r="M84" s="123"/>
      <c r="N84" s="124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44"/>
    </row>
    <row r="87" spans="1:14" ht="45" customHeight="1" x14ac:dyDescent="0.25">
      <c r="A87" s="110" t="s">
        <v>25</v>
      </c>
      <c r="B87" s="111"/>
      <c r="C87" s="112"/>
      <c r="D87" s="33" t="s">
        <v>1</v>
      </c>
      <c r="F87" s="110" t="s">
        <v>26</v>
      </c>
      <c r="G87" s="111"/>
      <c r="H87" s="112"/>
      <c r="I87" s="33" t="s">
        <v>1</v>
      </c>
      <c r="K87" s="110" t="s">
        <v>27</v>
      </c>
      <c r="L87" s="111"/>
      <c r="M87" s="112"/>
      <c r="N87" s="33" t="s">
        <v>1</v>
      </c>
    </row>
    <row r="88" spans="1:14" ht="25.5" x14ac:dyDescent="0.25">
      <c r="A88" s="116" t="str">
        <f>A4</f>
        <v>Junho</v>
      </c>
      <c r="B88" s="116"/>
      <c r="C88" s="34" t="s">
        <v>2</v>
      </c>
      <c r="D88" s="35"/>
      <c r="F88" s="116" t="str">
        <f>A4</f>
        <v>Junho</v>
      </c>
      <c r="G88" s="116"/>
      <c r="H88" s="34" t="s">
        <v>2</v>
      </c>
      <c r="I88" s="35"/>
      <c r="K88" s="116" t="str">
        <f>A4</f>
        <v>Junho</v>
      </c>
      <c r="L88" s="116"/>
      <c r="M88" s="34" t="s">
        <v>2</v>
      </c>
      <c r="N88" s="35"/>
    </row>
    <row r="89" spans="1:14" x14ac:dyDescent="0.25">
      <c r="A89" s="116"/>
      <c r="B89" s="116"/>
      <c r="C89" s="36">
        <f>'Maio 2019 '!B123</f>
        <v>4101.6000000000004</v>
      </c>
      <c r="D89" s="10">
        <v>14</v>
      </c>
      <c r="F89" s="116"/>
      <c r="G89" s="116"/>
      <c r="H89" s="36">
        <f>'Maio 2019 '!G123</f>
        <v>14590</v>
      </c>
      <c r="I89" s="10">
        <v>25</v>
      </c>
      <c r="K89" s="116"/>
      <c r="L89" s="116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7"/>
      <c r="C122" s="118"/>
      <c r="D122" s="119"/>
      <c r="E122" s="43"/>
      <c r="F122" s="42" t="s">
        <v>7</v>
      </c>
      <c r="G122" s="117"/>
      <c r="H122" s="118"/>
      <c r="I122" s="119"/>
      <c r="J122" s="43"/>
      <c r="K122" s="42" t="s">
        <v>7</v>
      </c>
      <c r="L122" s="117"/>
      <c r="M122" s="118"/>
      <c r="N122" s="119"/>
      <c r="O122" s="43"/>
    </row>
    <row r="123" spans="1:15" x14ac:dyDescent="0.25">
      <c r="A123" s="117"/>
      <c r="B123" s="118"/>
      <c r="C123" s="118"/>
      <c r="D123" s="119"/>
      <c r="E123" s="43"/>
      <c r="F123" s="117"/>
      <c r="G123" s="118"/>
      <c r="H123" s="118"/>
      <c r="I123" s="119"/>
      <c r="J123" s="43"/>
      <c r="K123" s="117"/>
      <c r="L123" s="118"/>
      <c r="M123" s="118"/>
      <c r="N123" s="119"/>
      <c r="O123" s="43"/>
    </row>
    <row r="124" spans="1:15" x14ac:dyDescent="0.25">
      <c r="A124" s="117"/>
      <c r="B124" s="118"/>
      <c r="C124" s="118"/>
      <c r="D124" s="119"/>
      <c r="E124" s="43"/>
      <c r="F124" s="117"/>
      <c r="G124" s="118"/>
      <c r="H124" s="118"/>
      <c r="I124" s="119"/>
      <c r="J124" s="43"/>
      <c r="K124" s="117"/>
      <c r="L124" s="118"/>
      <c r="M124" s="118"/>
      <c r="N124" s="119"/>
      <c r="O124" s="43"/>
    </row>
    <row r="125" spans="1:15" x14ac:dyDescent="0.25">
      <c r="A125" s="122"/>
      <c r="B125" s="123"/>
      <c r="C125" s="123"/>
      <c r="D125" s="124"/>
      <c r="F125" s="122"/>
      <c r="G125" s="123"/>
      <c r="H125" s="123"/>
      <c r="I125" s="124"/>
      <c r="K125" s="122"/>
      <c r="L125" s="123"/>
      <c r="M125" s="123"/>
      <c r="N125" s="124"/>
      <c r="O125" s="43"/>
    </row>
    <row r="126" spans="1:15" x14ac:dyDescent="0.25">
      <c r="A126" s="122"/>
      <c r="B126" s="123"/>
      <c r="C126" s="123"/>
      <c r="D126" s="124"/>
      <c r="F126" s="122"/>
      <c r="G126" s="123"/>
      <c r="H126" s="123"/>
      <c r="I126" s="124"/>
      <c r="K126" s="122"/>
      <c r="L126" s="123"/>
      <c r="M126" s="123"/>
      <c r="N126" s="124"/>
      <c r="O126" s="43"/>
    </row>
    <row r="127" spans="1:15" x14ac:dyDescent="0.25">
      <c r="A127" s="122"/>
      <c r="B127" s="123"/>
      <c r="C127" s="123"/>
      <c r="D127" s="124"/>
      <c r="F127" s="122"/>
      <c r="G127" s="123"/>
      <c r="H127" s="123"/>
      <c r="I127" s="124"/>
      <c r="K127" s="122"/>
      <c r="L127" s="123"/>
      <c r="M127" s="123"/>
      <c r="N127" s="124"/>
      <c r="O127" s="43"/>
    </row>
    <row r="128" spans="1:15" x14ac:dyDescent="0.25">
      <c r="A128" s="44"/>
    </row>
    <row r="129" spans="1:14" ht="49.5" customHeight="1" x14ac:dyDescent="0.25">
      <c r="A129" s="110" t="s">
        <v>28</v>
      </c>
      <c r="B129" s="111"/>
      <c r="C129" s="112"/>
      <c r="D129" s="33" t="s">
        <v>1</v>
      </c>
      <c r="F129" s="110" t="s">
        <v>29</v>
      </c>
      <c r="G129" s="111"/>
      <c r="H129" s="112"/>
      <c r="I129" s="33" t="s">
        <v>1</v>
      </c>
      <c r="K129" s="110" t="s">
        <v>30</v>
      </c>
      <c r="L129" s="111"/>
      <c r="M129" s="112"/>
      <c r="N129" s="33" t="s">
        <v>1</v>
      </c>
    </row>
    <row r="130" spans="1:14" ht="31.5" customHeight="1" x14ac:dyDescent="0.25">
      <c r="A130" s="116" t="str">
        <f>A4</f>
        <v>Junho</v>
      </c>
      <c r="B130" s="116"/>
      <c r="C130" s="34" t="s">
        <v>2</v>
      </c>
      <c r="D130" s="35"/>
      <c r="F130" s="116" t="str">
        <f>A4</f>
        <v>Junho</v>
      </c>
      <c r="G130" s="116"/>
      <c r="H130" s="34" t="s">
        <v>2</v>
      </c>
      <c r="I130" s="35"/>
      <c r="K130" s="116" t="str">
        <f>A4</f>
        <v>Junho</v>
      </c>
      <c r="L130" s="116"/>
      <c r="M130" s="34" t="s">
        <v>2</v>
      </c>
      <c r="N130" s="35"/>
    </row>
    <row r="131" spans="1:14" x14ac:dyDescent="0.25">
      <c r="A131" s="116"/>
      <c r="B131" s="116"/>
      <c r="C131" s="36">
        <f>'Maio 2019 '!B166</f>
        <v>3965.7</v>
      </c>
      <c r="D131" s="10">
        <v>125</v>
      </c>
      <c r="F131" s="116"/>
      <c r="G131" s="116"/>
      <c r="H131" s="36">
        <f>'Maio 2019 '!G166</f>
        <v>2013</v>
      </c>
      <c r="I131" s="10">
        <v>1</v>
      </c>
      <c r="K131" s="116"/>
      <c r="L131" s="116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7"/>
      <c r="C164" s="118"/>
      <c r="D164" s="119"/>
      <c r="E164" s="43"/>
      <c r="F164" s="42" t="s">
        <v>7</v>
      </c>
      <c r="G164" s="117"/>
      <c r="H164" s="118"/>
      <c r="I164" s="119"/>
      <c r="J164" s="43"/>
      <c r="K164" s="42" t="s">
        <v>7</v>
      </c>
      <c r="L164" s="117"/>
      <c r="M164" s="118"/>
      <c r="N164" s="119"/>
    </row>
    <row r="165" spans="1:14" x14ac:dyDescent="0.25">
      <c r="A165" s="117"/>
      <c r="B165" s="118"/>
      <c r="C165" s="118"/>
      <c r="D165" s="119"/>
      <c r="E165" s="43"/>
      <c r="F165" s="117"/>
      <c r="G165" s="118"/>
      <c r="H165" s="118"/>
      <c r="I165" s="119"/>
      <c r="J165" s="43"/>
      <c r="K165" s="117"/>
      <c r="L165" s="118"/>
      <c r="M165" s="118"/>
      <c r="N165" s="119"/>
    </row>
    <row r="166" spans="1:14" x14ac:dyDescent="0.25">
      <c r="A166" s="117"/>
      <c r="B166" s="118"/>
      <c r="C166" s="118"/>
      <c r="D166" s="119"/>
      <c r="E166" s="43"/>
      <c r="F166" s="117"/>
      <c r="G166" s="118"/>
      <c r="H166" s="118"/>
      <c r="I166" s="119"/>
      <c r="J166" s="43"/>
      <c r="K166" s="117"/>
      <c r="L166" s="118"/>
      <c r="M166" s="118"/>
      <c r="N166" s="119"/>
    </row>
    <row r="167" spans="1:14" x14ac:dyDescent="0.25">
      <c r="A167" s="122"/>
      <c r="B167" s="123"/>
      <c r="C167" s="123"/>
      <c r="D167" s="124"/>
      <c r="F167" s="122"/>
      <c r="G167" s="123"/>
      <c r="H167" s="123"/>
      <c r="I167" s="124"/>
      <c r="K167" s="122"/>
      <c r="L167" s="123"/>
      <c r="M167" s="123"/>
      <c r="N167" s="124"/>
    </row>
    <row r="168" spans="1:14" x14ac:dyDescent="0.25">
      <c r="A168" s="122"/>
      <c r="B168" s="123"/>
      <c r="C168" s="123"/>
      <c r="D168" s="124"/>
      <c r="F168" s="122"/>
      <c r="G168" s="123"/>
      <c r="H168" s="123"/>
      <c r="I168" s="124"/>
      <c r="K168" s="122"/>
      <c r="L168" s="123"/>
      <c r="M168" s="123"/>
      <c r="N168" s="124"/>
    </row>
    <row r="169" spans="1:14" x14ac:dyDescent="0.25">
      <c r="A169" s="122"/>
      <c r="B169" s="123"/>
      <c r="C169" s="123"/>
      <c r="D169" s="124"/>
      <c r="F169" s="122"/>
      <c r="G169" s="123"/>
      <c r="H169" s="123"/>
      <c r="I169" s="124"/>
      <c r="K169" s="122"/>
      <c r="L169" s="123"/>
      <c r="M169" s="123"/>
      <c r="N169" s="124"/>
    </row>
    <row r="171" spans="1:14" ht="58.5" customHeight="1" x14ac:dyDescent="0.25">
      <c r="A171" s="110" t="s">
        <v>31</v>
      </c>
      <c r="B171" s="111"/>
      <c r="C171" s="112"/>
      <c r="D171" s="33" t="s">
        <v>1</v>
      </c>
      <c r="F171" s="110" t="s">
        <v>32</v>
      </c>
      <c r="G171" s="111"/>
      <c r="H171" s="112"/>
      <c r="I171" s="33" t="s">
        <v>1</v>
      </c>
    </row>
    <row r="172" spans="1:14" ht="25.5" x14ac:dyDescent="0.25">
      <c r="A172" s="116" t="str">
        <f>A4</f>
        <v>Junho</v>
      </c>
      <c r="B172" s="116"/>
      <c r="C172" s="34" t="s">
        <v>2</v>
      </c>
      <c r="D172" s="35"/>
      <c r="F172" s="116" t="str">
        <f>A4</f>
        <v>Junho</v>
      </c>
      <c r="G172" s="116"/>
      <c r="H172" s="34" t="s">
        <v>2</v>
      </c>
      <c r="I172" s="35"/>
    </row>
    <row r="173" spans="1:14" x14ac:dyDescent="0.25">
      <c r="A173" s="116"/>
      <c r="B173" s="116"/>
      <c r="C173" s="36">
        <f>'Maio 2019 '!B214</f>
        <v>265.89999999999998</v>
      </c>
      <c r="D173" s="10">
        <v>10</v>
      </c>
      <c r="F173" s="116"/>
      <c r="G173" s="116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7"/>
      <c r="C206" s="118"/>
      <c r="D206" s="119"/>
      <c r="F206" s="42" t="s">
        <v>7</v>
      </c>
      <c r="G206" s="117"/>
      <c r="H206" s="118"/>
      <c r="I206" s="119"/>
    </row>
    <row r="207" spans="1:9" x14ac:dyDescent="0.25">
      <c r="A207" s="117"/>
      <c r="B207" s="118"/>
      <c r="C207" s="118"/>
      <c r="D207" s="119"/>
      <c r="F207" s="117"/>
      <c r="G207" s="118"/>
      <c r="H207" s="118"/>
      <c r="I207" s="119"/>
    </row>
    <row r="208" spans="1:9" x14ac:dyDescent="0.25">
      <c r="A208" s="117"/>
      <c r="B208" s="118"/>
      <c r="C208" s="118"/>
      <c r="D208" s="119"/>
      <c r="F208" s="117"/>
      <c r="G208" s="118"/>
      <c r="H208" s="118"/>
      <c r="I208" s="119"/>
    </row>
    <row r="209" spans="1:9" x14ac:dyDescent="0.25">
      <c r="A209" s="122"/>
      <c r="B209" s="123"/>
      <c r="C209" s="123"/>
      <c r="D209" s="124"/>
      <c r="F209" s="122"/>
      <c r="G209" s="123"/>
      <c r="H209" s="123"/>
      <c r="I209" s="124"/>
    </row>
    <row r="210" spans="1:9" x14ac:dyDescent="0.25">
      <c r="A210" s="122"/>
      <c r="B210" s="123"/>
      <c r="C210" s="123"/>
      <c r="D210" s="124"/>
      <c r="F210" s="122"/>
      <c r="G210" s="123"/>
      <c r="H210" s="123"/>
      <c r="I210" s="124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6" ht="39.75" customHeight="1" x14ac:dyDescent="0.25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</row>
    <row r="4" spans="1:16" ht="28.5" customHeight="1" x14ac:dyDescent="0.25">
      <c r="A4" s="116" t="s">
        <v>57</v>
      </c>
      <c r="B4" s="116"/>
      <c r="C4" s="34" t="s">
        <v>2</v>
      </c>
      <c r="D4" s="35"/>
      <c r="F4" s="116" t="s">
        <v>57</v>
      </c>
      <c r="G4" s="116"/>
      <c r="H4" s="34" t="s">
        <v>2</v>
      </c>
      <c r="I4" s="35"/>
      <c r="K4" s="116" t="s">
        <v>57</v>
      </c>
      <c r="L4" s="116"/>
      <c r="M4" s="34" t="s">
        <v>2</v>
      </c>
      <c r="N4" s="35"/>
    </row>
    <row r="5" spans="1:16" x14ac:dyDescent="0.25">
      <c r="A5" s="116"/>
      <c r="B5" s="116"/>
      <c r="C5" s="36">
        <v>175973</v>
      </c>
      <c r="D5" s="37">
        <v>140</v>
      </c>
      <c r="F5" s="116"/>
      <c r="G5" s="116"/>
      <c r="H5" s="36">
        <v>12150.8</v>
      </c>
      <c r="I5" s="37">
        <v>7</v>
      </c>
      <c r="K5" s="116"/>
      <c r="L5" s="116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</row>
    <row r="44" spans="1:20" x14ac:dyDescent="0.25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</row>
    <row r="45" spans="1:20" s="125" customFormat="1" x14ac:dyDescent="0.25"/>
    <row r="46" spans="1:20" ht="49.5" customHeight="1" thickBot="1" x14ac:dyDescent="0.3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61</v>
      </c>
      <c r="L46" s="111"/>
      <c r="M46" s="112"/>
      <c r="N46" s="33" t="s">
        <v>1</v>
      </c>
    </row>
    <row r="47" spans="1:20" ht="30.75" customHeight="1" thickBot="1" x14ac:dyDescent="0.3">
      <c r="A47" s="116" t="s">
        <v>57</v>
      </c>
      <c r="B47" s="116"/>
      <c r="C47" s="34" t="s">
        <v>2</v>
      </c>
      <c r="D47" s="35"/>
      <c r="F47" s="116" t="s">
        <v>57</v>
      </c>
      <c r="G47" s="116"/>
      <c r="H47" s="34" t="s">
        <v>2</v>
      </c>
      <c r="I47" s="35"/>
      <c r="K47" s="116" t="s">
        <v>57</v>
      </c>
      <c r="L47" s="116"/>
      <c r="M47" s="34" t="s">
        <v>2</v>
      </c>
      <c r="N47" s="35"/>
      <c r="Q47" s="113" t="s">
        <v>8</v>
      </c>
      <c r="R47" s="114"/>
      <c r="S47" s="114"/>
      <c r="T47" s="115"/>
    </row>
    <row r="48" spans="1:20" ht="15.75" thickBot="1" x14ac:dyDescent="0.3">
      <c r="A48" s="116"/>
      <c r="B48" s="116"/>
      <c r="C48" s="36">
        <v>5130</v>
      </c>
      <c r="D48" s="37">
        <v>20</v>
      </c>
      <c r="F48" s="116"/>
      <c r="G48" s="116"/>
      <c r="H48" s="36">
        <v>10534.3</v>
      </c>
      <c r="I48" s="37">
        <v>7</v>
      </c>
      <c r="K48" s="116"/>
      <c r="L48" s="116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6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 t="s">
        <v>68</v>
      </c>
      <c r="L83" s="118"/>
      <c r="M83" s="118"/>
      <c r="N83" s="119"/>
    </row>
    <row r="84" spans="1:16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6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6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6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6" s="122" customFormat="1" x14ac:dyDescent="0.25">
      <c r="A88" s="126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</row>
    <row r="89" spans="1:16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6" ht="25.5" x14ac:dyDescent="0.25">
      <c r="A90" s="116" t="s">
        <v>57</v>
      </c>
      <c r="B90" s="116"/>
      <c r="C90" s="34" t="s">
        <v>2</v>
      </c>
      <c r="D90" s="35"/>
      <c r="F90" s="116" t="s">
        <v>57</v>
      </c>
      <c r="G90" s="116"/>
      <c r="H90" s="34" t="s">
        <v>2</v>
      </c>
      <c r="I90" s="35"/>
      <c r="K90" s="116" t="s">
        <v>57</v>
      </c>
      <c r="L90" s="116"/>
      <c r="M90" s="34" t="s">
        <v>2</v>
      </c>
      <c r="N90" s="35"/>
    </row>
    <row r="91" spans="1:16" x14ac:dyDescent="0.25">
      <c r="A91" s="116"/>
      <c r="B91" s="116"/>
      <c r="C91" s="36">
        <v>3653.7</v>
      </c>
      <c r="D91" s="37">
        <v>14</v>
      </c>
      <c r="F91" s="116"/>
      <c r="G91" s="116"/>
      <c r="H91" s="36">
        <v>13926</v>
      </c>
      <c r="I91" s="37">
        <v>25</v>
      </c>
      <c r="K91" s="116"/>
      <c r="L91" s="116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6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6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6" s="122" customFormat="1" x14ac:dyDescent="0.25">
      <c r="A131" s="126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</row>
    <row r="132" spans="1:16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6" ht="31.5" customHeight="1" x14ac:dyDescent="0.25">
      <c r="A133" s="116" t="s">
        <v>57</v>
      </c>
      <c r="B133" s="116"/>
      <c r="C133" s="34" t="s">
        <v>2</v>
      </c>
      <c r="D133" s="35"/>
      <c r="F133" s="116" t="s">
        <v>57</v>
      </c>
      <c r="G133" s="116"/>
      <c r="H133" s="34" t="s">
        <v>2</v>
      </c>
      <c r="I133" s="35"/>
      <c r="K133" s="116" t="s">
        <v>57</v>
      </c>
      <c r="L133" s="116"/>
      <c r="M133" s="34" t="s">
        <v>2</v>
      </c>
      <c r="N133" s="35"/>
    </row>
    <row r="134" spans="1:16" x14ac:dyDescent="0.25">
      <c r="A134" s="116"/>
      <c r="B134" s="116"/>
      <c r="C134" s="36">
        <v>1570.4</v>
      </c>
      <c r="D134" s="37">
        <v>125</v>
      </c>
      <c r="F134" s="116"/>
      <c r="G134" s="116"/>
      <c r="H134" s="36">
        <v>1932</v>
      </c>
      <c r="I134" s="37">
        <v>1</v>
      </c>
      <c r="K134" s="116"/>
      <c r="L134" s="116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0" t="s">
        <v>31</v>
      </c>
      <c r="B180" s="111"/>
      <c r="C180" s="112"/>
      <c r="D180" s="33" t="s">
        <v>1</v>
      </c>
      <c r="F180" s="110" t="s">
        <v>32</v>
      </c>
      <c r="G180" s="111"/>
      <c r="H180" s="112"/>
      <c r="I180" s="33" t="s">
        <v>1</v>
      </c>
    </row>
    <row r="181" spans="1:9" ht="25.5" x14ac:dyDescent="0.25">
      <c r="A181" s="116" t="s">
        <v>71</v>
      </c>
      <c r="B181" s="116"/>
      <c r="C181" s="34" t="s">
        <v>2</v>
      </c>
      <c r="D181" s="35"/>
      <c r="F181" s="116" t="s">
        <v>71</v>
      </c>
      <c r="G181" s="116"/>
      <c r="H181" s="34" t="s">
        <v>2</v>
      </c>
      <c r="I181" s="35"/>
    </row>
    <row r="182" spans="1:9" x14ac:dyDescent="0.25">
      <c r="A182" s="116"/>
      <c r="B182" s="116"/>
      <c r="C182" s="36">
        <v>77.8</v>
      </c>
      <c r="D182" s="37">
        <v>10</v>
      </c>
      <c r="F182" s="116"/>
      <c r="G182" s="116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7"/>
      <c r="C216" s="118"/>
      <c r="D216" s="119"/>
      <c r="F216" s="42" t="s">
        <v>7</v>
      </c>
      <c r="G216" s="117"/>
      <c r="H216" s="118"/>
      <c r="I216" s="119"/>
    </row>
    <row r="217" spans="1:9" x14ac:dyDescent="0.25">
      <c r="A217" s="117"/>
      <c r="B217" s="118"/>
      <c r="C217" s="118"/>
      <c r="D217" s="119"/>
      <c r="F217" s="117"/>
      <c r="G217" s="118"/>
      <c r="H217" s="118"/>
      <c r="I217" s="119"/>
    </row>
    <row r="218" spans="1:9" x14ac:dyDescent="0.25">
      <c r="A218" s="117"/>
      <c r="B218" s="118"/>
      <c r="C218" s="118"/>
      <c r="D218" s="119"/>
      <c r="F218" s="117"/>
      <c r="G218" s="118"/>
      <c r="H218" s="118"/>
      <c r="I218" s="119"/>
    </row>
    <row r="219" spans="1:9" x14ac:dyDescent="0.25">
      <c r="A219" s="122"/>
      <c r="B219" s="123"/>
      <c r="C219" s="123"/>
      <c r="D219" s="124"/>
      <c r="F219" s="122"/>
      <c r="G219" s="123"/>
      <c r="H219" s="123"/>
      <c r="I219" s="124"/>
    </row>
    <row r="220" spans="1:9" x14ac:dyDescent="0.25">
      <c r="A220" s="122"/>
      <c r="B220" s="123"/>
      <c r="C220" s="123"/>
      <c r="D220" s="124"/>
      <c r="F220" s="122"/>
      <c r="G220" s="123"/>
      <c r="H220" s="123"/>
      <c r="I220" s="124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741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7" t="s">
        <v>6</v>
      </c>
      <c r="B33" s="107"/>
      <c r="C33" s="104">
        <f>SUMIF(C3:C32,"&gt;=0")</f>
        <v>767</v>
      </c>
      <c r="D33" s="105"/>
    </row>
    <row r="34" spans="1:4" s="74" customFormat="1" ht="17.25" x14ac:dyDescent="0.3">
      <c r="A34" s="78" t="s">
        <v>7</v>
      </c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2" customHeight="1" x14ac:dyDescent="0.3">
      <c r="A37" s="75"/>
      <c r="C37"/>
    </row>
    <row r="39" spans="1:4" ht="21" x14ac:dyDescent="0.25">
      <c r="A39" s="102" t="s">
        <v>8</v>
      </c>
      <c r="B39" s="102"/>
      <c r="C39" s="102"/>
      <c r="D39" s="102"/>
    </row>
    <row r="40" spans="1:4" ht="17.25" x14ac:dyDescent="0.3">
      <c r="A40" s="87"/>
      <c r="B40" s="103"/>
      <c r="C40" s="103"/>
      <c r="D40" s="103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108"/>
      <c r="C47" s="108"/>
      <c r="D47" s="10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108"/>
      <c r="C55" s="108"/>
      <c r="D55" s="10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108"/>
      <c r="C65" s="108"/>
      <c r="D65" s="10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108"/>
      <c r="C69" s="108"/>
      <c r="D69" s="108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775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7" t="s">
        <v>6</v>
      </c>
      <c r="B33" s="107"/>
      <c r="C33" s="104">
        <f>SUMIF(C3:C32,"&gt;=0")</f>
        <v>709</v>
      </c>
      <c r="D33" s="105"/>
    </row>
    <row r="34" spans="1:4" s="74" customFormat="1" ht="17.25" x14ac:dyDescent="0.3">
      <c r="A34" s="78" t="s">
        <v>7</v>
      </c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2" customHeight="1" x14ac:dyDescent="0.3">
      <c r="A37" s="75"/>
      <c r="C37"/>
    </row>
    <row r="39" spans="1:4" ht="21" x14ac:dyDescent="0.25">
      <c r="A39" s="102" t="s">
        <v>8</v>
      </c>
      <c r="B39" s="102"/>
      <c r="C39" s="102"/>
      <c r="D39" s="102"/>
    </row>
    <row r="40" spans="1:4" ht="17.25" x14ac:dyDescent="0.3">
      <c r="A40" s="87"/>
      <c r="B40" s="103"/>
      <c r="C40" s="103"/>
      <c r="D40" s="103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108"/>
      <c r="C47" s="108"/>
      <c r="D47" s="10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108"/>
      <c r="C55" s="108"/>
      <c r="D55" s="10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108"/>
      <c r="C65" s="108"/>
      <c r="D65" s="10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108"/>
      <c r="C69" s="108"/>
      <c r="D69" s="108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803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805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850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917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728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15" activePane="bottomLeft" state="frozen"/>
      <selection pane="bottomLeft" activeCell="C34" sqref="C34:D3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432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0" t="s">
        <v>0</v>
      </c>
      <c r="C1" s="101"/>
      <c r="D1" s="98">
        <v>311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-766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7" t="s">
        <v>6</v>
      </c>
      <c r="B34" s="107"/>
      <c r="C34" s="79"/>
      <c r="D34" s="76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432</v>
      </c>
      <c r="B2">
        <v>311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6" t="s">
        <v>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6" ht="16.5" customHeight="1" x14ac:dyDescent="0.2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6" ht="39.75" customHeight="1" x14ac:dyDescent="0.25">
      <c r="A3" s="147" t="s">
        <v>11</v>
      </c>
      <c r="B3" s="148"/>
      <c r="C3" s="149"/>
      <c r="D3" s="28" t="s">
        <v>1</v>
      </c>
      <c r="F3" s="147" t="s">
        <v>12</v>
      </c>
      <c r="G3" s="148"/>
      <c r="H3" s="149"/>
      <c r="I3" s="28" t="s">
        <v>1</v>
      </c>
      <c r="K3" s="147" t="s">
        <v>13</v>
      </c>
      <c r="L3" s="148"/>
      <c r="M3" s="149"/>
      <c r="N3" s="28" t="s">
        <v>1</v>
      </c>
    </row>
    <row r="4" spans="1:16" ht="28.5" customHeight="1" x14ac:dyDescent="0.25">
      <c r="A4" s="135" t="s">
        <v>71</v>
      </c>
      <c r="B4" s="135"/>
      <c r="C4" s="6" t="s">
        <v>2</v>
      </c>
      <c r="D4" s="9"/>
      <c r="F4" s="135" t="s">
        <v>71</v>
      </c>
      <c r="G4" s="135"/>
      <c r="H4" s="6" t="s">
        <v>2</v>
      </c>
      <c r="I4" s="9"/>
      <c r="K4" s="135" t="s">
        <v>71</v>
      </c>
      <c r="L4" s="135"/>
      <c r="M4" s="6" t="s">
        <v>2</v>
      </c>
      <c r="N4" s="9"/>
    </row>
    <row r="5" spans="1:16" x14ac:dyDescent="0.25">
      <c r="A5" s="135"/>
      <c r="B5" s="135"/>
      <c r="C5" s="7">
        <v>171597</v>
      </c>
      <c r="D5" s="10">
        <v>140</v>
      </c>
      <c r="F5" s="135"/>
      <c r="G5" s="135"/>
      <c r="H5" s="7">
        <v>11970.5</v>
      </c>
      <c r="I5" s="10">
        <v>7</v>
      </c>
      <c r="K5" s="135"/>
      <c r="L5" s="135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6"/>
      <c r="B38" s="137"/>
      <c r="C38" s="14">
        <f>SUM(C7:C37)</f>
        <v>-171597</v>
      </c>
      <c r="D38" s="12" t="str">
        <f t="shared" si="1"/>
        <v>Normal</v>
      </c>
      <c r="F38" s="136" t="s">
        <v>6</v>
      </c>
      <c r="G38" s="137"/>
      <c r="H38" s="2">
        <f t="shared" si="7"/>
        <v>0</v>
      </c>
      <c r="I38" s="11" t="str">
        <f t="shared" si="3"/>
        <v>Normal</v>
      </c>
      <c r="K38" s="136" t="s">
        <v>6</v>
      </c>
      <c r="L38" s="137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ht="12" customHeight="1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s="145" customFormat="1" x14ac:dyDescent="0.25"/>
    <row r="46" spans="1:14" ht="49.5" customHeight="1" x14ac:dyDescent="0.25">
      <c r="A46" s="132" t="s">
        <v>22</v>
      </c>
      <c r="B46" s="133"/>
      <c r="C46" s="134"/>
      <c r="D46" s="8" t="s">
        <v>1</v>
      </c>
      <c r="F46" s="132" t="s">
        <v>23</v>
      </c>
      <c r="G46" s="133"/>
      <c r="H46" s="134"/>
      <c r="I46" s="8" t="s">
        <v>1</v>
      </c>
      <c r="K46" s="132" t="s">
        <v>73</v>
      </c>
      <c r="L46" s="133"/>
      <c r="M46" s="134"/>
      <c r="N46" s="8" t="s">
        <v>1</v>
      </c>
    </row>
    <row r="47" spans="1:14" ht="30.75" customHeight="1" x14ac:dyDescent="0.25">
      <c r="A47" s="135" t="s">
        <v>71</v>
      </c>
      <c r="B47" s="135"/>
      <c r="C47" s="6" t="s">
        <v>2</v>
      </c>
      <c r="D47" s="9"/>
      <c r="F47" s="135" t="s">
        <v>71</v>
      </c>
      <c r="G47" s="135"/>
      <c r="H47" s="6" t="s">
        <v>2</v>
      </c>
      <c r="I47" s="9"/>
      <c r="K47" s="135" t="s">
        <v>71</v>
      </c>
      <c r="L47" s="135"/>
      <c r="M47" s="6" t="s">
        <v>2</v>
      </c>
      <c r="N47" s="9"/>
    </row>
    <row r="48" spans="1:14" x14ac:dyDescent="0.25">
      <c r="A48" s="135"/>
      <c r="B48" s="135"/>
      <c r="C48" s="7">
        <v>4646</v>
      </c>
      <c r="D48" s="10">
        <v>20</v>
      </c>
      <c r="F48" s="135"/>
      <c r="G48" s="135"/>
      <c r="H48" s="7">
        <v>10372.299999999999</v>
      </c>
      <c r="I48" s="10">
        <v>6</v>
      </c>
      <c r="K48" s="135"/>
      <c r="L48" s="135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6" t="s">
        <v>6</v>
      </c>
      <c r="B81" s="137"/>
      <c r="C81" s="15">
        <f>SUM(C50:C80)</f>
        <v>-4646</v>
      </c>
      <c r="D81" s="11" t="str">
        <f t="shared" si="10"/>
        <v>Normal</v>
      </c>
      <c r="F81" s="136" t="s">
        <v>6</v>
      </c>
      <c r="G81" s="137"/>
      <c r="H81" s="15">
        <f>SUM(H50:H80)</f>
        <v>-10372.299999999999</v>
      </c>
      <c r="I81" s="11" t="str">
        <f t="shared" si="12"/>
        <v>Normal</v>
      </c>
      <c r="K81" s="136" t="s">
        <v>6</v>
      </c>
      <c r="L81" s="137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8"/>
      <c r="C82" s="139"/>
      <c r="D82" s="140"/>
      <c r="F82" s="29" t="s">
        <v>7</v>
      </c>
      <c r="G82" s="138"/>
      <c r="H82" s="139"/>
      <c r="I82" s="140"/>
      <c r="K82" s="29" t="s">
        <v>7</v>
      </c>
      <c r="L82" s="138"/>
      <c r="M82" s="139"/>
      <c r="N82" s="140"/>
    </row>
    <row r="83" spans="1:16" x14ac:dyDescent="0.25">
      <c r="A83" s="138"/>
      <c r="B83" s="139"/>
      <c r="C83" s="139"/>
      <c r="D83" s="140"/>
      <c r="E83" s="13"/>
      <c r="F83" s="138"/>
      <c r="G83" s="139"/>
      <c r="H83" s="139"/>
      <c r="I83" s="140"/>
      <c r="J83" s="13"/>
      <c r="K83" s="138"/>
      <c r="L83" s="139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41"/>
      <c r="B85" s="142"/>
      <c r="C85" s="142"/>
      <c r="D85" s="143"/>
      <c r="F85" s="141"/>
      <c r="G85" s="142"/>
      <c r="H85" s="142"/>
      <c r="I85" s="143"/>
      <c r="K85" s="141"/>
      <c r="L85" s="142"/>
      <c r="M85" s="142"/>
      <c r="N85" s="143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s="141" customFormat="1" x14ac:dyDescent="0.25">
      <c r="A87" s="144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1:16" ht="45" customHeight="1" x14ac:dyDescent="0.25">
      <c r="A88" s="132" t="s">
        <v>25</v>
      </c>
      <c r="B88" s="133"/>
      <c r="C88" s="134"/>
      <c r="D88" s="8" t="s">
        <v>1</v>
      </c>
      <c r="F88" s="132" t="s">
        <v>26</v>
      </c>
      <c r="G88" s="133"/>
      <c r="H88" s="134"/>
      <c r="I88" s="8" t="s">
        <v>1</v>
      </c>
      <c r="K88" s="132" t="s">
        <v>27</v>
      </c>
      <c r="L88" s="133"/>
      <c r="M88" s="134"/>
      <c r="N88" s="8" t="s">
        <v>1</v>
      </c>
    </row>
    <row r="89" spans="1:16" ht="25.5" x14ac:dyDescent="0.25">
      <c r="A89" s="135" t="s">
        <v>71</v>
      </c>
      <c r="B89" s="135"/>
      <c r="C89" s="6" t="s">
        <v>2</v>
      </c>
      <c r="D89" s="9"/>
      <c r="F89" s="135" t="s">
        <v>71</v>
      </c>
      <c r="G89" s="135"/>
      <c r="H89" s="6" t="s">
        <v>2</v>
      </c>
      <c r="I89" s="9"/>
      <c r="K89" s="135" t="s">
        <v>71</v>
      </c>
      <c r="L89" s="135"/>
      <c r="M89" s="6" t="s">
        <v>2</v>
      </c>
      <c r="N89" s="9"/>
    </row>
    <row r="90" spans="1:16" x14ac:dyDescent="0.25">
      <c r="A90" s="135"/>
      <c r="B90" s="135"/>
      <c r="C90" s="7">
        <v>3250.7</v>
      </c>
      <c r="D90" s="10">
        <v>14</v>
      </c>
      <c r="F90" s="135"/>
      <c r="G90" s="135"/>
      <c r="H90" s="7">
        <v>13295</v>
      </c>
      <c r="I90" s="10">
        <v>25</v>
      </c>
      <c r="K90" s="135"/>
      <c r="L90" s="135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6" t="s">
        <v>6</v>
      </c>
      <c r="B123" s="137"/>
      <c r="C123" s="15">
        <f>SUM(C92:C122)</f>
        <v>-3267.4999999999995</v>
      </c>
      <c r="D123" s="11" t="str">
        <f t="shared" si="19"/>
        <v>Normal</v>
      </c>
      <c r="F123" s="136" t="s">
        <v>6</v>
      </c>
      <c r="G123" s="137"/>
      <c r="H123" s="15">
        <f>SUM(H92:H122)</f>
        <v>-13295</v>
      </c>
      <c r="I123" s="11" t="str">
        <f t="shared" si="21"/>
        <v>Normal</v>
      </c>
      <c r="K123" s="136" t="s">
        <v>6</v>
      </c>
      <c r="L123" s="137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8"/>
      <c r="C124" s="139"/>
      <c r="D124" s="140"/>
      <c r="E124" s="13"/>
      <c r="F124" s="29" t="s">
        <v>7</v>
      </c>
      <c r="G124" s="138"/>
      <c r="H124" s="139"/>
      <c r="I124" s="140"/>
      <c r="J124" s="13"/>
      <c r="K124" s="29" t="s">
        <v>7</v>
      </c>
      <c r="L124" s="138"/>
      <c r="M124" s="139"/>
      <c r="N124" s="140"/>
      <c r="O124" s="13"/>
    </row>
    <row r="125" spans="1:15" x14ac:dyDescent="0.25">
      <c r="A125" s="138"/>
      <c r="B125" s="139"/>
      <c r="C125" s="139"/>
      <c r="D125" s="140"/>
      <c r="E125" s="13"/>
      <c r="F125" s="138"/>
      <c r="G125" s="139"/>
      <c r="H125" s="139"/>
      <c r="I125" s="140"/>
      <c r="J125" s="13"/>
      <c r="K125" s="138"/>
      <c r="L125" s="139"/>
      <c r="M125" s="139"/>
      <c r="N125" s="140"/>
      <c r="O125" s="13"/>
    </row>
    <row r="126" spans="1:15" x14ac:dyDescent="0.25">
      <c r="A126" s="138"/>
      <c r="B126" s="139"/>
      <c r="C126" s="139"/>
      <c r="D126" s="140"/>
      <c r="E126" s="13"/>
      <c r="F126" s="138"/>
      <c r="G126" s="139"/>
      <c r="H126" s="139"/>
      <c r="I126" s="140"/>
      <c r="J126" s="13"/>
      <c r="K126" s="138"/>
      <c r="L126" s="139"/>
      <c r="M126" s="139"/>
      <c r="N126" s="140"/>
      <c r="O126" s="13"/>
    </row>
    <row r="127" spans="1:15" x14ac:dyDescent="0.25">
      <c r="A127" s="141"/>
      <c r="B127" s="142"/>
      <c r="C127" s="142"/>
      <c r="D127" s="143"/>
      <c r="F127" s="141"/>
      <c r="G127" s="142"/>
      <c r="H127" s="142"/>
      <c r="I127" s="143"/>
      <c r="K127" s="141"/>
      <c r="L127" s="142"/>
      <c r="M127" s="142"/>
      <c r="N127" s="143"/>
      <c r="O127" s="13"/>
    </row>
    <row r="128" spans="1:15" x14ac:dyDescent="0.25">
      <c r="A128" s="141"/>
      <c r="B128" s="142"/>
      <c r="C128" s="142"/>
      <c r="D128" s="143"/>
      <c r="F128" s="141"/>
      <c r="G128" s="142"/>
      <c r="H128" s="142"/>
      <c r="I128" s="143"/>
      <c r="K128" s="141"/>
      <c r="L128" s="142"/>
      <c r="M128" s="142"/>
      <c r="N128" s="143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2" t="s">
        <v>74</v>
      </c>
      <c r="B130" s="133"/>
      <c r="C130" s="134"/>
      <c r="D130" s="8" t="s">
        <v>1</v>
      </c>
      <c r="F130" s="132" t="s">
        <v>75</v>
      </c>
      <c r="G130" s="133"/>
      <c r="H130" s="134"/>
      <c r="I130" s="8" t="s">
        <v>1</v>
      </c>
      <c r="K130" s="132" t="s">
        <v>30</v>
      </c>
      <c r="L130" s="133"/>
      <c r="M130" s="134"/>
      <c r="N130" s="8" t="s">
        <v>1</v>
      </c>
    </row>
    <row r="131" spans="1:15" ht="31.5" customHeight="1" x14ac:dyDescent="0.25">
      <c r="A131" s="135" t="s">
        <v>71</v>
      </c>
      <c r="B131" s="135"/>
      <c r="C131" s="6" t="s">
        <v>2</v>
      </c>
      <c r="D131" s="9"/>
      <c r="F131" s="135" t="s">
        <v>71</v>
      </c>
      <c r="G131" s="135"/>
      <c r="H131" s="6" t="s">
        <v>2</v>
      </c>
      <c r="I131" s="9"/>
      <c r="K131" s="135" t="s">
        <v>71</v>
      </c>
      <c r="L131" s="135"/>
      <c r="M131" s="6" t="s">
        <v>2</v>
      </c>
      <c r="N131" s="9"/>
    </row>
    <row r="132" spans="1:15" x14ac:dyDescent="0.25">
      <c r="A132" s="135"/>
      <c r="B132" s="135"/>
      <c r="C132" s="7">
        <v>0</v>
      </c>
      <c r="D132" s="10">
        <v>150</v>
      </c>
      <c r="F132" s="135"/>
      <c r="G132" s="135"/>
      <c r="H132" s="7">
        <v>0</v>
      </c>
      <c r="I132" s="10">
        <v>100</v>
      </c>
      <c r="K132" s="135"/>
      <c r="L132" s="135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6" t="s">
        <v>6</v>
      </c>
      <c r="B165" s="137"/>
      <c r="C165" s="15">
        <f>SUM(C134:C164)</f>
        <v>0</v>
      </c>
      <c r="D165" s="11" t="str">
        <f t="shared" si="27"/>
        <v>Normal</v>
      </c>
      <c r="F165" s="136" t="s">
        <v>6</v>
      </c>
      <c r="G165" s="137"/>
      <c r="H165" s="15">
        <f>SUM(H134:H164)</f>
        <v>0</v>
      </c>
      <c r="I165" s="11" t="str">
        <f t="shared" si="29"/>
        <v>Normal</v>
      </c>
      <c r="K165" s="136" t="s">
        <v>6</v>
      </c>
      <c r="L165" s="137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8"/>
      <c r="C166" s="139"/>
      <c r="D166" s="140"/>
      <c r="E166" s="13"/>
      <c r="F166" s="29" t="s">
        <v>7</v>
      </c>
      <c r="G166" s="138"/>
      <c r="H166" s="139"/>
      <c r="I166" s="140"/>
      <c r="J166" s="13"/>
      <c r="K166" s="29" t="s">
        <v>7</v>
      </c>
      <c r="L166" s="138"/>
      <c r="M166" s="139"/>
      <c r="N166" s="140"/>
    </row>
    <row r="167" spans="1:14" x14ac:dyDescent="0.25">
      <c r="A167" s="138" t="s">
        <v>76</v>
      </c>
      <c r="B167" s="139"/>
      <c r="C167" s="139"/>
      <c r="D167" s="140"/>
      <c r="E167" s="13"/>
      <c r="F167" s="138"/>
      <c r="G167" s="139"/>
      <c r="H167" s="139"/>
      <c r="I167" s="140"/>
      <c r="J167" s="13"/>
      <c r="K167" s="138"/>
      <c r="L167" s="139"/>
      <c r="M167" s="139"/>
      <c r="N167" s="140"/>
    </row>
    <row r="168" spans="1:14" x14ac:dyDescent="0.25">
      <c r="A168" s="138"/>
      <c r="B168" s="139"/>
      <c r="C168" s="139"/>
      <c r="D168" s="140"/>
      <c r="E168" s="13"/>
      <c r="F168" s="138"/>
      <c r="G168" s="139"/>
      <c r="H168" s="139"/>
      <c r="I168" s="140"/>
      <c r="J168" s="13"/>
      <c r="K168" s="138"/>
      <c r="L168" s="139"/>
      <c r="M168" s="139"/>
      <c r="N168" s="140"/>
    </row>
    <row r="169" spans="1:14" x14ac:dyDescent="0.25">
      <c r="A169" s="141"/>
      <c r="B169" s="142"/>
      <c r="C169" s="142"/>
      <c r="D169" s="143"/>
      <c r="F169" s="141"/>
      <c r="G169" s="142"/>
      <c r="H169" s="142"/>
      <c r="I169" s="143"/>
      <c r="K169" s="141"/>
      <c r="L169" s="142"/>
      <c r="M169" s="142"/>
      <c r="N169" s="143"/>
    </row>
    <row r="170" spans="1:14" x14ac:dyDescent="0.25">
      <c r="A170" s="141"/>
      <c r="B170" s="142"/>
      <c r="C170" s="142"/>
      <c r="D170" s="143"/>
      <c r="F170" s="141"/>
      <c r="G170" s="142"/>
      <c r="H170" s="142"/>
      <c r="I170" s="143"/>
      <c r="K170" s="141"/>
      <c r="L170" s="142"/>
      <c r="M170" s="142"/>
      <c r="N170" s="143"/>
    </row>
    <row r="173" spans="1:14" ht="31.5" customHeight="1" x14ac:dyDescent="0.25">
      <c r="A173" s="132" t="s">
        <v>31</v>
      </c>
      <c r="B173" s="133"/>
      <c r="C173" s="134"/>
      <c r="D173" s="8" t="s">
        <v>1</v>
      </c>
      <c r="F173" s="132" t="s">
        <v>32</v>
      </c>
      <c r="G173" s="133"/>
      <c r="H173" s="134"/>
      <c r="I173" s="8" t="s">
        <v>1</v>
      </c>
    </row>
    <row r="174" spans="1:14" ht="25.5" x14ac:dyDescent="0.25">
      <c r="A174" s="135" t="s">
        <v>71</v>
      </c>
      <c r="B174" s="135"/>
      <c r="C174" s="6" t="s">
        <v>2</v>
      </c>
      <c r="D174" s="9"/>
      <c r="F174" s="135" t="s">
        <v>71</v>
      </c>
      <c r="G174" s="135"/>
      <c r="H174" s="6" t="s">
        <v>2</v>
      </c>
      <c r="I174" s="9"/>
    </row>
    <row r="175" spans="1:14" x14ac:dyDescent="0.25">
      <c r="A175" s="135"/>
      <c r="B175" s="135"/>
      <c r="C175" s="7">
        <v>0</v>
      </c>
      <c r="D175" s="10">
        <v>10</v>
      </c>
      <c r="F175" s="135"/>
      <c r="G175" s="135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6" t="s">
        <v>6</v>
      </c>
      <c r="B208" s="137"/>
      <c r="C208" s="15">
        <f>SUM(C177:C207)</f>
        <v>0</v>
      </c>
      <c r="D208" s="11" t="str">
        <f>IF(C208&gt;($D$132*1.2),"Atenção","Normal")</f>
        <v>Normal</v>
      </c>
      <c r="F208" s="136" t="s">
        <v>6</v>
      </c>
      <c r="G208" s="137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8"/>
      <c r="C209" s="139"/>
      <c r="D209" s="140"/>
      <c r="F209" s="29" t="s">
        <v>7</v>
      </c>
      <c r="G209" s="138"/>
      <c r="H209" s="139"/>
      <c r="I209" s="140"/>
    </row>
    <row r="210" spans="1:9" x14ac:dyDescent="0.25">
      <c r="A210" s="138"/>
      <c r="B210" s="139"/>
      <c r="C210" s="139"/>
      <c r="D210" s="140"/>
      <c r="F210" s="138"/>
      <c r="G210" s="139"/>
      <c r="H210" s="139"/>
      <c r="I210" s="140"/>
    </row>
    <row r="211" spans="1:9" x14ac:dyDescent="0.25">
      <c r="A211" s="138"/>
      <c r="B211" s="139"/>
      <c r="C211" s="139"/>
      <c r="D211" s="140"/>
      <c r="F211" s="138"/>
      <c r="G211" s="139"/>
      <c r="H211" s="139"/>
      <c r="I211" s="140"/>
    </row>
    <row r="212" spans="1:9" x14ac:dyDescent="0.25">
      <c r="A212" s="141"/>
      <c r="B212" s="142"/>
      <c r="C212" s="142"/>
      <c r="D212" s="143"/>
      <c r="F212" s="141"/>
      <c r="G212" s="142"/>
      <c r="H212" s="142"/>
      <c r="I212" s="143"/>
    </row>
    <row r="213" spans="1:9" x14ac:dyDescent="0.25">
      <c r="A213" s="141"/>
      <c r="B213" s="142"/>
      <c r="C213" s="142"/>
      <c r="D213" s="143"/>
      <c r="F213" s="141"/>
      <c r="G213" s="142"/>
      <c r="H213" s="142"/>
      <c r="I213" s="143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77</v>
      </c>
      <c r="B4" s="135"/>
      <c r="C4" s="6" t="s">
        <v>2</v>
      </c>
      <c r="D4" s="9"/>
      <c r="F4" s="135" t="s">
        <v>77</v>
      </c>
      <c r="G4" s="135"/>
      <c r="H4" s="6" t="s">
        <v>2</v>
      </c>
      <c r="I4" s="9"/>
      <c r="K4" s="135" t="s">
        <v>77</v>
      </c>
      <c r="L4" s="135"/>
      <c r="M4" s="6" t="s">
        <v>2</v>
      </c>
      <c r="N4" s="9"/>
    </row>
    <row r="5" spans="1:16" x14ac:dyDescent="0.25">
      <c r="A5" s="135"/>
      <c r="B5" s="135"/>
      <c r="C5" s="7">
        <v>167598</v>
      </c>
      <c r="D5" s="10">
        <v>140</v>
      </c>
      <c r="F5" s="135"/>
      <c r="G5" s="135"/>
      <c r="H5" s="7">
        <v>11809.9</v>
      </c>
      <c r="I5" s="10">
        <v>7</v>
      </c>
      <c r="K5" s="135"/>
      <c r="L5" s="135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3671</v>
      </c>
      <c r="D38" s="12" t="str">
        <f t="shared" si="0"/>
        <v>Atenção</v>
      </c>
      <c r="F38" s="136" t="s">
        <v>6</v>
      </c>
      <c r="G38" s="137"/>
      <c r="H38" s="15">
        <f>SUM(H7:H37)</f>
        <v>145.20000000000073</v>
      </c>
      <c r="I38" s="11" t="str">
        <f t="shared" si="1"/>
        <v>Atenção</v>
      </c>
      <c r="K38" s="136" t="s">
        <v>6</v>
      </c>
      <c r="L38" s="137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77</v>
      </c>
      <c r="B48" s="135"/>
      <c r="C48" s="6" t="s">
        <v>2</v>
      </c>
      <c r="D48" s="9"/>
      <c r="F48" s="135" t="s">
        <v>77</v>
      </c>
      <c r="G48" s="135"/>
      <c r="H48" s="6" t="s">
        <v>2</v>
      </c>
      <c r="I48" s="9"/>
      <c r="K48" s="135" t="s">
        <v>77</v>
      </c>
      <c r="L48" s="135"/>
      <c r="M48" s="6" t="s">
        <v>2</v>
      </c>
      <c r="N48" s="9"/>
    </row>
    <row r="49" spans="1:14" x14ac:dyDescent="0.25">
      <c r="A49" s="135"/>
      <c r="B49" s="135"/>
      <c r="C49" s="7">
        <v>4166</v>
      </c>
      <c r="D49" s="10">
        <v>20</v>
      </c>
      <c r="F49" s="135"/>
      <c r="G49" s="135"/>
      <c r="H49" s="7">
        <v>10222.1</v>
      </c>
      <c r="I49" s="10">
        <v>6</v>
      </c>
      <c r="K49" s="135"/>
      <c r="L49" s="135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-4166</v>
      </c>
      <c r="D82" s="11" t="str">
        <f t="shared" si="6"/>
        <v>Normal</v>
      </c>
      <c r="F82" s="136" t="s">
        <v>6</v>
      </c>
      <c r="G82" s="137"/>
      <c r="H82" s="15">
        <f>SUM(H51:H81)</f>
        <v>-10222.1</v>
      </c>
      <c r="I82" s="11" t="str">
        <f t="shared" si="7"/>
        <v>Normal</v>
      </c>
      <c r="K82" s="136" t="s">
        <v>6</v>
      </c>
      <c r="L82" s="137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s="141" customFormat="1" x14ac:dyDescent="0.25">
      <c r="A89" s="144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1:16" ht="45" customHeight="1" x14ac:dyDescent="0.25">
      <c r="A90" s="132" t="s">
        <v>25</v>
      </c>
      <c r="B90" s="133"/>
      <c r="C90" s="134"/>
      <c r="D90" s="8" t="s">
        <v>1</v>
      </c>
      <c r="F90" s="132" t="s">
        <v>26</v>
      </c>
      <c r="G90" s="133"/>
      <c r="H90" s="134"/>
      <c r="I90" s="8" t="s">
        <v>1</v>
      </c>
      <c r="K90" s="132" t="s">
        <v>27</v>
      </c>
      <c r="L90" s="133"/>
      <c r="M90" s="134"/>
      <c r="N90" s="8" t="s">
        <v>1</v>
      </c>
    </row>
    <row r="91" spans="1:16" ht="25.5" x14ac:dyDescent="0.25">
      <c r="A91" s="135" t="s">
        <v>77</v>
      </c>
      <c r="B91" s="135"/>
      <c r="C91" s="6" t="s">
        <v>2</v>
      </c>
      <c r="D91" s="9"/>
      <c r="F91" s="135" t="s">
        <v>77</v>
      </c>
      <c r="G91" s="135"/>
      <c r="H91" s="6" t="s">
        <v>2</v>
      </c>
      <c r="I91" s="9"/>
      <c r="K91" s="135" t="s">
        <v>77</v>
      </c>
      <c r="L91" s="135"/>
      <c r="M91" s="6" t="s">
        <v>2</v>
      </c>
      <c r="N91" s="9"/>
    </row>
    <row r="92" spans="1:16" x14ac:dyDescent="0.25">
      <c r="A92" s="135"/>
      <c r="B92" s="135"/>
      <c r="C92" s="7">
        <v>2915.9</v>
      </c>
      <c r="D92" s="10">
        <v>14</v>
      </c>
      <c r="F92" s="135"/>
      <c r="G92" s="135"/>
      <c r="H92" s="7">
        <v>1269.2</v>
      </c>
      <c r="I92" s="10">
        <v>25</v>
      </c>
      <c r="K92" s="135"/>
      <c r="L92" s="135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6" t="s">
        <v>6</v>
      </c>
      <c r="B125" s="137"/>
      <c r="C125" s="15">
        <f>SUM(C94:C124)</f>
        <v>-2915.9</v>
      </c>
      <c r="D125" s="11" t="str">
        <f t="shared" si="12"/>
        <v>Normal</v>
      </c>
      <c r="F125" s="136" t="s">
        <v>6</v>
      </c>
      <c r="G125" s="137"/>
      <c r="H125" s="15">
        <f>SUM(H94:H124)</f>
        <v>-1269.2</v>
      </c>
      <c r="I125" s="11" t="str">
        <f t="shared" si="13"/>
        <v>Normal</v>
      </c>
      <c r="K125" s="136" t="s">
        <v>6</v>
      </c>
      <c r="L125" s="137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8"/>
      <c r="C126" s="139"/>
      <c r="D126" s="140"/>
      <c r="E126" s="13"/>
      <c r="F126" s="29" t="s">
        <v>7</v>
      </c>
      <c r="G126" s="138"/>
      <c r="H126" s="139"/>
      <c r="I126" s="140"/>
      <c r="J126" s="13"/>
      <c r="K126" s="29" t="s">
        <v>7</v>
      </c>
      <c r="L126" s="138"/>
      <c r="M126" s="139"/>
      <c r="N126" s="140"/>
      <c r="O126" s="13"/>
    </row>
    <row r="127" spans="1:15" x14ac:dyDescent="0.25">
      <c r="A127" s="138"/>
      <c r="B127" s="139"/>
      <c r="C127" s="139"/>
      <c r="D127" s="140"/>
      <c r="E127" s="13"/>
      <c r="F127" s="138"/>
      <c r="G127" s="139"/>
      <c r="H127" s="139"/>
      <c r="I127" s="140"/>
      <c r="J127" s="13"/>
      <c r="K127" s="138"/>
      <c r="L127" s="139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41"/>
      <c r="B129" s="142"/>
      <c r="C129" s="142"/>
      <c r="D129" s="143"/>
      <c r="F129" s="141"/>
      <c r="G129" s="142"/>
      <c r="H129" s="142"/>
      <c r="I129" s="143"/>
      <c r="K129" s="141"/>
      <c r="L129" s="142"/>
      <c r="M129" s="142"/>
      <c r="N129" s="143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2" t="s">
        <v>80</v>
      </c>
      <c r="B133" s="133"/>
      <c r="C133" s="134"/>
      <c r="D133" s="8" t="s">
        <v>1</v>
      </c>
      <c r="F133" s="132" t="s">
        <v>81</v>
      </c>
      <c r="G133" s="133"/>
      <c r="H133" s="134"/>
      <c r="I133" s="8" t="s">
        <v>1</v>
      </c>
      <c r="K133" s="132" t="s">
        <v>30</v>
      </c>
      <c r="L133" s="133"/>
      <c r="M133" s="134"/>
      <c r="N133" s="8" t="s">
        <v>1</v>
      </c>
    </row>
    <row r="134" spans="1:15" ht="31.5" customHeight="1" x14ac:dyDescent="0.25">
      <c r="A134" s="135" t="s">
        <v>77</v>
      </c>
      <c r="B134" s="135"/>
      <c r="C134" s="6" t="s">
        <v>2</v>
      </c>
      <c r="D134" s="9"/>
      <c r="F134" s="135" t="s">
        <v>77</v>
      </c>
      <c r="G134" s="135"/>
      <c r="H134" s="6" t="s">
        <v>2</v>
      </c>
      <c r="I134" s="9"/>
      <c r="K134" s="135" t="s">
        <v>77</v>
      </c>
      <c r="L134" s="135"/>
      <c r="M134" s="6" t="s">
        <v>2</v>
      </c>
      <c r="N134" s="9"/>
    </row>
    <row r="135" spans="1:15" x14ac:dyDescent="0.25">
      <c r="A135" s="135"/>
      <c r="B135" s="135"/>
      <c r="C135" s="7">
        <v>369054</v>
      </c>
      <c r="D135" s="10">
        <v>1</v>
      </c>
      <c r="F135" s="135"/>
      <c r="G135" s="135"/>
      <c r="H135" s="7">
        <v>1826</v>
      </c>
      <c r="I135" s="10">
        <v>1</v>
      </c>
      <c r="K135" s="135"/>
      <c r="L135" s="135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6" t="s">
        <v>6</v>
      </c>
      <c r="B168" s="137"/>
      <c r="C168" s="15">
        <f>SUM(C137:C167)</f>
        <v>-369054</v>
      </c>
      <c r="D168" s="11" t="str">
        <f t="shared" si="18"/>
        <v>Normal</v>
      </c>
      <c r="F168" s="136" t="s">
        <v>6</v>
      </c>
      <c r="G168" s="137"/>
      <c r="H168" s="15">
        <f>SUM(H137:H167)</f>
        <v>-1864</v>
      </c>
      <c r="I168" s="11" t="str">
        <f t="shared" si="19"/>
        <v>Normal</v>
      </c>
      <c r="K168" s="136" t="s">
        <v>6</v>
      </c>
      <c r="L168" s="137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8"/>
      <c r="C169" s="139"/>
      <c r="D169" s="140"/>
      <c r="E169" s="13"/>
      <c r="F169" s="29" t="s">
        <v>7</v>
      </c>
      <c r="G169" s="138"/>
      <c r="H169" s="139"/>
      <c r="I169" s="140"/>
      <c r="J169" s="13"/>
      <c r="K169" s="29" t="s">
        <v>7</v>
      </c>
      <c r="L169" s="138"/>
      <c r="M169" s="139"/>
      <c r="N169" s="140"/>
    </row>
    <row r="170" spans="1:14" x14ac:dyDescent="0.25">
      <c r="A170" s="138"/>
      <c r="B170" s="139"/>
      <c r="C170" s="139"/>
      <c r="D170" s="140"/>
      <c r="E170" s="13"/>
      <c r="F170" s="138"/>
      <c r="G170" s="139"/>
      <c r="H170" s="139"/>
      <c r="I170" s="140"/>
      <c r="J170" s="13"/>
      <c r="K170" s="138"/>
      <c r="L170" s="139"/>
      <c r="M170" s="139"/>
      <c r="N170" s="140"/>
    </row>
    <row r="171" spans="1:14" x14ac:dyDescent="0.25">
      <c r="A171" s="138"/>
      <c r="B171" s="139"/>
      <c r="C171" s="139"/>
      <c r="D171" s="140"/>
      <c r="E171" s="13"/>
      <c r="F171" s="138"/>
      <c r="G171" s="139"/>
      <c r="H171" s="139"/>
      <c r="I171" s="140"/>
      <c r="J171" s="13"/>
      <c r="K171" s="138"/>
      <c r="L171" s="139"/>
      <c r="M171" s="139"/>
      <c r="N171" s="140"/>
    </row>
    <row r="172" spans="1:14" x14ac:dyDescent="0.25">
      <c r="A172" s="141"/>
      <c r="B172" s="142"/>
      <c r="C172" s="142"/>
      <c r="D172" s="143"/>
      <c r="F172" s="141"/>
      <c r="G172" s="142"/>
      <c r="H172" s="142"/>
      <c r="I172" s="143"/>
      <c r="K172" s="141"/>
      <c r="L172" s="142"/>
      <c r="M172" s="142"/>
      <c r="N172" s="143"/>
    </row>
    <row r="173" spans="1:14" x14ac:dyDescent="0.25">
      <c r="A173" s="141"/>
      <c r="B173" s="142"/>
      <c r="C173" s="142"/>
      <c r="D173" s="143"/>
      <c r="F173" s="141"/>
      <c r="G173" s="142"/>
      <c r="H173" s="142"/>
      <c r="I173" s="143"/>
      <c r="K173" s="141"/>
      <c r="L173" s="142"/>
      <c r="M173" s="142"/>
      <c r="N173" s="143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83</v>
      </c>
      <c r="B4" s="135"/>
      <c r="C4" s="6" t="s">
        <v>2</v>
      </c>
      <c r="D4" s="9"/>
      <c r="F4" s="135" t="s">
        <v>83</v>
      </c>
      <c r="G4" s="135"/>
      <c r="H4" s="6" t="s">
        <v>2</v>
      </c>
      <c r="I4" s="9"/>
      <c r="K4" s="135" t="s">
        <v>83</v>
      </c>
      <c r="L4" s="135"/>
      <c r="M4" s="6" t="s">
        <v>2</v>
      </c>
      <c r="N4" s="9"/>
    </row>
    <row r="5" spans="1:16" x14ac:dyDescent="0.25">
      <c r="A5" s="135"/>
      <c r="B5" s="135"/>
      <c r="C5" s="6">
        <v>163871</v>
      </c>
      <c r="D5" s="10">
        <v>140</v>
      </c>
      <c r="F5" s="135"/>
      <c r="G5" s="135"/>
      <c r="H5" s="6">
        <v>11649.3</v>
      </c>
      <c r="I5" s="10">
        <v>7</v>
      </c>
      <c r="K5" s="135"/>
      <c r="L5" s="135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-164122</v>
      </c>
      <c r="D38" s="12" t="str">
        <f t="shared" si="0"/>
        <v>Normal</v>
      </c>
      <c r="F38" s="136" t="s">
        <v>6</v>
      </c>
      <c r="G38" s="137"/>
      <c r="H38" s="15">
        <f>SUM(H7:H37)</f>
        <v>-11654.8</v>
      </c>
      <c r="I38" s="11" t="str">
        <f t="shared" si="1"/>
        <v>Normal</v>
      </c>
      <c r="K38" s="136" t="s">
        <v>6</v>
      </c>
      <c r="L38" s="137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83</v>
      </c>
      <c r="B48" s="135"/>
      <c r="C48" s="6" t="s">
        <v>2</v>
      </c>
      <c r="D48" s="9"/>
      <c r="F48" s="135" t="s">
        <v>83</v>
      </c>
      <c r="G48" s="135"/>
      <c r="H48" s="6" t="s">
        <v>2</v>
      </c>
      <c r="I48" s="9"/>
      <c r="K48" s="135" t="s">
        <v>83</v>
      </c>
      <c r="L48" s="135"/>
      <c r="M48" s="6" t="s">
        <v>2</v>
      </c>
      <c r="N48" s="9"/>
    </row>
    <row r="49" spans="1:14" x14ac:dyDescent="0.25">
      <c r="A49" s="135"/>
      <c r="B49" s="135"/>
      <c r="C49" s="6">
        <v>3565</v>
      </c>
      <c r="D49" s="10">
        <v>20</v>
      </c>
      <c r="F49" s="135"/>
      <c r="G49" s="135"/>
      <c r="H49" s="6">
        <v>10056.1</v>
      </c>
      <c r="I49" s="10">
        <v>6</v>
      </c>
      <c r="K49" s="135"/>
      <c r="L49" s="135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-3580</v>
      </c>
      <c r="D82" s="11" t="str">
        <f t="shared" si="6"/>
        <v>Normal</v>
      </c>
      <c r="F82" s="136" t="s">
        <v>6</v>
      </c>
      <c r="G82" s="137"/>
      <c r="H82" s="15">
        <f>SUM(H51:H81)</f>
        <v>-10063.200000000001</v>
      </c>
      <c r="I82" s="11" t="str">
        <f t="shared" si="7"/>
        <v>Normal</v>
      </c>
      <c r="K82" s="136" t="s">
        <v>6</v>
      </c>
      <c r="L82" s="137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83</v>
      </c>
      <c r="B92" s="135"/>
      <c r="C92" s="6" t="s">
        <v>2</v>
      </c>
      <c r="D92" s="9"/>
      <c r="F92" s="135" t="s">
        <v>83</v>
      </c>
      <c r="G92" s="135"/>
      <c r="H92" s="6" t="s">
        <v>2</v>
      </c>
      <c r="I92" s="9"/>
      <c r="K92" s="135" t="s">
        <v>83</v>
      </c>
      <c r="L92" s="135"/>
      <c r="M92" s="6" t="s">
        <v>2</v>
      </c>
      <c r="N92" s="9"/>
    </row>
    <row r="93" spans="1:14" x14ac:dyDescent="0.25">
      <c r="A93" s="135"/>
      <c r="B93" s="135"/>
      <c r="C93" s="6">
        <v>2600.1</v>
      </c>
      <c r="D93" s="10">
        <v>14</v>
      </c>
      <c r="F93" s="135"/>
      <c r="G93" s="135"/>
      <c r="H93" s="6">
        <v>12200</v>
      </c>
      <c r="I93" s="10">
        <v>25</v>
      </c>
      <c r="K93" s="135"/>
      <c r="L93" s="135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-2611</v>
      </c>
      <c r="D126" s="11" t="str">
        <f t="shared" si="12"/>
        <v>Normal</v>
      </c>
      <c r="F126" s="136" t="s">
        <v>6</v>
      </c>
      <c r="G126" s="137"/>
      <c r="H126" s="15">
        <f>SUM(H95:H125)</f>
        <v>-12218</v>
      </c>
      <c r="I126" s="11" t="str">
        <f t="shared" si="13"/>
        <v>Normal</v>
      </c>
      <c r="K126" s="136" t="s">
        <v>6</v>
      </c>
      <c r="L126" s="137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83</v>
      </c>
      <c r="B136" s="135"/>
      <c r="C136" s="6" t="s">
        <v>2</v>
      </c>
      <c r="D136" s="9"/>
      <c r="F136" s="135" t="s">
        <v>83</v>
      </c>
      <c r="G136" s="135"/>
      <c r="H136" s="6" t="s">
        <v>2</v>
      </c>
      <c r="I136" s="9"/>
      <c r="K136" s="135" t="s">
        <v>83</v>
      </c>
      <c r="L136" s="135"/>
      <c r="M136" s="6" t="s">
        <v>2</v>
      </c>
      <c r="N136" s="9"/>
    </row>
    <row r="137" spans="1:16" x14ac:dyDescent="0.25">
      <c r="A137" s="135"/>
      <c r="B137" s="135"/>
      <c r="C137" s="6">
        <v>369054</v>
      </c>
      <c r="D137" s="10">
        <v>1</v>
      </c>
      <c r="F137" s="135"/>
      <c r="G137" s="135"/>
      <c r="H137" s="6">
        <v>1713</v>
      </c>
      <c r="I137" s="10">
        <v>1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-369054</v>
      </c>
      <c r="D170" s="11" t="str">
        <f t="shared" si="18"/>
        <v>Normal</v>
      </c>
      <c r="F170" s="136" t="s">
        <v>6</v>
      </c>
      <c r="G170" s="137"/>
      <c r="H170" s="15">
        <f>SUM(H139:H169)</f>
        <v>-1713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86</v>
      </c>
      <c r="B4" s="135"/>
      <c r="C4" s="6" t="s">
        <v>2</v>
      </c>
      <c r="D4" s="9"/>
      <c r="F4" s="135" t="s">
        <v>87</v>
      </c>
      <c r="G4" s="135"/>
      <c r="H4" s="6" t="s">
        <v>2</v>
      </c>
      <c r="I4" s="9"/>
      <c r="K4" s="135" t="s">
        <v>87</v>
      </c>
      <c r="L4" s="135"/>
      <c r="M4" s="6" t="s">
        <v>2</v>
      </c>
      <c r="N4" s="9"/>
    </row>
    <row r="5" spans="1:16" x14ac:dyDescent="0.25">
      <c r="A5" s="135"/>
      <c r="B5" s="135"/>
      <c r="C5" s="7">
        <v>158711</v>
      </c>
      <c r="D5" s="10">
        <v>140</v>
      </c>
      <c r="F5" s="135"/>
      <c r="G5" s="135"/>
      <c r="H5" s="7">
        <v>11603.4</v>
      </c>
      <c r="I5" s="10">
        <v>7</v>
      </c>
      <c r="K5" s="135"/>
      <c r="L5" s="135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4952</v>
      </c>
      <c r="D38" s="12" t="str">
        <f t="shared" si="0"/>
        <v>Atenção</v>
      </c>
      <c r="F38" s="136" t="s">
        <v>6</v>
      </c>
      <c r="G38" s="137"/>
      <c r="H38" s="15">
        <f>SUM(H7:H37)</f>
        <v>46.499999999998181</v>
      </c>
      <c r="I38" s="11" t="str">
        <f t="shared" si="1"/>
        <v>Atenção</v>
      </c>
      <c r="K38" s="136" t="s">
        <v>6</v>
      </c>
      <c r="L38" s="137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87</v>
      </c>
      <c r="B48" s="135"/>
      <c r="C48" s="6" t="s">
        <v>2</v>
      </c>
      <c r="D48" s="9"/>
      <c r="F48" s="135" t="s">
        <v>87</v>
      </c>
      <c r="G48" s="135"/>
      <c r="H48" s="6" t="s">
        <v>2</v>
      </c>
      <c r="I48" s="9"/>
      <c r="K48" s="135" t="s">
        <v>90</v>
      </c>
      <c r="L48" s="135"/>
      <c r="M48" s="6" t="s">
        <v>2</v>
      </c>
      <c r="N48" s="9"/>
    </row>
    <row r="49" spans="1:16" x14ac:dyDescent="0.25">
      <c r="A49" s="135"/>
      <c r="B49" s="135"/>
      <c r="C49" s="7">
        <v>2870</v>
      </c>
      <c r="D49" s="10">
        <v>20</v>
      </c>
      <c r="F49" s="135"/>
      <c r="G49" s="135"/>
      <c r="H49" s="7">
        <v>9926.5</v>
      </c>
      <c r="I49" s="10">
        <v>6</v>
      </c>
      <c r="K49" s="135"/>
      <c r="L49" s="135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657</v>
      </c>
      <c r="D82" s="11" t="str">
        <f t="shared" si="6"/>
        <v>Atenção</v>
      </c>
      <c r="F82" s="136" t="s">
        <v>6</v>
      </c>
      <c r="G82" s="137"/>
      <c r="H82" s="15">
        <f>SUM(H51:H81)</f>
        <v>130.60000000000036</v>
      </c>
      <c r="I82" s="11" t="str">
        <f t="shared" si="7"/>
        <v>Atenção</v>
      </c>
      <c r="K82" s="136" t="s">
        <v>6</v>
      </c>
      <c r="L82" s="137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90</v>
      </c>
      <c r="B92" s="135"/>
      <c r="C92" s="6" t="s">
        <v>2</v>
      </c>
      <c r="D92" s="9"/>
      <c r="F92" s="135" t="s">
        <v>87</v>
      </c>
      <c r="G92" s="135"/>
      <c r="H92" s="6" t="s">
        <v>2</v>
      </c>
      <c r="I92" s="9"/>
      <c r="K92" s="135" t="s">
        <v>87</v>
      </c>
      <c r="L92" s="135"/>
      <c r="M92" s="6" t="s">
        <v>2</v>
      </c>
      <c r="N92" s="9"/>
    </row>
    <row r="93" spans="1:16" x14ac:dyDescent="0.25">
      <c r="A93" s="135"/>
      <c r="B93" s="135"/>
      <c r="C93" s="7">
        <v>2259.3000000000002</v>
      </c>
      <c r="D93" s="10">
        <v>14</v>
      </c>
      <c r="F93" s="135"/>
      <c r="G93" s="135"/>
      <c r="H93" s="7">
        <v>11670</v>
      </c>
      <c r="I93" s="10">
        <v>25</v>
      </c>
      <c r="K93" s="135"/>
      <c r="L93" s="135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317.09999999999991</v>
      </c>
      <c r="D126" s="11" t="str">
        <f t="shared" si="12"/>
        <v>Atenção</v>
      </c>
      <c r="F126" s="136" t="s">
        <v>6</v>
      </c>
      <c r="G126" s="137"/>
      <c r="H126" s="15">
        <f>SUM(H95:H125)</f>
        <v>524</v>
      </c>
      <c r="I126" s="11" t="str">
        <f t="shared" si="13"/>
        <v>Atenção</v>
      </c>
      <c r="K126" s="136" t="s">
        <v>6</v>
      </c>
      <c r="L126" s="137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87</v>
      </c>
      <c r="B136" s="135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5"/>
      <c r="B137" s="135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57.700000000011642</v>
      </c>
      <c r="D170" s="11" t="str">
        <f t="shared" si="18"/>
        <v>Atenção</v>
      </c>
      <c r="F170" s="136" t="s">
        <v>6</v>
      </c>
      <c r="G170" s="137"/>
      <c r="H170" s="15">
        <f>SUM(H139:H169)</f>
        <v>167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92</v>
      </c>
      <c r="B4" s="135"/>
      <c r="C4" s="6" t="s">
        <v>2</v>
      </c>
      <c r="D4" s="9"/>
      <c r="F4" s="135" t="s">
        <v>92</v>
      </c>
      <c r="G4" s="135"/>
      <c r="H4" s="6" t="s">
        <v>2</v>
      </c>
      <c r="I4" s="9"/>
      <c r="K4" s="135" t="s">
        <v>92</v>
      </c>
      <c r="L4" s="135"/>
      <c r="M4" s="6" t="s">
        <v>2</v>
      </c>
      <c r="N4" s="9"/>
    </row>
    <row r="5" spans="1:16" x14ac:dyDescent="0.25">
      <c r="A5" s="135"/>
      <c r="B5" s="135"/>
      <c r="C5" s="7">
        <v>150450</v>
      </c>
      <c r="D5" s="10">
        <v>140</v>
      </c>
      <c r="F5" s="135"/>
      <c r="G5" s="135"/>
      <c r="H5" s="7">
        <v>11343.1</v>
      </c>
      <c r="I5" s="10">
        <v>7</v>
      </c>
      <c r="K5" s="135"/>
      <c r="L5" s="135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-150450</v>
      </c>
      <c r="D38" s="12" t="str">
        <f t="shared" si="0"/>
        <v>Normal</v>
      </c>
      <c r="F38" s="136" t="s">
        <v>6</v>
      </c>
      <c r="G38" s="137"/>
      <c r="H38" s="15">
        <f>SUM(H7:H37)</f>
        <v>-11343.1</v>
      </c>
      <c r="I38" s="11" t="str">
        <f t="shared" si="1"/>
        <v>Normal</v>
      </c>
      <c r="K38" s="136" t="s">
        <v>6</v>
      </c>
      <c r="L38" s="137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5" customFormat="1" x14ac:dyDescent="0.25"/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92</v>
      </c>
      <c r="B48" s="135"/>
      <c r="C48" s="6" t="s">
        <v>2</v>
      </c>
      <c r="D48" s="9"/>
      <c r="F48" s="135" t="s">
        <v>92</v>
      </c>
      <c r="G48" s="135"/>
      <c r="H48" s="6" t="s">
        <v>2</v>
      </c>
      <c r="I48" s="9"/>
      <c r="K48" s="135" t="s">
        <v>92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1784</v>
      </c>
      <c r="D49" s="10">
        <v>20</v>
      </c>
      <c r="F49" s="135"/>
      <c r="G49" s="135"/>
      <c r="H49" s="7">
        <v>9627.2000000000007</v>
      </c>
      <c r="I49" s="10">
        <v>6</v>
      </c>
      <c r="K49" s="135"/>
      <c r="L49" s="135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-1784</v>
      </c>
      <c r="D82" s="11" t="str">
        <f t="shared" si="6"/>
        <v>Normal</v>
      </c>
      <c r="F82" s="136" t="s">
        <v>6</v>
      </c>
      <c r="G82" s="137"/>
      <c r="H82" s="15">
        <f>SUM(H51:H81)</f>
        <v>-9627.2000000000007</v>
      </c>
      <c r="I82" s="11" t="str">
        <f t="shared" si="7"/>
        <v>Normal</v>
      </c>
      <c r="K82" s="136" t="s">
        <v>6</v>
      </c>
      <c r="L82" s="137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92</v>
      </c>
      <c r="B92" s="135"/>
      <c r="C92" s="6" t="s">
        <v>2</v>
      </c>
      <c r="D92" s="9"/>
      <c r="F92" s="135" t="s">
        <v>92</v>
      </c>
      <c r="G92" s="135"/>
      <c r="H92" s="6" t="s">
        <v>2</v>
      </c>
      <c r="I92" s="9"/>
      <c r="K92" s="135" t="s">
        <v>92</v>
      </c>
      <c r="L92" s="135"/>
      <c r="M92" s="6" t="s">
        <v>2</v>
      </c>
      <c r="N92" s="9"/>
    </row>
    <row r="93" spans="1:16" x14ac:dyDescent="0.25">
      <c r="A93" s="135"/>
      <c r="B93" s="135"/>
      <c r="C93" s="7">
        <v>1547.6</v>
      </c>
      <c r="D93" s="10">
        <v>14</v>
      </c>
      <c r="F93" s="135"/>
      <c r="G93" s="135"/>
      <c r="H93" s="7">
        <v>10619</v>
      </c>
      <c r="I93" s="10">
        <v>25</v>
      </c>
      <c r="K93" s="135"/>
      <c r="L93" s="135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-1547.6</v>
      </c>
      <c r="D126" s="11" t="str">
        <f t="shared" si="12"/>
        <v>Normal</v>
      </c>
      <c r="F126" s="136" t="s">
        <v>6</v>
      </c>
      <c r="G126" s="137"/>
      <c r="H126" s="15">
        <f>SUM(H95:H125)</f>
        <v>-10619</v>
      </c>
      <c r="I126" s="11" t="str">
        <f t="shared" si="13"/>
        <v>Normal</v>
      </c>
      <c r="K126" s="136" t="s">
        <v>6</v>
      </c>
      <c r="L126" s="137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92</v>
      </c>
      <c r="B136" s="135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5"/>
      <c r="B137" s="135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-96906.509999999776</v>
      </c>
      <c r="D170" s="11" t="str">
        <f t="shared" si="18"/>
        <v>Normal</v>
      </c>
      <c r="F170" s="136" t="s">
        <v>6</v>
      </c>
      <c r="G170" s="137"/>
      <c r="H170" s="15">
        <f>SUM(H139:H169)</f>
        <v>-1505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96</v>
      </c>
      <c r="B4" s="135"/>
      <c r="C4" s="6" t="s">
        <v>2</v>
      </c>
      <c r="D4" s="9"/>
      <c r="F4" s="135" t="s">
        <v>96</v>
      </c>
      <c r="G4" s="135"/>
      <c r="H4" s="6" t="s">
        <v>2</v>
      </c>
      <c r="I4" s="9"/>
      <c r="K4" s="135" t="s">
        <v>96</v>
      </c>
      <c r="L4" s="135"/>
      <c r="M4" s="6" t="s">
        <v>2</v>
      </c>
      <c r="N4" s="9"/>
    </row>
    <row r="5" spans="1:16" x14ac:dyDescent="0.25">
      <c r="A5" s="135"/>
      <c r="B5" s="135"/>
      <c r="C5" s="7">
        <v>146710</v>
      </c>
      <c r="D5" s="10">
        <v>140</v>
      </c>
      <c r="F5" s="135"/>
      <c r="G5" s="135"/>
      <c r="H5" s="7">
        <v>11168.4</v>
      </c>
      <c r="I5" s="10">
        <v>7</v>
      </c>
      <c r="K5" s="135"/>
      <c r="L5" s="135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6"/>
      <c r="B38" s="137"/>
      <c r="C38" s="14">
        <f>SUM(C7:C37)</f>
        <v>4005</v>
      </c>
      <c r="D38" s="12" t="str">
        <f t="shared" si="0"/>
        <v>Atenção</v>
      </c>
      <c r="F38" s="136" t="s">
        <v>6</v>
      </c>
      <c r="G38" s="137"/>
      <c r="H38" s="15">
        <f>SUM(H7:H37)</f>
        <v>174.70000000000073</v>
      </c>
      <c r="I38" s="11" t="str">
        <f t="shared" si="1"/>
        <v>Atenção</v>
      </c>
      <c r="K38" s="136" t="s">
        <v>6</v>
      </c>
      <c r="L38" s="137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96</v>
      </c>
      <c r="B48" s="135"/>
      <c r="C48" s="6" t="s">
        <v>2</v>
      </c>
      <c r="D48" s="9"/>
      <c r="F48" s="135" t="s">
        <v>96</v>
      </c>
      <c r="G48" s="135"/>
      <c r="H48" s="6" t="s">
        <v>2</v>
      </c>
      <c r="I48" s="9"/>
      <c r="K48" s="135" t="s">
        <v>96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1267</v>
      </c>
      <c r="D49" s="10">
        <v>17</v>
      </c>
      <c r="F49" s="135"/>
      <c r="G49" s="135"/>
      <c r="H49" s="7">
        <v>9470.2000000000007</v>
      </c>
      <c r="I49" s="10">
        <v>6</v>
      </c>
      <c r="K49" s="135"/>
      <c r="L49" s="135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517</v>
      </c>
      <c r="D82" s="11" t="str">
        <f t="shared" si="6"/>
        <v>Atenção</v>
      </c>
      <c r="F82" s="136" t="s">
        <v>6</v>
      </c>
      <c r="G82" s="137"/>
      <c r="H82" s="15">
        <f>SUM(H51:H81)</f>
        <v>157</v>
      </c>
      <c r="I82" s="11" t="str">
        <f t="shared" si="7"/>
        <v>Atenção</v>
      </c>
      <c r="K82" s="136" t="s">
        <v>6</v>
      </c>
      <c r="L82" s="137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96</v>
      </c>
      <c r="B92" s="135"/>
      <c r="C92" s="6" t="s">
        <v>2</v>
      </c>
      <c r="D92" s="9"/>
      <c r="F92" s="135" t="s">
        <v>96</v>
      </c>
      <c r="G92" s="135"/>
      <c r="H92" s="6" t="s">
        <v>2</v>
      </c>
      <c r="I92" s="9"/>
      <c r="K92" s="135" t="s">
        <v>96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1146.0999999999999</v>
      </c>
      <c r="D93" s="10">
        <v>14</v>
      </c>
      <c r="F93" s="135"/>
      <c r="G93" s="135"/>
      <c r="H93" s="7">
        <v>9988</v>
      </c>
      <c r="I93" s="10">
        <v>25</v>
      </c>
      <c r="K93" s="135"/>
      <c r="L93" s="135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401.5</v>
      </c>
      <c r="D126" s="11" t="str">
        <f t="shared" si="12"/>
        <v>Atenção</v>
      </c>
      <c r="F126" s="136" t="s">
        <v>6</v>
      </c>
      <c r="G126" s="137"/>
      <c r="H126" s="15">
        <f>SUM(H95:H125)</f>
        <v>631</v>
      </c>
      <c r="I126" s="11" t="str">
        <f t="shared" si="13"/>
        <v>Atenção</v>
      </c>
      <c r="K126" s="136" t="s">
        <v>6</v>
      </c>
      <c r="L126" s="137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96</v>
      </c>
      <c r="B136" s="135"/>
      <c r="C136" s="6" t="s">
        <v>2</v>
      </c>
      <c r="D136" s="9"/>
      <c r="F136" s="135" t="s">
        <v>96</v>
      </c>
      <c r="G136" s="135"/>
      <c r="H136" s="6" t="s">
        <v>2</v>
      </c>
      <c r="I136" s="9"/>
      <c r="K136" s="135" t="s">
        <v>96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36906.51</v>
      </c>
      <c r="D137" s="10">
        <v>1</v>
      </c>
      <c r="F137" s="135"/>
      <c r="G137" s="135"/>
      <c r="H137" s="7">
        <v>1374</v>
      </c>
      <c r="I137" s="10">
        <v>1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9.9999999947613105E-3</v>
      </c>
      <c r="D170" s="11" t="str">
        <f t="shared" si="18"/>
        <v>Normal</v>
      </c>
      <c r="F170" s="136" t="s">
        <v>6</v>
      </c>
      <c r="G170" s="137"/>
      <c r="H170" s="15">
        <f>SUM(H139:H169)</f>
        <v>121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98</v>
      </c>
      <c r="B4" s="135"/>
      <c r="C4" s="6" t="s">
        <v>2</v>
      </c>
      <c r="D4" s="9"/>
      <c r="F4" s="135" t="s">
        <v>98</v>
      </c>
      <c r="G4" s="135"/>
      <c r="H4" s="6" t="s">
        <v>2</v>
      </c>
      <c r="I4" s="9"/>
      <c r="K4" s="135" t="s">
        <v>98</v>
      </c>
      <c r="L4" s="135"/>
      <c r="M4" s="6" t="s">
        <v>2</v>
      </c>
      <c r="N4" s="9"/>
    </row>
    <row r="5" spans="1:16" x14ac:dyDescent="0.25">
      <c r="A5" s="135"/>
      <c r="B5" s="135"/>
      <c r="C5" s="7">
        <v>143001</v>
      </c>
      <c r="D5" s="10">
        <v>140</v>
      </c>
      <c r="F5" s="135"/>
      <c r="G5" s="135"/>
      <c r="H5" s="7">
        <v>11026.5</v>
      </c>
      <c r="I5" s="10">
        <v>7</v>
      </c>
      <c r="K5" s="135"/>
      <c r="L5" s="135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-143001</v>
      </c>
      <c r="D38" s="12" t="str">
        <f t="shared" si="0"/>
        <v>Normal</v>
      </c>
      <c r="F38" s="136" t="s">
        <v>6</v>
      </c>
      <c r="G38" s="137"/>
      <c r="H38" s="15">
        <f>SUM(H7:H37)</f>
        <v>-11026.5</v>
      </c>
      <c r="I38" s="11" t="str">
        <f t="shared" si="1"/>
        <v>Normal</v>
      </c>
      <c r="K38" s="136" t="s">
        <v>6</v>
      </c>
      <c r="L38" s="137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98</v>
      </c>
      <c r="B48" s="135"/>
      <c r="C48" s="6" t="s">
        <v>2</v>
      </c>
      <c r="D48" s="9"/>
      <c r="F48" s="135" t="s">
        <v>98</v>
      </c>
      <c r="G48" s="135"/>
      <c r="H48" s="6" t="s">
        <v>2</v>
      </c>
      <c r="I48" s="9"/>
      <c r="K48" s="135" t="s">
        <v>98</v>
      </c>
      <c r="L48" s="135"/>
      <c r="M48" s="6" t="s">
        <v>2</v>
      </c>
      <c r="N48" s="9"/>
    </row>
    <row r="49" spans="1:14" x14ac:dyDescent="0.25">
      <c r="A49" s="135"/>
      <c r="B49" s="135"/>
      <c r="C49" s="7">
        <v>832</v>
      </c>
      <c r="D49" s="10">
        <v>20</v>
      </c>
      <c r="F49" s="135"/>
      <c r="G49" s="135"/>
      <c r="H49" s="7">
        <v>9352.2999999999993</v>
      </c>
      <c r="I49" s="10">
        <v>6</v>
      </c>
      <c r="K49" s="135"/>
      <c r="L49" s="135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-832</v>
      </c>
      <c r="D82" s="11" t="str">
        <f t="shared" si="6"/>
        <v>Normal</v>
      </c>
      <c r="F82" s="136" t="s">
        <v>6</v>
      </c>
      <c r="G82" s="137"/>
      <c r="H82" s="15">
        <f>SUM(H51:H81)</f>
        <v>-9352.2999999999993</v>
      </c>
      <c r="I82" s="11" t="str">
        <f t="shared" si="7"/>
        <v>Normal</v>
      </c>
      <c r="K82" s="136" t="s">
        <v>6</v>
      </c>
      <c r="L82" s="137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98</v>
      </c>
      <c r="B92" s="135"/>
      <c r="C92" s="6" t="s">
        <v>2</v>
      </c>
      <c r="D92" s="9"/>
      <c r="F92" s="135" t="s">
        <v>98</v>
      </c>
      <c r="G92" s="135"/>
      <c r="H92" s="6" t="s">
        <v>2</v>
      </c>
      <c r="I92" s="9"/>
      <c r="K92" s="135" t="s">
        <v>98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10481</v>
      </c>
      <c r="D93" s="10">
        <v>2</v>
      </c>
      <c r="F93" s="135"/>
      <c r="G93" s="135"/>
      <c r="H93" s="7">
        <v>9199</v>
      </c>
      <c r="I93" s="10">
        <v>30</v>
      </c>
      <c r="K93" s="135"/>
      <c r="L93" s="135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8328</v>
      </c>
      <c r="D126" s="11" t="str">
        <f t="shared" si="12"/>
        <v>Atenção</v>
      </c>
      <c r="F126" s="136" t="s">
        <v>6</v>
      </c>
      <c r="G126" s="137"/>
      <c r="H126" s="15">
        <f>SUM(H95:H125)</f>
        <v>-9199</v>
      </c>
      <c r="I126" s="11" t="str">
        <f t="shared" si="13"/>
        <v>Normal</v>
      </c>
      <c r="K126" s="136" t="s">
        <v>6</v>
      </c>
      <c r="L126" s="137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98</v>
      </c>
      <c r="B136" s="135"/>
      <c r="C136" s="6" t="s">
        <v>2</v>
      </c>
      <c r="D136" s="9"/>
      <c r="F136" s="135" t="s">
        <v>98</v>
      </c>
      <c r="G136" s="135"/>
      <c r="H136" s="6" t="s">
        <v>2</v>
      </c>
      <c r="I136" s="9"/>
      <c r="K136" s="135" t="s">
        <v>98</v>
      </c>
      <c r="L136" s="135"/>
      <c r="M136" s="6" t="s">
        <v>2</v>
      </c>
      <c r="N136" s="9"/>
    </row>
    <row r="137" spans="1:16" x14ac:dyDescent="0.25">
      <c r="A137" s="135"/>
      <c r="B137" s="135"/>
      <c r="C137" s="7">
        <v>3690648</v>
      </c>
      <c r="D137" s="10">
        <v>1</v>
      </c>
      <c r="F137" s="135"/>
      <c r="G137" s="135"/>
      <c r="H137" s="7">
        <v>1359</v>
      </c>
      <c r="I137" s="10">
        <v>2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-3690648</v>
      </c>
      <c r="D170" s="11" t="str">
        <f t="shared" si="18"/>
        <v>Normal</v>
      </c>
      <c r="F170" s="136" t="s">
        <v>6</v>
      </c>
      <c r="G170" s="137"/>
      <c r="H170" s="15">
        <f>SUM(H139:H169)</f>
        <v>-1359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4" ht="28.5" customHeight="1" x14ac:dyDescent="0.25">
      <c r="A4" s="135" t="s">
        <v>102</v>
      </c>
      <c r="B4" s="135"/>
      <c r="C4" s="6" t="s">
        <v>2</v>
      </c>
      <c r="D4" s="9"/>
      <c r="F4" s="135" t="s">
        <v>102</v>
      </c>
      <c r="G4" s="135"/>
      <c r="H4" s="6" t="s">
        <v>2</v>
      </c>
      <c r="I4" s="9"/>
      <c r="K4" s="135" t="s">
        <v>102</v>
      </c>
      <c r="L4" s="135"/>
      <c r="M4" s="6" t="s">
        <v>2</v>
      </c>
      <c r="N4" s="9"/>
    </row>
    <row r="5" spans="1:14" x14ac:dyDescent="0.25">
      <c r="A5" s="135"/>
      <c r="B5" s="135"/>
      <c r="C5" s="7">
        <v>138202</v>
      </c>
      <c r="D5" s="10">
        <v>140</v>
      </c>
      <c r="F5" s="135"/>
      <c r="G5" s="135"/>
      <c r="H5" s="7">
        <v>10854</v>
      </c>
      <c r="I5" s="10">
        <v>7</v>
      </c>
      <c r="K5" s="135"/>
      <c r="L5" s="135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6" t="s">
        <v>6</v>
      </c>
      <c r="B38" s="137"/>
      <c r="C38" s="14">
        <f>SUM(C7:C37)</f>
        <v>4799</v>
      </c>
      <c r="D38" s="12" t="str">
        <f t="shared" si="0"/>
        <v>Atenção</v>
      </c>
      <c r="F38" s="136" t="s">
        <v>6</v>
      </c>
      <c r="G38" s="137"/>
      <c r="H38" s="15">
        <f>SUM(H7:H37)</f>
        <v>172.5</v>
      </c>
      <c r="I38" s="11" t="str">
        <f t="shared" si="1"/>
        <v>Atenção</v>
      </c>
      <c r="K38" s="136" t="s">
        <v>6</v>
      </c>
      <c r="L38" s="137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55" customFormat="1" ht="15" customHeight="1" x14ac:dyDescent="0.2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103</v>
      </c>
      <c r="L47" s="133"/>
      <c r="M47" s="134"/>
      <c r="N47" s="8" t="s">
        <v>1</v>
      </c>
    </row>
    <row r="48" spans="1:14" ht="30.75" customHeight="1" x14ac:dyDescent="0.25">
      <c r="A48" s="135" t="s">
        <v>102</v>
      </c>
      <c r="B48" s="135"/>
      <c r="C48" s="6" t="s">
        <v>2</v>
      </c>
      <c r="D48" s="9"/>
      <c r="F48" s="135" t="s">
        <v>102</v>
      </c>
      <c r="G48" s="135"/>
      <c r="H48" s="6" t="s">
        <v>2</v>
      </c>
      <c r="I48" s="9"/>
      <c r="K48" s="135" t="s">
        <v>102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343</v>
      </c>
      <c r="D49" s="10">
        <v>17</v>
      </c>
      <c r="F49" s="135"/>
      <c r="G49" s="135"/>
      <c r="H49" s="7">
        <v>9220.7999999999993</v>
      </c>
      <c r="I49" s="10">
        <v>6</v>
      </c>
      <c r="K49" s="135"/>
      <c r="L49" s="135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6" t="s">
        <v>6</v>
      </c>
      <c r="B82" s="137"/>
      <c r="C82" s="15">
        <f>SUM(C51:C81)</f>
        <v>489</v>
      </c>
      <c r="D82" s="12" t="str">
        <f t="shared" si="14"/>
        <v>Atenção</v>
      </c>
      <c r="F82" s="136" t="s">
        <v>6</v>
      </c>
      <c r="G82" s="137"/>
      <c r="H82" s="15">
        <f>SUM(H51:H81)</f>
        <v>131.5</v>
      </c>
      <c r="I82" s="11" t="str">
        <f t="shared" si="10"/>
        <v>Atenção</v>
      </c>
      <c r="K82" s="136" t="s">
        <v>6</v>
      </c>
      <c r="L82" s="137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102</v>
      </c>
      <c r="B92" s="135"/>
      <c r="C92" s="6" t="s">
        <v>2</v>
      </c>
      <c r="D92" s="9"/>
      <c r="F92" s="135" t="s">
        <v>102</v>
      </c>
      <c r="G92" s="135"/>
      <c r="H92" s="6" t="s">
        <v>2</v>
      </c>
      <c r="I92" s="9"/>
      <c r="K92" s="135" t="s">
        <v>102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1047.5999999999999</v>
      </c>
      <c r="D93" s="10">
        <v>2</v>
      </c>
      <c r="F93" s="135"/>
      <c r="G93" s="135"/>
      <c r="H93" s="7">
        <v>8461</v>
      </c>
      <c r="I93" s="10">
        <v>25</v>
      </c>
      <c r="K93" s="135"/>
      <c r="L93" s="135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6" t="s">
        <v>6</v>
      </c>
      <c r="B126" s="137"/>
      <c r="C126" s="15">
        <f>SUM(C95:C125)</f>
        <v>0.5</v>
      </c>
      <c r="D126" s="12" t="str">
        <f t="shared" si="19"/>
        <v>Normal</v>
      </c>
      <c r="F126" s="136" t="s">
        <v>6</v>
      </c>
      <c r="G126" s="137"/>
      <c r="H126" s="15">
        <f>SUM(H95:H125)</f>
        <v>738</v>
      </c>
      <c r="I126" s="12" t="str">
        <f>IF(H126&gt;($D$5*1.2),"Atenção","Normal")</f>
        <v>Atenção</v>
      </c>
      <c r="K126" s="136" t="s">
        <v>6</v>
      </c>
      <c r="L126" s="137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102</v>
      </c>
      <c r="B136" s="135"/>
      <c r="C136" s="6" t="s">
        <v>2</v>
      </c>
      <c r="D136" s="9"/>
      <c r="F136" s="135" t="s">
        <v>102</v>
      </c>
      <c r="G136" s="135"/>
      <c r="H136" s="6" t="s">
        <v>2</v>
      </c>
      <c r="I136" s="9"/>
      <c r="K136" s="135" t="s">
        <v>102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36900.160000000003</v>
      </c>
      <c r="D137" s="10"/>
      <c r="F137" s="135"/>
      <c r="G137" s="135"/>
      <c r="H137" s="7">
        <v>1359</v>
      </c>
      <c r="I137" s="10">
        <v>0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6" t="s">
        <v>6</v>
      </c>
      <c r="B170" s="137"/>
      <c r="C170" s="15">
        <f>SUM(C139:C169)</f>
        <v>-36900.160000000003</v>
      </c>
      <c r="D170" s="12" t="str">
        <f t="shared" si="28"/>
        <v>Normal</v>
      </c>
      <c r="F170" s="136" t="s">
        <v>6</v>
      </c>
      <c r="G170" s="137"/>
      <c r="H170" s="15">
        <f>SUM(H139:H169)</f>
        <v>0</v>
      </c>
      <c r="I170" s="12" t="str">
        <f>IF(H170&gt;($D$5*1.2),"Atenção","Normal")</f>
        <v>Normal</v>
      </c>
      <c r="K170" s="136" t="s">
        <v>6</v>
      </c>
      <c r="L170" s="137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2025-02-18T09:01:59Z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